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Desktop\KEYWEST\KELTBRAY\RDP\M621\PROCUREMENT\TRAFFIC MANAGEMENT\"/>
    </mc:Choice>
  </mc:AlternateContent>
  <xr:revisionPtr revIDLastSave="0" documentId="13_ncr:1_{ECB08E7A-C48F-4D3D-8943-ECA4D45A2166}" xr6:coauthVersionLast="47" xr6:coauthVersionMax="47" xr10:uidLastSave="{00000000-0000-0000-0000-000000000000}"/>
  <bookViews>
    <workbookView xWindow="-110" yWindow="-110" windowWidth="22780" windowHeight="14660" tabRatio="944" xr2:uid="{00000000-000D-0000-FFFF-FFFF00000000}"/>
  </bookViews>
  <sheets>
    <sheet name="Summary Sheet" sheetId="17" r:id="rId1"/>
    <sheet name="B - TM Mobilisation" sheetId="20" r:id="rId2"/>
    <sheet name="C - Traffic Management" sheetId="1" r:id="rId3"/>
    <sheet name="D - Temporary VRS" sheetId="27" r:id="rId4"/>
    <sheet name="E - Maintenance Crews " sheetId="29" r:id="rId5"/>
    <sheet name="F - Tascar" sheetId="31" r:id="rId6"/>
    <sheet name="G - VMS &amp; JTR." sheetId="14" r:id="rId7"/>
    <sheet name="H - Vehicle Recovery " sheetId="32" r:id="rId8"/>
    <sheet name="I - CCTV " sheetId="13" r:id="rId9"/>
    <sheet name="J  Additional Items" sheetId="19" r:id="rId10"/>
    <sheet name="K TM Staff Resource" sheetId="34" r:id="rId11"/>
  </sheets>
  <definedNames>
    <definedName name="_xlnm._FilterDatabase" localSheetId="2" hidden="1">'C - Traffic Management'!$A$2:$L$66</definedName>
    <definedName name="_xlnm.Print_Area" localSheetId="1">'B - TM Mobilisation'!$A$1:$G$13</definedName>
    <definedName name="_xlnm.Print_Area" localSheetId="2">'C - Traffic Management'!$A$1:$K$140</definedName>
    <definedName name="_xlnm.Print_Area" localSheetId="3">'D - Temporary VRS'!$A$1:$J$90</definedName>
    <definedName name="_xlnm.Print_Area" localSheetId="4">'E - Maintenance Crews '!$A$1:$J$9</definedName>
    <definedName name="_xlnm.Print_Area" localSheetId="5">'F - Tascar'!$A$1:$I$30</definedName>
    <definedName name="_xlnm.Print_Area" localSheetId="6">'G - VMS &amp; JTR.'!$A$1:$I$34</definedName>
    <definedName name="_xlnm.Print_Area" localSheetId="7">'H - Vehicle Recovery '!$A$1:$I$17</definedName>
    <definedName name="_xlnm.Print_Area" localSheetId="8">'I - CCTV '!$A$1:$I$19</definedName>
    <definedName name="_xlnm.Print_Area" localSheetId="9">'J  Additional Items'!$A$1:$J$17</definedName>
    <definedName name="_xlnm.Print_Area" localSheetId="10">'K TM Staff Resource'!$A$1:$J$3</definedName>
    <definedName name="_xlnm.Print_Area" localSheetId="0">'Summary Sheet'!$B$1:$M$31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3" l="1"/>
  <c r="F18" i="31"/>
  <c r="F17" i="31"/>
  <c r="F45" i="27"/>
  <c r="F46" i="27"/>
  <c r="C7" i="34"/>
  <c r="D138" i="1" l="1"/>
  <c r="G138" i="1" s="1"/>
  <c r="G137" i="1"/>
  <c r="D133" i="1"/>
  <c r="G133" i="1" s="1"/>
  <c r="G132" i="1"/>
  <c r="G131" i="1"/>
  <c r="G130" i="1"/>
  <c r="G128" i="1"/>
  <c r="F7" i="34"/>
  <c r="F85" i="27" l="1"/>
  <c r="F84" i="27"/>
  <c r="F83" i="27"/>
  <c r="F82" i="27"/>
  <c r="F81" i="27"/>
  <c r="F77" i="27"/>
  <c r="C80" i="27"/>
  <c r="F80" i="27" s="1"/>
  <c r="C79" i="27"/>
  <c r="F79" i="27" s="1"/>
  <c r="F78" i="27"/>
  <c r="F76" i="27"/>
  <c r="F72" i="27"/>
  <c r="F71" i="27"/>
  <c r="F70" i="27"/>
  <c r="F75" i="27"/>
  <c r="F74" i="27"/>
  <c r="F73" i="27"/>
  <c r="F69" i="27"/>
  <c r="F68" i="27"/>
  <c r="C66" i="27"/>
  <c r="F66" i="27" s="1"/>
  <c r="C65" i="27"/>
  <c r="F65" i="27" s="1"/>
  <c r="F64" i="27"/>
  <c r="F63" i="27"/>
  <c r="F62" i="27"/>
  <c r="F61" i="27"/>
  <c r="F60" i="27"/>
  <c r="C58" i="27"/>
  <c r="F58" i="27" s="1"/>
  <c r="C57" i="27"/>
  <c r="F57" i="27" s="1"/>
  <c r="F56" i="27"/>
  <c r="F55" i="27"/>
  <c r="C53" i="27"/>
  <c r="F53" i="27" s="1"/>
  <c r="C52" i="27"/>
  <c r="F52" i="27" s="1"/>
  <c r="C48" i="27"/>
  <c r="F48" i="27" s="1"/>
  <c r="C47" i="27"/>
  <c r="F47" i="27" s="1"/>
  <c r="F51" i="27"/>
  <c r="F50" i="27"/>
  <c r="G124" i="1"/>
  <c r="G108" i="1"/>
  <c r="G126" i="1"/>
  <c r="G125" i="1"/>
  <c r="G123" i="1"/>
  <c r="G121" i="1"/>
  <c r="D119" i="1"/>
  <c r="G119" i="1" s="1"/>
  <c r="G118" i="1"/>
  <c r="G117" i="1"/>
  <c r="G116" i="1"/>
  <c r="G115" i="1"/>
  <c r="G113" i="1"/>
  <c r="D111" i="1"/>
  <c r="G111" i="1" s="1"/>
  <c r="G110" i="1"/>
  <c r="G109" i="1"/>
  <c r="G107" i="1"/>
  <c r="G105" i="1"/>
  <c r="G100" i="1"/>
  <c r="D103" i="1"/>
  <c r="G103" i="1" s="1"/>
  <c r="G102" i="1"/>
  <c r="G101" i="1"/>
  <c r="G99" i="1"/>
  <c r="G97" i="1"/>
  <c r="G92" i="1"/>
  <c r="D95" i="1"/>
  <c r="G95" i="1" s="1"/>
  <c r="G94" i="1"/>
  <c r="G93" i="1"/>
  <c r="G91" i="1"/>
  <c r="G89" i="1"/>
  <c r="D87" i="1"/>
  <c r="G87" i="1" s="1"/>
  <c r="G86" i="1" l="1"/>
  <c r="G79" i="1" l="1"/>
  <c r="G82" i="1"/>
  <c r="G81" i="1"/>
  <c r="G80" i="1"/>
  <c r="G78" i="1"/>
  <c r="G74" i="1" l="1"/>
  <c r="G73" i="1"/>
  <c r="G72" i="1"/>
  <c r="G71" i="1"/>
  <c r="G70" i="1"/>
  <c r="D66" i="1"/>
  <c r="G66" i="1" s="1"/>
  <c r="G65" i="1"/>
  <c r="G64" i="1"/>
  <c r="G63" i="1"/>
  <c r="G61" i="1"/>
  <c r="G59" i="1"/>
  <c r="G62" i="1" l="1"/>
  <c r="D57" i="1" l="1"/>
  <c r="G57" i="1" s="1"/>
  <c r="G56" i="1"/>
  <c r="G55" i="1"/>
  <c r="G54" i="1"/>
  <c r="G53" i="1"/>
  <c r="G52" i="1"/>
  <c r="G50" i="1"/>
  <c r="D48" i="1"/>
  <c r="G48" i="1" s="1"/>
  <c r="G47" i="1"/>
  <c r="G46" i="1"/>
  <c r="G45" i="1"/>
  <c r="G44" i="1"/>
  <c r="G43" i="1"/>
  <c r="G41" i="1"/>
  <c r="G29" i="1" l="1"/>
  <c r="D39" i="1"/>
  <c r="G39" i="1" s="1"/>
  <c r="G38" i="1"/>
  <c r="G37" i="1"/>
  <c r="G36" i="1"/>
  <c r="G35" i="1"/>
  <c r="G34" i="1"/>
  <c r="G32" i="1"/>
  <c r="D30" i="1"/>
  <c r="G30" i="1" s="1"/>
  <c r="G28" i="1"/>
  <c r="G27" i="1"/>
  <c r="G26" i="1"/>
  <c r="G24" i="1"/>
  <c r="G22" i="1"/>
  <c r="G25" i="1" l="1"/>
  <c r="D20" i="1" l="1"/>
  <c r="G20" i="1" s="1"/>
  <c r="G19" i="1"/>
  <c r="G18" i="1"/>
  <c r="G17" i="1"/>
  <c r="G16" i="1"/>
  <c r="G15" i="1"/>
  <c r="G13" i="1"/>
  <c r="F32" i="27" l="1"/>
  <c r="F31" i="27"/>
  <c r="F43" i="27" l="1"/>
  <c r="F42" i="27"/>
  <c r="C41" i="27"/>
  <c r="F41" i="27" s="1"/>
  <c r="C40" i="27"/>
  <c r="F40" i="27" s="1"/>
  <c r="F39" i="27"/>
  <c r="F38" i="27"/>
  <c r="C29" i="27"/>
  <c r="F29" i="27" s="1"/>
  <c r="F28" i="27"/>
  <c r="F25" i="27"/>
  <c r="F26" i="27"/>
  <c r="C30" i="27"/>
  <c r="F30" i="27" s="1"/>
  <c r="F27" i="27"/>
  <c r="C5" i="34" l="1"/>
  <c r="F5" i="34" s="1"/>
  <c r="C6" i="34"/>
  <c r="F6" i="34" s="1"/>
  <c r="C4" i="34"/>
  <c r="F4" i="34" s="1"/>
  <c r="F8" i="34" s="1"/>
  <c r="F11" i="19"/>
  <c r="F12" i="19"/>
  <c r="F13" i="19"/>
  <c r="F14" i="19"/>
  <c r="F15" i="19"/>
  <c r="M27" i="17" l="1"/>
  <c r="F6" i="19"/>
  <c r="F7" i="19"/>
  <c r="F8" i="19"/>
  <c r="F9" i="19"/>
  <c r="F10" i="19"/>
  <c r="F14" i="31" l="1"/>
  <c r="F13" i="31"/>
  <c r="C12" i="31"/>
  <c r="F12" i="31" s="1"/>
  <c r="F10" i="31"/>
  <c r="F23" i="27" l="1"/>
  <c r="F22" i="27"/>
  <c r="C21" i="27"/>
  <c r="F21" i="27" s="1"/>
  <c r="C20" i="27"/>
  <c r="F20" i="27" s="1"/>
  <c r="F19" i="27"/>
  <c r="F18" i="27"/>
  <c r="F16" i="27"/>
  <c r="F15" i="27"/>
  <c r="C14" i="27"/>
  <c r="F14" i="27" s="1"/>
  <c r="C13" i="27"/>
  <c r="F13" i="27" s="1"/>
  <c r="F12" i="27"/>
  <c r="F11" i="27"/>
  <c r="F9" i="27" l="1"/>
  <c r="F8" i="27"/>
  <c r="G8" i="1"/>
  <c r="G9" i="1"/>
  <c r="D11" i="1"/>
  <c r="G11" i="1" s="1"/>
  <c r="G10" i="1"/>
  <c r="F17" i="13"/>
  <c r="F16" i="13"/>
  <c r="F13" i="13"/>
  <c r="C11" i="13"/>
  <c r="F11" i="13" s="1"/>
  <c r="F9" i="13"/>
  <c r="F7" i="13"/>
  <c r="C6" i="13"/>
  <c r="F6" i="13" s="1"/>
  <c r="C5" i="13"/>
  <c r="F5" i="13" s="1"/>
  <c r="F4" i="13"/>
  <c r="F15" i="32"/>
  <c r="F14" i="32"/>
  <c r="C12" i="32"/>
  <c r="F12" i="32" s="1"/>
  <c r="C10" i="32"/>
  <c r="F10" i="32" s="1"/>
  <c r="C8" i="32"/>
  <c r="F8" i="32" s="1"/>
  <c r="C7" i="32"/>
  <c r="F7" i="32" s="1"/>
  <c r="F5" i="32"/>
  <c r="F4" i="32"/>
  <c r="F16" i="32" l="1"/>
  <c r="M21" i="17" s="1"/>
  <c r="F14" i="14" l="1"/>
  <c r="F21" i="31" l="1"/>
  <c r="F20" i="31"/>
  <c r="F19" i="31"/>
  <c r="F16" i="31"/>
  <c r="F8" i="31"/>
  <c r="F7" i="31"/>
  <c r="C6" i="31"/>
  <c r="F6" i="31" s="1"/>
  <c r="F4" i="31"/>
  <c r="F12" i="20"/>
  <c r="F22" i="31" l="1"/>
  <c r="M17" i="17" s="1"/>
  <c r="F5" i="19" l="1"/>
  <c r="F87" i="27" l="1"/>
  <c r="C7" i="27" l="1"/>
  <c r="F7" i="27" s="1"/>
  <c r="C6" i="27"/>
  <c r="F6" i="27" s="1"/>
  <c r="F5" i="27"/>
  <c r="F15" i="14" l="1"/>
  <c r="F9" i="20" l="1"/>
  <c r="F13" i="14" l="1"/>
  <c r="F12" i="14"/>
  <c r="G7" i="1" l="1"/>
  <c r="G6" i="1"/>
  <c r="G4" i="1"/>
  <c r="G139" i="1" l="1"/>
  <c r="M11" i="17"/>
  <c r="F4" i="27"/>
  <c r="F4" i="19" l="1"/>
  <c r="F16" i="19" s="1"/>
  <c r="F10" i="14" l="1"/>
  <c r="I5" i="29" l="1"/>
  <c r="C5" i="29"/>
  <c r="F5" i="29" s="1"/>
  <c r="I4" i="29"/>
  <c r="C4" i="29"/>
  <c r="F4" i="29" s="1"/>
  <c r="F8" i="29" l="1"/>
  <c r="M15" i="17" s="1"/>
  <c r="F88" i="27" l="1"/>
  <c r="M13" i="17" s="1"/>
  <c r="F11" i="20" l="1"/>
  <c r="M23" i="17" l="1"/>
  <c r="C9" i="14" l="1"/>
  <c r="F9" i="14" s="1"/>
  <c r="C5" i="14"/>
  <c r="F5" i="14" s="1"/>
  <c r="F6" i="14"/>
  <c r="F8" i="14"/>
  <c r="F4" i="14"/>
  <c r="F10" i="20"/>
  <c r="F8" i="20"/>
  <c r="F7" i="20"/>
  <c r="F6" i="20"/>
  <c r="F5" i="20"/>
  <c r="F4" i="20"/>
  <c r="F13" i="20" l="1"/>
  <c r="M9" i="17" s="1"/>
  <c r="F16" i="14"/>
  <c r="M19" i="17" s="1"/>
  <c r="M25" i="17" l="1"/>
  <c r="M29" i="17" l="1"/>
</calcChain>
</file>

<file path=xl/sharedStrings.xml><?xml version="1.0" encoding="utf-8"?>
<sst xmlns="http://schemas.openxmlformats.org/spreadsheetml/2006/main" count="1128" uniqueCount="539">
  <si>
    <t>Description</t>
  </si>
  <si>
    <t>Quantity</t>
  </si>
  <si>
    <t>Unit</t>
  </si>
  <si>
    <t>Rate</t>
  </si>
  <si>
    <t>Total</t>
  </si>
  <si>
    <t>Start Date</t>
  </si>
  <si>
    <t>End Date</t>
  </si>
  <si>
    <t>Notes</t>
  </si>
  <si>
    <t>Item</t>
  </si>
  <si>
    <t>No</t>
  </si>
  <si>
    <t>Date TBC</t>
  </si>
  <si>
    <t>Days</t>
  </si>
  <si>
    <t>N/A</t>
  </si>
  <si>
    <t>A</t>
  </si>
  <si>
    <t>Additional visit to reconnect Speed Camera to new power source following removal/relocation of existing power source</t>
  </si>
  <si>
    <t>Traffic Management resource</t>
  </si>
  <si>
    <t>B</t>
  </si>
  <si>
    <t>No of nights allowed</t>
  </si>
  <si>
    <t>ITEM</t>
  </si>
  <si>
    <t>Cost</t>
  </si>
  <si>
    <t>Journey Time Reliability Signs &amp; ANPR Cameras</t>
  </si>
  <si>
    <t>Total Cost</t>
  </si>
  <si>
    <t>Additional requirements</t>
  </si>
  <si>
    <t>G</t>
  </si>
  <si>
    <t>H</t>
  </si>
  <si>
    <t xml:space="preserve">Relocation of a speed camera, pole, base, connection to accommodate change in construction phase </t>
  </si>
  <si>
    <t>The contractor is to include in his rate all civils works for installation of CCTV poles (Ground surveys/Excavations/back fills etc)</t>
  </si>
  <si>
    <t>Mobilisation at start of project (Prepare equipment, load at source etc.)</t>
  </si>
  <si>
    <t>Night</t>
  </si>
  <si>
    <t>C1.1</t>
  </si>
  <si>
    <t>C1.2</t>
  </si>
  <si>
    <t>D1.1</t>
  </si>
  <si>
    <t>The contractor is to include in his rate all civils works for removal of Camera poles (Ground surveys/Excavations/back fills etc)</t>
  </si>
  <si>
    <t>Installation of 1no additional Temporary Automated Speed Cameras</t>
  </si>
  <si>
    <t>Daily hire and maintenance of 1no additional Temporary Automated Speed Cameras</t>
  </si>
  <si>
    <t>Removal of 1no additional Temporary Automated Speed Cameras</t>
  </si>
  <si>
    <t>Traffic Management for Site Compounds</t>
  </si>
  <si>
    <t>D</t>
  </si>
  <si>
    <t>E</t>
  </si>
  <si>
    <t>F</t>
  </si>
  <si>
    <t>Provision of Variable Message Signs</t>
  </si>
  <si>
    <t>Provision of Journey Time Management System</t>
  </si>
  <si>
    <t>C1.3</t>
  </si>
  <si>
    <t xml:space="preserve">Additional items </t>
  </si>
  <si>
    <t>F1</t>
  </si>
  <si>
    <t>Visits</t>
  </si>
  <si>
    <t>Additional visit to rectify connections/operations following damage/theft of cable or equipment</t>
  </si>
  <si>
    <t>F1.1</t>
  </si>
  <si>
    <t>B1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</si>
  <si>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</si>
  <si>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</si>
  <si>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</si>
  <si>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</si>
  <si>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</si>
  <si>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</si>
  <si>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</si>
  <si>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</si>
  <si>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</si>
  <si>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E.G as per Ch8 D4.13.10</t>
  </si>
  <si>
    <t>1050x750</t>
  </si>
  <si>
    <t>1050 x 750</t>
  </si>
  <si>
    <t>1050 x 750 black and yellow</t>
  </si>
  <si>
    <r>
      <t xml:space="preserve">Install maintain, hire and remove Strategic Satellite signs  </t>
    </r>
    <r>
      <rPr>
        <b/>
        <sz val="8"/>
        <color rgb="FFFF0000"/>
        <rFont val="Arial"/>
        <family val="2"/>
      </rPr>
      <t>(Allow 20no)</t>
    </r>
  </si>
  <si>
    <t>Traffic Management - Mobilisation</t>
  </si>
  <si>
    <t>C1.1.2</t>
  </si>
  <si>
    <t>C1.1.1</t>
  </si>
  <si>
    <t>C1.2.1</t>
  </si>
  <si>
    <t>C1.2.2</t>
  </si>
  <si>
    <t>D1.1.1</t>
  </si>
  <si>
    <t>D1.1.2</t>
  </si>
  <si>
    <t xml:space="preserve">Temporary Road Markings </t>
  </si>
  <si>
    <r>
      <t xml:space="preserve">Description           </t>
    </r>
    <r>
      <rPr>
        <b/>
        <sz val="11"/>
        <color rgb="FFFFC000"/>
        <rFont val="Calibri"/>
        <family val="2"/>
        <scheme val="minor"/>
      </rPr>
      <t/>
    </r>
  </si>
  <si>
    <t>C1.2.3</t>
  </si>
  <si>
    <t xml:space="preserve">1, - all night time images to be acceptable by Safety Camera Partnership </t>
  </si>
  <si>
    <t>Daily hire and maintenance of JTM facility (including monthly report)</t>
  </si>
  <si>
    <t xml:space="preserve">Removal of JTM Facility </t>
  </si>
  <si>
    <t xml:space="preserve">Perceived locations of Pvms </t>
  </si>
  <si>
    <t xml:space="preserve">Mobilisation of Main Works </t>
  </si>
  <si>
    <t>Price based on 200xht</t>
  </si>
  <si>
    <t xml:space="preserve">200xht WBM </t>
  </si>
  <si>
    <r>
      <t xml:space="preserve">Provision of Driver information signs  </t>
    </r>
    <r>
      <rPr>
        <b/>
        <sz val="8"/>
        <color rgb="FFFF0000"/>
        <rFont val="Arial"/>
        <family val="2"/>
      </rPr>
      <t>(Allow 60 no black and yellow 200xht signs)</t>
    </r>
  </si>
  <si>
    <t xml:space="preserve">6, - All columns to be installed prior to installation of TM to avoid programme issues when installing Traffic Management   </t>
  </si>
  <si>
    <t xml:space="preserve">Dayshift </t>
  </si>
  <si>
    <t xml:space="preserve">Nightshift </t>
  </si>
  <si>
    <t xml:space="preserve">Allow Foreman, Operative &amp; 3.5t Transit </t>
  </si>
  <si>
    <t>H1.2</t>
  </si>
  <si>
    <t>H1.3</t>
  </si>
  <si>
    <t>H1.4</t>
  </si>
  <si>
    <t>H2</t>
  </si>
  <si>
    <t>H2.1</t>
  </si>
  <si>
    <t>H2.2</t>
  </si>
  <si>
    <t xml:space="preserve">Temporary Vehicle Restraint System </t>
  </si>
  <si>
    <t>Maintenance  (Plant &amp; Labour Only)</t>
  </si>
  <si>
    <t>C</t>
  </si>
  <si>
    <t xml:space="preserve">Install, maintain and remove overnight off peak lane closures for installation of Pvms  </t>
  </si>
  <si>
    <t>Number</t>
  </si>
  <si>
    <t xml:space="preserve">Install, maintain and remove overnight off peak lane closures for removal of Pvms  </t>
  </si>
  <si>
    <r>
      <t xml:space="preserve">Installation, calibration and commissioning of TASCAR and associated equipment as per </t>
    </r>
    <r>
      <rPr>
        <sz val="8"/>
        <rFont val="Arial"/>
        <family val="2"/>
      </rPr>
      <t xml:space="preserve">Tascar Schedule </t>
    </r>
  </si>
  <si>
    <t>Re - Calibration of  TASCAR</t>
  </si>
  <si>
    <t xml:space="preserve">Temporary Barrier to include reflectors </t>
  </si>
  <si>
    <t>TBC</t>
  </si>
  <si>
    <t>no</t>
  </si>
  <si>
    <t>NA</t>
  </si>
  <si>
    <r>
      <t xml:space="preserve">Provision of Overhead Hazard signs </t>
    </r>
    <r>
      <rPr>
        <b/>
        <sz val="8"/>
        <color rgb="FFFF0000"/>
        <rFont val="Arial"/>
        <family val="2"/>
      </rPr>
      <t>(Allow 30 no)</t>
    </r>
  </si>
  <si>
    <r>
      <t>Provision of Site Speed Limit signs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(Allow 30no)</t>
    </r>
  </si>
  <si>
    <r>
      <t>Provision of Overbridge and Underbridge location ID sign</t>
    </r>
    <r>
      <rPr>
        <b/>
        <sz val="8"/>
        <color rgb="FFFF0000"/>
        <rFont val="Arial"/>
        <family val="2"/>
      </rPr>
      <t xml:space="preserve"> (Allow 20no)</t>
    </r>
  </si>
  <si>
    <r>
      <t xml:space="preserve">Provision of Signal  Not In Use signs  </t>
    </r>
    <r>
      <rPr>
        <b/>
        <sz val="8"/>
        <color rgb="FFFF0000"/>
        <rFont val="Arial"/>
        <family val="2"/>
      </rPr>
      <t>(Allow 10no)</t>
    </r>
  </si>
  <si>
    <t xml:space="preserve">Install JTM facility  </t>
  </si>
  <si>
    <t>m</t>
  </si>
  <si>
    <t xml:space="preserve"> </t>
  </si>
  <si>
    <t>D1.1.3</t>
  </si>
  <si>
    <r>
      <t xml:space="preserve">Install maintain, hire and remove Work Start Here Advanced signs  </t>
    </r>
    <r>
      <rPr>
        <b/>
        <sz val="8"/>
        <color rgb="FFFF0000"/>
        <rFont val="Arial"/>
        <family val="2"/>
      </rPr>
      <t>(Allow 10no)</t>
    </r>
  </si>
  <si>
    <t xml:space="preserve">Temporary Automatic Speed Camera at Roadwork's (TASCAR) </t>
  </si>
  <si>
    <t>C1.3.1</t>
  </si>
  <si>
    <t>C1.3.2</t>
  </si>
  <si>
    <t>C1.3.3</t>
  </si>
  <si>
    <t>C1.3.4</t>
  </si>
  <si>
    <t>C1.4</t>
  </si>
  <si>
    <t>C1.1.3</t>
  </si>
  <si>
    <t>Hire and maintenance of TASCAR and associated equipment as per item F1.1</t>
  </si>
  <si>
    <r>
      <t xml:space="preserve">Provision of coloured cones for W/A - Overhead - No waiting zones etc </t>
    </r>
    <r>
      <rPr>
        <b/>
        <sz val="8"/>
        <color rgb="FFFF0000"/>
        <rFont val="Arial"/>
        <family val="2"/>
      </rPr>
      <t>(Allow 1000no)</t>
    </r>
  </si>
  <si>
    <t xml:space="preserve">Additional Items </t>
  </si>
  <si>
    <t>H1</t>
  </si>
  <si>
    <t>H1.1</t>
  </si>
  <si>
    <t>G1</t>
  </si>
  <si>
    <t>G1.1</t>
  </si>
  <si>
    <t>G1.2</t>
  </si>
  <si>
    <t>G1.3</t>
  </si>
  <si>
    <t>G2</t>
  </si>
  <si>
    <t>G2.1</t>
  </si>
  <si>
    <t>G2.2</t>
  </si>
  <si>
    <t>G2.3</t>
  </si>
  <si>
    <t>G3</t>
  </si>
  <si>
    <t>G3.1</t>
  </si>
  <si>
    <t>G3.2</t>
  </si>
  <si>
    <t>G3.3</t>
  </si>
  <si>
    <t>G3.4</t>
  </si>
  <si>
    <t>F1.2</t>
  </si>
  <si>
    <t>F1.3</t>
  </si>
  <si>
    <t>F1.4</t>
  </si>
  <si>
    <t>F3</t>
  </si>
  <si>
    <t>F3.1</t>
  </si>
  <si>
    <t>F4</t>
  </si>
  <si>
    <t>F4.1</t>
  </si>
  <si>
    <t>F5</t>
  </si>
  <si>
    <t>F5.1</t>
  </si>
  <si>
    <t>F5.2</t>
  </si>
  <si>
    <t>F5.3</t>
  </si>
  <si>
    <t>F5.4</t>
  </si>
  <si>
    <t>F5.5</t>
  </si>
  <si>
    <t>F5.6</t>
  </si>
  <si>
    <t>Removal of TASCAR and associated equipment as per item F1.1</t>
  </si>
  <si>
    <t>E1.2</t>
  </si>
  <si>
    <t>E1.1</t>
  </si>
  <si>
    <t>D1.1.5</t>
  </si>
  <si>
    <t>D1.1.6</t>
  </si>
  <si>
    <t>IPV Dual crew</t>
  </si>
  <si>
    <t xml:space="preserve">This based on a Single live camera column including IR </t>
  </si>
  <si>
    <t xml:space="preserve">Based on a Live camera setup. </t>
  </si>
  <si>
    <t xml:space="preserve">This is based on Days rates for attendance , Cable damage or theft will be calculated at a / m rate dependant on qty required. Rates are within support document. </t>
  </si>
  <si>
    <t>3 per truck with Hiab</t>
  </si>
  <si>
    <t>Web based software - No set up cost</t>
  </si>
  <si>
    <t>Web based system so no removal charge</t>
  </si>
  <si>
    <t>Mobilisation of recovery bases</t>
  </si>
  <si>
    <r>
      <t xml:space="preserve">Mobilisation of </t>
    </r>
    <r>
      <rPr>
        <b/>
        <sz val="8"/>
        <color theme="1"/>
        <rFont val="Arial"/>
        <family val="2"/>
      </rPr>
      <t>Recovery Base 01</t>
    </r>
    <r>
      <rPr>
        <sz val="8"/>
        <color theme="1"/>
        <rFont val="Arial"/>
        <family val="2"/>
      </rPr>
      <t xml:space="preserve"> (1No IPV, 1No Heavy, 1No light)</t>
    </r>
  </si>
  <si>
    <t xml:space="preserve">Located to be confirmed </t>
  </si>
  <si>
    <r>
      <t xml:space="preserve">Mobilisation of </t>
    </r>
    <r>
      <rPr>
        <b/>
        <sz val="8"/>
        <color theme="1"/>
        <rFont val="Arial"/>
        <family val="2"/>
      </rPr>
      <t>Recovery Base 02</t>
    </r>
    <r>
      <rPr>
        <sz val="8"/>
        <color theme="1"/>
        <rFont val="Arial"/>
        <family val="2"/>
      </rPr>
      <t xml:space="preserve"> (1No IPV, 1No Heavy, 1No light)</t>
    </r>
  </si>
  <si>
    <t>Daily hire of recovery bases</t>
  </si>
  <si>
    <r>
      <t>Daily Hire of Recovery Vehicles at</t>
    </r>
    <r>
      <rPr>
        <b/>
        <sz val="8"/>
        <color theme="1"/>
        <rFont val="Arial"/>
        <family val="2"/>
      </rPr>
      <t xml:space="preserve"> Base 01</t>
    </r>
    <r>
      <rPr>
        <sz val="8"/>
        <color theme="1"/>
        <rFont val="Arial"/>
        <family val="2"/>
      </rPr>
      <t xml:space="preserve"> (1No IPV, 1No Heavy, 1No light)</t>
    </r>
  </si>
  <si>
    <t xml:space="preserve">Providing full welfare facilities for recovery personnel. Recovery contractor to provide generator power supply, water &amp; waste water disposal. - Recovery in place 48hrs prior to TM being installed </t>
  </si>
  <si>
    <r>
      <t>Daily Hire of Recovery Vehicles at</t>
    </r>
    <r>
      <rPr>
        <b/>
        <sz val="8"/>
        <color theme="1"/>
        <rFont val="Arial"/>
        <family val="2"/>
      </rPr>
      <t xml:space="preserve"> Base 02</t>
    </r>
    <r>
      <rPr>
        <sz val="8"/>
        <color theme="1"/>
        <rFont val="Arial"/>
        <family val="2"/>
      </rPr>
      <t xml:space="preserve"> (1No IPV, 1No Heavy, 1No light)</t>
    </r>
  </si>
  <si>
    <t>Communication system</t>
  </si>
  <si>
    <t>Provision of a licensed radio communication system throughout duration of the works to ensure effective 24/7 communication between recovery operators and Temporary CCTV Station</t>
  </si>
  <si>
    <t>As well as provision of usual mobile phone system</t>
  </si>
  <si>
    <t xml:space="preserve">Provision of 1no Specialist site based low loader for recovery of coaches/HGVs on a call out basis only </t>
  </si>
  <si>
    <t>Located at main works compound</t>
  </si>
  <si>
    <t>De-mobilisation of recovery bases</t>
  </si>
  <si>
    <r>
      <t xml:space="preserve">De-mobilisation of </t>
    </r>
    <r>
      <rPr>
        <b/>
        <sz val="8"/>
        <color theme="1"/>
        <rFont val="Arial"/>
        <family val="2"/>
      </rPr>
      <t>Recovery Base 01</t>
    </r>
    <r>
      <rPr>
        <sz val="8"/>
        <color theme="1"/>
        <rFont val="Arial"/>
        <family val="2"/>
      </rPr>
      <t xml:space="preserve"> on completion of project</t>
    </r>
  </si>
  <si>
    <t>Including cost for removal of all vehicles, welfare facilities and final site clearance of all equipment and debris</t>
  </si>
  <si>
    <r>
      <t xml:space="preserve">De-mobilisation of </t>
    </r>
    <r>
      <rPr>
        <b/>
        <sz val="8"/>
        <color theme="1"/>
        <rFont val="Arial"/>
        <family val="2"/>
      </rPr>
      <t>Recovery Base 02</t>
    </r>
    <r>
      <rPr>
        <sz val="8"/>
        <color theme="1"/>
        <rFont val="Arial"/>
        <family val="2"/>
      </rPr>
      <t xml:space="preserve"> on completion of project</t>
    </r>
  </si>
  <si>
    <t>I</t>
  </si>
  <si>
    <t xml:space="preserve">Vehicle Recovery </t>
  </si>
  <si>
    <t xml:space="preserve">Provision of floating data for up to 2 Diversion Routes linked to Pvms </t>
  </si>
  <si>
    <t xml:space="preserve">Price per route per day - 2 No Diversion Routes </t>
  </si>
  <si>
    <t xml:space="preserve">Install 6 No additional portable Variable Message Signs for Carriageway Closures </t>
  </si>
  <si>
    <t xml:space="preserve">Daily hire of  6 no Portable Mobile Variable Message Signs for carriageway closures </t>
  </si>
  <si>
    <t xml:space="preserve">Remove 6 no Portable  Mobile Variable Message Signs for carriageway closures </t>
  </si>
  <si>
    <t>6 No on Diversion Routes (3 in each direction)</t>
  </si>
  <si>
    <r>
      <t>allow for</t>
    </r>
    <r>
      <rPr>
        <b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1</t>
    </r>
    <r>
      <rPr>
        <sz val="8"/>
        <color theme="1"/>
        <rFont val="Arial"/>
        <family val="2"/>
      </rPr>
      <t xml:space="preserve"> IPV crew to layout </t>
    </r>
  </si>
  <si>
    <t>C1.1.4</t>
  </si>
  <si>
    <t xml:space="preserve">Install 1 no Crash Cushion </t>
  </si>
  <si>
    <t xml:space="preserve">Installation of Temporary CCTV control room </t>
  </si>
  <si>
    <t>Establish Temporary CCTV control room including all associated equipment for operational CCTV unit</t>
  </si>
  <si>
    <t>Hire and maintenance of Temporary CCTV control room and associated operational equipment</t>
  </si>
  <si>
    <t>Provision of Temporary CCTV control room staff. 2no operators working 12hr shifts on a rota basis providing 24/7 coverage of CCTV room</t>
  </si>
  <si>
    <t>Demobilise and remove Temporary CCTV control room including all associated equipment for operational CCTV unit</t>
  </si>
  <si>
    <t xml:space="preserve">Removal of CCTV cameras </t>
  </si>
  <si>
    <t>Additional visit to rectify connections/operations following damage/theft of  equipment</t>
  </si>
  <si>
    <t>Relocation of 1no CCTV tower to accommodate  change in construction work areas</t>
  </si>
  <si>
    <t>H3</t>
  </si>
  <si>
    <t>H3.1</t>
  </si>
  <si>
    <t>H5</t>
  </si>
  <si>
    <t>H5.1</t>
  </si>
  <si>
    <t>H5.2</t>
  </si>
  <si>
    <t>17 / hour per operator (4 operators in total) 2022 rates used</t>
  </si>
  <si>
    <t xml:space="preserve">CCTV capable of meeting criteria within appendix 1 /25. </t>
  </si>
  <si>
    <t>J1</t>
  </si>
  <si>
    <t xml:space="preserve">Lane closures / Additional Items  </t>
  </si>
  <si>
    <t xml:space="preserve">3, - All software MUST be compatable with Safetycamera Partnerships requirments  </t>
  </si>
  <si>
    <t>J</t>
  </si>
  <si>
    <t xml:space="preserve">Temporary CCTV </t>
  </si>
  <si>
    <t>C1.2.4</t>
  </si>
  <si>
    <t xml:space="preserve">lift 1 no Crash Cushion </t>
  </si>
  <si>
    <t>C1.4.1</t>
  </si>
  <si>
    <t>C1.4.2</t>
  </si>
  <si>
    <t>C1.4.3</t>
  </si>
  <si>
    <t>C1.4.4</t>
  </si>
  <si>
    <t>D1.3</t>
  </si>
  <si>
    <t>D1.3.1</t>
  </si>
  <si>
    <t>D1.3.2</t>
  </si>
  <si>
    <t>D1.3.3</t>
  </si>
  <si>
    <t>D1.3.4</t>
  </si>
  <si>
    <t>D1.3.5</t>
  </si>
  <si>
    <t>D1.3.6</t>
  </si>
  <si>
    <t>D1.4</t>
  </si>
  <si>
    <t>D1.4.1</t>
  </si>
  <si>
    <t>D1.4.2</t>
  </si>
  <si>
    <t>D1.4.3</t>
  </si>
  <si>
    <t>D1.4.4</t>
  </si>
  <si>
    <t>D1.4.5</t>
  </si>
  <si>
    <t>D1.4.6</t>
  </si>
  <si>
    <t>D1.5</t>
  </si>
  <si>
    <t>D1.5.1</t>
  </si>
  <si>
    <t>D1.5.2</t>
  </si>
  <si>
    <t>D1.5.3</t>
  </si>
  <si>
    <t>D1.5.4</t>
  </si>
  <si>
    <t>D1.5.5</t>
  </si>
  <si>
    <t>D1.5.6</t>
  </si>
  <si>
    <t>D1.6</t>
  </si>
  <si>
    <t>D1.6.1</t>
  </si>
  <si>
    <t>D1.7</t>
  </si>
  <si>
    <t>D1.7.1</t>
  </si>
  <si>
    <t>D1.8</t>
  </si>
  <si>
    <t>D1.8.1</t>
  </si>
  <si>
    <t>D1.8.2</t>
  </si>
  <si>
    <t>D1.8.3</t>
  </si>
  <si>
    <t>D1.8.4</t>
  </si>
  <si>
    <t>D1.8.5</t>
  </si>
  <si>
    <t>D1.8.6</t>
  </si>
  <si>
    <t>D1.9.1</t>
  </si>
  <si>
    <t>F2</t>
  </si>
  <si>
    <t>F2.1</t>
  </si>
  <si>
    <t>F2.2</t>
  </si>
  <si>
    <t>F2.3</t>
  </si>
  <si>
    <t>F2.4</t>
  </si>
  <si>
    <t>M621 J1 to J7</t>
  </si>
  <si>
    <t>Traffic Management Bill of Quantities</t>
  </si>
  <si>
    <t xml:space="preserve">       E) M621 J1 to J7  - Traffic Management Package - Maintenance Crews  </t>
  </si>
  <si>
    <t xml:space="preserve">               F)  M621 J1 to J7 - Traffic Management Package - TASCAR</t>
  </si>
  <si>
    <t xml:space="preserve">           G)  M621 J1 to J7 - Traffic Management Package - VMS  &amp; JTR</t>
  </si>
  <si>
    <t xml:space="preserve">               H)  M621 J1 to J7 - Traffic Management Package - Vehicle Recovery</t>
  </si>
  <si>
    <t xml:space="preserve">                              J)  M621 J1 to J7 - Traffic Management Package - Additional Items </t>
  </si>
  <si>
    <t xml:space="preserve">      D) M621 J1 to J7   - Traffic Management Package - Temporary Barrier</t>
  </si>
  <si>
    <t>C) M621 J1 to J7   - Traffic Management Package - Construction Phase TM</t>
  </si>
  <si>
    <t xml:space="preserve">     B) M621 J1 to J7  - Traffic Management Package - TM Mobilisation </t>
  </si>
  <si>
    <t xml:space="preserve">               I)  M621 J1 to J7 - Traffic Management Package - CCTV </t>
  </si>
  <si>
    <t>No of Shifts allowed</t>
  </si>
  <si>
    <t xml:space="preserve">Install, maintain and remove overnight off peak lane 2 closure on A Track from 5/0 to 11/5 - 6.5km </t>
  </si>
  <si>
    <t xml:space="preserve">Install, maintain and remove overnight off peak lane 1 closure on A Track from 5/0 to 11/5 - 6.5km </t>
  </si>
  <si>
    <t xml:space="preserve">Install, maintain and remove overnight off peak lane 3 closure on B Track from 11/5 to 5/0 - 6.5km </t>
  </si>
  <si>
    <t xml:space="preserve">Install, maintain and remove overnight off peak lane 1 closure on A Track from 7/2 to 8/5 - 1.3km </t>
  </si>
  <si>
    <t xml:space="preserve">Install, maintain and remove overnight off peak lane 1 closure on B Track from 8/5 to 7/2 - 1.3km </t>
  </si>
  <si>
    <t>Located in Bobby Collins Way Compound</t>
  </si>
  <si>
    <t xml:space="preserve">1) M1 NB prior to Junction 42   </t>
  </si>
  <si>
    <t xml:space="preserve">2) M62 WB prior to Junction 29 </t>
  </si>
  <si>
    <t xml:space="preserve">3) M62 EB prior to Junction 29  </t>
  </si>
  <si>
    <t>4) M1 NB prior to Junction 43</t>
  </si>
  <si>
    <t>5) M621 WB prior to Junction 7</t>
  </si>
  <si>
    <t>6) M1 SB prior to Junction 44</t>
  </si>
  <si>
    <t>7) M1 SB prior to Junction 45</t>
  </si>
  <si>
    <t>8) M62 EB prior to Junction 27</t>
  </si>
  <si>
    <t>9) A650 EB prior to M62 Junction 27</t>
  </si>
  <si>
    <t xml:space="preserve">10) A6110 SB approaching M621 Junction 1  </t>
  </si>
  <si>
    <t>11) A643 SB approaching M621 Junction 2</t>
  </si>
  <si>
    <t>12) A61 SB approaching M621 Junction 4</t>
  </si>
  <si>
    <t>13) M621 approaching Junction 6</t>
  </si>
  <si>
    <t>14) M621 approaching Junction 2A Entry Slip</t>
  </si>
  <si>
    <t>Install 14no Portable  Mobile Variable Message Signs</t>
  </si>
  <si>
    <t>Remove 14 no Portable Mobile Variable Message Signs</t>
  </si>
  <si>
    <t>Daily hire of 14no Portable Mobile Variable Message Signs</t>
  </si>
  <si>
    <t>Price per route per day (2 ROUTES ALLOWED FOR) - M621 EB &amp; WB</t>
  </si>
  <si>
    <t>Price per VMS per day (£2,940 per week)</t>
  </si>
  <si>
    <t>Price per VMS per day (£1,260 per week)</t>
  </si>
  <si>
    <t xml:space="preserve">Civils works associated with bases for towers to be provided by Keltbray </t>
  </si>
  <si>
    <t xml:space="preserve">Towers at £50.00 / day each, rate to include PC with 4G dongle, viewing software, HDMI output and data package 30GB X2 (1 back to CCTV room, 1 to SW RCC) </t>
  </si>
  <si>
    <t>Civils works associated with removal of bases to be provided by Keltbray</t>
  </si>
  <si>
    <t>Control room based at Bobby Collins Way  Compound . Buildings/Welfare/Power etc. provided by Keltbray (4 no 32ft x 12ft cabins with kitchen, toliets, air conditioning) will also act as recovery drop off point . Supplier to price for establishment of operational equipment</t>
  </si>
  <si>
    <t xml:space="preserve">Temporary  CCTV system Item </t>
  </si>
  <si>
    <t>Installation of 28 No solar powered towers fitted with  PTZ cameras every 300m on M621 - assume all towers to be lifted into place with HIAB with TM provided for contractor, associated Civils work for towers to be undertaken by Keltbray</t>
  </si>
  <si>
    <r>
      <t>Daily hire of 28 No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Temporary CCTV towers</t>
    </r>
  </si>
  <si>
    <t>Removal of  28 no Temporary CCTV towers</t>
  </si>
  <si>
    <t>M621 Westbound carriageway (TASCAR)</t>
  </si>
  <si>
    <t>M621 Eastbound carriageway (TASCAR)</t>
  </si>
  <si>
    <t>2, - ERCU to be made available to Safety Camera Partnership (at cost to supplier not Keltbray )</t>
  </si>
  <si>
    <t xml:space="preserve">4, - Any training required for Safety Camera Partnership to operate system is to be undertaken at no cost to Keltbray </t>
  </si>
  <si>
    <t>5, - any development costs / on costs associated with ensuring Safety Camera Partnership are happy with images is to be bourne by supplier not Keltbray</t>
  </si>
  <si>
    <t>Hire and maintenance of TASCAR and associated equipment as per item F2.1</t>
  </si>
  <si>
    <t>Removal of TASCAR and associated equipment as per item F2.1</t>
  </si>
  <si>
    <t>1 no live entry &amp; exit &amp; 4 dummy cameras - Locations TBC</t>
  </si>
  <si>
    <t>1 no live entry &amp; exit &amp; 4 dummy cameras - Location TBC</t>
  </si>
  <si>
    <t>Install, maintain and remove overnight A Track (Eastbound) full carriageway closure of the M621 Junction 1 to Junction 3</t>
  </si>
  <si>
    <t>Install, maintain and remove overnight B Track (Westbound) full carriageway closure of the M621 Junction 4 to Junction 1</t>
  </si>
  <si>
    <t>Install, maintain and remove overnight A Track (Eastbound) full carriageway closure of the M621 Junction 3 to Junction 7</t>
  </si>
  <si>
    <t>Install, maintain and remove overnight B Track (Westbound) full carriageway closure of the M621 Junction 7 to Junction 3</t>
  </si>
  <si>
    <t>Install, maintain and remove overnight full carriageway closure of the M621 from the M62 Junction 27 to M621 Junction 1</t>
  </si>
  <si>
    <t>Allow for 3 IPV crews to install full carriageway closure</t>
  </si>
  <si>
    <t>Layout equipment prior to installation narrow lanes system</t>
  </si>
  <si>
    <t>Fabrication of Diversion Route to facilitate Closure of M621 B Track (Westbound)</t>
  </si>
  <si>
    <t xml:space="preserve">Fabrication of Diversion Route to facilitate Closure of Junctions 6 and 4 Entry slip roads </t>
  </si>
  <si>
    <t>K</t>
  </si>
  <si>
    <t>Traffic Management - Staff Resource</t>
  </si>
  <si>
    <t>K1.1</t>
  </si>
  <si>
    <t>Provide 1no Traffic Safety and Control Officer - 12hr Dayshift</t>
  </si>
  <si>
    <t>Shifts</t>
  </si>
  <si>
    <t>TSCO on site 12hr day to deal with incidents/breakdowns etc</t>
  </si>
  <si>
    <t>Provide 1no Traffic Safety and Control Officer - 12 hr Night shift</t>
  </si>
  <si>
    <t>TSCO on site 12hr night to deal with incidents/breakdowns etc</t>
  </si>
  <si>
    <t>K1.3</t>
  </si>
  <si>
    <t>Stakeholder and incident response co-ordination role</t>
  </si>
  <si>
    <t xml:space="preserve">                              K)  M621 J1 to J7 - Traffic Management Package - TM Staff Resource</t>
  </si>
  <si>
    <t>K1</t>
  </si>
  <si>
    <t>K1.4</t>
  </si>
  <si>
    <t xml:space="preserve">TM Staff Resource </t>
  </si>
  <si>
    <t xml:space="preserve">Install 4 no Crash Cushion </t>
  </si>
  <si>
    <t>Daily hire of 4 No Crash cushion</t>
  </si>
  <si>
    <t xml:space="preserve">lift 4 no Crash Cushion </t>
  </si>
  <si>
    <t xml:space="preserve">Install 1030m temporary VRS (N2 / W1) in 4 sections between Chainages 
10530 - 10215, 10050 - 9625, 9470 - 9370, 8850 - 8650 </t>
  </si>
  <si>
    <t>Daily Hire of 1030m N2 W1</t>
  </si>
  <si>
    <t xml:space="preserve">Lift 1030m temporary VRS (N2 / W1) in 4 sections between Chainages 
10530 - 10215, 10050 - 9625, 9470 - 9370, 8850 - 8650 </t>
  </si>
  <si>
    <t>D1.1.4</t>
  </si>
  <si>
    <t>Install - Phase 1 - Narrow Lanes system on B Track (Westbound)</t>
  </si>
  <si>
    <t>Install 905m temporary VRS (N2 / W1) in 4 sections between Chainages 
7750 - 7350, 6700 - 6540, 6475 - 6360, 6230 - 6000</t>
  </si>
  <si>
    <t>Daily Hire of 905m N2 W1</t>
  </si>
  <si>
    <t>Lift 905m temporary VRS (N2 / W1) in 4 sections between Chainages 
7750 - 7350, 6700 - 6540, 6475 - 6360, 6230 - 6000</t>
  </si>
  <si>
    <t>Install - Phase 2 - Narrow Lanes system on B Track (Westbound)</t>
  </si>
  <si>
    <t>Install - Phase 2 - Narrow Lanes system on A Track (Westbound)</t>
  </si>
  <si>
    <t>Install 400m temporary VRS (N2 / W1) between Chainages 7300 - 7700</t>
  </si>
  <si>
    <t>Daily Hire of 400m N2 W1</t>
  </si>
  <si>
    <t>Daily hire of 1No Crash cushion</t>
  </si>
  <si>
    <t>Lift 400m temporary VRS (N2 / W1) between Chainages 7300 - 7700</t>
  </si>
  <si>
    <t>Install - Phase 3 - Switch Narrow Lanes system on B Track (Westbound)</t>
  </si>
  <si>
    <t>Install VRS splitter detail at Junction 2A exit slip</t>
  </si>
  <si>
    <t>Daily hire VRS splitter detail at Junction 2A exit slip</t>
  </si>
  <si>
    <t xml:space="preserve">Completed under carriageway closure </t>
  </si>
  <si>
    <t>Install - Phase 4 - Narrow Lanes system on A Track (Westbound)</t>
  </si>
  <si>
    <t>Install - Phase 4 - Narrow Lanes system on B Track (Westbound)</t>
  </si>
  <si>
    <t>Barrier removed from A Track in Items D1.4.5 &amp; D1.4.6</t>
  </si>
  <si>
    <t>Phase 3 - Switch Narrow Lanes system on A Track (Eastbound)</t>
  </si>
  <si>
    <t>Remove VRS splitter detail at Junction 2A exit slip</t>
  </si>
  <si>
    <t>Remove 450m temporary VRS (N2 / W1) between Chainages 7200 - 6920</t>
  </si>
  <si>
    <t>Lift 400m temporary VRS (N2 / W1) between Chainages 7750 - 7350 (for C/Res works)</t>
  </si>
  <si>
    <t>lift 1 no Crash Cushion (for C/Res works)</t>
  </si>
  <si>
    <t>Install 450m temporary VRS (N2 / W1) between Chainages 7200 - 6920 (for verge works)</t>
  </si>
  <si>
    <t xml:space="preserve">Install 1357m temporary VRS (N2 / W1) in 4 section between Chainages 
5850 - 6190, 6120 - 6350 (starts on J2 entry slip), 6370 - 6745, 6920 - 7332 </t>
  </si>
  <si>
    <t>Daily Hire of 1357m N2 W1</t>
  </si>
  <si>
    <t>Daily hire of 4No Crash cushion</t>
  </si>
  <si>
    <t xml:space="preserve">Lift 1357m temporary VRS (N2 / W1) in 4 section between Chainages 
5850 - 6190, 6120 - 6350 (starts on J2 entry slip), 6370 - 6745, 6920 - 7332 </t>
  </si>
  <si>
    <t>All barrier changes covered other phases.</t>
  </si>
  <si>
    <t>Depending on work method - May not be required</t>
  </si>
  <si>
    <t>Fabrication of Diversion Route to facilitate Closure of M621 A Track (Eastbound)</t>
  </si>
  <si>
    <t xml:space="preserve">Fabrication of Diversion Route to facilitate Closure of Junctions 2 and 2A Entry slip roads </t>
  </si>
  <si>
    <t>Daily Hire of TM equipment for TM Phase 2 on A Track</t>
  </si>
  <si>
    <t>Daily Hire of TM equipment for TM Phase 1 on B Track</t>
  </si>
  <si>
    <t xml:space="preserve">Fabrication of Diversion Route to facilitate Closure of Junctions 3 and 2 Entry slip roads </t>
  </si>
  <si>
    <t>Daily Hire of TM equipment for TM Phase 2 on B Track</t>
  </si>
  <si>
    <t xml:space="preserve">Minimum Visit charge to laterally move temporary VRS when installing or removing M621 Gantries (1 crew) </t>
  </si>
  <si>
    <t>Daily Hire of TM equipment for TM Phase 3 on A Track</t>
  </si>
  <si>
    <t>Daily Hire of TM equipment for TM Phase 3 on B Track</t>
  </si>
  <si>
    <t>C1.5</t>
  </si>
  <si>
    <t>C1.5.1</t>
  </si>
  <si>
    <t>C1.5.2</t>
  </si>
  <si>
    <t>C1.5.3</t>
  </si>
  <si>
    <t>C1.5.4</t>
  </si>
  <si>
    <t>C1.6</t>
  </si>
  <si>
    <t>C1.6.1</t>
  </si>
  <si>
    <t>C1.6.2</t>
  </si>
  <si>
    <t>C1.6.3</t>
  </si>
  <si>
    <t>C1.6.4</t>
  </si>
  <si>
    <t>Daily Hire of TM equipment for TM Phase 4 on A Track</t>
  </si>
  <si>
    <t>C1.7</t>
  </si>
  <si>
    <t>C1.7.1</t>
  </si>
  <si>
    <t>C1.7.2</t>
  </si>
  <si>
    <t>C1.7.3</t>
  </si>
  <si>
    <t>C1.7.4</t>
  </si>
  <si>
    <t>Daily Hire of TM equipment for TM Phase 4 on B Track</t>
  </si>
  <si>
    <t>Install full carriageway closure from M62 Junction 27 to M621 Junction 3, including entry slips at Junctions 1, 2 and 2A</t>
  </si>
  <si>
    <t>C1.8</t>
  </si>
  <si>
    <t>C1.8.1</t>
  </si>
  <si>
    <t>C1.8.2</t>
  </si>
  <si>
    <t>C1.8.3</t>
  </si>
  <si>
    <t>C1.9</t>
  </si>
  <si>
    <t>Install full carriageway closure from M62 Junction 27 to M621 Junction 3, including entry slips at Junctions M62 J27 &amp; M621 J1, J2 and J2A</t>
  </si>
  <si>
    <t>Install full carriageway closure from M621 Junction 1 to Junction 3, including entry slips at Junctions 1, 2 and 2A to facilitate Removal of VRS</t>
  </si>
  <si>
    <t>Install full carriageway closure from M621 Junction 7 to Junction 3, including entry slips at Junctions 7, 6 and 4 to facilitate installation of VRS</t>
  </si>
  <si>
    <t>Install full carriageway closure from M621 Junction 1 to Junction 3, including entry slips at Junctions 1, 2 and 2A</t>
  </si>
  <si>
    <t>Install full carriageway closure from M621 Junction 7 to Junction 3, including entry slips at Junctions 7, 6 and 4</t>
  </si>
  <si>
    <t>Install full carriageway closure from M621 Junction 1 to Junction 3, including entry slips at Junctions 1, 2 and 2A to facilitate installation of VRS</t>
  </si>
  <si>
    <t>Install full carriageway closure from M621 Junction 4 to Junction 1, including entry slips at Junctions 3 and 2</t>
  </si>
  <si>
    <t>Install full carriageway closure from M621 Junction 4 to Junction 1, including entry slips at Junctions 3 and 2 to facilitate installation of VRS</t>
  </si>
  <si>
    <t>Install full carriageway closure from M621 Junction 4 to Junction 1, including entry slips at Junctions 3 and 2 to facilitate removal of VRS in centre Res</t>
  </si>
  <si>
    <t>Install full carriageway closure from M621 Junction 7 to Junction 3, including entry slips at Junctions 7, 6 and 4 to facilitate Removal of VRS</t>
  </si>
  <si>
    <t>Install full carriageway closure from M521 Junction 7 to Junction 3, including entry slips at Junctions 7, 6 and 4</t>
  </si>
  <si>
    <t>Install full carriageway closure from M621 Junction 4 to Junction 1, including entry slips at Junctions 3 and 2 to facilitate Removal of VRS</t>
  </si>
  <si>
    <t>C1.9.1</t>
  </si>
  <si>
    <t>C1.9.2</t>
  </si>
  <si>
    <t>C1.9.3</t>
  </si>
  <si>
    <t>C2.0</t>
  </si>
  <si>
    <t xml:space="preserve">Install lane closures on M621 Junction 2 including gyratory and A643 </t>
  </si>
  <si>
    <t>2 x IPV crews &amp; 1 no 2 man transit crew to install overnight lane closures.</t>
  </si>
  <si>
    <t xml:space="preserve">2 x IPV Dual crews to install mainline &amp; secondary closure, &amp; 3 no 2 man transit crews to act as gatement &amp; Marshalls </t>
  </si>
  <si>
    <t xml:space="preserve">2 x IPV Dual crews to install mainline &amp; secondary closure, &amp; 2 no 2 man transit crews to act as gatement &amp; Marshalls </t>
  </si>
  <si>
    <t>Daily Hire of TM equipment for M621 Junction 2 - Phase 1 &amp; 1B</t>
  </si>
  <si>
    <r>
      <t xml:space="preserve">Install - M621 Junction 2 - Phase 1 &amp; 1B - Overnight lane closures - </t>
    </r>
    <r>
      <rPr>
        <b/>
        <sz val="9"/>
        <color rgb="FFFF0000"/>
        <rFont val="Arial"/>
        <family val="2"/>
      </rPr>
      <t>drawing number CN270-VIR-TTM-M2-CW-000001 &amp; 000001B</t>
    </r>
  </si>
  <si>
    <t>C2.0.1</t>
  </si>
  <si>
    <t>C2.0.2</t>
  </si>
  <si>
    <t>C2.0.3</t>
  </si>
  <si>
    <t>C2.1</t>
  </si>
  <si>
    <r>
      <t xml:space="preserve">Install - M621 Junction 2 - Phase 2 - Narrow Lanes to Verge - </t>
    </r>
    <r>
      <rPr>
        <b/>
        <sz val="9"/>
        <color rgb="FFFF0000"/>
        <rFont val="Arial"/>
        <family val="2"/>
      </rPr>
      <t>drawing number CN270-VIR-TTM-M2-CW-000002</t>
    </r>
  </si>
  <si>
    <t>C2.1.1</t>
  </si>
  <si>
    <t>C2.1.2</t>
  </si>
  <si>
    <t>C2.1.3</t>
  </si>
  <si>
    <t>C2.1.4</t>
  </si>
  <si>
    <t>Daily Hire of TM equipment for M621 Junction 2 - Phase 2</t>
  </si>
  <si>
    <t>Install full carriageway closure of M621 Junction 2 including exit &amp; entry slips</t>
  </si>
  <si>
    <t>Fabrication of Diversion Route to facilitate Closure of M621 J2</t>
  </si>
  <si>
    <t>Install full carriageway closure from M621 Junction 2 including exit &amp; entry slips to facilitate installation of VRS</t>
  </si>
  <si>
    <r>
      <t xml:space="preserve">Install - M621 Junction 2 - Phase 3 - Narrow Lanes to Verge - </t>
    </r>
    <r>
      <rPr>
        <b/>
        <sz val="9"/>
        <color rgb="FFFF0000"/>
        <rFont val="Arial"/>
        <family val="2"/>
      </rPr>
      <t>drawing number CN270-VIR-TTM-M2-CW-000003</t>
    </r>
  </si>
  <si>
    <t>C2.2</t>
  </si>
  <si>
    <t>C2.2.1</t>
  </si>
  <si>
    <t>C2.2.2</t>
  </si>
  <si>
    <t>C2.2.3</t>
  </si>
  <si>
    <t>C2.2.4</t>
  </si>
  <si>
    <t>Daily Hire of TM equipment for M621 Junction 2 - Phase 3</t>
  </si>
  <si>
    <t>Daily Hire of TM equipment for M621 Junction 2 - Phase 4</t>
  </si>
  <si>
    <t>C2.3</t>
  </si>
  <si>
    <t>C2.3.1</t>
  </si>
  <si>
    <t>C2.3.2</t>
  </si>
  <si>
    <t>C2.3.3</t>
  </si>
  <si>
    <t>C2.3.4</t>
  </si>
  <si>
    <t>Daily Hire of TM equipment for M621 Junction 2 - Phase 5</t>
  </si>
  <si>
    <t>Install full carriageway closure from M621 Junction 2 including exit &amp; entry slips to facilitate Removal of VRS</t>
  </si>
  <si>
    <t>Install full carriageway closure from M621 Junction 2 including exit &amp; entry slips to facilitate surfacing works</t>
  </si>
  <si>
    <r>
      <t xml:space="preserve">Install - M621 Junction 2 - Phase 4 - Switch traffic onto new widened areas - </t>
    </r>
    <r>
      <rPr>
        <b/>
        <sz val="9"/>
        <color rgb="FFFF0000"/>
        <rFont val="Arial"/>
        <family val="2"/>
      </rPr>
      <t>drawing number CN270-VIR-TTM-M2-CW-000004</t>
    </r>
  </si>
  <si>
    <t>Road makings not priced due to incomplete final design</t>
  </si>
  <si>
    <t xml:space="preserve">Traffic Management </t>
  </si>
  <si>
    <t>Programme and design TBC</t>
  </si>
  <si>
    <t>Install 260m temporary VRS (N2 / W1) on A Track (Eastbound) exit slip onto A643 Northbound</t>
  </si>
  <si>
    <t>Install 1 no Crash Cushion on A Track (Eastbound) exit slip</t>
  </si>
  <si>
    <t>Install 500m temporary VRS (N2 / W1) on A643 Southbound onto A Track (Eastbound) Entry slip</t>
  </si>
  <si>
    <t>Install 1 no Crash Cushion on A643 Southbound</t>
  </si>
  <si>
    <t>Daily Hire of 260m N2 W1</t>
  </si>
  <si>
    <t>Daily Hire of 500m N2 W1</t>
  </si>
  <si>
    <t>Install - Junction 2 - A Track Exit onto A643 Northbound</t>
  </si>
  <si>
    <t>Install - Junction 2 - A643 Southbound onto A Track Entry slip</t>
  </si>
  <si>
    <t>Install - Junction 2 - Gyratory</t>
  </si>
  <si>
    <t>Install 400m temporary VRS (N2 / W1) on A643 Southbound onto A Track (Eastbound) Entry slip</t>
  </si>
  <si>
    <t>Install 2 no Crash Cushion on A643 Southbound</t>
  </si>
  <si>
    <t>Lift 320m temporary VRS (N2 / W1) lift from A Track Entry slip</t>
  </si>
  <si>
    <t>Lift 400m temporary VRS (N2 / W1) lift from Gyratory</t>
  </si>
  <si>
    <t xml:space="preserve">lift 2 no Crash Cushion </t>
  </si>
  <si>
    <t>Daily Hire of 475m N2 W1</t>
  </si>
  <si>
    <t>Daily hire of 4 No Crash cushions</t>
  </si>
  <si>
    <t>Daily hire of 2 No Crash cushions</t>
  </si>
  <si>
    <t>Daily hire of 1 No Crash cushion</t>
  </si>
  <si>
    <t>Install 4 no Crash Cushions</t>
  </si>
  <si>
    <t>Install 475m temporary VRS (N2 / W1) on A Track (Eastbound) Entry slip, B Track Entry slip and Gyratory in 4 sections</t>
  </si>
  <si>
    <t>Install - Junction 2 - Phase change</t>
  </si>
  <si>
    <t>Lift 260m temporary VRS (N2 / W1) lift from A Track Entry slip onto A643 Northbound</t>
  </si>
  <si>
    <t>Lift 180m temporary VRS (N2 / W1) lift from A643 Southbound</t>
  </si>
  <si>
    <t>Lift 180m temporary VRS (N2 / W1) lift from Gyratory</t>
  </si>
  <si>
    <t>Lift 180m temporary VRS (N2 / W1) lift from A Track (Eastbound) Entry slip</t>
  </si>
  <si>
    <t>Lift 115m temporary VRS (N2 / W1) lift from B Track (Eastbound) Entry slip</t>
  </si>
  <si>
    <t xml:space="preserve">lift 5 no Crash Cushion </t>
  </si>
  <si>
    <t xml:space="preserve">Install temporary VRS (N2 / W1) on B Track (Westbound) 150m on Exit slip &amp; 160m Entry Slip </t>
  </si>
  <si>
    <t>Install 2 no Crash Cushions</t>
  </si>
  <si>
    <t>Install 100m temporary VRS (N2 / W1) on A643 Southbound</t>
  </si>
  <si>
    <t>Install 80m temporary VRS (N2 / W1) on A643 Northbound</t>
  </si>
  <si>
    <t>Daily Hire of 490m N2 W1</t>
  </si>
  <si>
    <t xml:space="preserve">Lift temporary VRS (N2 / W1) on B Track (Westbound) 150m on Exit slip &amp; 160m Entry Slip </t>
  </si>
  <si>
    <t>Lift 2 no Crash Cushions</t>
  </si>
  <si>
    <t>Lift 100m temporary VRS (N2 / W1) on A643 Southbound</t>
  </si>
  <si>
    <t>Lift 80m temporary VRS (N2 / W1) on A643 Northbound</t>
  </si>
  <si>
    <t>Provide TM Scheme Project Manager Mon-Fri office hours during scheme period</t>
  </si>
  <si>
    <t>K1.5</t>
  </si>
  <si>
    <t xml:space="preserve">As required depending on scheme requirements </t>
  </si>
  <si>
    <t>C2.4</t>
  </si>
  <si>
    <t>C2.4.1</t>
  </si>
  <si>
    <t>C2.4.2</t>
  </si>
  <si>
    <t>C2.4.3</t>
  </si>
  <si>
    <r>
      <t xml:space="preserve">Install - Ellend Road - One way system - </t>
    </r>
    <r>
      <rPr>
        <b/>
        <sz val="9"/>
        <color rgb="FFFF0000"/>
        <rFont val="Arial"/>
        <family val="2"/>
      </rPr>
      <t>drawing number HE551464-VIR-TTM-XX-DR-ZZ-0005</t>
    </r>
  </si>
  <si>
    <t>Install one way system on Ellend Road from the junction of Ellend Road and Cemetery Road to Baron Close</t>
  </si>
  <si>
    <t>2 no 2 man transit crews</t>
  </si>
  <si>
    <r>
      <t>Allow for</t>
    </r>
    <r>
      <rPr>
        <b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1 no</t>
    </r>
    <r>
      <rPr>
        <sz val="8"/>
        <color theme="1"/>
        <rFont val="Arial"/>
        <family val="2"/>
      </rPr>
      <t xml:space="preserve"> 7.5t crew to layout </t>
    </r>
  </si>
  <si>
    <t>Fabrication of Diversion Route</t>
  </si>
  <si>
    <t>Install full carriageway closure of Ellend Road from the junction of Ellend Road and Cemetery Road to Baron Close</t>
  </si>
  <si>
    <t xml:space="preserve">1 x 7.5t Dual crew to install mainline &amp; secondary closure, &amp; 3 no 2 man transit crews to act as gatement &amp; Marshalls </t>
  </si>
  <si>
    <t>Daily Hire of TM equipment for Ellend Road one way system</t>
  </si>
  <si>
    <t>C2.4.4</t>
  </si>
  <si>
    <r>
      <t xml:space="preserve">Install - Ellend Road - Two way traffic signals on Cemerty Road - </t>
    </r>
    <r>
      <rPr>
        <b/>
        <sz val="9"/>
        <color rgb="FFFF0000"/>
        <rFont val="Arial"/>
        <family val="2"/>
      </rPr>
      <t>drawing number HE551464-VIR-TTM-XX-DR-ZZ-0007</t>
    </r>
  </si>
  <si>
    <t>Layout equipment prior to installation one way system</t>
  </si>
  <si>
    <t>Install two way system on Cemetery Road at the junction with Ellend Road</t>
  </si>
  <si>
    <t>Daily Hire of TM equipment for Ellend Road traffic signals system</t>
  </si>
  <si>
    <t>2 man transit crew</t>
  </si>
  <si>
    <t>compare with wired system</t>
  </si>
  <si>
    <t>Provide TM Consultant (two days per month) office hours during scheme period</t>
  </si>
  <si>
    <t xml:space="preserve">M621 - 2 man  Maintenance Crew </t>
  </si>
  <si>
    <t>J1.1</t>
  </si>
  <si>
    <t>J1.2</t>
  </si>
  <si>
    <t>J1.3</t>
  </si>
  <si>
    <t>J1.4</t>
  </si>
  <si>
    <t>J1.5</t>
  </si>
  <si>
    <t>J1.6</t>
  </si>
  <si>
    <t>J1.7</t>
  </si>
  <si>
    <t>J1.8</t>
  </si>
  <si>
    <t>J1.9</t>
  </si>
  <si>
    <t>J1.10</t>
  </si>
  <si>
    <t>J1.11</t>
  </si>
  <si>
    <t>J1.12</t>
  </si>
  <si>
    <r>
      <t xml:space="preserve">Install - Phase 1 - Narrow lanes system on B Track (Westbound) </t>
    </r>
    <r>
      <rPr>
        <b/>
        <sz val="9"/>
        <color rgb="FFFF0000"/>
        <rFont val="Arial"/>
        <family val="2"/>
      </rPr>
      <t>drawing number HE551464_VIR_TTM_XX_DR_ZZ_0097_S5_P02 to HE551464_VIR_TTM_XX_DR_ZZ_0106_S5_P02</t>
    </r>
  </si>
  <si>
    <r>
      <t xml:space="preserve">Install - Phase 2 - Narrow lanes system on A Track (Eastbound) </t>
    </r>
    <r>
      <rPr>
        <b/>
        <sz val="9"/>
        <color rgb="FFFF0000"/>
        <rFont val="Arial"/>
        <family val="2"/>
      </rPr>
      <t>drawing number HE551464_VIR_TTM_XX_DR_ZZ_0107_S5_P02 to HE551464_VIR_TTM_XX_DR_ZZ_0118_S5_P02</t>
    </r>
  </si>
  <si>
    <r>
      <t xml:space="preserve">Install - Phase 2 - Narrow lanes system on B Track (Westbound) </t>
    </r>
    <r>
      <rPr>
        <b/>
        <sz val="9"/>
        <color rgb="FFFF0000"/>
        <rFont val="Arial"/>
        <family val="2"/>
      </rPr>
      <t>drawing number HE551464_VIR_TTM_XX_DR_ZZ_0107_S5_P02 to HE551464_VIR_TTM_XX_DR_ZZ_0118_S5_P02</t>
    </r>
  </si>
  <si>
    <r>
      <t xml:space="preserve">Install - Phase 3 - Switch Narrow lanes system on A Track (Eastbound) </t>
    </r>
    <r>
      <rPr>
        <b/>
        <sz val="9"/>
        <color rgb="FFFF0000"/>
        <rFont val="Arial"/>
        <family val="2"/>
      </rPr>
      <t>drawing number HE551464_VIR_TTM_XX_DR_ZZ_0119_S5_P02 to HE551464_VIR_TTM_XX_DR_ZZ_0131_S5_P02</t>
    </r>
  </si>
  <si>
    <r>
      <t xml:space="preserve">Install - Phase 3 - Switch Narrow lanes system on B Track (Westbound) </t>
    </r>
    <r>
      <rPr>
        <b/>
        <sz val="9"/>
        <color rgb="FFFF0000"/>
        <rFont val="Arial"/>
        <family val="2"/>
      </rPr>
      <t>drawing number</t>
    </r>
    <r>
      <rPr>
        <b/>
        <sz val="9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HE551464_VIR_TTM_XX_DR_ZZ_0119_S5_P02 to HE551464_VIR_TTM_XX_DR_ZZ_0131_S5_P02</t>
    </r>
  </si>
  <si>
    <r>
      <t xml:space="preserve">Install - Phase 4 - Extend Narrow lanes system on A Track (Eastbound) </t>
    </r>
    <r>
      <rPr>
        <b/>
        <sz val="9"/>
        <color rgb="FFFF0000"/>
        <rFont val="Arial"/>
        <family val="2"/>
      </rPr>
      <t>drawing number HE551464_VIR_TTM_XX_DR_ZZ_0132_S5_P02 to HE551464_VIR_TTM_XX_DR_ZZ_0141_S5_P02</t>
    </r>
  </si>
  <si>
    <r>
      <t xml:space="preserve">Install - Phase 4 - Reduce Narrow lanes system on B Track (Westbound) </t>
    </r>
    <r>
      <rPr>
        <b/>
        <sz val="9"/>
        <color rgb="FFFF0000"/>
        <rFont val="Arial"/>
        <family val="2"/>
      </rPr>
      <t>drawing number HE551464_VIR_TTM_XX_DR_ZZ_0132_S5_P02 to HE551464_VIR_TTM_XX_DR_ZZ_0141_S5_P02</t>
    </r>
  </si>
  <si>
    <r>
      <t xml:space="preserve">Remove - Phase 4 - Narrow lanes system on A Track (Eastbound) </t>
    </r>
    <r>
      <rPr>
        <b/>
        <sz val="9"/>
        <color rgb="FFFF0000"/>
        <rFont val="Arial"/>
        <family val="2"/>
      </rPr>
      <t>drawing number HE551464_VIR_TTM_XX_DR_ZZ_0132_S5_P02 to HE551464_VIR_TTM_XX_DR_ZZ_0141_S5_P02</t>
    </r>
  </si>
  <si>
    <r>
      <t xml:space="preserve">Removal - Phase 4 - Narrow lanes system on B Track (Westbound) </t>
    </r>
    <r>
      <rPr>
        <b/>
        <sz val="9"/>
        <color rgb="FFFF0000"/>
        <rFont val="Arial"/>
        <family val="2"/>
      </rPr>
      <t>drawing number HE551464_VIR_TTM_XX_DR_ZZ_0132_S5_P02 to HE551464_VIR_TTM_XX_DR_ZZ_0141_S5_P02</t>
    </r>
  </si>
  <si>
    <r>
      <t xml:space="preserve">Install - M621 Junction 2 - Phase 5 - </t>
    </r>
    <r>
      <rPr>
        <b/>
        <sz val="9"/>
        <color rgb="FFFF0000"/>
        <rFont val="Arial"/>
        <family val="2"/>
      </rPr>
      <t>drawing number CN270-VIR-TTM-M2-CW-XXXXXX</t>
    </r>
    <r>
      <rPr>
        <b/>
        <sz val="9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Details to TBC</t>
    </r>
  </si>
  <si>
    <r>
      <t xml:space="preserve">Remove - M621 Junction 2 - Phase 5 - Surfacing works - </t>
    </r>
    <r>
      <rPr>
        <b/>
        <sz val="9"/>
        <color rgb="FFFF0000"/>
        <rFont val="Arial"/>
        <family val="2"/>
      </rPr>
      <t>drawing number CN270-VIR-TTM-M2-CW-XXXXX Details TBC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</si>
</sst>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b/>
      <sz val="16"/>
      <color theme="1"/>
      <name val="Arial"/>
      <family val="2"/>
    </font>
    <font>
      <sz val="8"/>
      <color rgb="FFFF0000"/>
      <name val="Arial"/>
      <family val="2"/>
    </font>
    <font>
      <b/>
      <sz val="11"/>
      <color rgb="FFFFC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95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0" borderId="14" xfId="0" applyBorder="1"/>
    <xf numFmtId="0" fontId="0" fillId="0" borderId="7" xfId="0" applyBorder="1"/>
    <xf numFmtId="0" fontId="0" fillId="0" borderId="6" xfId="0" applyBorder="1"/>
    <xf numFmtId="0" fontId="1" fillId="3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15" xfId="0" applyBorder="1"/>
    <xf numFmtId="0" fontId="0" fillId="0" borderId="9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4" fontId="0" fillId="0" borderId="14" xfId="0" applyNumberForma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5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164" fontId="0" fillId="0" borderId="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/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1" xfId="0" applyFont="1" applyFill="1" applyBorder="1"/>
    <xf numFmtId="0" fontId="16" fillId="5" borderId="3" xfId="0" applyFont="1" applyFill="1" applyBorder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 vertical="center"/>
    </xf>
    <xf numFmtId="0" fontId="4" fillId="5" borderId="3" xfId="0" applyFont="1" applyFill="1" applyBorder="1"/>
    <xf numFmtId="0" fontId="19" fillId="0" borderId="0" xfId="0" applyFont="1"/>
    <xf numFmtId="0" fontId="19" fillId="0" borderId="0" xfId="0" applyFont="1" applyFill="1"/>
    <xf numFmtId="164" fontId="1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3">
    <cellStyle name="%" xfId="2" xr:uid="{00000000-0005-0000-0000-000000000000}"/>
    <cellStyle name="Normal" xfId="0" builtinId="0"/>
    <cellStyle name="Normal 15 2" xfId="1" xr:uid="{00000000-0005-0000-0000-000002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95250</xdr:rowOff>
    </xdr:from>
    <xdr:to>
      <xdr:col>2</xdr:col>
      <xdr:colOff>381000</xdr:colOff>
      <xdr:row>2</xdr:row>
      <xdr:rowOff>262188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A81E6B-FCBF-47CA-BDBB-89370C773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0"/>
          <a:ext cx="1143000" cy="6241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1</xdr:col>
      <xdr:colOff>679422</xdr:colOff>
      <xdr:row>0</xdr:row>
      <xdr:rowOff>717096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7EDAF-DAB3-440C-87B0-6A24C1BF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5250"/>
          <a:ext cx="1146147" cy="6218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1</xdr:col>
      <xdr:colOff>679422</xdr:colOff>
      <xdr:row>0</xdr:row>
      <xdr:rowOff>717096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AA363-37AD-4445-B9C7-C8B71C38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5250"/>
          <a:ext cx="1146147" cy="621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127000</xdr:rowOff>
    </xdr:from>
    <xdr:to>
      <xdr:col>1</xdr:col>
      <xdr:colOff>680480</xdr:colOff>
      <xdr:row>0</xdr:row>
      <xdr:rowOff>748846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3B9A9B-6A67-4E16-A7A3-13E628625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127000"/>
          <a:ext cx="1146147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2</xdr:col>
      <xdr:colOff>279372</xdr:colOff>
      <xdr:row>0</xdr:row>
      <xdr:rowOff>736146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EB50E-FD57-4CC6-8D60-3E9CEB144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14300"/>
          <a:ext cx="1146147" cy="621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275166</xdr:colOff>
      <xdr:row>0</xdr:row>
      <xdr:rowOff>116417</xdr:rowOff>
    </xdr:from>
    <xdr:to>
      <xdr:col>1</xdr:col>
      <xdr:colOff>733396</xdr:colOff>
      <xdr:row>0</xdr:row>
      <xdr:rowOff>738263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0FAD8-6AD1-4385-AE05-734BB9E05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6" y="116417"/>
          <a:ext cx="1146147" cy="621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95250</xdr:rowOff>
    </xdr:from>
    <xdr:to>
      <xdr:col>1</xdr:col>
      <xdr:colOff>691063</xdr:colOff>
      <xdr:row>0</xdr:row>
      <xdr:rowOff>717096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8A5FBB-4F58-493F-A6AD-25FF7A41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" y="95250"/>
          <a:ext cx="1146147" cy="6218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232834</xdr:colOff>
      <xdr:row>0</xdr:row>
      <xdr:rowOff>105834</xdr:rowOff>
    </xdr:from>
    <xdr:to>
      <xdr:col>1</xdr:col>
      <xdr:colOff>691064</xdr:colOff>
      <xdr:row>0</xdr:row>
      <xdr:rowOff>727680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998CAD-A9C2-4C80-A4D3-7C13BAB0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4" y="105834"/>
          <a:ext cx="1146147" cy="6218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1</xdr:col>
      <xdr:colOff>631797</xdr:colOff>
      <xdr:row>0</xdr:row>
      <xdr:rowOff>736146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B895D-E2D9-43DF-B0DD-91BDEC6C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1146147" cy="6218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201083</xdr:colOff>
      <xdr:row>0</xdr:row>
      <xdr:rowOff>105833</xdr:rowOff>
    </xdr:from>
    <xdr:to>
      <xdr:col>1</xdr:col>
      <xdr:colOff>659313</xdr:colOff>
      <xdr:row>0</xdr:row>
      <xdr:rowOff>727679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01DE6-A30A-4977-917B-73EDA7903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83" y="105833"/>
          <a:ext cx="1146147" cy="6218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232834</xdr:colOff>
      <xdr:row>0</xdr:row>
      <xdr:rowOff>105833</xdr:rowOff>
    </xdr:from>
    <xdr:to>
      <xdr:col>1</xdr:col>
      <xdr:colOff>691064</xdr:colOff>
      <xdr:row>0</xdr:row>
      <xdr:rowOff>727679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D2A0A-0418-4D31-B35E-B1737059A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4" y="105833"/>
          <a:ext cx="1146147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P31"/>
  <sheetViews>
    <sheetView tabSelected="1" workbookViewId="0">
      <selection activeCell="B2" sqref="B2:M2"/>
    </sheetView>
  </sheetViews>
  <sheetFormatPr defaultColWidth="9.1796875" defaultRowHeight="14.5" x14ac:dyDescent="0.35"/>
  <cols>
    <col min="1" max="1" width="1.1796875" customWidth="1"/>
    <col min="2" max="2" width="15.26953125" customWidth="1"/>
    <col min="3" max="12" width="5.81640625" customWidth="1"/>
    <col min="13" max="13" width="18.453125" customWidth="1"/>
    <col min="16" max="16" width="12.7265625" bestFit="1" customWidth="1"/>
  </cols>
  <sheetData>
    <row r="1" spans="2:16" x14ac:dyDescent="0.35"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2:16" ht="21" x14ac:dyDescent="0.5">
      <c r="B2" s="124" t="s">
        <v>255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2:16" ht="21" x14ac:dyDescent="0.5">
      <c r="B3" s="124" t="s">
        <v>256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2:16" x14ac:dyDescent="0.35"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</row>
    <row r="5" spans="2:16" x14ac:dyDescent="0.35">
      <c r="B5" s="10" t="s">
        <v>18</v>
      </c>
      <c r="C5" s="145" t="s">
        <v>0</v>
      </c>
      <c r="D5" s="146"/>
      <c r="E5" s="146"/>
      <c r="F5" s="146"/>
      <c r="G5" s="146"/>
      <c r="H5" s="146"/>
      <c r="I5" s="146"/>
      <c r="J5" s="146"/>
      <c r="K5" s="146"/>
      <c r="L5" s="146"/>
      <c r="M5" s="15" t="s">
        <v>19</v>
      </c>
    </row>
    <row r="6" spans="2:16" x14ac:dyDescent="0.35">
      <c r="B6" s="9"/>
      <c r="C6" s="147"/>
      <c r="D6" s="148"/>
      <c r="E6" s="148"/>
      <c r="F6" s="148"/>
      <c r="G6" s="148"/>
      <c r="H6" s="148"/>
      <c r="I6" s="148"/>
      <c r="J6" s="148"/>
      <c r="K6" s="148"/>
      <c r="L6" s="149"/>
      <c r="M6" s="19"/>
    </row>
    <row r="7" spans="2:16" x14ac:dyDescent="0.35">
      <c r="B7" s="36" t="s">
        <v>13</v>
      </c>
      <c r="C7" s="127" t="s">
        <v>36</v>
      </c>
      <c r="D7" s="128"/>
      <c r="E7" s="128"/>
      <c r="F7" s="128"/>
      <c r="G7" s="128"/>
      <c r="H7" s="128"/>
      <c r="I7" s="128"/>
      <c r="J7" s="128"/>
      <c r="K7" s="128"/>
      <c r="L7" s="129"/>
      <c r="M7" s="64" t="s">
        <v>12</v>
      </c>
    </row>
    <row r="8" spans="2:16" x14ac:dyDescent="0.35">
      <c r="B8" s="36"/>
      <c r="C8" s="127"/>
      <c r="D8" s="128"/>
      <c r="E8" s="128"/>
      <c r="F8" s="128"/>
      <c r="G8" s="128"/>
      <c r="H8" s="128"/>
      <c r="I8" s="128"/>
      <c r="J8" s="128"/>
      <c r="K8" s="128"/>
      <c r="L8" s="129"/>
      <c r="M8" s="64"/>
    </row>
    <row r="9" spans="2:16" x14ac:dyDescent="0.35">
      <c r="B9" s="36" t="s">
        <v>16</v>
      </c>
      <c r="C9" s="127" t="s">
        <v>63</v>
      </c>
      <c r="D9" s="128"/>
      <c r="E9" s="128"/>
      <c r="F9" s="128"/>
      <c r="G9" s="128"/>
      <c r="H9" s="128"/>
      <c r="I9" s="128"/>
      <c r="J9" s="128"/>
      <c r="K9" s="128"/>
      <c r="L9" s="129"/>
      <c r="M9" s="64">
        <f>'B - TM Mobilisation'!F13</f>
        <v>0</v>
      </c>
      <c r="P9" s="71"/>
    </row>
    <row r="10" spans="2:16" x14ac:dyDescent="0.35">
      <c r="B10" s="36"/>
      <c r="C10" s="127"/>
      <c r="D10" s="128"/>
      <c r="E10" s="128"/>
      <c r="F10" s="128"/>
      <c r="G10" s="128"/>
      <c r="H10" s="128"/>
      <c r="I10" s="128"/>
      <c r="J10" s="128"/>
      <c r="K10" s="128"/>
      <c r="L10" s="129"/>
      <c r="M10" s="64"/>
    </row>
    <row r="11" spans="2:16" ht="15" customHeight="1" x14ac:dyDescent="0.35">
      <c r="B11" s="36" t="s">
        <v>93</v>
      </c>
      <c r="C11" s="133" t="s">
        <v>454</v>
      </c>
      <c r="D11" s="134"/>
      <c r="E11" s="134"/>
      <c r="F11" s="134"/>
      <c r="G11" s="134"/>
      <c r="H11" s="134"/>
      <c r="I11" s="134"/>
      <c r="J11" s="134"/>
      <c r="K11" s="134"/>
      <c r="L11" s="135"/>
      <c r="M11" s="64">
        <f>'C - Traffic Management'!G139</f>
        <v>0</v>
      </c>
    </row>
    <row r="12" spans="2:16" x14ac:dyDescent="0.35">
      <c r="B12" s="36"/>
      <c r="C12" s="127"/>
      <c r="D12" s="128"/>
      <c r="E12" s="128"/>
      <c r="F12" s="128"/>
      <c r="G12" s="128"/>
      <c r="H12" s="128"/>
      <c r="I12" s="128"/>
      <c r="J12" s="128"/>
      <c r="K12" s="128"/>
      <c r="L12" s="129"/>
      <c r="M12" s="64"/>
    </row>
    <row r="13" spans="2:16" x14ac:dyDescent="0.35">
      <c r="B13" s="36" t="s">
        <v>37</v>
      </c>
      <c r="C13" s="127" t="s">
        <v>91</v>
      </c>
      <c r="D13" s="128"/>
      <c r="E13" s="128"/>
      <c r="F13" s="128"/>
      <c r="G13" s="128"/>
      <c r="H13" s="128"/>
      <c r="I13" s="128"/>
      <c r="J13" s="128"/>
      <c r="K13" s="128"/>
      <c r="L13" s="129"/>
      <c r="M13" s="64">
        <f>'D - Temporary VRS'!F88</f>
        <v>0</v>
      </c>
    </row>
    <row r="14" spans="2:16" x14ac:dyDescent="0.35">
      <c r="B14" s="36"/>
      <c r="C14" s="127"/>
      <c r="D14" s="128"/>
      <c r="E14" s="128"/>
      <c r="F14" s="128"/>
      <c r="G14" s="128"/>
      <c r="H14" s="128"/>
      <c r="I14" s="128"/>
      <c r="J14" s="128"/>
      <c r="K14" s="128"/>
      <c r="L14" s="129"/>
      <c r="M14" s="64"/>
    </row>
    <row r="15" spans="2:16" x14ac:dyDescent="0.35">
      <c r="B15" s="36" t="s">
        <v>38</v>
      </c>
      <c r="C15" s="127" t="s">
        <v>92</v>
      </c>
      <c r="D15" s="128"/>
      <c r="E15" s="128"/>
      <c r="F15" s="128"/>
      <c r="G15" s="128"/>
      <c r="H15" s="128"/>
      <c r="I15" s="128"/>
      <c r="J15" s="128"/>
      <c r="K15" s="128"/>
      <c r="L15" s="129"/>
      <c r="M15" s="64">
        <f>'E - Maintenance Crews '!F8</f>
        <v>0</v>
      </c>
    </row>
    <row r="16" spans="2:16" x14ac:dyDescent="0.35">
      <c r="B16" s="36"/>
      <c r="C16" s="127"/>
      <c r="D16" s="128"/>
      <c r="E16" s="128"/>
      <c r="F16" s="128"/>
      <c r="G16" s="128"/>
      <c r="H16" s="128"/>
      <c r="I16" s="128"/>
      <c r="J16" s="128"/>
      <c r="K16" s="128"/>
      <c r="L16" s="129"/>
      <c r="M16" s="64"/>
    </row>
    <row r="17" spans="2:13" ht="15" customHeight="1" x14ac:dyDescent="0.35">
      <c r="B17" s="36" t="s">
        <v>39</v>
      </c>
      <c r="C17" s="130" t="s">
        <v>112</v>
      </c>
      <c r="D17" s="131"/>
      <c r="E17" s="131"/>
      <c r="F17" s="131"/>
      <c r="G17" s="131"/>
      <c r="H17" s="131"/>
      <c r="I17" s="131"/>
      <c r="J17" s="131"/>
      <c r="K17" s="131"/>
      <c r="L17" s="132"/>
      <c r="M17" s="64">
        <f>'F - Tascar'!F22</f>
        <v>0</v>
      </c>
    </row>
    <row r="18" spans="2:13" x14ac:dyDescent="0.35">
      <c r="B18" s="36"/>
      <c r="C18" s="136"/>
      <c r="D18" s="137"/>
      <c r="E18" s="137"/>
      <c r="F18" s="137"/>
      <c r="G18" s="137"/>
      <c r="H18" s="137"/>
      <c r="I18" s="137"/>
      <c r="J18" s="137"/>
      <c r="K18" s="137"/>
      <c r="L18" s="138"/>
      <c r="M18" s="64"/>
    </row>
    <row r="19" spans="2:13" x14ac:dyDescent="0.35">
      <c r="B19" s="36" t="s">
        <v>23</v>
      </c>
      <c r="C19" s="127" t="s">
        <v>20</v>
      </c>
      <c r="D19" s="128"/>
      <c r="E19" s="128"/>
      <c r="F19" s="128"/>
      <c r="G19" s="128"/>
      <c r="H19" s="128"/>
      <c r="I19" s="128"/>
      <c r="J19" s="128"/>
      <c r="K19" s="128"/>
      <c r="L19" s="129"/>
      <c r="M19" s="64">
        <f>'G - VMS &amp; JTR.'!F16</f>
        <v>0</v>
      </c>
    </row>
    <row r="20" spans="2:13" x14ac:dyDescent="0.35">
      <c r="B20" s="36"/>
      <c r="C20" s="136"/>
      <c r="D20" s="137"/>
      <c r="E20" s="137"/>
      <c r="F20" s="137"/>
      <c r="G20" s="137"/>
      <c r="H20" s="137"/>
      <c r="I20" s="137"/>
      <c r="J20" s="137"/>
      <c r="K20" s="137"/>
      <c r="L20" s="138"/>
      <c r="M20" s="64"/>
    </row>
    <row r="21" spans="2:13" x14ac:dyDescent="0.35">
      <c r="B21" s="36" t="s">
        <v>24</v>
      </c>
      <c r="C21" s="127" t="s">
        <v>181</v>
      </c>
      <c r="D21" s="128"/>
      <c r="E21" s="128"/>
      <c r="F21" s="128"/>
      <c r="G21" s="128"/>
      <c r="H21" s="128"/>
      <c r="I21" s="128"/>
      <c r="J21" s="128"/>
      <c r="K21" s="128"/>
      <c r="L21" s="129"/>
      <c r="M21" s="64">
        <f>'H - Vehicle Recovery '!F16</f>
        <v>0</v>
      </c>
    </row>
    <row r="22" spans="2:13" x14ac:dyDescent="0.35">
      <c r="B22" s="36"/>
      <c r="C22" s="136"/>
      <c r="D22" s="137"/>
      <c r="E22" s="137"/>
      <c r="F22" s="137"/>
      <c r="G22" s="137"/>
      <c r="H22" s="137"/>
      <c r="I22" s="137"/>
      <c r="J22" s="137"/>
      <c r="K22" s="137"/>
      <c r="L22" s="138"/>
      <c r="M22" s="64"/>
    </row>
    <row r="23" spans="2:13" x14ac:dyDescent="0.35">
      <c r="B23" s="36" t="s">
        <v>180</v>
      </c>
      <c r="C23" s="127" t="s">
        <v>210</v>
      </c>
      <c r="D23" s="128"/>
      <c r="E23" s="128"/>
      <c r="F23" s="128"/>
      <c r="G23" s="128"/>
      <c r="H23" s="128"/>
      <c r="I23" s="128"/>
      <c r="J23" s="128"/>
      <c r="K23" s="128"/>
      <c r="L23" s="129"/>
      <c r="M23" s="64">
        <f>'I - CCTV '!F18</f>
        <v>0</v>
      </c>
    </row>
    <row r="24" spans="2:13" x14ac:dyDescent="0.35">
      <c r="B24" s="36"/>
      <c r="C24" s="136"/>
      <c r="D24" s="137"/>
      <c r="E24" s="137"/>
      <c r="F24" s="137"/>
      <c r="G24" s="137"/>
      <c r="H24" s="137"/>
      <c r="I24" s="137"/>
      <c r="J24" s="137"/>
      <c r="K24" s="137"/>
      <c r="L24" s="138"/>
      <c r="M24" s="64"/>
    </row>
    <row r="25" spans="2:13" x14ac:dyDescent="0.35">
      <c r="B25" s="36" t="s">
        <v>209</v>
      </c>
      <c r="C25" s="127" t="s">
        <v>43</v>
      </c>
      <c r="D25" s="128"/>
      <c r="E25" s="128"/>
      <c r="F25" s="128"/>
      <c r="G25" s="128"/>
      <c r="H25" s="128"/>
      <c r="I25" s="128"/>
      <c r="J25" s="128"/>
      <c r="K25" s="128"/>
      <c r="L25" s="129"/>
      <c r="M25" s="64">
        <f>SUM('J  Additional Items'!F16)</f>
        <v>0</v>
      </c>
    </row>
    <row r="26" spans="2:13" x14ac:dyDescent="0.35">
      <c r="B26" s="65"/>
      <c r="C26" s="121"/>
      <c r="D26" s="122"/>
      <c r="E26" s="122"/>
      <c r="F26" s="122"/>
      <c r="G26" s="122"/>
      <c r="H26" s="122"/>
      <c r="I26" s="122"/>
      <c r="J26" s="122"/>
      <c r="K26" s="122"/>
      <c r="L26" s="123"/>
      <c r="M26" s="64"/>
    </row>
    <row r="27" spans="2:13" x14ac:dyDescent="0.35">
      <c r="B27" s="62" t="s">
        <v>319</v>
      </c>
      <c r="C27" s="142" t="s">
        <v>332</v>
      </c>
      <c r="D27" s="143"/>
      <c r="E27" s="143"/>
      <c r="F27" s="143"/>
      <c r="G27" s="143"/>
      <c r="H27" s="143"/>
      <c r="I27" s="143"/>
      <c r="J27" s="143"/>
      <c r="K27" s="143"/>
      <c r="L27" s="144"/>
      <c r="M27" s="64">
        <f>'K TM Staff Resource'!F8</f>
        <v>0</v>
      </c>
    </row>
    <row r="28" spans="2:13" x14ac:dyDescent="0.35">
      <c r="B28" s="7"/>
      <c r="C28" s="121"/>
      <c r="D28" s="122"/>
      <c r="E28" s="122"/>
      <c r="F28" s="122"/>
      <c r="G28" s="122"/>
      <c r="H28" s="122"/>
      <c r="I28" s="122"/>
      <c r="J28" s="122"/>
      <c r="K28" s="122"/>
      <c r="L28" s="123"/>
      <c r="M28" s="64"/>
    </row>
    <row r="29" spans="2:13" x14ac:dyDescent="0.35">
      <c r="B29" s="7"/>
      <c r="C29" s="139" t="s">
        <v>21</v>
      </c>
      <c r="D29" s="140"/>
      <c r="E29" s="140"/>
      <c r="F29" s="140"/>
      <c r="G29" s="140"/>
      <c r="H29" s="140"/>
      <c r="I29" s="140"/>
      <c r="J29" s="140"/>
      <c r="K29" s="140"/>
      <c r="L29" s="141"/>
      <c r="M29" s="117">
        <f>SUM(M6:M28)</f>
        <v>0</v>
      </c>
    </row>
    <row r="30" spans="2:13" x14ac:dyDescent="0.35">
      <c r="B30" s="7"/>
      <c r="C30" s="121"/>
      <c r="D30" s="122"/>
      <c r="E30" s="122"/>
      <c r="F30" s="122"/>
      <c r="G30" s="122"/>
      <c r="H30" s="122"/>
      <c r="I30" s="122"/>
      <c r="J30" s="122"/>
      <c r="K30" s="122"/>
      <c r="L30" s="123"/>
      <c r="M30" s="20"/>
    </row>
    <row r="31" spans="2:13" x14ac:dyDescent="0.35">
      <c r="B31" s="8"/>
      <c r="C31" s="118"/>
      <c r="D31" s="119"/>
      <c r="E31" s="119"/>
      <c r="F31" s="119"/>
      <c r="G31" s="119"/>
      <c r="H31" s="119"/>
      <c r="I31" s="119"/>
      <c r="J31" s="119"/>
      <c r="K31" s="119"/>
      <c r="L31" s="120"/>
      <c r="M31" s="21"/>
    </row>
  </sheetData>
  <mergeCells count="29">
    <mergeCell ref="C27:L27"/>
    <mergeCell ref="C14:L14"/>
    <mergeCell ref="C5:L5"/>
    <mergeCell ref="C6:L6"/>
    <mergeCell ref="C7:L7"/>
    <mergeCell ref="C8:L8"/>
    <mergeCell ref="C9:L9"/>
    <mergeCell ref="C25:L25"/>
    <mergeCell ref="C26:L26"/>
    <mergeCell ref="C22:L22"/>
    <mergeCell ref="C21:L21"/>
    <mergeCell ref="C24:L24"/>
    <mergeCell ref="C23:L23"/>
    <mergeCell ref="C31:L31"/>
    <mergeCell ref="C30:L30"/>
    <mergeCell ref="B2:M2"/>
    <mergeCell ref="B3:M3"/>
    <mergeCell ref="C15:L15"/>
    <mergeCell ref="C16:L16"/>
    <mergeCell ref="C17:L17"/>
    <mergeCell ref="C10:L10"/>
    <mergeCell ref="C11:L11"/>
    <mergeCell ref="C12:L12"/>
    <mergeCell ref="C13:L13"/>
    <mergeCell ref="C18:L18"/>
    <mergeCell ref="C19:L19"/>
    <mergeCell ref="C28:L28"/>
    <mergeCell ref="C29:L29"/>
    <mergeCell ref="C20:L2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2"/>
  <sheetViews>
    <sheetView zoomScaleNormal="100" workbookViewId="0">
      <selection activeCell="B6" sqref="B6"/>
    </sheetView>
  </sheetViews>
  <sheetFormatPr defaultColWidth="9.1796875" defaultRowHeight="14.5" x14ac:dyDescent="0.35"/>
  <cols>
    <col min="1" max="1" width="10.26953125" customWidth="1"/>
    <col min="2" max="2" width="58.26953125" customWidth="1"/>
    <col min="3" max="3" width="11.1796875" customWidth="1"/>
    <col min="4" max="4" width="11.7265625" customWidth="1"/>
    <col min="5" max="5" width="11.26953125" customWidth="1"/>
    <col min="6" max="6" width="14.26953125" customWidth="1"/>
    <col min="7" max="7" width="13.54296875" customWidth="1"/>
    <col min="8" max="8" width="13.453125" customWidth="1"/>
    <col min="10" max="10" width="39.1796875" customWidth="1"/>
    <col min="13" max="13" width="9.1796875" customWidth="1"/>
  </cols>
  <sheetData>
    <row r="1" spans="1:13" ht="63.75" customHeight="1" x14ac:dyDescent="0.35">
      <c r="A1" s="181" t="s">
        <v>261</v>
      </c>
      <c r="B1" s="182"/>
      <c r="C1" s="182"/>
      <c r="D1" s="182"/>
      <c r="E1" s="182"/>
      <c r="F1" s="182"/>
      <c r="G1" s="182"/>
      <c r="H1" s="182"/>
      <c r="I1" s="182"/>
      <c r="J1" s="190"/>
    </row>
    <row r="2" spans="1:13" ht="28.5" customHeight="1" x14ac:dyDescent="0.35">
      <c r="A2" s="179" t="s">
        <v>0</v>
      </c>
      <c r="B2" s="180"/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91" t="s">
        <v>7</v>
      </c>
      <c r="J2" s="191"/>
      <c r="K2" s="37"/>
      <c r="L2" s="41"/>
      <c r="M2" s="37"/>
    </row>
    <row r="3" spans="1:13" ht="12.75" customHeight="1" x14ac:dyDescent="0.35">
      <c r="A3" s="3" t="s">
        <v>206</v>
      </c>
      <c r="B3" s="6" t="s">
        <v>207</v>
      </c>
      <c r="C3" s="4"/>
      <c r="D3" s="4"/>
      <c r="E3" s="4"/>
      <c r="F3" s="4"/>
      <c r="G3" s="4"/>
      <c r="H3" s="4"/>
      <c r="I3" s="192"/>
      <c r="J3" s="193"/>
    </row>
    <row r="4" spans="1:13" ht="24" customHeight="1" x14ac:dyDescent="0.35">
      <c r="A4" s="78" t="s">
        <v>516</v>
      </c>
      <c r="B4" s="29" t="s">
        <v>94</v>
      </c>
      <c r="C4" s="28">
        <v>27</v>
      </c>
      <c r="D4" s="28" t="s">
        <v>95</v>
      </c>
      <c r="E4" s="57"/>
      <c r="F4" s="57">
        <f t="shared" ref="F4:F5" si="0">SUM(C4)*E4</f>
        <v>0</v>
      </c>
      <c r="G4" s="31"/>
      <c r="H4" s="31"/>
      <c r="I4" s="188" t="s">
        <v>156</v>
      </c>
      <c r="J4" s="189"/>
    </row>
    <row r="5" spans="1:13" ht="24.75" customHeight="1" x14ac:dyDescent="0.35">
      <c r="A5" s="78" t="s">
        <v>517</v>
      </c>
      <c r="B5" s="29" t="s">
        <v>96</v>
      </c>
      <c r="C5" s="28">
        <v>27</v>
      </c>
      <c r="D5" s="28" t="s">
        <v>95</v>
      </c>
      <c r="E5" s="57"/>
      <c r="F5" s="57">
        <f t="shared" si="0"/>
        <v>0</v>
      </c>
      <c r="G5" s="31"/>
      <c r="H5" s="31"/>
      <c r="I5" s="188" t="s">
        <v>156</v>
      </c>
      <c r="J5" s="189"/>
    </row>
    <row r="6" spans="1:13" ht="24.75" customHeight="1" x14ac:dyDescent="0.35">
      <c r="A6" s="78" t="s">
        <v>518</v>
      </c>
      <c r="B6" s="52" t="s">
        <v>267</v>
      </c>
      <c r="C6" s="28">
        <v>14</v>
      </c>
      <c r="D6" s="28" t="s">
        <v>95</v>
      </c>
      <c r="E6" s="57"/>
      <c r="F6" s="57">
        <f t="shared" ref="F6:F15" si="1">SUM(C6)*E6</f>
        <v>0</v>
      </c>
      <c r="G6" s="31"/>
      <c r="H6" s="31"/>
      <c r="I6" s="188" t="s">
        <v>156</v>
      </c>
      <c r="J6" s="189"/>
    </row>
    <row r="7" spans="1:13" ht="24.75" customHeight="1" x14ac:dyDescent="0.35">
      <c r="A7" s="78" t="s">
        <v>519</v>
      </c>
      <c r="B7" s="52" t="s">
        <v>268</v>
      </c>
      <c r="C7" s="28">
        <v>20</v>
      </c>
      <c r="D7" s="28" t="s">
        <v>95</v>
      </c>
      <c r="E7" s="57"/>
      <c r="F7" s="57">
        <f t="shared" si="1"/>
        <v>0</v>
      </c>
      <c r="G7" s="31"/>
      <c r="H7" s="31"/>
      <c r="I7" s="188" t="s">
        <v>156</v>
      </c>
      <c r="J7" s="189"/>
    </row>
    <row r="8" spans="1:13" ht="24.75" customHeight="1" x14ac:dyDescent="0.35">
      <c r="A8" s="78" t="s">
        <v>520</v>
      </c>
      <c r="B8" s="52" t="s">
        <v>269</v>
      </c>
      <c r="C8" s="28">
        <v>21</v>
      </c>
      <c r="D8" s="28" t="s">
        <v>95</v>
      </c>
      <c r="E8" s="57"/>
      <c r="F8" s="57">
        <f t="shared" si="1"/>
        <v>0</v>
      </c>
      <c r="G8" s="31"/>
      <c r="H8" s="31"/>
      <c r="I8" s="188" t="s">
        <v>156</v>
      </c>
      <c r="J8" s="189"/>
    </row>
    <row r="9" spans="1:13" ht="24.75" customHeight="1" x14ac:dyDescent="0.35">
      <c r="A9" s="78" t="s">
        <v>521</v>
      </c>
      <c r="B9" s="52" t="s">
        <v>270</v>
      </c>
      <c r="C9" s="28">
        <v>5</v>
      </c>
      <c r="D9" s="28" t="s">
        <v>95</v>
      </c>
      <c r="E9" s="57"/>
      <c r="F9" s="57">
        <f t="shared" si="1"/>
        <v>0</v>
      </c>
      <c r="G9" s="31"/>
      <c r="H9" s="31"/>
      <c r="I9" s="188" t="s">
        <v>156</v>
      </c>
      <c r="J9" s="189"/>
    </row>
    <row r="10" spans="1:13" ht="24.75" customHeight="1" x14ac:dyDescent="0.35">
      <c r="A10" s="78" t="s">
        <v>522</v>
      </c>
      <c r="B10" s="52" t="s">
        <v>271</v>
      </c>
      <c r="C10" s="28">
        <v>5</v>
      </c>
      <c r="D10" s="28" t="s">
        <v>95</v>
      </c>
      <c r="E10" s="57"/>
      <c r="F10" s="57">
        <f t="shared" si="1"/>
        <v>0</v>
      </c>
      <c r="G10" s="31"/>
      <c r="H10" s="31"/>
      <c r="I10" s="188" t="s">
        <v>156</v>
      </c>
      <c r="J10" s="189"/>
    </row>
    <row r="11" spans="1:13" ht="24.75" customHeight="1" x14ac:dyDescent="0.35">
      <c r="A11" s="78" t="s">
        <v>523</v>
      </c>
      <c r="B11" s="52" t="s">
        <v>310</v>
      </c>
      <c r="C11" s="28">
        <v>7</v>
      </c>
      <c r="D11" s="28" t="s">
        <v>95</v>
      </c>
      <c r="E11" s="57"/>
      <c r="F11" s="57">
        <f t="shared" si="1"/>
        <v>0</v>
      </c>
      <c r="G11" s="51"/>
      <c r="H11" s="51"/>
      <c r="I11" s="188" t="s">
        <v>315</v>
      </c>
      <c r="J11" s="189"/>
    </row>
    <row r="12" spans="1:13" ht="24.75" customHeight="1" x14ac:dyDescent="0.35">
      <c r="A12" s="78" t="s">
        <v>524</v>
      </c>
      <c r="B12" s="52" t="s">
        <v>311</v>
      </c>
      <c r="C12" s="28">
        <v>5</v>
      </c>
      <c r="D12" s="28" t="s">
        <v>95</v>
      </c>
      <c r="E12" s="57"/>
      <c r="F12" s="57">
        <f t="shared" si="1"/>
        <v>0</v>
      </c>
      <c r="G12" s="51"/>
      <c r="H12" s="51"/>
      <c r="I12" s="188" t="s">
        <v>315</v>
      </c>
      <c r="J12" s="189"/>
    </row>
    <row r="13" spans="1:13" ht="24.75" customHeight="1" x14ac:dyDescent="0.35">
      <c r="A13" s="78" t="s">
        <v>525</v>
      </c>
      <c r="B13" s="52" t="s">
        <v>312</v>
      </c>
      <c r="C13" s="28">
        <v>5</v>
      </c>
      <c r="D13" s="28" t="s">
        <v>95</v>
      </c>
      <c r="E13" s="57"/>
      <c r="F13" s="57">
        <f t="shared" si="1"/>
        <v>0</v>
      </c>
      <c r="G13" s="51"/>
      <c r="H13" s="51"/>
      <c r="I13" s="188" t="s">
        <v>315</v>
      </c>
      <c r="J13" s="189"/>
    </row>
    <row r="14" spans="1:13" ht="24.75" customHeight="1" x14ac:dyDescent="0.35">
      <c r="A14" s="78" t="s">
        <v>526</v>
      </c>
      <c r="B14" s="52" t="s">
        <v>313</v>
      </c>
      <c r="C14" s="28">
        <v>5</v>
      </c>
      <c r="D14" s="28" t="s">
        <v>95</v>
      </c>
      <c r="E14" s="57"/>
      <c r="F14" s="57">
        <f t="shared" si="1"/>
        <v>0</v>
      </c>
      <c r="G14" s="51"/>
      <c r="H14" s="51"/>
      <c r="I14" s="188" t="s">
        <v>315</v>
      </c>
      <c r="J14" s="189"/>
    </row>
    <row r="15" spans="1:13" ht="24.75" customHeight="1" x14ac:dyDescent="0.35">
      <c r="A15" s="78" t="s">
        <v>527</v>
      </c>
      <c r="B15" s="52" t="s">
        <v>314</v>
      </c>
      <c r="C15" s="28">
        <v>5</v>
      </c>
      <c r="D15" s="28" t="s">
        <v>95</v>
      </c>
      <c r="E15" s="57"/>
      <c r="F15" s="57">
        <f t="shared" si="1"/>
        <v>0</v>
      </c>
      <c r="G15" s="51"/>
      <c r="H15" s="51"/>
      <c r="I15" s="188" t="s">
        <v>315</v>
      </c>
      <c r="J15" s="189"/>
    </row>
    <row r="16" spans="1:13" ht="21.75" customHeight="1" x14ac:dyDescent="0.35">
      <c r="E16" s="58"/>
      <c r="F16" s="57">
        <f>SUM(F4:F15)</f>
        <v>0</v>
      </c>
    </row>
    <row r="17" ht="24.75" customHeight="1" x14ac:dyDescent="0.35"/>
    <row r="18" ht="24.75" customHeight="1" x14ac:dyDescent="0.35"/>
    <row r="19" ht="24.75" customHeight="1" x14ac:dyDescent="0.35"/>
    <row r="20" ht="24.75" customHeight="1" x14ac:dyDescent="0.35"/>
    <row r="21" ht="24.75" customHeight="1" x14ac:dyDescent="0.35"/>
    <row r="22" ht="24.75" customHeight="1" x14ac:dyDescent="0.35"/>
  </sheetData>
  <mergeCells count="16">
    <mergeCell ref="I15:J15"/>
    <mergeCell ref="I11:J11"/>
    <mergeCell ref="I12:J12"/>
    <mergeCell ref="I13:J13"/>
    <mergeCell ref="I14:J14"/>
    <mergeCell ref="A1:J1"/>
    <mergeCell ref="A2:B2"/>
    <mergeCell ref="I2:J2"/>
    <mergeCell ref="I3:J3"/>
    <mergeCell ref="I4:J4"/>
    <mergeCell ref="I5:J5"/>
    <mergeCell ref="I10:J10"/>
    <mergeCell ref="I6:J6"/>
    <mergeCell ref="I7:J7"/>
    <mergeCell ref="I8:J8"/>
    <mergeCell ref="I9:J9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7F47-F319-48D4-B748-D70DD0690183}">
  <sheetPr>
    <pageSetUpPr fitToPage="1"/>
  </sheetPr>
  <dimension ref="A1:M8"/>
  <sheetViews>
    <sheetView workbookViewId="0">
      <selection sqref="A1:J1"/>
    </sheetView>
  </sheetViews>
  <sheetFormatPr defaultColWidth="9.1796875" defaultRowHeight="14.5" x14ac:dyDescent="0.35"/>
  <cols>
    <col min="1" max="1" width="10.26953125" customWidth="1"/>
    <col min="2" max="2" width="58.26953125" customWidth="1"/>
    <col min="3" max="3" width="11.1796875" customWidth="1"/>
    <col min="4" max="4" width="11.7265625" customWidth="1"/>
    <col min="5" max="5" width="11.26953125" customWidth="1"/>
    <col min="6" max="6" width="14.26953125" customWidth="1"/>
    <col min="7" max="7" width="13.54296875" customWidth="1"/>
    <col min="8" max="8" width="13.453125" customWidth="1"/>
    <col min="10" max="10" width="39.1796875" customWidth="1"/>
    <col min="13" max="13" width="9.1796875" customWidth="1"/>
  </cols>
  <sheetData>
    <row r="1" spans="1:13" ht="63.75" customHeight="1" x14ac:dyDescent="0.35">
      <c r="A1" s="181" t="s">
        <v>329</v>
      </c>
      <c r="B1" s="182"/>
      <c r="C1" s="182"/>
      <c r="D1" s="182"/>
      <c r="E1" s="182"/>
      <c r="F1" s="182"/>
      <c r="G1" s="182"/>
      <c r="H1" s="182"/>
      <c r="I1" s="182"/>
      <c r="J1" s="190"/>
    </row>
    <row r="2" spans="1:13" ht="28.5" customHeight="1" x14ac:dyDescent="0.35">
      <c r="A2" s="179" t="s">
        <v>0</v>
      </c>
      <c r="B2" s="180"/>
      <c r="C2" s="56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6" t="s">
        <v>6</v>
      </c>
      <c r="I2" s="191" t="s">
        <v>7</v>
      </c>
      <c r="J2" s="191"/>
      <c r="K2" s="37"/>
      <c r="L2" s="41"/>
      <c r="M2" s="37"/>
    </row>
    <row r="3" spans="1:13" ht="12.75" customHeight="1" x14ac:dyDescent="0.35">
      <c r="A3" s="3" t="s">
        <v>330</v>
      </c>
      <c r="B3" s="60" t="s">
        <v>320</v>
      </c>
      <c r="C3" s="4"/>
      <c r="D3" s="4"/>
      <c r="E3" s="4"/>
      <c r="F3" s="4"/>
      <c r="G3" s="4"/>
      <c r="H3" s="4"/>
      <c r="I3" s="192"/>
      <c r="J3" s="193"/>
    </row>
    <row r="4" spans="1:13" ht="24.75" customHeight="1" x14ac:dyDescent="0.35">
      <c r="A4" s="55" t="s">
        <v>321</v>
      </c>
      <c r="B4" s="12" t="s">
        <v>322</v>
      </c>
      <c r="C4" s="1">
        <f>SUM(H4)-G4</f>
        <v>752</v>
      </c>
      <c r="D4" s="1" t="s">
        <v>323</v>
      </c>
      <c r="E4" s="57"/>
      <c r="F4" s="59">
        <f t="shared" ref="F4:F6" si="0">C4*E4</f>
        <v>0</v>
      </c>
      <c r="G4" s="54">
        <v>44719</v>
      </c>
      <c r="H4" s="54">
        <v>45471</v>
      </c>
      <c r="I4" s="194" t="s">
        <v>324</v>
      </c>
      <c r="J4" s="194"/>
    </row>
    <row r="5" spans="1:13" ht="24.75" customHeight="1" x14ac:dyDescent="0.35">
      <c r="A5" s="55" t="s">
        <v>327</v>
      </c>
      <c r="B5" s="12" t="s">
        <v>325</v>
      </c>
      <c r="C5" s="1">
        <f t="shared" ref="C5:C6" si="1">SUM(H5)-G5</f>
        <v>752</v>
      </c>
      <c r="D5" s="1" t="s">
        <v>323</v>
      </c>
      <c r="E5" s="57"/>
      <c r="F5" s="59">
        <f t="shared" si="0"/>
        <v>0</v>
      </c>
      <c r="G5" s="54">
        <v>44719</v>
      </c>
      <c r="H5" s="54">
        <v>45471</v>
      </c>
      <c r="I5" s="194" t="s">
        <v>326</v>
      </c>
      <c r="J5" s="194"/>
    </row>
    <row r="6" spans="1:13" ht="24.75" customHeight="1" x14ac:dyDescent="0.35">
      <c r="A6" s="55" t="s">
        <v>331</v>
      </c>
      <c r="B6" s="12" t="s">
        <v>492</v>
      </c>
      <c r="C6" s="1">
        <f t="shared" si="1"/>
        <v>788</v>
      </c>
      <c r="D6" s="1" t="s">
        <v>11</v>
      </c>
      <c r="E6" s="57"/>
      <c r="F6" s="59">
        <f t="shared" si="0"/>
        <v>0</v>
      </c>
      <c r="G6" s="54">
        <v>44683</v>
      </c>
      <c r="H6" s="54">
        <v>45471</v>
      </c>
      <c r="I6" s="194" t="s">
        <v>328</v>
      </c>
      <c r="J6" s="194"/>
    </row>
    <row r="7" spans="1:13" ht="24.75" customHeight="1" x14ac:dyDescent="0.35">
      <c r="A7" s="72" t="s">
        <v>493</v>
      </c>
      <c r="B7" s="12" t="s">
        <v>514</v>
      </c>
      <c r="C7" s="73">
        <f>SUM((H7-G7)/14)</f>
        <v>56.357142857142854</v>
      </c>
      <c r="D7" s="1" t="s">
        <v>11</v>
      </c>
      <c r="E7" s="57"/>
      <c r="F7" s="59">
        <f t="shared" ref="F7" si="2">C7*E7</f>
        <v>0</v>
      </c>
      <c r="G7" s="70">
        <v>44682</v>
      </c>
      <c r="H7" s="70">
        <v>45471</v>
      </c>
      <c r="I7" s="194" t="s">
        <v>494</v>
      </c>
      <c r="J7" s="194"/>
    </row>
    <row r="8" spans="1:13" ht="18.75" customHeight="1" x14ac:dyDescent="0.35">
      <c r="A8" s="32"/>
      <c r="F8" s="116">
        <f>SUM(F4:F7)</f>
        <v>0</v>
      </c>
      <c r="I8" s="61"/>
      <c r="J8" s="61"/>
    </row>
  </sheetData>
  <mergeCells count="8">
    <mergeCell ref="I7:J7"/>
    <mergeCell ref="I5:J5"/>
    <mergeCell ref="I6:J6"/>
    <mergeCell ref="A1:J1"/>
    <mergeCell ref="A2:B2"/>
    <mergeCell ref="I2:J2"/>
    <mergeCell ref="I3:J3"/>
    <mergeCell ref="I4:J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zoomScaleNormal="100" workbookViewId="0">
      <pane ySplit="2" topLeftCell="A3" activePane="bottomLeft" state="frozen"/>
      <selection activeCell="P4" sqref="P4"/>
      <selection pane="bottomLeft" activeCell="B10" sqref="B10"/>
    </sheetView>
  </sheetViews>
  <sheetFormatPr defaultColWidth="9.1796875" defaultRowHeight="14.5" x14ac:dyDescent="0.35"/>
  <cols>
    <col min="1" max="1" width="10.26953125" style="30" customWidth="1"/>
    <col min="2" max="2" width="71.1796875" style="30" customWidth="1"/>
    <col min="3" max="3" width="13.54296875" style="30" customWidth="1"/>
    <col min="4" max="4" width="11.54296875" style="30" customWidth="1"/>
    <col min="5" max="5" width="11.7265625" style="30" customWidth="1"/>
    <col min="6" max="6" width="15.54296875" style="30" customWidth="1"/>
    <col min="7" max="7" width="57.1796875" style="30" customWidth="1"/>
    <col min="8" max="8" width="25.1796875" style="30" customWidth="1"/>
    <col min="9" max="9" width="25.54296875" style="30" customWidth="1"/>
    <col min="10" max="16384" width="9.1796875" style="30"/>
  </cols>
  <sheetData>
    <row r="1" spans="1:8" ht="69" customHeight="1" x14ac:dyDescent="0.35">
      <c r="A1" s="150" t="s">
        <v>264</v>
      </c>
      <c r="B1" s="151"/>
      <c r="C1" s="151"/>
      <c r="D1" s="151"/>
      <c r="E1" s="151"/>
      <c r="F1" s="151"/>
      <c r="G1" s="152"/>
    </row>
    <row r="2" spans="1:8" ht="36.75" customHeight="1" x14ac:dyDescent="0.35">
      <c r="A2" s="49" t="s">
        <v>8</v>
      </c>
      <c r="B2" s="85" t="s">
        <v>0</v>
      </c>
      <c r="C2" s="85" t="s">
        <v>1</v>
      </c>
      <c r="D2" s="85" t="s">
        <v>2</v>
      </c>
      <c r="E2" s="85" t="s">
        <v>3</v>
      </c>
      <c r="F2" s="85" t="s">
        <v>4</v>
      </c>
      <c r="G2" s="85" t="s">
        <v>7</v>
      </c>
      <c r="H2" s="36"/>
    </row>
    <row r="3" spans="1:8" ht="17.25" customHeight="1" x14ac:dyDescent="0.35">
      <c r="A3" s="98" t="s">
        <v>48</v>
      </c>
      <c r="B3" s="99" t="s">
        <v>77</v>
      </c>
      <c r="C3" s="100"/>
      <c r="D3" s="100"/>
      <c r="E3" s="100"/>
      <c r="F3" s="100"/>
      <c r="G3" s="101"/>
    </row>
    <row r="4" spans="1:8" ht="20.149999999999999" customHeight="1" x14ac:dyDescent="0.35">
      <c r="A4" s="78" t="s">
        <v>49</v>
      </c>
      <c r="B4" s="76" t="s">
        <v>27</v>
      </c>
      <c r="C4" s="28">
        <v>1</v>
      </c>
      <c r="D4" s="28" t="s">
        <v>8</v>
      </c>
      <c r="E4" s="57"/>
      <c r="F4" s="57">
        <f>C4*E4</f>
        <v>0</v>
      </c>
      <c r="G4" s="38"/>
    </row>
    <row r="5" spans="1:8" ht="20.149999999999999" customHeight="1" x14ac:dyDescent="0.35">
      <c r="A5" s="78" t="s">
        <v>50</v>
      </c>
      <c r="B5" s="76" t="s">
        <v>111</v>
      </c>
      <c r="C5" s="28">
        <v>10</v>
      </c>
      <c r="D5" s="28" t="s">
        <v>8</v>
      </c>
      <c r="E5" s="57"/>
      <c r="F5" s="57">
        <f t="shared" ref="F5:F10" si="0">C5*E5</f>
        <v>0</v>
      </c>
      <c r="G5" s="38" t="s">
        <v>78</v>
      </c>
    </row>
    <row r="6" spans="1:8" ht="20.149999999999999" customHeight="1" x14ac:dyDescent="0.35">
      <c r="A6" s="78" t="s">
        <v>51</v>
      </c>
      <c r="B6" s="76" t="s">
        <v>62</v>
      </c>
      <c r="C6" s="28">
        <v>20</v>
      </c>
      <c r="D6" s="28" t="s">
        <v>8</v>
      </c>
      <c r="E6" s="57"/>
      <c r="F6" s="57">
        <f t="shared" si="0"/>
        <v>0</v>
      </c>
      <c r="G6" s="38"/>
    </row>
    <row r="7" spans="1:8" ht="18" customHeight="1" x14ac:dyDescent="0.35">
      <c r="A7" s="78" t="s">
        <v>52</v>
      </c>
      <c r="B7" s="76" t="s">
        <v>80</v>
      </c>
      <c r="C7" s="28">
        <v>60</v>
      </c>
      <c r="D7" s="28" t="s">
        <v>8</v>
      </c>
      <c r="E7" s="57"/>
      <c r="F7" s="57">
        <f t="shared" si="0"/>
        <v>0</v>
      </c>
      <c r="G7" s="38" t="s">
        <v>58</v>
      </c>
    </row>
    <row r="8" spans="1:8" ht="20.149999999999999" customHeight="1" x14ac:dyDescent="0.35">
      <c r="A8" s="78" t="s">
        <v>53</v>
      </c>
      <c r="B8" s="76" t="s">
        <v>103</v>
      </c>
      <c r="C8" s="28">
        <v>30</v>
      </c>
      <c r="D8" s="28" t="s">
        <v>8</v>
      </c>
      <c r="E8" s="57"/>
      <c r="F8" s="57">
        <f t="shared" si="0"/>
        <v>0</v>
      </c>
      <c r="G8" s="38" t="s">
        <v>59</v>
      </c>
    </row>
    <row r="9" spans="1:8" ht="20.149999999999999" customHeight="1" x14ac:dyDescent="0.35">
      <c r="A9" s="78" t="s">
        <v>54</v>
      </c>
      <c r="B9" s="76" t="s">
        <v>120</v>
      </c>
      <c r="C9" s="28">
        <v>1000</v>
      </c>
      <c r="D9" s="28" t="s">
        <v>8</v>
      </c>
      <c r="E9" s="57"/>
      <c r="F9" s="57">
        <f t="shared" si="0"/>
        <v>0</v>
      </c>
      <c r="G9" s="38"/>
    </row>
    <row r="10" spans="1:8" ht="20.149999999999999" customHeight="1" x14ac:dyDescent="0.35">
      <c r="A10" s="78" t="s">
        <v>55</v>
      </c>
      <c r="B10" s="76" t="s">
        <v>104</v>
      </c>
      <c r="C10" s="28">
        <v>30</v>
      </c>
      <c r="D10" s="28" t="s">
        <v>8</v>
      </c>
      <c r="E10" s="57"/>
      <c r="F10" s="57">
        <f t="shared" si="0"/>
        <v>0</v>
      </c>
      <c r="G10" s="38" t="s">
        <v>60</v>
      </c>
    </row>
    <row r="11" spans="1:8" ht="20.149999999999999" customHeight="1" x14ac:dyDescent="0.35">
      <c r="A11" s="78" t="s">
        <v>56</v>
      </c>
      <c r="B11" s="76" t="s">
        <v>105</v>
      </c>
      <c r="C11" s="28">
        <v>20</v>
      </c>
      <c r="D11" s="28" t="s">
        <v>9</v>
      </c>
      <c r="E11" s="57"/>
      <c r="F11" s="57">
        <f>C11*E11</f>
        <v>0</v>
      </c>
      <c r="G11" s="38" t="s">
        <v>61</v>
      </c>
    </row>
    <row r="12" spans="1:8" ht="20.149999999999999" customHeight="1" x14ac:dyDescent="0.35">
      <c r="A12" s="78" t="s">
        <v>57</v>
      </c>
      <c r="B12" s="76" t="s">
        <v>106</v>
      </c>
      <c r="C12" s="28">
        <v>10</v>
      </c>
      <c r="D12" s="28" t="s">
        <v>9</v>
      </c>
      <c r="E12" s="57"/>
      <c r="F12" s="57">
        <f>C12*E12</f>
        <v>0</v>
      </c>
      <c r="G12" s="38" t="s">
        <v>79</v>
      </c>
    </row>
    <row r="13" spans="1:8" x14ac:dyDescent="0.35">
      <c r="F13" s="84">
        <f>SUM(F4:F12)</f>
        <v>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9"/>
  <sheetViews>
    <sheetView zoomScale="90" zoomScaleNormal="90" workbookViewId="0">
      <pane ySplit="2" topLeftCell="A3" activePane="bottomLeft" state="frozen"/>
      <selection activeCell="P4" sqref="P4"/>
      <selection pane="bottomLeft" activeCell="A2" sqref="A2:C2"/>
    </sheetView>
  </sheetViews>
  <sheetFormatPr defaultColWidth="9.1796875" defaultRowHeight="14.5" x14ac:dyDescent="0.35"/>
  <cols>
    <col min="1" max="1" width="10.26953125" style="30" customWidth="1"/>
    <col min="2" max="2" width="6" style="30" customWidth="1"/>
    <col min="3" max="3" width="75.1796875" style="30" customWidth="1"/>
    <col min="4" max="4" width="11.54296875" style="30" customWidth="1"/>
    <col min="5" max="5" width="11.7265625" style="30" customWidth="1"/>
    <col min="6" max="6" width="14.1796875" style="30" customWidth="1"/>
    <col min="7" max="7" width="14.7265625" style="30" customWidth="1"/>
    <col min="8" max="8" width="13.54296875" style="30" customWidth="1"/>
    <col min="9" max="10" width="13.453125" style="30" customWidth="1"/>
    <col min="11" max="11" width="58.453125" style="30" customWidth="1"/>
    <col min="12" max="12" width="35.81640625" style="30" customWidth="1"/>
    <col min="13" max="16384" width="9.1796875" style="30"/>
  </cols>
  <sheetData>
    <row r="1" spans="1:11" ht="63.75" customHeight="1" x14ac:dyDescent="0.35">
      <c r="A1" s="150" t="s">
        <v>263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7.75" customHeight="1" x14ac:dyDescent="0.35">
      <c r="A2" s="163" t="s">
        <v>0</v>
      </c>
      <c r="B2" s="164"/>
      <c r="C2" s="165"/>
      <c r="D2" s="85" t="s">
        <v>1</v>
      </c>
      <c r="E2" s="85" t="s">
        <v>109</v>
      </c>
      <c r="F2" s="85" t="s">
        <v>3</v>
      </c>
      <c r="G2" s="85" t="s">
        <v>4</v>
      </c>
      <c r="H2" s="85" t="s">
        <v>5</v>
      </c>
      <c r="I2" s="85" t="s">
        <v>6</v>
      </c>
      <c r="J2" s="86" t="s">
        <v>17</v>
      </c>
      <c r="K2" s="85" t="s">
        <v>7</v>
      </c>
    </row>
    <row r="3" spans="1:11" ht="24.75" customHeight="1" x14ac:dyDescent="0.35">
      <c r="A3" s="98" t="s">
        <v>29</v>
      </c>
      <c r="B3" s="153" t="s">
        <v>528</v>
      </c>
      <c r="C3" s="153"/>
      <c r="D3" s="100"/>
      <c r="E3" s="100"/>
      <c r="F3" s="100"/>
      <c r="G3" s="100"/>
      <c r="H3" s="100"/>
      <c r="I3" s="100"/>
      <c r="J3" s="100"/>
      <c r="K3" s="102"/>
    </row>
    <row r="4" spans="1:11" ht="15.75" customHeight="1" x14ac:dyDescent="0.35">
      <c r="A4" s="78" t="s">
        <v>65</v>
      </c>
      <c r="B4" s="154" t="s">
        <v>316</v>
      </c>
      <c r="C4" s="154"/>
      <c r="D4" s="28">
        <v>2</v>
      </c>
      <c r="E4" s="28" t="s">
        <v>8</v>
      </c>
      <c r="F4" s="57"/>
      <c r="G4" s="57">
        <f>D4*F4</f>
        <v>0</v>
      </c>
      <c r="H4" s="77"/>
      <c r="I4" s="77"/>
      <c r="J4" s="75">
        <v>1</v>
      </c>
      <c r="K4" s="38" t="s">
        <v>188</v>
      </c>
    </row>
    <row r="5" spans="1:11" ht="17.25" customHeight="1" x14ac:dyDescent="0.35">
      <c r="A5" s="155" t="s">
        <v>64</v>
      </c>
      <c r="B5" s="156" t="s">
        <v>405</v>
      </c>
      <c r="C5" s="156"/>
      <c r="D5" s="28"/>
      <c r="E5" s="28"/>
      <c r="F5" s="57"/>
      <c r="G5" s="57"/>
      <c r="H5" s="157"/>
      <c r="I5" s="157"/>
      <c r="J5" s="158">
        <v>1</v>
      </c>
      <c r="K5" s="87"/>
    </row>
    <row r="6" spans="1:11" ht="25.5" customHeight="1" x14ac:dyDescent="0.35">
      <c r="A6" s="155"/>
      <c r="B6" s="78" t="s">
        <v>13</v>
      </c>
      <c r="C6" s="76" t="s">
        <v>15</v>
      </c>
      <c r="D6" s="28">
        <v>1</v>
      </c>
      <c r="E6" s="28" t="s">
        <v>8</v>
      </c>
      <c r="F6" s="57"/>
      <c r="G6" s="57">
        <f t="shared" ref="G6:G8" si="0">D6*F6</f>
        <v>0</v>
      </c>
      <c r="H6" s="157"/>
      <c r="I6" s="157"/>
      <c r="J6" s="158"/>
      <c r="K6" s="88" t="s">
        <v>419</v>
      </c>
    </row>
    <row r="7" spans="1:11" ht="17.25" customHeight="1" x14ac:dyDescent="0.35">
      <c r="A7" s="155"/>
      <c r="B7" s="78" t="s">
        <v>16</v>
      </c>
      <c r="C7" s="76" t="s">
        <v>70</v>
      </c>
      <c r="D7" s="28">
        <v>1</v>
      </c>
      <c r="E7" s="28" t="s">
        <v>8</v>
      </c>
      <c r="F7" s="57"/>
      <c r="G7" s="57">
        <f t="shared" si="0"/>
        <v>0</v>
      </c>
      <c r="H7" s="157"/>
      <c r="I7" s="157"/>
      <c r="J7" s="158"/>
      <c r="K7" s="88"/>
    </row>
    <row r="8" spans="1:11" ht="15" customHeight="1" x14ac:dyDescent="0.35">
      <c r="A8" s="155"/>
      <c r="B8" s="78" t="s">
        <v>93</v>
      </c>
      <c r="C8" s="76" t="s">
        <v>317</v>
      </c>
      <c r="D8" s="28">
        <v>1</v>
      </c>
      <c r="E8" s="28" t="s">
        <v>8</v>
      </c>
      <c r="F8" s="57"/>
      <c r="G8" s="57">
        <f t="shared" si="0"/>
        <v>0</v>
      </c>
      <c r="H8" s="157"/>
      <c r="I8" s="157"/>
      <c r="J8" s="158"/>
      <c r="K8" s="38"/>
    </row>
    <row r="9" spans="1:11" ht="13.5" customHeight="1" x14ac:dyDescent="0.35">
      <c r="A9" s="155"/>
      <c r="B9" s="78" t="s">
        <v>37</v>
      </c>
      <c r="C9" s="76" t="s">
        <v>318</v>
      </c>
      <c r="D9" s="28">
        <v>1</v>
      </c>
      <c r="E9" s="28" t="s">
        <v>8</v>
      </c>
      <c r="F9" s="57"/>
      <c r="G9" s="57">
        <f t="shared" ref="G9" si="1">D9*F9</f>
        <v>0</v>
      </c>
      <c r="H9" s="77"/>
      <c r="I9" s="77"/>
      <c r="J9" s="75"/>
      <c r="K9" s="38"/>
    </row>
    <row r="10" spans="1:11" ht="27" customHeight="1" x14ac:dyDescent="0.35">
      <c r="A10" s="78" t="s">
        <v>118</v>
      </c>
      <c r="B10" s="156" t="s">
        <v>403</v>
      </c>
      <c r="C10" s="156"/>
      <c r="D10" s="28">
        <v>2</v>
      </c>
      <c r="E10" s="28" t="s">
        <v>28</v>
      </c>
      <c r="F10" s="57"/>
      <c r="G10" s="57">
        <f>D10*F10</f>
        <v>0</v>
      </c>
      <c r="H10" s="77"/>
      <c r="I10" s="77"/>
      <c r="J10" s="75">
        <v>2</v>
      </c>
      <c r="K10" s="88" t="s">
        <v>419</v>
      </c>
    </row>
    <row r="11" spans="1:11" ht="15.75" customHeight="1" x14ac:dyDescent="0.35">
      <c r="A11" s="78" t="s">
        <v>189</v>
      </c>
      <c r="B11" s="156" t="s">
        <v>372</v>
      </c>
      <c r="C11" s="156"/>
      <c r="D11" s="28">
        <f>SUM(I11)-H11</f>
        <v>115</v>
      </c>
      <c r="E11" s="28" t="s">
        <v>11</v>
      </c>
      <c r="F11" s="57"/>
      <c r="G11" s="57">
        <f>D11*F11</f>
        <v>0</v>
      </c>
      <c r="H11" s="77">
        <v>44719</v>
      </c>
      <c r="I11" s="77">
        <v>44834</v>
      </c>
      <c r="J11" s="75"/>
      <c r="K11" s="38"/>
    </row>
    <row r="12" spans="1:11" ht="25.5" customHeight="1" x14ac:dyDescent="0.35">
      <c r="A12" s="98" t="s">
        <v>30</v>
      </c>
      <c r="B12" s="153" t="s">
        <v>529</v>
      </c>
      <c r="C12" s="153"/>
      <c r="D12" s="100"/>
      <c r="E12" s="100"/>
      <c r="F12" s="100"/>
      <c r="G12" s="100"/>
      <c r="H12" s="100"/>
      <c r="I12" s="100"/>
      <c r="J12" s="100"/>
      <c r="K12" s="102"/>
    </row>
    <row r="13" spans="1:11" ht="15.75" customHeight="1" x14ac:dyDescent="0.35">
      <c r="A13" s="78" t="s">
        <v>66</v>
      </c>
      <c r="B13" s="154" t="s">
        <v>316</v>
      </c>
      <c r="C13" s="154"/>
      <c r="D13" s="28">
        <v>1</v>
      </c>
      <c r="E13" s="28" t="s">
        <v>8</v>
      </c>
      <c r="F13" s="57"/>
      <c r="G13" s="57">
        <f>D13*F13</f>
        <v>0</v>
      </c>
      <c r="H13" s="77"/>
      <c r="I13" s="77"/>
      <c r="J13" s="75">
        <v>1</v>
      </c>
      <c r="K13" s="38" t="s">
        <v>188</v>
      </c>
    </row>
    <row r="14" spans="1:11" ht="15.75" customHeight="1" x14ac:dyDescent="0.35">
      <c r="A14" s="161" t="s">
        <v>67</v>
      </c>
      <c r="B14" s="156" t="s">
        <v>404</v>
      </c>
      <c r="C14" s="156"/>
      <c r="D14" s="28"/>
      <c r="E14" s="28"/>
      <c r="F14" s="57"/>
      <c r="G14" s="57"/>
      <c r="H14" s="157"/>
      <c r="I14" s="157"/>
      <c r="J14" s="158">
        <v>1</v>
      </c>
      <c r="K14" s="87"/>
    </row>
    <row r="15" spans="1:11" ht="25.5" customHeight="1" x14ac:dyDescent="0.35">
      <c r="A15" s="162"/>
      <c r="B15" s="78" t="s">
        <v>13</v>
      </c>
      <c r="C15" s="76" t="s">
        <v>15</v>
      </c>
      <c r="D15" s="28">
        <v>1</v>
      </c>
      <c r="E15" s="28" t="s">
        <v>8</v>
      </c>
      <c r="F15" s="57"/>
      <c r="G15" s="57">
        <f t="shared" ref="G15:G18" si="2">D15*F15</f>
        <v>0</v>
      </c>
      <c r="H15" s="157"/>
      <c r="I15" s="157"/>
      <c r="J15" s="158"/>
      <c r="K15" s="88" t="s">
        <v>419</v>
      </c>
    </row>
    <row r="16" spans="1:11" ht="15.75" customHeight="1" x14ac:dyDescent="0.35">
      <c r="A16" s="162"/>
      <c r="B16" s="78" t="s">
        <v>16</v>
      </c>
      <c r="C16" s="76" t="s">
        <v>70</v>
      </c>
      <c r="D16" s="28">
        <v>1</v>
      </c>
      <c r="E16" s="28" t="s">
        <v>8</v>
      </c>
      <c r="F16" s="57"/>
      <c r="G16" s="57">
        <f t="shared" si="2"/>
        <v>0</v>
      </c>
      <c r="H16" s="157"/>
      <c r="I16" s="157"/>
      <c r="J16" s="158"/>
      <c r="K16" s="88"/>
    </row>
    <row r="17" spans="1:11" ht="15.75" customHeight="1" x14ac:dyDescent="0.35">
      <c r="A17" s="162"/>
      <c r="B17" s="78" t="s">
        <v>93</v>
      </c>
      <c r="C17" s="76" t="s">
        <v>369</v>
      </c>
      <c r="D17" s="28">
        <v>1</v>
      </c>
      <c r="E17" s="28" t="s">
        <v>8</v>
      </c>
      <c r="F17" s="57"/>
      <c r="G17" s="57">
        <f t="shared" si="2"/>
        <v>0</v>
      </c>
      <c r="H17" s="157"/>
      <c r="I17" s="157"/>
      <c r="J17" s="158"/>
      <c r="K17" s="38"/>
    </row>
    <row r="18" spans="1:11" ht="15.75" customHeight="1" x14ac:dyDescent="0.35">
      <c r="A18" s="166"/>
      <c r="B18" s="78" t="s">
        <v>37</v>
      </c>
      <c r="C18" s="76" t="s">
        <v>370</v>
      </c>
      <c r="D18" s="28">
        <v>1</v>
      </c>
      <c r="E18" s="28" t="s">
        <v>8</v>
      </c>
      <c r="F18" s="57"/>
      <c r="G18" s="57">
        <f t="shared" si="2"/>
        <v>0</v>
      </c>
      <c r="H18" s="77"/>
      <c r="I18" s="77"/>
      <c r="J18" s="75"/>
      <c r="K18" s="38"/>
    </row>
    <row r="19" spans="1:11" ht="27" customHeight="1" x14ac:dyDescent="0.35">
      <c r="A19" s="78" t="s">
        <v>72</v>
      </c>
      <c r="B19" s="156" t="s">
        <v>406</v>
      </c>
      <c r="C19" s="156"/>
      <c r="D19" s="28">
        <v>1</v>
      </c>
      <c r="E19" s="28" t="s">
        <v>28</v>
      </c>
      <c r="F19" s="57"/>
      <c r="G19" s="57">
        <f>D19*F19</f>
        <v>0</v>
      </c>
      <c r="H19" s="77"/>
      <c r="I19" s="77"/>
      <c r="J19" s="75">
        <v>1</v>
      </c>
      <c r="K19" s="88" t="s">
        <v>419</v>
      </c>
    </row>
    <row r="20" spans="1:11" ht="15.75" customHeight="1" x14ac:dyDescent="0.35">
      <c r="A20" s="78" t="s">
        <v>211</v>
      </c>
      <c r="B20" s="156" t="s">
        <v>371</v>
      </c>
      <c r="C20" s="156"/>
      <c r="D20" s="28">
        <f>SUM(I20)-H20</f>
        <v>133</v>
      </c>
      <c r="E20" s="28" t="s">
        <v>11</v>
      </c>
      <c r="F20" s="57"/>
      <c r="G20" s="57">
        <f>D20*F20</f>
        <v>0</v>
      </c>
      <c r="H20" s="77">
        <v>44834</v>
      </c>
      <c r="I20" s="77">
        <v>44967</v>
      </c>
      <c r="J20" s="75"/>
      <c r="K20" s="38"/>
    </row>
    <row r="21" spans="1:11" ht="25.5" customHeight="1" x14ac:dyDescent="0.35">
      <c r="A21" s="98" t="s">
        <v>42</v>
      </c>
      <c r="B21" s="153" t="s">
        <v>530</v>
      </c>
      <c r="C21" s="153"/>
      <c r="D21" s="100"/>
      <c r="E21" s="100"/>
      <c r="F21" s="100"/>
      <c r="G21" s="100"/>
      <c r="H21" s="100"/>
      <c r="I21" s="100"/>
      <c r="J21" s="100"/>
      <c r="K21" s="102"/>
    </row>
    <row r="22" spans="1:11" ht="15.75" customHeight="1" x14ac:dyDescent="0.35">
      <c r="A22" s="78" t="s">
        <v>113</v>
      </c>
      <c r="B22" s="154" t="s">
        <v>316</v>
      </c>
      <c r="C22" s="154"/>
      <c r="D22" s="28">
        <v>1</v>
      </c>
      <c r="E22" s="28" t="s">
        <v>8</v>
      </c>
      <c r="F22" s="57"/>
      <c r="G22" s="57">
        <f>D22*F22</f>
        <v>0</v>
      </c>
      <c r="H22" s="77"/>
      <c r="I22" s="77"/>
      <c r="J22" s="75">
        <v>1</v>
      </c>
      <c r="K22" s="38" t="s">
        <v>188</v>
      </c>
    </row>
    <row r="23" spans="1:11" ht="15.75" customHeight="1" x14ac:dyDescent="0.35">
      <c r="A23" s="161" t="s">
        <v>114</v>
      </c>
      <c r="B23" s="156" t="s">
        <v>407</v>
      </c>
      <c r="C23" s="156"/>
      <c r="D23" s="28"/>
      <c r="E23" s="28"/>
      <c r="F23" s="57"/>
      <c r="G23" s="57"/>
      <c r="H23" s="157"/>
      <c r="I23" s="157"/>
      <c r="J23" s="158">
        <v>1</v>
      </c>
      <c r="K23" s="87"/>
    </row>
    <row r="24" spans="1:11" ht="25.5" customHeight="1" x14ac:dyDescent="0.35">
      <c r="A24" s="162"/>
      <c r="B24" s="78" t="s">
        <v>13</v>
      </c>
      <c r="C24" s="76" t="s">
        <v>15</v>
      </c>
      <c r="D24" s="28">
        <v>1</v>
      </c>
      <c r="E24" s="28" t="s">
        <v>8</v>
      </c>
      <c r="F24" s="57"/>
      <c r="G24" s="57">
        <f t="shared" ref="G24:G27" si="3">D24*F24</f>
        <v>0</v>
      </c>
      <c r="H24" s="157"/>
      <c r="I24" s="157"/>
      <c r="J24" s="158"/>
      <c r="K24" s="88" t="s">
        <v>420</v>
      </c>
    </row>
    <row r="25" spans="1:11" ht="15.75" customHeight="1" x14ac:dyDescent="0.35">
      <c r="A25" s="162"/>
      <c r="B25" s="78" t="s">
        <v>16</v>
      </c>
      <c r="C25" s="76" t="s">
        <v>70</v>
      </c>
      <c r="D25" s="28">
        <v>1</v>
      </c>
      <c r="E25" s="28" t="s">
        <v>8</v>
      </c>
      <c r="F25" s="57"/>
      <c r="G25" s="57">
        <f t="shared" si="3"/>
        <v>0</v>
      </c>
      <c r="H25" s="157"/>
      <c r="I25" s="157"/>
      <c r="J25" s="158"/>
      <c r="K25" s="88"/>
    </row>
    <row r="26" spans="1:11" ht="15.75" customHeight="1" x14ac:dyDescent="0.35">
      <c r="A26" s="162"/>
      <c r="B26" s="78" t="s">
        <v>93</v>
      </c>
      <c r="C26" s="76" t="s">
        <v>317</v>
      </c>
      <c r="D26" s="28">
        <v>1</v>
      </c>
      <c r="E26" s="28" t="s">
        <v>8</v>
      </c>
      <c r="F26" s="57"/>
      <c r="G26" s="57">
        <f t="shared" si="3"/>
        <v>0</v>
      </c>
      <c r="H26" s="157"/>
      <c r="I26" s="157"/>
      <c r="J26" s="158"/>
      <c r="K26" s="38"/>
    </row>
    <row r="27" spans="1:11" ht="15.75" customHeight="1" x14ac:dyDescent="0.35">
      <c r="A27" s="166"/>
      <c r="B27" s="78" t="s">
        <v>37</v>
      </c>
      <c r="C27" s="76" t="s">
        <v>373</v>
      </c>
      <c r="D27" s="28">
        <v>1</v>
      </c>
      <c r="E27" s="28" t="s">
        <v>8</v>
      </c>
      <c r="F27" s="57"/>
      <c r="G27" s="57">
        <f t="shared" si="3"/>
        <v>0</v>
      </c>
      <c r="H27" s="77"/>
      <c r="I27" s="77"/>
      <c r="J27" s="75"/>
      <c r="K27" s="38"/>
    </row>
    <row r="28" spans="1:11" ht="27" customHeight="1" x14ac:dyDescent="0.35">
      <c r="A28" s="78" t="s">
        <v>115</v>
      </c>
      <c r="B28" s="156" t="s">
        <v>408</v>
      </c>
      <c r="C28" s="156"/>
      <c r="D28" s="28">
        <v>2</v>
      </c>
      <c r="E28" s="28" t="s">
        <v>28</v>
      </c>
      <c r="F28" s="57"/>
      <c r="G28" s="57">
        <f>D28*F28</f>
        <v>0</v>
      </c>
      <c r="H28" s="77"/>
      <c r="I28" s="77"/>
      <c r="J28" s="75">
        <v>2</v>
      </c>
      <c r="K28" s="88" t="s">
        <v>419</v>
      </c>
    </row>
    <row r="29" spans="1:11" ht="27" customHeight="1" x14ac:dyDescent="0.35">
      <c r="A29" s="78" t="s">
        <v>116</v>
      </c>
      <c r="B29" s="156" t="s">
        <v>409</v>
      </c>
      <c r="C29" s="156"/>
      <c r="D29" s="28">
        <v>1</v>
      </c>
      <c r="E29" s="28" t="s">
        <v>28</v>
      </c>
      <c r="F29" s="57"/>
      <c r="G29" s="57">
        <f>D29*F29</f>
        <v>0</v>
      </c>
      <c r="H29" s="77"/>
      <c r="I29" s="77"/>
      <c r="J29" s="75">
        <v>1</v>
      </c>
      <c r="K29" s="88" t="s">
        <v>419</v>
      </c>
    </row>
    <row r="30" spans="1:11" ht="15.75" customHeight="1" x14ac:dyDescent="0.35">
      <c r="A30" s="78" t="s">
        <v>116</v>
      </c>
      <c r="B30" s="156" t="s">
        <v>374</v>
      </c>
      <c r="C30" s="156"/>
      <c r="D30" s="28">
        <f>SUM(I30)-H30</f>
        <v>133</v>
      </c>
      <c r="E30" s="28" t="s">
        <v>11</v>
      </c>
      <c r="F30" s="57"/>
      <c r="G30" s="57">
        <f>D30*F30</f>
        <v>0</v>
      </c>
      <c r="H30" s="77">
        <v>44834</v>
      </c>
      <c r="I30" s="77">
        <v>44967</v>
      </c>
      <c r="J30" s="75"/>
      <c r="K30" s="38"/>
    </row>
    <row r="31" spans="1:11" ht="25.5" customHeight="1" x14ac:dyDescent="0.35">
      <c r="A31" s="98" t="s">
        <v>117</v>
      </c>
      <c r="B31" s="153" t="s">
        <v>531</v>
      </c>
      <c r="C31" s="153"/>
      <c r="D31" s="100"/>
      <c r="E31" s="100"/>
      <c r="F31" s="100"/>
      <c r="G31" s="100"/>
      <c r="H31" s="100"/>
      <c r="I31" s="100"/>
      <c r="J31" s="100"/>
      <c r="K31" s="102"/>
    </row>
    <row r="32" spans="1:11" ht="15.75" customHeight="1" x14ac:dyDescent="0.35">
      <c r="A32" s="78" t="s">
        <v>213</v>
      </c>
      <c r="B32" s="154" t="s">
        <v>316</v>
      </c>
      <c r="C32" s="154"/>
      <c r="D32" s="28">
        <v>1</v>
      </c>
      <c r="E32" s="28" t="s">
        <v>8</v>
      </c>
      <c r="F32" s="57"/>
      <c r="G32" s="57">
        <f>D32*F32</f>
        <v>0</v>
      </c>
      <c r="H32" s="77"/>
      <c r="I32" s="77"/>
      <c r="J32" s="75">
        <v>1</v>
      </c>
      <c r="K32" s="38" t="s">
        <v>188</v>
      </c>
    </row>
    <row r="33" spans="1:11" ht="15.75" customHeight="1" x14ac:dyDescent="0.35">
      <c r="A33" s="161" t="s">
        <v>214</v>
      </c>
      <c r="B33" s="156" t="s">
        <v>404</v>
      </c>
      <c r="C33" s="156"/>
      <c r="D33" s="28"/>
      <c r="E33" s="28"/>
      <c r="F33" s="57"/>
      <c r="G33" s="57"/>
      <c r="H33" s="157"/>
      <c r="I33" s="157"/>
      <c r="J33" s="158">
        <v>1</v>
      </c>
      <c r="K33" s="87"/>
    </row>
    <row r="34" spans="1:11" ht="25.5" customHeight="1" x14ac:dyDescent="0.35">
      <c r="A34" s="162"/>
      <c r="B34" s="78" t="s">
        <v>13</v>
      </c>
      <c r="C34" s="76" t="s">
        <v>15</v>
      </c>
      <c r="D34" s="28">
        <v>1</v>
      </c>
      <c r="E34" s="28" t="s">
        <v>8</v>
      </c>
      <c r="F34" s="57"/>
      <c r="G34" s="57">
        <f t="shared" ref="G34:G37" si="4">D34*F34</f>
        <v>0</v>
      </c>
      <c r="H34" s="157"/>
      <c r="I34" s="157"/>
      <c r="J34" s="158"/>
      <c r="K34" s="88" t="s">
        <v>419</v>
      </c>
    </row>
    <row r="35" spans="1:11" ht="15.75" customHeight="1" x14ac:dyDescent="0.35">
      <c r="A35" s="162"/>
      <c r="B35" s="78" t="s">
        <v>16</v>
      </c>
      <c r="C35" s="76" t="s">
        <v>70</v>
      </c>
      <c r="D35" s="28">
        <v>1</v>
      </c>
      <c r="E35" s="28" t="s">
        <v>8</v>
      </c>
      <c r="F35" s="57"/>
      <c r="G35" s="57">
        <f t="shared" si="4"/>
        <v>0</v>
      </c>
      <c r="H35" s="157"/>
      <c r="I35" s="157"/>
      <c r="J35" s="158"/>
      <c r="K35" s="88"/>
    </row>
    <row r="36" spans="1:11" ht="15.75" customHeight="1" x14ac:dyDescent="0.35">
      <c r="A36" s="162"/>
      <c r="B36" s="78" t="s">
        <v>93</v>
      </c>
      <c r="C36" s="76" t="s">
        <v>369</v>
      </c>
      <c r="D36" s="28">
        <v>1</v>
      </c>
      <c r="E36" s="28" t="s">
        <v>8</v>
      </c>
      <c r="F36" s="57"/>
      <c r="G36" s="57">
        <f t="shared" si="4"/>
        <v>0</v>
      </c>
      <c r="H36" s="157"/>
      <c r="I36" s="157"/>
      <c r="J36" s="158"/>
      <c r="K36" s="38"/>
    </row>
    <row r="37" spans="1:11" ht="15.75" customHeight="1" x14ac:dyDescent="0.35">
      <c r="A37" s="166"/>
      <c r="B37" s="78" t="s">
        <v>37</v>
      </c>
      <c r="C37" s="76" t="s">
        <v>370</v>
      </c>
      <c r="D37" s="28">
        <v>1</v>
      </c>
      <c r="E37" s="28" t="s">
        <v>8</v>
      </c>
      <c r="F37" s="57"/>
      <c r="G37" s="57">
        <f t="shared" si="4"/>
        <v>0</v>
      </c>
      <c r="H37" s="77"/>
      <c r="I37" s="77"/>
      <c r="J37" s="75"/>
      <c r="K37" s="38"/>
    </row>
    <row r="38" spans="1:11" ht="27" customHeight="1" x14ac:dyDescent="0.35">
      <c r="A38" s="78" t="s">
        <v>215</v>
      </c>
      <c r="B38" s="156" t="s">
        <v>406</v>
      </c>
      <c r="C38" s="156"/>
      <c r="D38" s="28">
        <v>1</v>
      </c>
      <c r="E38" s="28" t="s">
        <v>28</v>
      </c>
      <c r="F38" s="57"/>
      <c r="G38" s="57">
        <f>D38*F38</f>
        <v>0</v>
      </c>
      <c r="H38" s="77"/>
      <c r="I38" s="77"/>
      <c r="J38" s="75">
        <v>1</v>
      </c>
      <c r="K38" s="88" t="s">
        <v>419</v>
      </c>
    </row>
    <row r="39" spans="1:11" ht="15.75" customHeight="1" x14ac:dyDescent="0.35">
      <c r="A39" s="78" t="s">
        <v>216</v>
      </c>
      <c r="B39" s="156" t="s">
        <v>376</v>
      </c>
      <c r="C39" s="156"/>
      <c r="D39" s="28">
        <f>SUM(I39)-H39</f>
        <v>110</v>
      </c>
      <c r="E39" s="28" t="s">
        <v>11</v>
      </c>
      <c r="F39" s="57"/>
      <c r="G39" s="57">
        <f>D39*F39</f>
        <v>0</v>
      </c>
      <c r="H39" s="77">
        <v>44968</v>
      </c>
      <c r="I39" s="77">
        <v>45078</v>
      </c>
      <c r="J39" s="75"/>
      <c r="K39" s="38"/>
    </row>
    <row r="40" spans="1:11" ht="25.5" customHeight="1" x14ac:dyDescent="0.35">
      <c r="A40" s="98" t="s">
        <v>378</v>
      </c>
      <c r="B40" s="153" t="s">
        <v>532</v>
      </c>
      <c r="C40" s="153"/>
      <c r="D40" s="100"/>
      <c r="E40" s="100"/>
      <c r="F40" s="100"/>
      <c r="G40" s="100"/>
      <c r="H40" s="100"/>
      <c r="I40" s="100"/>
      <c r="J40" s="100"/>
      <c r="K40" s="102"/>
    </row>
    <row r="41" spans="1:11" ht="15.75" customHeight="1" x14ac:dyDescent="0.35">
      <c r="A41" s="78" t="s">
        <v>379</v>
      </c>
      <c r="B41" s="154" t="s">
        <v>316</v>
      </c>
      <c r="C41" s="154"/>
      <c r="D41" s="28">
        <v>1</v>
      </c>
      <c r="E41" s="28" t="s">
        <v>8</v>
      </c>
      <c r="F41" s="57"/>
      <c r="G41" s="57">
        <f>D41*F41</f>
        <v>0</v>
      </c>
      <c r="H41" s="77"/>
      <c r="I41" s="77"/>
      <c r="J41" s="75">
        <v>1</v>
      </c>
      <c r="K41" s="38" t="s">
        <v>188</v>
      </c>
    </row>
    <row r="42" spans="1:11" ht="15.75" customHeight="1" x14ac:dyDescent="0.35">
      <c r="A42" s="161" t="s">
        <v>380</v>
      </c>
      <c r="B42" s="156" t="s">
        <v>407</v>
      </c>
      <c r="C42" s="156"/>
      <c r="D42" s="28"/>
      <c r="E42" s="28"/>
      <c r="F42" s="57"/>
      <c r="G42" s="57"/>
      <c r="H42" s="157"/>
      <c r="I42" s="157"/>
      <c r="J42" s="158">
        <v>1</v>
      </c>
      <c r="K42" s="87"/>
    </row>
    <row r="43" spans="1:11" ht="25.5" customHeight="1" x14ac:dyDescent="0.35">
      <c r="A43" s="162"/>
      <c r="B43" s="78" t="s">
        <v>13</v>
      </c>
      <c r="C43" s="76" t="s">
        <v>15</v>
      </c>
      <c r="D43" s="28">
        <v>1</v>
      </c>
      <c r="E43" s="28" t="s">
        <v>8</v>
      </c>
      <c r="F43" s="57"/>
      <c r="G43" s="57">
        <f t="shared" ref="G43:G46" si="5">D43*F43</f>
        <v>0</v>
      </c>
      <c r="H43" s="157"/>
      <c r="I43" s="157"/>
      <c r="J43" s="158"/>
      <c r="K43" s="88" t="s">
        <v>420</v>
      </c>
    </row>
    <row r="44" spans="1:11" ht="15.75" customHeight="1" x14ac:dyDescent="0.35">
      <c r="A44" s="162"/>
      <c r="B44" s="78" t="s">
        <v>16</v>
      </c>
      <c r="C44" s="76" t="s">
        <v>70</v>
      </c>
      <c r="D44" s="28">
        <v>1</v>
      </c>
      <c r="E44" s="28" t="s">
        <v>8</v>
      </c>
      <c r="F44" s="57"/>
      <c r="G44" s="57">
        <f t="shared" si="5"/>
        <v>0</v>
      </c>
      <c r="H44" s="157"/>
      <c r="I44" s="157"/>
      <c r="J44" s="158"/>
      <c r="K44" s="88"/>
    </row>
    <row r="45" spans="1:11" ht="15.75" customHeight="1" x14ac:dyDescent="0.35">
      <c r="A45" s="162"/>
      <c r="B45" s="78" t="s">
        <v>93</v>
      </c>
      <c r="C45" s="76" t="s">
        <v>317</v>
      </c>
      <c r="D45" s="28">
        <v>1</v>
      </c>
      <c r="E45" s="28" t="s">
        <v>8</v>
      </c>
      <c r="F45" s="57"/>
      <c r="G45" s="57">
        <f t="shared" si="5"/>
        <v>0</v>
      </c>
      <c r="H45" s="157"/>
      <c r="I45" s="157"/>
      <c r="J45" s="158"/>
      <c r="K45" s="38"/>
    </row>
    <row r="46" spans="1:11" ht="15.75" customHeight="1" x14ac:dyDescent="0.35">
      <c r="A46" s="166"/>
      <c r="B46" s="78" t="s">
        <v>37</v>
      </c>
      <c r="C46" s="76" t="s">
        <v>370</v>
      </c>
      <c r="D46" s="28">
        <v>1</v>
      </c>
      <c r="E46" s="28" t="s">
        <v>8</v>
      </c>
      <c r="F46" s="57"/>
      <c r="G46" s="57">
        <f t="shared" si="5"/>
        <v>0</v>
      </c>
      <c r="H46" s="77"/>
      <c r="I46" s="77"/>
      <c r="J46" s="75"/>
      <c r="K46" s="38"/>
    </row>
    <row r="47" spans="1:11" ht="27" customHeight="1" x14ac:dyDescent="0.35">
      <c r="A47" s="78" t="s">
        <v>381</v>
      </c>
      <c r="B47" s="156" t="s">
        <v>408</v>
      </c>
      <c r="C47" s="156"/>
      <c r="D47" s="28">
        <v>1</v>
      </c>
      <c r="E47" s="28" t="s">
        <v>28</v>
      </c>
      <c r="F47" s="57"/>
      <c r="G47" s="57">
        <f>D47*F47</f>
        <v>0</v>
      </c>
      <c r="H47" s="77"/>
      <c r="I47" s="77"/>
      <c r="J47" s="75">
        <v>1</v>
      </c>
      <c r="K47" s="88" t="s">
        <v>420</v>
      </c>
    </row>
    <row r="48" spans="1:11" ht="15.75" customHeight="1" x14ac:dyDescent="0.35">
      <c r="A48" s="78" t="s">
        <v>382</v>
      </c>
      <c r="B48" s="156" t="s">
        <v>377</v>
      </c>
      <c r="C48" s="156"/>
      <c r="D48" s="28">
        <f>SUM(I48)-H48</f>
        <v>110</v>
      </c>
      <c r="E48" s="28" t="s">
        <v>11</v>
      </c>
      <c r="F48" s="57"/>
      <c r="G48" s="57">
        <f>D48*F48</f>
        <v>0</v>
      </c>
      <c r="H48" s="77">
        <v>44968</v>
      </c>
      <c r="I48" s="77">
        <v>45078</v>
      </c>
      <c r="J48" s="75"/>
      <c r="K48" s="38"/>
    </row>
    <row r="49" spans="1:11" ht="25.5" customHeight="1" x14ac:dyDescent="0.35">
      <c r="A49" s="98" t="s">
        <v>383</v>
      </c>
      <c r="B49" s="153" t="s">
        <v>533</v>
      </c>
      <c r="C49" s="153"/>
      <c r="D49" s="100"/>
      <c r="E49" s="100"/>
      <c r="F49" s="100"/>
      <c r="G49" s="100"/>
      <c r="H49" s="100"/>
      <c r="I49" s="100"/>
      <c r="J49" s="100"/>
      <c r="K49" s="102"/>
    </row>
    <row r="50" spans="1:11" ht="15.75" customHeight="1" x14ac:dyDescent="0.35">
      <c r="A50" s="78" t="s">
        <v>384</v>
      </c>
      <c r="B50" s="154" t="s">
        <v>316</v>
      </c>
      <c r="C50" s="154"/>
      <c r="D50" s="28">
        <v>1</v>
      </c>
      <c r="E50" s="28" t="s">
        <v>8</v>
      </c>
      <c r="F50" s="57"/>
      <c r="G50" s="57">
        <f>D50*F50</f>
        <v>0</v>
      </c>
      <c r="H50" s="77"/>
      <c r="I50" s="77"/>
      <c r="J50" s="75">
        <v>1</v>
      </c>
      <c r="K50" s="38" t="s">
        <v>188</v>
      </c>
    </row>
    <row r="51" spans="1:11" ht="24.75" customHeight="1" x14ac:dyDescent="0.35">
      <c r="A51" s="161" t="s">
        <v>385</v>
      </c>
      <c r="B51" s="156" t="s">
        <v>395</v>
      </c>
      <c r="C51" s="156"/>
      <c r="D51" s="28"/>
      <c r="E51" s="28"/>
      <c r="F51" s="57"/>
      <c r="G51" s="57"/>
      <c r="H51" s="157"/>
      <c r="I51" s="157"/>
      <c r="J51" s="158">
        <v>1</v>
      </c>
      <c r="K51" s="87"/>
    </row>
    <row r="52" spans="1:11" ht="25.5" customHeight="1" x14ac:dyDescent="0.35">
      <c r="A52" s="162"/>
      <c r="B52" s="78" t="s">
        <v>13</v>
      </c>
      <c r="C52" s="76" t="s">
        <v>15</v>
      </c>
      <c r="D52" s="28">
        <v>1</v>
      </c>
      <c r="E52" s="28" t="s">
        <v>8</v>
      </c>
      <c r="F52" s="57"/>
      <c r="G52" s="57">
        <f t="shared" ref="G52:G55" si="6">D52*F52</f>
        <v>0</v>
      </c>
      <c r="H52" s="157"/>
      <c r="I52" s="157"/>
      <c r="J52" s="158"/>
      <c r="K52" s="88" t="s">
        <v>419</v>
      </c>
    </row>
    <row r="53" spans="1:11" ht="15.75" customHeight="1" x14ac:dyDescent="0.35">
      <c r="A53" s="162"/>
      <c r="B53" s="78" t="s">
        <v>16</v>
      </c>
      <c r="C53" s="76" t="s">
        <v>70</v>
      </c>
      <c r="D53" s="28">
        <v>1</v>
      </c>
      <c r="E53" s="28" t="s">
        <v>8</v>
      </c>
      <c r="F53" s="57"/>
      <c r="G53" s="57">
        <f t="shared" si="6"/>
        <v>0</v>
      </c>
      <c r="H53" s="157"/>
      <c r="I53" s="157"/>
      <c r="J53" s="158"/>
      <c r="K53" s="88"/>
    </row>
    <row r="54" spans="1:11" ht="15.75" customHeight="1" x14ac:dyDescent="0.35">
      <c r="A54" s="162"/>
      <c r="B54" s="78" t="s">
        <v>93</v>
      </c>
      <c r="C54" s="76" t="s">
        <v>369</v>
      </c>
      <c r="D54" s="28">
        <v>1</v>
      </c>
      <c r="E54" s="28" t="s">
        <v>8</v>
      </c>
      <c r="F54" s="57"/>
      <c r="G54" s="57">
        <f t="shared" si="6"/>
        <v>0</v>
      </c>
      <c r="H54" s="157"/>
      <c r="I54" s="157"/>
      <c r="J54" s="158"/>
      <c r="K54" s="38"/>
    </row>
    <row r="55" spans="1:11" ht="15.75" customHeight="1" x14ac:dyDescent="0.35">
      <c r="A55" s="166"/>
      <c r="B55" s="78" t="s">
        <v>37</v>
      </c>
      <c r="C55" s="76" t="s">
        <v>370</v>
      </c>
      <c r="D55" s="28">
        <v>1</v>
      </c>
      <c r="E55" s="28" t="s">
        <v>8</v>
      </c>
      <c r="F55" s="57"/>
      <c r="G55" s="57">
        <f t="shared" si="6"/>
        <v>0</v>
      </c>
      <c r="H55" s="77"/>
      <c r="I55" s="77"/>
      <c r="J55" s="75"/>
      <c r="K55" s="38"/>
    </row>
    <row r="56" spans="1:11" ht="27" customHeight="1" x14ac:dyDescent="0.35">
      <c r="A56" s="78" t="s">
        <v>386</v>
      </c>
      <c r="B56" s="156" t="s">
        <v>406</v>
      </c>
      <c r="C56" s="156"/>
      <c r="D56" s="28">
        <v>1</v>
      </c>
      <c r="E56" s="28" t="s">
        <v>28</v>
      </c>
      <c r="F56" s="57"/>
      <c r="G56" s="57">
        <f>D56*F56</f>
        <v>0</v>
      </c>
      <c r="H56" s="77"/>
      <c r="I56" s="77"/>
      <c r="J56" s="75">
        <v>1</v>
      </c>
      <c r="K56" s="88" t="s">
        <v>419</v>
      </c>
    </row>
    <row r="57" spans="1:11" ht="15.75" customHeight="1" x14ac:dyDescent="0.35">
      <c r="A57" s="78" t="s">
        <v>387</v>
      </c>
      <c r="B57" s="156" t="s">
        <v>388</v>
      </c>
      <c r="C57" s="156"/>
      <c r="D57" s="28">
        <f>SUM(I57)-H57</f>
        <v>393</v>
      </c>
      <c r="E57" s="28" t="s">
        <v>11</v>
      </c>
      <c r="F57" s="57"/>
      <c r="G57" s="57">
        <f>D57*F57</f>
        <v>0</v>
      </c>
      <c r="H57" s="77">
        <v>45078</v>
      </c>
      <c r="I57" s="77">
        <v>45471</v>
      </c>
      <c r="J57" s="75"/>
      <c r="K57" s="38"/>
    </row>
    <row r="58" spans="1:11" ht="25.5" customHeight="1" x14ac:dyDescent="0.35">
      <c r="A58" s="98" t="s">
        <v>389</v>
      </c>
      <c r="B58" s="153" t="s">
        <v>534</v>
      </c>
      <c r="C58" s="153"/>
      <c r="D58" s="100"/>
      <c r="E58" s="100"/>
      <c r="F58" s="100"/>
      <c r="G58" s="100"/>
      <c r="H58" s="100"/>
      <c r="I58" s="100"/>
      <c r="J58" s="100"/>
      <c r="K58" s="102"/>
    </row>
    <row r="59" spans="1:11" ht="15.75" customHeight="1" x14ac:dyDescent="0.35">
      <c r="A59" s="78" t="s">
        <v>390</v>
      </c>
      <c r="B59" s="154" t="s">
        <v>316</v>
      </c>
      <c r="C59" s="154"/>
      <c r="D59" s="28">
        <v>2</v>
      </c>
      <c r="E59" s="28" t="s">
        <v>8</v>
      </c>
      <c r="F59" s="57"/>
      <c r="G59" s="57">
        <f>D59*F59</f>
        <v>0</v>
      </c>
      <c r="H59" s="77"/>
      <c r="I59" s="77"/>
      <c r="J59" s="75">
        <v>1</v>
      </c>
      <c r="K59" s="38" t="s">
        <v>188</v>
      </c>
    </row>
    <row r="60" spans="1:11" ht="15.75" customHeight="1" x14ac:dyDescent="0.35">
      <c r="A60" s="161" t="s">
        <v>391</v>
      </c>
      <c r="B60" s="156" t="s">
        <v>411</v>
      </c>
      <c r="C60" s="156"/>
      <c r="D60" s="28"/>
      <c r="E60" s="28"/>
      <c r="F60" s="57"/>
      <c r="G60" s="57"/>
      <c r="H60" s="157"/>
      <c r="I60" s="157"/>
      <c r="J60" s="158">
        <v>1</v>
      </c>
      <c r="K60" s="87"/>
    </row>
    <row r="61" spans="1:11" ht="25.5" customHeight="1" x14ac:dyDescent="0.35">
      <c r="A61" s="162"/>
      <c r="B61" s="78" t="s">
        <v>13</v>
      </c>
      <c r="C61" s="76" t="s">
        <v>15</v>
      </c>
      <c r="D61" s="28">
        <v>1</v>
      </c>
      <c r="E61" s="28" t="s">
        <v>8</v>
      </c>
      <c r="F61" s="57"/>
      <c r="G61" s="57">
        <f t="shared" ref="G61:G64" si="7">D61*F61</f>
        <v>0</v>
      </c>
      <c r="H61" s="157"/>
      <c r="I61" s="157"/>
      <c r="J61" s="158"/>
      <c r="K61" s="88" t="s">
        <v>419</v>
      </c>
    </row>
    <row r="62" spans="1:11" ht="15.75" customHeight="1" x14ac:dyDescent="0.35">
      <c r="A62" s="162"/>
      <c r="B62" s="78" t="s">
        <v>16</v>
      </c>
      <c r="C62" s="76" t="s">
        <v>70</v>
      </c>
      <c r="D62" s="28">
        <v>1</v>
      </c>
      <c r="E62" s="28" t="s">
        <v>8</v>
      </c>
      <c r="F62" s="57"/>
      <c r="G62" s="57">
        <f t="shared" si="7"/>
        <v>0</v>
      </c>
      <c r="H62" s="157"/>
      <c r="I62" s="157"/>
      <c r="J62" s="158"/>
      <c r="K62" s="88"/>
    </row>
    <row r="63" spans="1:11" ht="15.75" customHeight="1" x14ac:dyDescent="0.35">
      <c r="A63" s="162"/>
      <c r="B63" s="78" t="s">
        <v>93</v>
      </c>
      <c r="C63" s="76" t="s">
        <v>317</v>
      </c>
      <c r="D63" s="28">
        <v>1</v>
      </c>
      <c r="E63" s="28" t="s">
        <v>8</v>
      </c>
      <c r="F63" s="57"/>
      <c r="G63" s="57">
        <f t="shared" si="7"/>
        <v>0</v>
      </c>
      <c r="H63" s="157"/>
      <c r="I63" s="157"/>
      <c r="J63" s="158"/>
      <c r="K63" s="38"/>
    </row>
    <row r="64" spans="1:11" ht="15.75" customHeight="1" x14ac:dyDescent="0.35">
      <c r="A64" s="166"/>
      <c r="B64" s="78" t="s">
        <v>37</v>
      </c>
      <c r="C64" s="76" t="s">
        <v>318</v>
      </c>
      <c r="D64" s="28">
        <v>1</v>
      </c>
      <c r="E64" s="28" t="s">
        <v>8</v>
      </c>
      <c r="F64" s="57"/>
      <c r="G64" s="57">
        <f t="shared" si="7"/>
        <v>0</v>
      </c>
      <c r="H64" s="77"/>
      <c r="I64" s="77"/>
      <c r="J64" s="75"/>
      <c r="K64" s="38"/>
    </row>
    <row r="65" spans="1:11" ht="27" customHeight="1" x14ac:dyDescent="0.35">
      <c r="A65" s="78" t="s">
        <v>392</v>
      </c>
      <c r="B65" s="156" t="s">
        <v>410</v>
      </c>
      <c r="C65" s="156"/>
      <c r="D65" s="28">
        <v>2</v>
      </c>
      <c r="E65" s="28" t="s">
        <v>28</v>
      </c>
      <c r="F65" s="57"/>
      <c r="G65" s="57">
        <f>D65*F65</f>
        <v>0</v>
      </c>
      <c r="H65" s="77"/>
      <c r="I65" s="77"/>
      <c r="J65" s="75">
        <v>2</v>
      </c>
      <c r="K65" s="88" t="s">
        <v>419</v>
      </c>
    </row>
    <row r="66" spans="1:11" ht="15.75" customHeight="1" x14ac:dyDescent="0.35">
      <c r="A66" s="78" t="s">
        <v>393</v>
      </c>
      <c r="B66" s="156" t="s">
        <v>394</v>
      </c>
      <c r="C66" s="156"/>
      <c r="D66" s="28">
        <f>SUM(I66)-H66</f>
        <v>393</v>
      </c>
      <c r="E66" s="28" t="s">
        <v>11</v>
      </c>
      <c r="F66" s="57"/>
      <c r="G66" s="57">
        <f>D66*F66</f>
        <v>0</v>
      </c>
      <c r="H66" s="77">
        <v>45078</v>
      </c>
      <c r="I66" s="77">
        <v>45471</v>
      </c>
      <c r="J66" s="75"/>
      <c r="K66" s="38"/>
    </row>
    <row r="67" spans="1:11" ht="25.5" customHeight="1" x14ac:dyDescent="0.35">
      <c r="A67" s="98" t="s">
        <v>396</v>
      </c>
      <c r="B67" s="153" t="s">
        <v>535</v>
      </c>
      <c r="C67" s="153"/>
      <c r="D67" s="100"/>
      <c r="E67" s="100"/>
      <c r="F67" s="100"/>
      <c r="G67" s="100"/>
      <c r="H67" s="100"/>
      <c r="I67" s="100"/>
      <c r="J67" s="100"/>
      <c r="K67" s="102"/>
    </row>
    <row r="68" spans="1:11" ht="15.75" customHeight="1" x14ac:dyDescent="0.35">
      <c r="A68" s="78" t="s">
        <v>397</v>
      </c>
      <c r="B68" s="154"/>
      <c r="C68" s="154"/>
      <c r="D68" s="28"/>
      <c r="E68" s="28"/>
      <c r="F68" s="57"/>
      <c r="G68" s="57"/>
      <c r="H68" s="77"/>
      <c r="I68" s="77"/>
      <c r="J68" s="75"/>
      <c r="K68" s="38"/>
    </row>
    <row r="69" spans="1:11" ht="27.75" customHeight="1" x14ac:dyDescent="0.35">
      <c r="A69" s="161" t="s">
        <v>398</v>
      </c>
      <c r="B69" s="156" t="s">
        <v>401</v>
      </c>
      <c r="C69" s="156"/>
      <c r="D69" s="28"/>
      <c r="E69" s="28"/>
      <c r="F69" s="57"/>
      <c r="G69" s="57"/>
      <c r="H69" s="157"/>
      <c r="I69" s="157"/>
      <c r="J69" s="158">
        <v>1</v>
      </c>
      <c r="K69" s="87"/>
    </row>
    <row r="70" spans="1:11" ht="25.5" customHeight="1" x14ac:dyDescent="0.35">
      <c r="A70" s="162"/>
      <c r="B70" s="78" t="s">
        <v>13</v>
      </c>
      <c r="C70" s="76" t="s">
        <v>15</v>
      </c>
      <c r="D70" s="28">
        <v>1</v>
      </c>
      <c r="E70" s="28" t="s">
        <v>8</v>
      </c>
      <c r="F70" s="57"/>
      <c r="G70" s="57">
        <f t="shared" ref="G70:G73" si="8">D70*F70</f>
        <v>0</v>
      </c>
      <c r="H70" s="157"/>
      <c r="I70" s="157"/>
      <c r="J70" s="158"/>
      <c r="K70" s="88" t="s">
        <v>419</v>
      </c>
    </row>
    <row r="71" spans="1:11" ht="15.75" customHeight="1" x14ac:dyDescent="0.35">
      <c r="A71" s="162"/>
      <c r="B71" s="78" t="s">
        <v>16</v>
      </c>
      <c r="C71" s="76" t="s">
        <v>70</v>
      </c>
      <c r="D71" s="28">
        <v>1</v>
      </c>
      <c r="E71" s="28" t="s">
        <v>8</v>
      </c>
      <c r="F71" s="57"/>
      <c r="G71" s="57">
        <f t="shared" si="8"/>
        <v>0</v>
      </c>
      <c r="H71" s="157"/>
      <c r="I71" s="157"/>
      <c r="J71" s="158"/>
      <c r="K71" s="88"/>
    </row>
    <row r="72" spans="1:11" ht="15.75" customHeight="1" x14ac:dyDescent="0.35">
      <c r="A72" s="162"/>
      <c r="B72" s="78" t="s">
        <v>93</v>
      </c>
      <c r="C72" s="76" t="s">
        <v>369</v>
      </c>
      <c r="D72" s="28">
        <v>1</v>
      </c>
      <c r="E72" s="28" t="s">
        <v>8</v>
      </c>
      <c r="F72" s="57"/>
      <c r="G72" s="57">
        <f t="shared" si="8"/>
        <v>0</v>
      </c>
      <c r="H72" s="157"/>
      <c r="I72" s="157"/>
      <c r="J72" s="158"/>
      <c r="K72" s="38"/>
    </row>
    <row r="73" spans="1:11" ht="15.75" customHeight="1" x14ac:dyDescent="0.35">
      <c r="A73" s="166"/>
      <c r="B73" s="78" t="s">
        <v>37</v>
      </c>
      <c r="C73" s="76" t="s">
        <v>370</v>
      </c>
      <c r="D73" s="28">
        <v>1</v>
      </c>
      <c r="E73" s="28" t="s">
        <v>8</v>
      </c>
      <c r="F73" s="57"/>
      <c r="G73" s="57">
        <f t="shared" si="8"/>
        <v>0</v>
      </c>
      <c r="H73" s="77"/>
      <c r="I73" s="77"/>
      <c r="J73" s="75"/>
      <c r="K73" s="38"/>
    </row>
    <row r="74" spans="1:11" ht="27" customHeight="1" x14ac:dyDescent="0.35">
      <c r="A74" s="78" t="s">
        <v>399</v>
      </c>
      <c r="B74" s="156" t="s">
        <v>402</v>
      </c>
      <c r="C74" s="156"/>
      <c r="D74" s="28">
        <v>2</v>
      </c>
      <c r="E74" s="28" t="s">
        <v>28</v>
      </c>
      <c r="F74" s="57"/>
      <c r="G74" s="57">
        <f>D74*F74</f>
        <v>0</v>
      </c>
      <c r="H74" s="77"/>
      <c r="I74" s="77"/>
      <c r="J74" s="75">
        <v>2</v>
      </c>
      <c r="K74" s="88" t="s">
        <v>419</v>
      </c>
    </row>
    <row r="75" spans="1:11" ht="25.5" customHeight="1" x14ac:dyDescent="0.35">
      <c r="A75" s="98" t="s">
        <v>400</v>
      </c>
      <c r="B75" s="153" t="s">
        <v>536</v>
      </c>
      <c r="C75" s="153"/>
      <c r="D75" s="100"/>
      <c r="E75" s="100"/>
      <c r="F75" s="100"/>
      <c r="G75" s="100"/>
      <c r="H75" s="100"/>
      <c r="I75" s="100"/>
      <c r="J75" s="100"/>
      <c r="K75" s="102"/>
    </row>
    <row r="76" spans="1:11" ht="15.75" customHeight="1" x14ac:dyDescent="0.35">
      <c r="A76" s="78" t="s">
        <v>413</v>
      </c>
      <c r="B76" s="154"/>
      <c r="C76" s="154"/>
      <c r="D76" s="28"/>
      <c r="E76" s="28"/>
      <c r="F76" s="57"/>
      <c r="G76" s="57"/>
      <c r="H76" s="77"/>
      <c r="I76" s="77"/>
      <c r="J76" s="75"/>
      <c r="K76" s="38"/>
    </row>
    <row r="77" spans="1:11" ht="15.75" customHeight="1" x14ac:dyDescent="0.35">
      <c r="A77" s="161" t="s">
        <v>414</v>
      </c>
      <c r="B77" s="156" t="s">
        <v>407</v>
      </c>
      <c r="C77" s="156"/>
      <c r="D77" s="28"/>
      <c r="E77" s="28"/>
      <c r="F77" s="57"/>
      <c r="G77" s="57"/>
      <c r="H77" s="157"/>
      <c r="I77" s="157"/>
      <c r="J77" s="158">
        <v>1</v>
      </c>
      <c r="K77" s="87"/>
    </row>
    <row r="78" spans="1:11" ht="25.5" customHeight="1" x14ac:dyDescent="0.35">
      <c r="A78" s="162"/>
      <c r="B78" s="78" t="s">
        <v>13</v>
      </c>
      <c r="C78" s="76" t="s">
        <v>15</v>
      </c>
      <c r="D78" s="28">
        <v>1</v>
      </c>
      <c r="E78" s="28" t="s">
        <v>8</v>
      </c>
      <c r="F78" s="57"/>
      <c r="G78" s="57">
        <f t="shared" ref="G78:G81" si="9">D78*F78</f>
        <v>0</v>
      </c>
      <c r="H78" s="157"/>
      <c r="I78" s="157"/>
      <c r="J78" s="158"/>
      <c r="K78" s="88" t="s">
        <v>420</v>
      </c>
    </row>
    <row r="79" spans="1:11" ht="15.75" customHeight="1" x14ac:dyDescent="0.35">
      <c r="A79" s="162"/>
      <c r="B79" s="78" t="s">
        <v>16</v>
      </c>
      <c r="C79" s="76" t="s">
        <v>70</v>
      </c>
      <c r="D79" s="28">
        <v>1</v>
      </c>
      <c r="E79" s="28" t="s">
        <v>8</v>
      </c>
      <c r="F79" s="57"/>
      <c r="G79" s="57">
        <f t="shared" si="9"/>
        <v>0</v>
      </c>
      <c r="H79" s="157"/>
      <c r="I79" s="157"/>
      <c r="J79" s="158"/>
      <c r="K79" s="88"/>
    </row>
    <row r="80" spans="1:11" ht="15.75" customHeight="1" x14ac:dyDescent="0.35">
      <c r="A80" s="162"/>
      <c r="B80" s="78" t="s">
        <v>93</v>
      </c>
      <c r="C80" s="76" t="s">
        <v>317</v>
      </c>
      <c r="D80" s="28">
        <v>1</v>
      </c>
      <c r="E80" s="28" t="s">
        <v>8</v>
      </c>
      <c r="F80" s="57"/>
      <c r="G80" s="57">
        <f t="shared" si="9"/>
        <v>0</v>
      </c>
      <c r="H80" s="157"/>
      <c r="I80" s="157"/>
      <c r="J80" s="158"/>
      <c r="K80" s="38"/>
    </row>
    <row r="81" spans="1:11" ht="15.75" customHeight="1" x14ac:dyDescent="0.35">
      <c r="A81" s="166"/>
      <c r="B81" s="78" t="s">
        <v>37</v>
      </c>
      <c r="C81" s="76" t="s">
        <v>373</v>
      </c>
      <c r="D81" s="28">
        <v>1</v>
      </c>
      <c r="E81" s="28" t="s">
        <v>8</v>
      </c>
      <c r="F81" s="57"/>
      <c r="G81" s="57">
        <f t="shared" si="9"/>
        <v>0</v>
      </c>
      <c r="H81" s="77"/>
      <c r="I81" s="77"/>
      <c r="J81" s="75"/>
      <c r="K81" s="38"/>
    </row>
    <row r="82" spans="1:11" ht="27" customHeight="1" x14ac:dyDescent="0.35">
      <c r="A82" s="78" t="s">
        <v>415</v>
      </c>
      <c r="B82" s="156" t="s">
        <v>412</v>
      </c>
      <c r="C82" s="156"/>
      <c r="D82" s="28">
        <v>2</v>
      </c>
      <c r="E82" s="28" t="s">
        <v>28</v>
      </c>
      <c r="F82" s="57"/>
      <c r="G82" s="57">
        <f>D82*F82</f>
        <v>0</v>
      </c>
      <c r="H82" s="77"/>
      <c r="I82" s="77"/>
      <c r="J82" s="75">
        <v>2</v>
      </c>
      <c r="K82" s="88" t="s">
        <v>419</v>
      </c>
    </row>
    <row r="83" spans="1:11" ht="25.5" customHeight="1" x14ac:dyDescent="0.35">
      <c r="A83" s="98" t="s">
        <v>416</v>
      </c>
      <c r="B83" s="153" t="s">
        <v>422</v>
      </c>
      <c r="C83" s="153"/>
      <c r="D83" s="100"/>
      <c r="E83" s="100"/>
      <c r="F83" s="100"/>
      <c r="G83" s="100"/>
      <c r="H83" s="100"/>
      <c r="I83" s="100"/>
      <c r="J83" s="100"/>
      <c r="K83" s="103" t="s">
        <v>455</v>
      </c>
    </row>
    <row r="84" spans="1:11" ht="15.75" customHeight="1" x14ac:dyDescent="0.35">
      <c r="A84" s="78" t="s">
        <v>423</v>
      </c>
      <c r="B84" s="154"/>
      <c r="C84" s="154"/>
      <c r="D84" s="28"/>
      <c r="E84" s="28"/>
      <c r="F84" s="57"/>
      <c r="G84" s="57"/>
      <c r="H84" s="77"/>
      <c r="I84" s="77"/>
      <c r="J84" s="75"/>
      <c r="K84" s="38"/>
    </row>
    <row r="85" spans="1:11" ht="15.75" customHeight="1" x14ac:dyDescent="0.35">
      <c r="A85" s="161" t="s">
        <v>424</v>
      </c>
      <c r="B85" s="156" t="s">
        <v>417</v>
      </c>
      <c r="C85" s="156"/>
      <c r="D85" s="28"/>
      <c r="E85" s="28"/>
      <c r="F85" s="57"/>
      <c r="G85" s="57"/>
      <c r="H85" s="157"/>
      <c r="I85" s="157"/>
      <c r="J85" s="158">
        <v>1</v>
      </c>
      <c r="K85" s="159" t="s">
        <v>418</v>
      </c>
    </row>
    <row r="86" spans="1:11" ht="25.5" customHeight="1" x14ac:dyDescent="0.35">
      <c r="A86" s="162"/>
      <c r="B86" s="78" t="s">
        <v>13</v>
      </c>
      <c r="C86" s="76" t="s">
        <v>15</v>
      </c>
      <c r="D86" s="28">
        <v>1</v>
      </c>
      <c r="E86" s="28" t="s">
        <v>8</v>
      </c>
      <c r="F86" s="57"/>
      <c r="G86" s="57">
        <f t="shared" ref="G86" si="10">D86*F86</f>
        <v>0</v>
      </c>
      <c r="H86" s="157"/>
      <c r="I86" s="157"/>
      <c r="J86" s="158"/>
      <c r="K86" s="160"/>
    </row>
    <row r="87" spans="1:11" ht="15.75" customHeight="1" x14ac:dyDescent="0.35">
      <c r="A87" s="78" t="s">
        <v>425</v>
      </c>
      <c r="B87" s="156" t="s">
        <v>421</v>
      </c>
      <c r="C87" s="156"/>
      <c r="D87" s="28">
        <f>SUM(I87)-H87</f>
        <v>128</v>
      </c>
      <c r="E87" s="28" t="s">
        <v>11</v>
      </c>
      <c r="F87" s="57"/>
      <c r="G87" s="57">
        <f>D87*F87</f>
        <v>0</v>
      </c>
      <c r="H87" s="77">
        <v>44838</v>
      </c>
      <c r="I87" s="77">
        <v>44966</v>
      </c>
      <c r="J87" s="75"/>
      <c r="K87" s="38"/>
    </row>
    <row r="88" spans="1:11" ht="25.5" customHeight="1" x14ac:dyDescent="0.35">
      <c r="A88" s="98" t="s">
        <v>426</v>
      </c>
      <c r="B88" s="153" t="s">
        <v>427</v>
      </c>
      <c r="C88" s="153"/>
      <c r="D88" s="100"/>
      <c r="E88" s="100"/>
      <c r="F88" s="100"/>
      <c r="G88" s="100"/>
      <c r="H88" s="100"/>
      <c r="I88" s="100"/>
      <c r="J88" s="100"/>
      <c r="K88" s="102"/>
    </row>
    <row r="89" spans="1:11" ht="15.75" customHeight="1" x14ac:dyDescent="0.35">
      <c r="A89" s="78" t="s">
        <v>428</v>
      </c>
      <c r="B89" s="154" t="s">
        <v>316</v>
      </c>
      <c r="C89" s="154"/>
      <c r="D89" s="28">
        <v>2</v>
      </c>
      <c r="E89" s="28" t="s">
        <v>8</v>
      </c>
      <c r="F89" s="57"/>
      <c r="G89" s="57">
        <f>D89*F89</f>
        <v>0</v>
      </c>
      <c r="H89" s="77"/>
      <c r="I89" s="77"/>
      <c r="J89" s="75">
        <v>1</v>
      </c>
      <c r="K89" s="38" t="s">
        <v>188</v>
      </c>
    </row>
    <row r="90" spans="1:11" ht="17.25" customHeight="1" x14ac:dyDescent="0.35">
      <c r="A90" s="155" t="s">
        <v>429</v>
      </c>
      <c r="B90" s="156" t="s">
        <v>433</v>
      </c>
      <c r="C90" s="156"/>
      <c r="D90" s="28"/>
      <c r="E90" s="28"/>
      <c r="F90" s="57"/>
      <c r="G90" s="57"/>
      <c r="H90" s="157"/>
      <c r="I90" s="157"/>
      <c r="J90" s="158">
        <v>1</v>
      </c>
      <c r="K90" s="87"/>
    </row>
    <row r="91" spans="1:11" ht="25.5" customHeight="1" x14ac:dyDescent="0.35">
      <c r="A91" s="155"/>
      <c r="B91" s="78" t="s">
        <v>13</v>
      </c>
      <c r="C91" s="76" t="s">
        <v>15</v>
      </c>
      <c r="D91" s="28">
        <v>1</v>
      </c>
      <c r="E91" s="28" t="s">
        <v>8</v>
      </c>
      <c r="F91" s="57"/>
      <c r="G91" s="57">
        <f t="shared" ref="G91:G93" si="11">D91*F91</f>
        <v>0</v>
      </c>
      <c r="H91" s="157"/>
      <c r="I91" s="157"/>
      <c r="J91" s="158"/>
      <c r="K91" s="88" t="s">
        <v>419</v>
      </c>
    </row>
    <row r="92" spans="1:11" ht="17.25" customHeight="1" x14ac:dyDescent="0.35">
      <c r="A92" s="155"/>
      <c r="B92" s="78" t="s">
        <v>16</v>
      </c>
      <c r="C92" s="76" t="s">
        <v>70</v>
      </c>
      <c r="D92" s="28">
        <v>1</v>
      </c>
      <c r="E92" s="28" t="s">
        <v>8</v>
      </c>
      <c r="F92" s="57"/>
      <c r="G92" s="57">
        <f t="shared" si="11"/>
        <v>0</v>
      </c>
      <c r="H92" s="157"/>
      <c r="I92" s="157"/>
      <c r="J92" s="158"/>
      <c r="K92" s="88"/>
    </row>
    <row r="93" spans="1:11" ht="15" customHeight="1" x14ac:dyDescent="0.35">
      <c r="A93" s="155"/>
      <c r="B93" s="78" t="s">
        <v>93</v>
      </c>
      <c r="C93" s="76" t="s">
        <v>434</v>
      </c>
      <c r="D93" s="28">
        <v>1</v>
      </c>
      <c r="E93" s="28" t="s">
        <v>8</v>
      </c>
      <c r="F93" s="57"/>
      <c r="G93" s="57">
        <f t="shared" si="11"/>
        <v>0</v>
      </c>
      <c r="H93" s="157"/>
      <c r="I93" s="157"/>
      <c r="J93" s="158"/>
      <c r="K93" s="38"/>
    </row>
    <row r="94" spans="1:11" ht="27" customHeight="1" x14ac:dyDescent="0.35">
      <c r="A94" s="78" t="s">
        <v>430</v>
      </c>
      <c r="B94" s="156" t="s">
        <v>435</v>
      </c>
      <c r="C94" s="156"/>
      <c r="D94" s="28">
        <v>2</v>
      </c>
      <c r="E94" s="28" t="s">
        <v>28</v>
      </c>
      <c r="F94" s="57"/>
      <c r="G94" s="57">
        <f>D94*F94</f>
        <v>0</v>
      </c>
      <c r="H94" s="77"/>
      <c r="I94" s="77"/>
      <c r="J94" s="75">
        <v>2</v>
      </c>
      <c r="K94" s="88" t="s">
        <v>419</v>
      </c>
    </row>
    <row r="95" spans="1:11" ht="15.75" customHeight="1" x14ac:dyDescent="0.35">
      <c r="A95" s="78" t="s">
        <v>431</v>
      </c>
      <c r="B95" s="156" t="s">
        <v>432</v>
      </c>
      <c r="C95" s="156"/>
      <c r="D95" s="28">
        <f>SUM(I95)-H95</f>
        <v>115</v>
      </c>
      <c r="E95" s="28" t="s">
        <v>11</v>
      </c>
      <c r="F95" s="57"/>
      <c r="G95" s="57">
        <f>D95*F95</f>
        <v>0</v>
      </c>
      <c r="H95" s="77">
        <v>44719</v>
      </c>
      <c r="I95" s="77">
        <v>44834</v>
      </c>
      <c r="J95" s="75"/>
      <c r="K95" s="38"/>
    </row>
    <row r="96" spans="1:11" ht="25.5" customHeight="1" x14ac:dyDescent="0.35">
      <c r="A96" s="98" t="s">
        <v>437</v>
      </c>
      <c r="B96" s="153" t="s">
        <v>436</v>
      </c>
      <c r="C96" s="153"/>
      <c r="D96" s="100"/>
      <c r="E96" s="100"/>
      <c r="F96" s="100"/>
      <c r="G96" s="100"/>
      <c r="H96" s="100"/>
      <c r="I96" s="100"/>
      <c r="J96" s="100"/>
      <c r="K96" s="102"/>
    </row>
    <row r="97" spans="1:11" ht="15.75" customHeight="1" x14ac:dyDescent="0.35">
      <c r="A97" s="78" t="s">
        <v>438</v>
      </c>
      <c r="B97" s="154" t="s">
        <v>316</v>
      </c>
      <c r="C97" s="154"/>
      <c r="D97" s="28">
        <v>2</v>
      </c>
      <c r="E97" s="28" t="s">
        <v>8</v>
      </c>
      <c r="F97" s="57"/>
      <c r="G97" s="57">
        <f>D97*F97</f>
        <v>0</v>
      </c>
      <c r="H97" s="77"/>
      <c r="I97" s="77"/>
      <c r="J97" s="75">
        <v>1</v>
      </c>
      <c r="K97" s="38" t="s">
        <v>188</v>
      </c>
    </row>
    <row r="98" spans="1:11" ht="17.25" customHeight="1" x14ac:dyDescent="0.35">
      <c r="A98" s="155" t="s">
        <v>439</v>
      </c>
      <c r="B98" s="156" t="s">
        <v>433</v>
      </c>
      <c r="C98" s="156"/>
      <c r="D98" s="28"/>
      <c r="E98" s="28"/>
      <c r="F98" s="57"/>
      <c r="G98" s="57"/>
      <c r="H98" s="157"/>
      <c r="I98" s="157"/>
      <c r="J98" s="158">
        <v>1</v>
      </c>
      <c r="K98" s="87"/>
    </row>
    <row r="99" spans="1:11" ht="25.5" customHeight="1" x14ac:dyDescent="0.35">
      <c r="A99" s="155"/>
      <c r="B99" s="78" t="s">
        <v>13</v>
      </c>
      <c r="C99" s="76" t="s">
        <v>15</v>
      </c>
      <c r="D99" s="28">
        <v>1</v>
      </c>
      <c r="E99" s="28" t="s">
        <v>8</v>
      </c>
      <c r="F99" s="57"/>
      <c r="G99" s="57">
        <f t="shared" ref="G99:G101" si="12">D99*F99</f>
        <v>0</v>
      </c>
      <c r="H99" s="157"/>
      <c r="I99" s="157"/>
      <c r="J99" s="158"/>
      <c r="K99" s="88" t="s">
        <v>419</v>
      </c>
    </row>
    <row r="100" spans="1:11" ht="17.25" customHeight="1" x14ac:dyDescent="0.35">
      <c r="A100" s="155"/>
      <c r="B100" s="78" t="s">
        <v>16</v>
      </c>
      <c r="C100" s="76" t="s">
        <v>70</v>
      </c>
      <c r="D100" s="28">
        <v>1</v>
      </c>
      <c r="E100" s="28" t="s">
        <v>8</v>
      </c>
      <c r="F100" s="57"/>
      <c r="G100" s="57">
        <f t="shared" si="12"/>
        <v>0</v>
      </c>
      <c r="H100" s="157"/>
      <c r="I100" s="157"/>
      <c r="J100" s="158"/>
      <c r="K100" s="88"/>
    </row>
    <row r="101" spans="1:11" ht="15" customHeight="1" x14ac:dyDescent="0.35">
      <c r="A101" s="155"/>
      <c r="B101" s="78" t="s">
        <v>93</v>
      </c>
      <c r="C101" s="76" t="s">
        <v>434</v>
      </c>
      <c r="D101" s="28">
        <v>1</v>
      </c>
      <c r="E101" s="28" t="s">
        <v>8</v>
      </c>
      <c r="F101" s="57"/>
      <c r="G101" s="57">
        <f t="shared" si="12"/>
        <v>0</v>
      </c>
      <c r="H101" s="157"/>
      <c r="I101" s="157"/>
      <c r="J101" s="158"/>
      <c r="K101" s="38"/>
    </row>
    <row r="102" spans="1:11" ht="27" customHeight="1" x14ac:dyDescent="0.35">
      <c r="A102" s="78" t="s">
        <v>440</v>
      </c>
      <c r="B102" s="156" t="s">
        <v>435</v>
      </c>
      <c r="C102" s="156"/>
      <c r="D102" s="28">
        <v>2</v>
      </c>
      <c r="E102" s="28" t="s">
        <v>28</v>
      </c>
      <c r="F102" s="57"/>
      <c r="G102" s="57">
        <f>D102*F102</f>
        <v>0</v>
      </c>
      <c r="H102" s="77"/>
      <c r="I102" s="77"/>
      <c r="J102" s="75">
        <v>2</v>
      </c>
      <c r="K102" s="88" t="s">
        <v>419</v>
      </c>
    </row>
    <row r="103" spans="1:11" ht="15.75" customHeight="1" x14ac:dyDescent="0.35">
      <c r="A103" s="78" t="s">
        <v>441</v>
      </c>
      <c r="B103" s="156" t="s">
        <v>442</v>
      </c>
      <c r="C103" s="156"/>
      <c r="D103" s="28">
        <f>SUM(I103)-H103</f>
        <v>96</v>
      </c>
      <c r="E103" s="28" t="s">
        <v>11</v>
      </c>
      <c r="F103" s="57"/>
      <c r="G103" s="57">
        <f>D103*F103</f>
        <v>0</v>
      </c>
      <c r="H103" s="77">
        <v>45057</v>
      </c>
      <c r="I103" s="77">
        <v>45153</v>
      </c>
      <c r="J103" s="75"/>
      <c r="K103" s="38"/>
    </row>
    <row r="104" spans="1:11" ht="25.5" customHeight="1" x14ac:dyDescent="0.35">
      <c r="A104" s="98" t="s">
        <v>444</v>
      </c>
      <c r="B104" s="153" t="s">
        <v>452</v>
      </c>
      <c r="C104" s="153"/>
      <c r="D104" s="100"/>
      <c r="E104" s="100"/>
      <c r="F104" s="100"/>
      <c r="G104" s="100"/>
      <c r="H104" s="100"/>
      <c r="I104" s="100"/>
      <c r="J104" s="100"/>
      <c r="K104" s="102"/>
    </row>
    <row r="105" spans="1:11" ht="15.75" customHeight="1" x14ac:dyDescent="0.35">
      <c r="A105" s="78" t="s">
        <v>445</v>
      </c>
      <c r="B105" s="154" t="s">
        <v>316</v>
      </c>
      <c r="C105" s="154"/>
      <c r="D105" s="28">
        <v>2</v>
      </c>
      <c r="E105" s="28" t="s">
        <v>8</v>
      </c>
      <c r="F105" s="57"/>
      <c r="G105" s="57">
        <f>D105*F105</f>
        <v>0</v>
      </c>
      <c r="H105" s="77"/>
      <c r="I105" s="77"/>
      <c r="J105" s="75">
        <v>1</v>
      </c>
      <c r="K105" s="38" t="s">
        <v>188</v>
      </c>
    </row>
    <row r="106" spans="1:11" ht="17.25" customHeight="1" x14ac:dyDescent="0.35">
      <c r="A106" s="155" t="s">
        <v>446</v>
      </c>
      <c r="B106" s="156" t="s">
        <v>433</v>
      </c>
      <c r="C106" s="156"/>
      <c r="D106" s="28"/>
      <c r="E106" s="28"/>
      <c r="F106" s="57"/>
      <c r="G106" s="57"/>
      <c r="H106" s="157"/>
      <c r="I106" s="157"/>
      <c r="J106" s="158">
        <v>1</v>
      </c>
      <c r="K106" s="87"/>
    </row>
    <row r="107" spans="1:11" ht="25.5" customHeight="1" x14ac:dyDescent="0.35">
      <c r="A107" s="155"/>
      <c r="B107" s="78" t="s">
        <v>13</v>
      </c>
      <c r="C107" s="76" t="s">
        <v>15</v>
      </c>
      <c r="D107" s="28">
        <v>1</v>
      </c>
      <c r="E107" s="28" t="s">
        <v>8</v>
      </c>
      <c r="F107" s="57"/>
      <c r="G107" s="57">
        <f t="shared" ref="G107:G109" si="13">D107*F107</f>
        <v>0</v>
      </c>
      <c r="H107" s="157"/>
      <c r="I107" s="157"/>
      <c r="J107" s="158"/>
      <c r="K107" s="88" t="s">
        <v>419</v>
      </c>
    </row>
    <row r="108" spans="1:11" ht="17.25" customHeight="1" x14ac:dyDescent="0.35">
      <c r="A108" s="155"/>
      <c r="B108" s="78" t="s">
        <v>16</v>
      </c>
      <c r="C108" s="76" t="s">
        <v>70</v>
      </c>
      <c r="D108" s="28">
        <v>1</v>
      </c>
      <c r="E108" s="28" t="s">
        <v>8</v>
      </c>
      <c r="F108" s="57"/>
      <c r="G108" s="57">
        <f t="shared" si="13"/>
        <v>0</v>
      </c>
      <c r="H108" s="157"/>
      <c r="I108" s="157"/>
      <c r="J108" s="158"/>
      <c r="K108" s="88"/>
    </row>
    <row r="109" spans="1:11" ht="15" customHeight="1" x14ac:dyDescent="0.35">
      <c r="A109" s="155"/>
      <c r="B109" s="78" t="s">
        <v>93</v>
      </c>
      <c r="C109" s="76" t="s">
        <v>434</v>
      </c>
      <c r="D109" s="28">
        <v>1</v>
      </c>
      <c r="E109" s="28" t="s">
        <v>8</v>
      </c>
      <c r="F109" s="57"/>
      <c r="G109" s="57">
        <f t="shared" si="13"/>
        <v>0</v>
      </c>
      <c r="H109" s="157"/>
      <c r="I109" s="157"/>
      <c r="J109" s="158"/>
      <c r="K109" s="38"/>
    </row>
    <row r="110" spans="1:11" ht="27" customHeight="1" x14ac:dyDescent="0.35">
      <c r="A110" s="78" t="s">
        <v>447</v>
      </c>
      <c r="B110" s="156" t="s">
        <v>435</v>
      </c>
      <c r="C110" s="156"/>
      <c r="D110" s="28">
        <v>2</v>
      </c>
      <c r="E110" s="28" t="s">
        <v>28</v>
      </c>
      <c r="F110" s="57"/>
      <c r="G110" s="57">
        <f>D110*F110</f>
        <v>0</v>
      </c>
      <c r="H110" s="77"/>
      <c r="I110" s="77"/>
      <c r="J110" s="75">
        <v>2</v>
      </c>
      <c r="K110" s="88" t="s">
        <v>419</v>
      </c>
    </row>
    <row r="111" spans="1:11" ht="15.75" customHeight="1" x14ac:dyDescent="0.35">
      <c r="A111" s="78" t="s">
        <v>448</v>
      </c>
      <c r="B111" s="156" t="s">
        <v>443</v>
      </c>
      <c r="C111" s="156"/>
      <c r="D111" s="28">
        <f>SUM(I111)-H111</f>
        <v>15</v>
      </c>
      <c r="E111" s="28" t="s">
        <v>11</v>
      </c>
      <c r="F111" s="57"/>
      <c r="G111" s="57">
        <f>D111*F111</f>
        <v>0</v>
      </c>
      <c r="H111" s="77">
        <v>45154</v>
      </c>
      <c r="I111" s="77">
        <v>45169</v>
      </c>
      <c r="J111" s="75"/>
      <c r="K111" s="38"/>
    </row>
    <row r="112" spans="1:11" ht="25.5" customHeight="1" x14ac:dyDescent="0.35">
      <c r="A112" s="98" t="s">
        <v>444</v>
      </c>
      <c r="B112" s="153" t="s">
        <v>537</v>
      </c>
      <c r="C112" s="153"/>
      <c r="D112" s="100"/>
      <c r="E112" s="100"/>
      <c r="F112" s="100"/>
      <c r="G112" s="100"/>
      <c r="H112" s="100"/>
      <c r="I112" s="100"/>
      <c r="J112" s="100"/>
      <c r="K112" s="102"/>
    </row>
    <row r="113" spans="1:11" ht="15.75" customHeight="1" x14ac:dyDescent="0.35">
      <c r="A113" s="78" t="s">
        <v>445</v>
      </c>
      <c r="B113" s="154" t="s">
        <v>316</v>
      </c>
      <c r="C113" s="154"/>
      <c r="D113" s="28">
        <v>2</v>
      </c>
      <c r="E113" s="28" t="s">
        <v>8</v>
      </c>
      <c r="F113" s="57"/>
      <c r="G113" s="57">
        <f>D113*F113</f>
        <v>0</v>
      </c>
      <c r="H113" s="77"/>
      <c r="I113" s="77"/>
      <c r="J113" s="75">
        <v>1</v>
      </c>
      <c r="K113" s="38" t="s">
        <v>188</v>
      </c>
    </row>
    <row r="114" spans="1:11" ht="17.25" customHeight="1" x14ac:dyDescent="0.35">
      <c r="A114" s="155" t="s">
        <v>446</v>
      </c>
      <c r="B114" s="156" t="s">
        <v>433</v>
      </c>
      <c r="C114" s="156"/>
      <c r="D114" s="28"/>
      <c r="E114" s="28"/>
      <c r="F114" s="57"/>
      <c r="G114" s="57"/>
      <c r="H114" s="157"/>
      <c r="I114" s="157"/>
      <c r="J114" s="158">
        <v>1</v>
      </c>
      <c r="K114" s="87"/>
    </row>
    <row r="115" spans="1:11" ht="25.5" customHeight="1" x14ac:dyDescent="0.35">
      <c r="A115" s="155"/>
      <c r="B115" s="78" t="s">
        <v>13</v>
      </c>
      <c r="C115" s="76" t="s">
        <v>15</v>
      </c>
      <c r="D115" s="28">
        <v>1</v>
      </c>
      <c r="E115" s="28" t="s">
        <v>8</v>
      </c>
      <c r="F115" s="57"/>
      <c r="G115" s="57">
        <f t="shared" ref="G115:G117" si="14">D115*F115</f>
        <v>0</v>
      </c>
      <c r="H115" s="157"/>
      <c r="I115" s="157"/>
      <c r="J115" s="158"/>
      <c r="K115" s="88" t="s">
        <v>419</v>
      </c>
    </row>
    <row r="116" spans="1:11" ht="17.25" customHeight="1" x14ac:dyDescent="0.35">
      <c r="A116" s="155"/>
      <c r="B116" s="78" t="s">
        <v>16</v>
      </c>
      <c r="C116" s="76" t="s">
        <v>70</v>
      </c>
      <c r="D116" s="28">
        <v>1</v>
      </c>
      <c r="E116" s="28" t="s">
        <v>8</v>
      </c>
      <c r="F116" s="57"/>
      <c r="G116" s="57">
        <f t="shared" si="14"/>
        <v>0</v>
      </c>
      <c r="H116" s="157"/>
      <c r="I116" s="157"/>
      <c r="J116" s="158"/>
      <c r="K116" s="88" t="s">
        <v>453</v>
      </c>
    </row>
    <row r="117" spans="1:11" ht="15" customHeight="1" x14ac:dyDescent="0.35">
      <c r="A117" s="155"/>
      <c r="B117" s="78" t="s">
        <v>93</v>
      </c>
      <c r="C117" s="76" t="s">
        <v>434</v>
      </c>
      <c r="D117" s="28">
        <v>1</v>
      </c>
      <c r="E117" s="28" t="s">
        <v>8</v>
      </c>
      <c r="F117" s="57"/>
      <c r="G117" s="57">
        <f t="shared" si="14"/>
        <v>0</v>
      </c>
      <c r="H117" s="157"/>
      <c r="I117" s="157"/>
      <c r="J117" s="158"/>
      <c r="K117" s="38"/>
    </row>
    <row r="118" spans="1:11" ht="27" customHeight="1" x14ac:dyDescent="0.35">
      <c r="A118" s="78" t="s">
        <v>447</v>
      </c>
      <c r="B118" s="156" t="s">
        <v>450</v>
      </c>
      <c r="C118" s="156"/>
      <c r="D118" s="28">
        <v>2</v>
      </c>
      <c r="E118" s="28" t="s">
        <v>28</v>
      </c>
      <c r="F118" s="57"/>
      <c r="G118" s="57">
        <f>D118*F118</f>
        <v>0</v>
      </c>
      <c r="H118" s="77"/>
      <c r="I118" s="77"/>
      <c r="J118" s="75">
        <v>2</v>
      </c>
      <c r="K118" s="88" t="s">
        <v>419</v>
      </c>
    </row>
    <row r="119" spans="1:11" ht="15.75" customHeight="1" x14ac:dyDescent="0.35">
      <c r="A119" s="78" t="s">
        <v>448</v>
      </c>
      <c r="B119" s="156" t="s">
        <v>449</v>
      </c>
      <c r="C119" s="156"/>
      <c r="D119" s="28">
        <f>SUM(I119)-H119</f>
        <v>15</v>
      </c>
      <c r="E119" s="28" t="s">
        <v>11</v>
      </c>
      <c r="F119" s="57"/>
      <c r="G119" s="57">
        <f>D119*F119</f>
        <v>0</v>
      </c>
      <c r="H119" s="77">
        <v>45154</v>
      </c>
      <c r="I119" s="77">
        <v>45169</v>
      </c>
      <c r="J119" s="75"/>
      <c r="K119" s="38"/>
    </row>
    <row r="120" spans="1:11" ht="25.5" customHeight="1" x14ac:dyDescent="0.35">
      <c r="A120" s="98" t="s">
        <v>444</v>
      </c>
      <c r="B120" s="153" t="s">
        <v>538</v>
      </c>
      <c r="C120" s="153"/>
      <c r="D120" s="100"/>
      <c r="E120" s="100"/>
      <c r="F120" s="100"/>
      <c r="G120" s="100"/>
      <c r="H120" s="100"/>
      <c r="I120" s="100"/>
      <c r="J120" s="100"/>
      <c r="K120" s="102"/>
    </row>
    <row r="121" spans="1:11" ht="15.75" customHeight="1" x14ac:dyDescent="0.35">
      <c r="A121" s="78" t="s">
        <v>445</v>
      </c>
      <c r="B121" s="154" t="s">
        <v>316</v>
      </c>
      <c r="C121" s="154"/>
      <c r="D121" s="28">
        <v>2</v>
      </c>
      <c r="E121" s="28" t="s">
        <v>8</v>
      </c>
      <c r="F121" s="57"/>
      <c r="G121" s="57">
        <f>D121*F121</f>
        <v>0</v>
      </c>
      <c r="H121" s="77"/>
      <c r="I121" s="77"/>
      <c r="J121" s="75">
        <v>1</v>
      </c>
      <c r="K121" s="38" t="s">
        <v>188</v>
      </c>
    </row>
    <row r="122" spans="1:11" ht="17.25" customHeight="1" x14ac:dyDescent="0.35">
      <c r="A122" s="155" t="s">
        <v>446</v>
      </c>
      <c r="B122" s="156" t="s">
        <v>433</v>
      </c>
      <c r="C122" s="156"/>
      <c r="D122" s="28"/>
      <c r="E122" s="28"/>
      <c r="F122" s="57"/>
      <c r="G122" s="57"/>
      <c r="H122" s="157"/>
      <c r="I122" s="157"/>
      <c r="J122" s="158">
        <v>1</v>
      </c>
      <c r="K122" s="87"/>
    </row>
    <row r="123" spans="1:11" ht="25.5" customHeight="1" x14ac:dyDescent="0.35">
      <c r="A123" s="155"/>
      <c r="B123" s="78" t="s">
        <v>13</v>
      </c>
      <c r="C123" s="76" t="s">
        <v>15</v>
      </c>
      <c r="D123" s="28">
        <v>1</v>
      </c>
      <c r="E123" s="28" t="s">
        <v>8</v>
      </c>
      <c r="F123" s="57"/>
      <c r="G123" s="57">
        <f t="shared" ref="G123:G125" si="15">D123*F123</f>
        <v>0</v>
      </c>
      <c r="H123" s="157"/>
      <c r="I123" s="157"/>
      <c r="J123" s="158"/>
      <c r="K123" s="88" t="s">
        <v>419</v>
      </c>
    </row>
    <row r="124" spans="1:11" ht="17.25" customHeight="1" x14ac:dyDescent="0.35">
      <c r="A124" s="155"/>
      <c r="B124" s="78" t="s">
        <v>16</v>
      </c>
      <c r="C124" s="76" t="s">
        <v>70</v>
      </c>
      <c r="D124" s="28">
        <v>1</v>
      </c>
      <c r="E124" s="28" t="s">
        <v>8</v>
      </c>
      <c r="F124" s="57"/>
      <c r="G124" s="57">
        <f t="shared" ref="G124" si="16">D124*F124</f>
        <v>0</v>
      </c>
      <c r="H124" s="157"/>
      <c r="I124" s="157"/>
      <c r="J124" s="158"/>
      <c r="K124" s="88" t="s">
        <v>453</v>
      </c>
    </row>
    <row r="125" spans="1:11" ht="17.25" customHeight="1" x14ac:dyDescent="0.35">
      <c r="A125" s="155"/>
      <c r="B125" s="78" t="s">
        <v>93</v>
      </c>
      <c r="C125" s="76" t="s">
        <v>434</v>
      </c>
      <c r="D125" s="28">
        <v>1</v>
      </c>
      <c r="E125" s="28" t="s">
        <v>8</v>
      </c>
      <c r="F125" s="57"/>
      <c r="G125" s="57">
        <f t="shared" si="15"/>
        <v>0</v>
      </c>
      <c r="H125" s="157"/>
      <c r="I125" s="157"/>
      <c r="J125" s="158"/>
      <c r="K125" s="88"/>
    </row>
    <row r="126" spans="1:11" ht="27" customHeight="1" x14ac:dyDescent="0.35">
      <c r="A126" s="78" t="s">
        <v>447</v>
      </c>
      <c r="B126" s="156" t="s">
        <v>451</v>
      </c>
      <c r="C126" s="156"/>
      <c r="D126" s="28">
        <v>4</v>
      </c>
      <c r="E126" s="28" t="s">
        <v>28</v>
      </c>
      <c r="F126" s="57"/>
      <c r="G126" s="57">
        <f>D126*F126</f>
        <v>0</v>
      </c>
      <c r="H126" s="77"/>
      <c r="I126" s="77"/>
      <c r="J126" s="75">
        <v>4</v>
      </c>
      <c r="K126" s="88" t="s">
        <v>419</v>
      </c>
    </row>
    <row r="127" spans="1:11" ht="25.5" customHeight="1" x14ac:dyDescent="0.35">
      <c r="A127" s="98" t="s">
        <v>495</v>
      </c>
      <c r="B127" s="153" t="s">
        <v>499</v>
      </c>
      <c r="C127" s="153"/>
      <c r="D127" s="100"/>
      <c r="E127" s="100"/>
      <c r="F127" s="100"/>
      <c r="G127" s="100"/>
      <c r="H127" s="100"/>
      <c r="I127" s="100"/>
      <c r="J127" s="100"/>
      <c r="K127" s="102"/>
    </row>
    <row r="128" spans="1:11" ht="15.75" customHeight="1" x14ac:dyDescent="0.35">
      <c r="A128" s="78" t="s">
        <v>496</v>
      </c>
      <c r="B128" s="154" t="s">
        <v>509</v>
      </c>
      <c r="C128" s="154"/>
      <c r="D128" s="28">
        <v>1</v>
      </c>
      <c r="E128" s="28" t="s">
        <v>8</v>
      </c>
      <c r="F128" s="57"/>
      <c r="G128" s="57">
        <f>D128*F128</f>
        <v>0</v>
      </c>
      <c r="H128" s="77"/>
      <c r="I128" s="77"/>
      <c r="J128" s="75">
        <v>1</v>
      </c>
      <c r="K128" s="38" t="s">
        <v>502</v>
      </c>
    </row>
    <row r="129" spans="1:11" ht="17.25" customHeight="1" x14ac:dyDescent="0.35">
      <c r="A129" s="155" t="s">
        <v>497</v>
      </c>
      <c r="B129" s="156" t="s">
        <v>500</v>
      </c>
      <c r="C129" s="156"/>
      <c r="D129" s="28"/>
      <c r="E129" s="28"/>
      <c r="F129" s="57"/>
      <c r="G129" s="57"/>
      <c r="H129" s="157"/>
      <c r="I129" s="157"/>
      <c r="J129" s="158">
        <v>1</v>
      </c>
      <c r="K129" s="87"/>
    </row>
    <row r="130" spans="1:11" ht="25.5" customHeight="1" x14ac:dyDescent="0.35">
      <c r="A130" s="155"/>
      <c r="B130" s="78" t="s">
        <v>13</v>
      </c>
      <c r="C130" s="76" t="s">
        <v>15</v>
      </c>
      <c r="D130" s="28">
        <v>1</v>
      </c>
      <c r="E130" s="28" t="s">
        <v>8</v>
      </c>
      <c r="F130" s="57"/>
      <c r="G130" s="57">
        <f t="shared" ref="G130:G131" si="17">D130*F130</f>
        <v>0</v>
      </c>
      <c r="H130" s="157"/>
      <c r="I130" s="157"/>
      <c r="J130" s="158"/>
      <c r="K130" s="88" t="s">
        <v>501</v>
      </c>
    </row>
    <row r="131" spans="1:11" ht="15" customHeight="1" x14ac:dyDescent="0.35">
      <c r="A131" s="155"/>
      <c r="B131" s="78" t="s">
        <v>16</v>
      </c>
      <c r="C131" s="76" t="s">
        <v>503</v>
      </c>
      <c r="D131" s="28">
        <v>1</v>
      </c>
      <c r="E131" s="28" t="s">
        <v>8</v>
      </c>
      <c r="F131" s="57"/>
      <c r="G131" s="57">
        <f t="shared" si="17"/>
        <v>0</v>
      </c>
      <c r="H131" s="157"/>
      <c r="I131" s="157"/>
      <c r="J131" s="158"/>
      <c r="K131" s="38"/>
    </row>
    <row r="132" spans="1:11" ht="27" customHeight="1" x14ac:dyDescent="0.35">
      <c r="A132" s="78" t="s">
        <v>498</v>
      </c>
      <c r="B132" s="156" t="s">
        <v>504</v>
      </c>
      <c r="C132" s="156"/>
      <c r="D132" s="28">
        <v>1</v>
      </c>
      <c r="E132" s="28" t="s">
        <v>28</v>
      </c>
      <c r="F132" s="57"/>
      <c r="G132" s="57">
        <f>D132*F132</f>
        <v>0</v>
      </c>
      <c r="H132" s="77"/>
      <c r="I132" s="77"/>
      <c r="J132" s="75">
        <v>1</v>
      </c>
      <c r="K132" s="88" t="s">
        <v>505</v>
      </c>
    </row>
    <row r="133" spans="1:11" ht="15.75" customHeight="1" x14ac:dyDescent="0.35">
      <c r="A133" s="78" t="s">
        <v>507</v>
      </c>
      <c r="B133" s="156" t="s">
        <v>506</v>
      </c>
      <c r="C133" s="156"/>
      <c r="D133" s="28">
        <f>SUM(I133)-H133</f>
        <v>242</v>
      </c>
      <c r="E133" s="28" t="s">
        <v>11</v>
      </c>
      <c r="F133" s="57"/>
      <c r="G133" s="57">
        <f>D133*F133</f>
        <v>0</v>
      </c>
      <c r="H133" s="77">
        <v>44805</v>
      </c>
      <c r="I133" s="77">
        <v>45047</v>
      </c>
      <c r="J133" s="75"/>
      <c r="K133" s="38"/>
    </row>
    <row r="134" spans="1:11" ht="25.5" customHeight="1" x14ac:dyDescent="0.35">
      <c r="A134" s="98" t="s">
        <v>495</v>
      </c>
      <c r="B134" s="153" t="s">
        <v>508</v>
      </c>
      <c r="C134" s="153"/>
      <c r="D134" s="100"/>
      <c r="E134" s="100"/>
      <c r="F134" s="100"/>
      <c r="G134" s="100"/>
      <c r="H134" s="100"/>
      <c r="I134" s="100"/>
      <c r="J134" s="100"/>
      <c r="K134" s="102"/>
    </row>
    <row r="135" spans="1:11" ht="15.75" customHeight="1" x14ac:dyDescent="0.35">
      <c r="A135" s="78" t="s">
        <v>496</v>
      </c>
      <c r="B135" s="154"/>
      <c r="C135" s="154"/>
      <c r="D135" s="28"/>
      <c r="E135" s="28"/>
      <c r="F135" s="57"/>
      <c r="G135" s="57"/>
      <c r="H135" s="77"/>
      <c r="I135" s="77"/>
      <c r="J135" s="75"/>
      <c r="K135" s="38"/>
    </row>
    <row r="136" spans="1:11" ht="17.25" customHeight="1" x14ac:dyDescent="0.35">
      <c r="A136" s="155" t="s">
        <v>497</v>
      </c>
      <c r="B136" s="156" t="s">
        <v>510</v>
      </c>
      <c r="C136" s="156"/>
      <c r="D136" s="28"/>
      <c r="E136" s="28"/>
      <c r="F136" s="57"/>
      <c r="G136" s="57"/>
      <c r="H136" s="157"/>
      <c r="I136" s="157"/>
      <c r="J136" s="158">
        <v>1</v>
      </c>
      <c r="K136" s="87"/>
    </row>
    <row r="137" spans="1:11" ht="25.5" customHeight="1" x14ac:dyDescent="0.35">
      <c r="A137" s="155"/>
      <c r="B137" s="78" t="s">
        <v>13</v>
      </c>
      <c r="C137" s="76" t="s">
        <v>15</v>
      </c>
      <c r="D137" s="28">
        <v>1</v>
      </c>
      <c r="E137" s="28" t="s">
        <v>8</v>
      </c>
      <c r="F137" s="57"/>
      <c r="G137" s="57">
        <f t="shared" ref="G137" si="18">D137*F137</f>
        <v>0</v>
      </c>
      <c r="H137" s="157"/>
      <c r="I137" s="157"/>
      <c r="J137" s="158"/>
      <c r="K137" s="88" t="s">
        <v>512</v>
      </c>
    </row>
    <row r="138" spans="1:11" ht="15.75" customHeight="1" x14ac:dyDescent="0.35">
      <c r="A138" s="78" t="s">
        <v>498</v>
      </c>
      <c r="B138" s="156" t="s">
        <v>511</v>
      </c>
      <c r="C138" s="156"/>
      <c r="D138" s="28">
        <f>SUM(I138)-H138</f>
        <v>61</v>
      </c>
      <c r="E138" s="28" t="s">
        <v>11</v>
      </c>
      <c r="F138" s="57"/>
      <c r="G138" s="57">
        <f>D138*F138</f>
        <v>0</v>
      </c>
      <c r="H138" s="77">
        <v>44986</v>
      </c>
      <c r="I138" s="77">
        <v>45047</v>
      </c>
      <c r="J138" s="75"/>
      <c r="K138" s="38"/>
    </row>
    <row r="139" spans="1:11" x14ac:dyDescent="0.35">
      <c r="F139" s="89"/>
      <c r="G139" s="90">
        <f>SUM(G3:G138)</f>
        <v>0</v>
      </c>
    </row>
  </sheetData>
  <mergeCells count="152">
    <mergeCell ref="J77:J80"/>
    <mergeCell ref="B82:C82"/>
    <mergeCell ref="B75:C75"/>
    <mergeCell ref="B76:C76"/>
    <mergeCell ref="A77:A81"/>
    <mergeCell ref="B77:C77"/>
    <mergeCell ref="H77:H80"/>
    <mergeCell ref="I77:I80"/>
    <mergeCell ref="A69:A73"/>
    <mergeCell ref="B69:C69"/>
    <mergeCell ref="H69:H72"/>
    <mergeCell ref="B65:C65"/>
    <mergeCell ref="B66:C66"/>
    <mergeCell ref="I69:I72"/>
    <mergeCell ref="J69:J72"/>
    <mergeCell ref="B74:C74"/>
    <mergeCell ref="B67:C67"/>
    <mergeCell ref="B68:C68"/>
    <mergeCell ref="B50:C50"/>
    <mergeCell ref="B51:C51"/>
    <mergeCell ref="H51:H54"/>
    <mergeCell ref="I51:I54"/>
    <mergeCell ref="A51:A55"/>
    <mergeCell ref="I60:I63"/>
    <mergeCell ref="J51:J54"/>
    <mergeCell ref="B56:C56"/>
    <mergeCell ref="B57:C57"/>
    <mergeCell ref="B58:C58"/>
    <mergeCell ref="B59:C59"/>
    <mergeCell ref="A60:A64"/>
    <mergeCell ref="B60:C60"/>
    <mergeCell ref="H60:H63"/>
    <mergeCell ref="J60:J63"/>
    <mergeCell ref="A33:A37"/>
    <mergeCell ref="H33:H36"/>
    <mergeCell ref="I33:I36"/>
    <mergeCell ref="J33:J36"/>
    <mergeCell ref="B48:C48"/>
    <mergeCell ref="B49:C49"/>
    <mergeCell ref="J14:J17"/>
    <mergeCell ref="A14:A18"/>
    <mergeCell ref="B19:C19"/>
    <mergeCell ref="B20:C20"/>
    <mergeCell ref="B21:C21"/>
    <mergeCell ref="H14:H17"/>
    <mergeCell ref="I14:I17"/>
    <mergeCell ref="B29:C29"/>
    <mergeCell ref="A23:A27"/>
    <mergeCell ref="H23:H26"/>
    <mergeCell ref="I23:I26"/>
    <mergeCell ref="J23:J26"/>
    <mergeCell ref="A42:A46"/>
    <mergeCell ref="B42:C42"/>
    <mergeCell ref="H42:H45"/>
    <mergeCell ref="I42:I45"/>
    <mergeCell ref="J42:J45"/>
    <mergeCell ref="B11:C11"/>
    <mergeCell ref="B32:C32"/>
    <mergeCell ref="B33:C33"/>
    <mergeCell ref="B47:C47"/>
    <mergeCell ref="B41:C41"/>
    <mergeCell ref="B40:C40"/>
    <mergeCell ref="B38:C38"/>
    <mergeCell ref="B13:C13"/>
    <mergeCell ref="B14:C14"/>
    <mergeCell ref="B28:C28"/>
    <mergeCell ref="B22:C22"/>
    <mergeCell ref="B12:C12"/>
    <mergeCell ref="B23:C23"/>
    <mergeCell ref="B39:C39"/>
    <mergeCell ref="B31:C31"/>
    <mergeCell ref="B30:C30"/>
    <mergeCell ref="A1:K1"/>
    <mergeCell ref="A2:C2"/>
    <mergeCell ref="B5:C5"/>
    <mergeCell ref="B10:C10"/>
    <mergeCell ref="B3:C3"/>
    <mergeCell ref="H5:H8"/>
    <mergeCell ref="B4:C4"/>
    <mergeCell ref="I5:I8"/>
    <mergeCell ref="J5:J8"/>
    <mergeCell ref="A5:A9"/>
    <mergeCell ref="I85:I86"/>
    <mergeCell ref="J85:J86"/>
    <mergeCell ref="B87:C87"/>
    <mergeCell ref="K85:K86"/>
    <mergeCell ref="B83:C83"/>
    <mergeCell ref="B84:C84"/>
    <mergeCell ref="A85:A86"/>
    <mergeCell ref="B85:C85"/>
    <mergeCell ref="H85:H86"/>
    <mergeCell ref="I90:I93"/>
    <mergeCell ref="J90:J93"/>
    <mergeCell ref="B94:C94"/>
    <mergeCell ref="B95:C95"/>
    <mergeCell ref="B96:C96"/>
    <mergeCell ref="B88:C88"/>
    <mergeCell ref="B89:C89"/>
    <mergeCell ref="A90:A93"/>
    <mergeCell ref="B90:C90"/>
    <mergeCell ref="H90:H93"/>
    <mergeCell ref="I106:I109"/>
    <mergeCell ref="J106:J109"/>
    <mergeCell ref="J98:J101"/>
    <mergeCell ref="B102:C102"/>
    <mergeCell ref="B103:C103"/>
    <mergeCell ref="B104:C104"/>
    <mergeCell ref="B105:C105"/>
    <mergeCell ref="B97:C97"/>
    <mergeCell ref="A98:A101"/>
    <mergeCell ref="B98:C98"/>
    <mergeCell ref="H98:H101"/>
    <mergeCell ref="I98:I101"/>
    <mergeCell ref="B110:C110"/>
    <mergeCell ref="B111:C111"/>
    <mergeCell ref="B112:C112"/>
    <mergeCell ref="B113:C113"/>
    <mergeCell ref="A114:A117"/>
    <mergeCell ref="B114:C114"/>
    <mergeCell ref="A106:A109"/>
    <mergeCell ref="B106:C106"/>
    <mergeCell ref="H106:H109"/>
    <mergeCell ref="I122:I125"/>
    <mergeCell ref="J122:J125"/>
    <mergeCell ref="B126:C126"/>
    <mergeCell ref="B120:C120"/>
    <mergeCell ref="B121:C121"/>
    <mergeCell ref="A122:A125"/>
    <mergeCell ref="B122:C122"/>
    <mergeCell ref="H122:H125"/>
    <mergeCell ref="H114:H117"/>
    <mergeCell ref="I114:I117"/>
    <mergeCell ref="J114:J117"/>
    <mergeCell ref="B118:C118"/>
    <mergeCell ref="B119:C119"/>
    <mergeCell ref="B134:C134"/>
    <mergeCell ref="B135:C135"/>
    <mergeCell ref="A136:A137"/>
    <mergeCell ref="B136:C136"/>
    <mergeCell ref="H136:H137"/>
    <mergeCell ref="I136:I137"/>
    <mergeCell ref="J136:J137"/>
    <mergeCell ref="B138:C138"/>
    <mergeCell ref="B127:C127"/>
    <mergeCell ref="B128:C128"/>
    <mergeCell ref="A129:A131"/>
    <mergeCell ref="B129:C129"/>
    <mergeCell ref="H129:H131"/>
    <mergeCell ref="I129:I131"/>
    <mergeCell ref="J129:J131"/>
    <mergeCell ref="B132:C132"/>
    <mergeCell ref="B133:C13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3"/>
  <sheetViews>
    <sheetView zoomScale="90" zoomScaleNormal="90" workbookViewId="0">
      <pane ySplit="2" topLeftCell="A3" activePane="bottomLeft" state="frozen"/>
      <selection activeCell="P4" sqref="P4"/>
      <selection pane="bottomLeft" activeCell="F21" sqref="F21"/>
    </sheetView>
  </sheetViews>
  <sheetFormatPr defaultColWidth="9.1796875" defaultRowHeight="14.5" x14ac:dyDescent="0.35"/>
  <cols>
    <col min="1" max="1" width="10.26953125" style="30" customWidth="1"/>
    <col min="2" max="2" width="59.1796875" style="30" customWidth="1"/>
    <col min="3" max="3" width="10.26953125" style="30" customWidth="1"/>
    <col min="4" max="4" width="11.7265625" style="30" customWidth="1"/>
    <col min="5" max="5" width="14.1796875" style="30" customWidth="1"/>
    <col min="6" max="6" width="14.7265625" style="30" customWidth="1"/>
    <col min="7" max="7" width="13.54296875" style="30" customWidth="1"/>
    <col min="8" max="9" width="13.453125" style="30" customWidth="1"/>
    <col min="10" max="10" width="45" style="30" customWidth="1"/>
    <col min="11" max="16384" width="9.1796875" style="30"/>
  </cols>
  <sheetData>
    <row r="1" spans="1:10" ht="63.75" customHeight="1" x14ac:dyDescent="0.35">
      <c r="A1" s="150" t="s">
        <v>262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33" customHeight="1" x14ac:dyDescent="0.35">
      <c r="A2" s="163" t="s">
        <v>71</v>
      </c>
      <c r="B2" s="165"/>
      <c r="C2" s="85" t="s">
        <v>1</v>
      </c>
      <c r="D2" s="85" t="s">
        <v>2</v>
      </c>
      <c r="E2" s="85" t="s">
        <v>3</v>
      </c>
      <c r="F2" s="85" t="s">
        <v>4</v>
      </c>
      <c r="G2" s="85" t="s">
        <v>5</v>
      </c>
      <c r="H2" s="85" t="s">
        <v>6</v>
      </c>
      <c r="I2" s="86" t="s">
        <v>17</v>
      </c>
      <c r="J2" s="85" t="s">
        <v>7</v>
      </c>
    </row>
    <row r="3" spans="1:10" ht="20.149999999999999" customHeight="1" x14ac:dyDescent="0.35">
      <c r="A3" s="104" t="s">
        <v>31</v>
      </c>
      <c r="B3" s="105" t="s">
        <v>340</v>
      </c>
      <c r="C3" s="106"/>
      <c r="D3" s="106"/>
      <c r="E3" s="106"/>
      <c r="F3" s="106"/>
      <c r="G3" s="106"/>
      <c r="H3" s="106"/>
      <c r="I3" s="107"/>
      <c r="J3" s="108"/>
    </row>
    <row r="4" spans="1:10" ht="31.5" customHeight="1" x14ac:dyDescent="0.35">
      <c r="A4" s="78" t="s">
        <v>68</v>
      </c>
      <c r="B4" s="76" t="s">
        <v>336</v>
      </c>
      <c r="C4" s="28">
        <v>1030</v>
      </c>
      <c r="D4" s="28" t="s">
        <v>108</v>
      </c>
      <c r="E4" s="57"/>
      <c r="F4" s="57">
        <f t="shared" ref="F4" si="0">SUM(E4)*C4</f>
        <v>0</v>
      </c>
      <c r="G4" s="171"/>
      <c r="H4" s="171"/>
      <c r="I4" s="169">
        <v>2</v>
      </c>
      <c r="J4" s="167" t="s">
        <v>353</v>
      </c>
    </row>
    <row r="5" spans="1:10" ht="24.75" customHeight="1" x14ac:dyDescent="0.35">
      <c r="A5" s="78" t="s">
        <v>69</v>
      </c>
      <c r="B5" s="76" t="s">
        <v>333</v>
      </c>
      <c r="C5" s="28">
        <v>4</v>
      </c>
      <c r="D5" s="28" t="s">
        <v>101</v>
      </c>
      <c r="E5" s="57"/>
      <c r="F5" s="57">
        <f t="shared" ref="F5" si="1">SUM(E5)*C5</f>
        <v>0</v>
      </c>
      <c r="G5" s="172"/>
      <c r="H5" s="172"/>
      <c r="I5" s="170"/>
      <c r="J5" s="168"/>
    </row>
    <row r="6" spans="1:10" ht="20.149999999999999" customHeight="1" x14ac:dyDescent="0.35">
      <c r="A6" s="78" t="s">
        <v>110</v>
      </c>
      <c r="B6" s="76" t="s">
        <v>337</v>
      </c>
      <c r="C6" s="28">
        <f>SUM(H6)-G6</f>
        <v>725</v>
      </c>
      <c r="D6" s="28" t="s">
        <v>11</v>
      </c>
      <c r="E6" s="57"/>
      <c r="F6" s="57">
        <f t="shared" ref="F6:F7" si="2">SUM(E6)*C6</f>
        <v>0</v>
      </c>
      <c r="G6" s="77">
        <v>44719</v>
      </c>
      <c r="H6" s="77">
        <v>45444</v>
      </c>
      <c r="I6" s="91"/>
      <c r="J6" s="92"/>
    </row>
    <row r="7" spans="1:10" ht="20.149999999999999" customHeight="1" x14ac:dyDescent="0.35">
      <c r="A7" s="78" t="s">
        <v>339</v>
      </c>
      <c r="B7" s="76" t="s">
        <v>334</v>
      </c>
      <c r="C7" s="28">
        <f>SUM(H7)-G7</f>
        <v>725</v>
      </c>
      <c r="D7" s="28" t="s">
        <v>11</v>
      </c>
      <c r="E7" s="57"/>
      <c r="F7" s="57">
        <f t="shared" si="2"/>
        <v>0</v>
      </c>
      <c r="G7" s="77">
        <v>44719</v>
      </c>
      <c r="H7" s="77">
        <v>45444</v>
      </c>
      <c r="I7" s="91"/>
      <c r="J7" s="92"/>
    </row>
    <row r="8" spans="1:10" ht="27" customHeight="1" x14ac:dyDescent="0.35">
      <c r="A8" s="78" t="s">
        <v>154</v>
      </c>
      <c r="B8" s="76" t="s">
        <v>338</v>
      </c>
      <c r="C8" s="28">
        <v>1030</v>
      </c>
      <c r="D8" s="28" t="s">
        <v>108</v>
      </c>
      <c r="E8" s="57"/>
      <c r="F8" s="57">
        <f t="shared" ref="F8" si="3">SUM(E8)*C8</f>
        <v>0</v>
      </c>
      <c r="G8" s="171"/>
      <c r="H8" s="171"/>
      <c r="I8" s="169">
        <v>2</v>
      </c>
      <c r="J8" s="167" t="s">
        <v>353</v>
      </c>
    </row>
    <row r="9" spans="1:10" ht="28.5" customHeight="1" x14ac:dyDescent="0.35">
      <c r="A9" s="78" t="s">
        <v>155</v>
      </c>
      <c r="B9" s="76" t="s">
        <v>335</v>
      </c>
      <c r="C9" s="28">
        <v>4</v>
      </c>
      <c r="D9" s="28" t="s">
        <v>101</v>
      </c>
      <c r="E9" s="57"/>
      <c r="F9" s="57">
        <f t="shared" ref="F9" si="4">SUM(E9)*C9</f>
        <v>0</v>
      </c>
      <c r="G9" s="172"/>
      <c r="H9" s="172"/>
      <c r="I9" s="170"/>
      <c r="J9" s="168"/>
    </row>
    <row r="10" spans="1:10" ht="20.149999999999999" customHeight="1" x14ac:dyDescent="0.35">
      <c r="A10" s="104" t="s">
        <v>217</v>
      </c>
      <c r="B10" s="105" t="s">
        <v>344</v>
      </c>
      <c r="C10" s="106"/>
      <c r="D10" s="106"/>
      <c r="E10" s="104"/>
      <c r="F10" s="104"/>
      <c r="G10" s="106"/>
      <c r="H10" s="106"/>
      <c r="I10" s="107"/>
      <c r="J10" s="109"/>
    </row>
    <row r="11" spans="1:10" ht="26.5" customHeight="1" x14ac:dyDescent="0.35">
      <c r="A11" s="78" t="s">
        <v>218</v>
      </c>
      <c r="B11" s="76" t="s">
        <v>341</v>
      </c>
      <c r="C11" s="28">
        <v>905</v>
      </c>
      <c r="D11" s="28" t="s">
        <v>108</v>
      </c>
      <c r="E11" s="57"/>
      <c r="F11" s="57">
        <f t="shared" ref="F11:F12" si="5">SUM(E11)*C11</f>
        <v>0</v>
      </c>
      <c r="G11" s="171"/>
      <c r="H11" s="171"/>
      <c r="I11" s="169">
        <v>2</v>
      </c>
      <c r="J11" s="167" t="s">
        <v>353</v>
      </c>
    </row>
    <row r="12" spans="1:10" ht="31.9" customHeight="1" x14ac:dyDescent="0.35">
      <c r="A12" s="78" t="s">
        <v>219</v>
      </c>
      <c r="B12" s="76" t="s">
        <v>333</v>
      </c>
      <c r="C12" s="28">
        <v>4</v>
      </c>
      <c r="D12" s="28" t="s">
        <v>101</v>
      </c>
      <c r="E12" s="57"/>
      <c r="F12" s="57">
        <f t="shared" si="5"/>
        <v>0</v>
      </c>
      <c r="G12" s="172"/>
      <c r="H12" s="172"/>
      <c r="I12" s="170"/>
      <c r="J12" s="168"/>
    </row>
    <row r="13" spans="1:10" ht="24" customHeight="1" x14ac:dyDescent="0.35">
      <c r="A13" s="78" t="s">
        <v>220</v>
      </c>
      <c r="B13" s="76" t="s">
        <v>342</v>
      </c>
      <c r="C13" s="28">
        <f>SUM(H13)-G13</f>
        <v>637</v>
      </c>
      <c r="D13" s="28" t="s">
        <v>11</v>
      </c>
      <c r="E13" s="57"/>
      <c r="F13" s="57">
        <f t="shared" ref="F13:F15" si="6">SUM(E13)*C13</f>
        <v>0</v>
      </c>
      <c r="G13" s="77">
        <v>44834</v>
      </c>
      <c r="H13" s="77">
        <v>45471</v>
      </c>
      <c r="I13" s="91"/>
      <c r="J13" s="92"/>
    </row>
    <row r="14" spans="1:10" ht="27.75" customHeight="1" x14ac:dyDescent="0.35">
      <c r="A14" s="78" t="s">
        <v>221</v>
      </c>
      <c r="B14" s="76" t="s">
        <v>334</v>
      </c>
      <c r="C14" s="28">
        <f>SUM(H14)-G14</f>
        <v>637</v>
      </c>
      <c r="D14" s="28" t="s">
        <v>11</v>
      </c>
      <c r="E14" s="57"/>
      <c r="F14" s="57">
        <f t="shared" si="6"/>
        <v>0</v>
      </c>
      <c r="G14" s="77">
        <v>44834</v>
      </c>
      <c r="H14" s="77">
        <v>45471</v>
      </c>
      <c r="I14" s="91"/>
      <c r="J14" s="92"/>
    </row>
    <row r="15" spans="1:10" ht="27.75" customHeight="1" x14ac:dyDescent="0.35">
      <c r="A15" s="78" t="s">
        <v>222</v>
      </c>
      <c r="B15" s="76" t="s">
        <v>343</v>
      </c>
      <c r="C15" s="28">
        <v>905</v>
      </c>
      <c r="D15" s="28" t="s">
        <v>108</v>
      </c>
      <c r="E15" s="57"/>
      <c r="F15" s="57">
        <f t="shared" si="6"/>
        <v>0</v>
      </c>
      <c r="G15" s="171"/>
      <c r="H15" s="171"/>
      <c r="I15" s="169">
        <v>2</v>
      </c>
      <c r="J15" s="167" t="s">
        <v>353</v>
      </c>
    </row>
    <row r="16" spans="1:10" ht="29.25" customHeight="1" x14ac:dyDescent="0.35">
      <c r="A16" s="78" t="s">
        <v>223</v>
      </c>
      <c r="B16" s="76" t="s">
        <v>335</v>
      </c>
      <c r="C16" s="28">
        <v>4</v>
      </c>
      <c r="D16" s="28" t="s">
        <v>101</v>
      </c>
      <c r="E16" s="57"/>
      <c r="F16" s="57">
        <f t="shared" ref="F16" si="7">SUM(E16)*C16</f>
        <v>0</v>
      </c>
      <c r="G16" s="172"/>
      <c r="H16" s="172"/>
      <c r="I16" s="170"/>
      <c r="J16" s="168"/>
    </row>
    <row r="17" spans="1:10" ht="20.149999999999999" customHeight="1" x14ac:dyDescent="0.35">
      <c r="A17" s="104" t="s">
        <v>224</v>
      </c>
      <c r="B17" s="105" t="s">
        <v>345</v>
      </c>
      <c r="C17" s="106"/>
      <c r="D17" s="106"/>
      <c r="E17" s="104"/>
      <c r="F17" s="104"/>
      <c r="G17" s="106"/>
      <c r="H17" s="106"/>
      <c r="I17" s="107"/>
      <c r="J17" s="109"/>
    </row>
    <row r="18" spans="1:10" ht="26.5" customHeight="1" x14ac:dyDescent="0.35">
      <c r="A18" s="78" t="s">
        <v>225</v>
      </c>
      <c r="B18" s="76" t="s">
        <v>346</v>
      </c>
      <c r="C18" s="28">
        <v>400</v>
      </c>
      <c r="D18" s="28" t="s">
        <v>108</v>
      </c>
      <c r="E18" s="57"/>
      <c r="F18" s="57">
        <f t="shared" ref="F18:F19" si="8">SUM(E18)*C18</f>
        <v>0</v>
      </c>
      <c r="G18" s="171"/>
      <c r="H18" s="171"/>
      <c r="I18" s="169">
        <v>1</v>
      </c>
      <c r="J18" s="167" t="s">
        <v>353</v>
      </c>
    </row>
    <row r="19" spans="1:10" ht="31.9" customHeight="1" x14ac:dyDescent="0.35">
      <c r="A19" s="78" t="s">
        <v>226</v>
      </c>
      <c r="B19" s="76" t="s">
        <v>190</v>
      </c>
      <c r="C19" s="28">
        <v>1</v>
      </c>
      <c r="D19" s="28" t="s">
        <v>101</v>
      </c>
      <c r="E19" s="57"/>
      <c r="F19" s="57">
        <f t="shared" si="8"/>
        <v>0</v>
      </c>
      <c r="G19" s="172"/>
      <c r="H19" s="172"/>
      <c r="I19" s="170"/>
      <c r="J19" s="168"/>
    </row>
    <row r="20" spans="1:10" ht="24" customHeight="1" x14ac:dyDescent="0.35">
      <c r="A20" s="78" t="s">
        <v>227</v>
      </c>
      <c r="B20" s="76" t="s">
        <v>347</v>
      </c>
      <c r="C20" s="28">
        <f>SUM(H20)-G20</f>
        <v>134</v>
      </c>
      <c r="D20" s="28" t="s">
        <v>11</v>
      </c>
      <c r="E20" s="57"/>
      <c r="F20" s="57">
        <f t="shared" ref="F20:F22" si="9">SUM(E20)*C20</f>
        <v>0</v>
      </c>
      <c r="G20" s="77">
        <v>44834</v>
      </c>
      <c r="H20" s="77">
        <v>44968</v>
      </c>
      <c r="I20" s="91"/>
      <c r="J20" s="92"/>
    </row>
    <row r="21" spans="1:10" ht="27.75" customHeight="1" x14ac:dyDescent="0.35">
      <c r="A21" s="78" t="s">
        <v>228</v>
      </c>
      <c r="B21" s="76" t="s">
        <v>348</v>
      </c>
      <c r="C21" s="28">
        <f>SUM(H21)-G21</f>
        <v>134</v>
      </c>
      <c r="D21" s="28" t="s">
        <v>11</v>
      </c>
      <c r="E21" s="57"/>
      <c r="F21" s="57">
        <f t="shared" si="9"/>
        <v>0</v>
      </c>
      <c r="G21" s="77">
        <v>44834</v>
      </c>
      <c r="H21" s="77">
        <v>44968</v>
      </c>
      <c r="I21" s="91"/>
      <c r="J21" s="92"/>
    </row>
    <row r="22" spans="1:10" ht="27.75" customHeight="1" x14ac:dyDescent="0.35">
      <c r="A22" s="78" t="s">
        <v>229</v>
      </c>
      <c r="B22" s="76" t="s">
        <v>349</v>
      </c>
      <c r="C22" s="28">
        <v>400</v>
      </c>
      <c r="D22" s="28" t="s">
        <v>108</v>
      </c>
      <c r="E22" s="57"/>
      <c r="F22" s="57">
        <f t="shared" si="9"/>
        <v>0</v>
      </c>
      <c r="G22" s="171"/>
      <c r="H22" s="171"/>
      <c r="I22" s="169">
        <v>1</v>
      </c>
      <c r="J22" s="167" t="s">
        <v>353</v>
      </c>
    </row>
    <row r="23" spans="1:10" ht="29.25" customHeight="1" x14ac:dyDescent="0.35">
      <c r="A23" s="78" t="s">
        <v>230</v>
      </c>
      <c r="B23" s="76" t="s">
        <v>212</v>
      </c>
      <c r="C23" s="28">
        <v>1</v>
      </c>
      <c r="D23" s="28" t="s">
        <v>101</v>
      </c>
      <c r="E23" s="57"/>
      <c r="F23" s="57">
        <f t="shared" ref="F23" si="10">SUM(E23)*C23</f>
        <v>0</v>
      </c>
      <c r="G23" s="172"/>
      <c r="H23" s="172"/>
      <c r="I23" s="170"/>
      <c r="J23" s="168"/>
    </row>
    <row r="24" spans="1:10" ht="20.149999999999999" customHeight="1" x14ac:dyDescent="0.35">
      <c r="A24" s="104" t="s">
        <v>231</v>
      </c>
      <c r="B24" s="105" t="s">
        <v>350</v>
      </c>
      <c r="C24" s="106"/>
      <c r="D24" s="106"/>
      <c r="E24" s="104"/>
      <c r="F24" s="104"/>
      <c r="G24" s="106"/>
      <c r="H24" s="106"/>
      <c r="I24" s="107"/>
      <c r="J24" s="108"/>
    </row>
    <row r="25" spans="1:10" ht="24.75" customHeight="1" x14ac:dyDescent="0.35">
      <c r="A25" s="78" t="s">
        <v>232</v>
      </c>
      <c r="B25" s="76" t="s">
        <v>360</v>
      </c>
      <c r="C25" s="28">
        <v>400</v>
      </c>
      <c r="D25" s="28" t="s">
        <v>108</v>
      </c>
      <c r="E25" s="57"/>
      <c r="F25" s="57">
        <f t="shared" ref="F25" si="11">SUM(E25)*C25</f>
        <v>0</v>
      </c>
      <c r="G25" s="171">
        <v>44966</v>
      </c>
      <c r="H25" s="171">
        <v>44967</v>
      </c>
      <c r="I25" s="173">
        <v>1</v>
      </c>
      <c r="J25" s="167" t="s">
        <v>353</v>
      </c>
    </row>
    <row r="26" spans="1:10" ht="20.149999999999999" customHeight="1" x14ac:dyDescent="0.35">
      <c r="A26" s="78" t="s">
        <v>233</v>
      </c>
      <c r="B26" s="76" t="s">
        <v>361</v>
      </c>
      <c r="C26" s="28">
        <v>1</v>
      </c>
      <c r="D26" s="28" t="s">
        <v>101</v>
      </c>
      <c r="E26" s="57"/>
      <c r="F26" s="57">
        <f t="shared" ref="F26" si="12">SUM(E26)*C26</f>
        <v>0</v>
      </c>
      <c r="G26" s="172"/>
      <c r="H26" s="172"/>
      <c r="I26" s="174"/>
      <c r="J26" s="168"/>
    </row>
    <row r="27" spans="1:10" ht="26.5" customHeight="1" x14ac:dyDescent="0.35">
      <c r="A27" s="78" t="s">
        <v>234</v>
      </c>
      <c r="B27" s="76" t="s">
        <v>362</v>
      </c>
      <c r="C27" s="28">
        <v>450</v>
      </c>
      <c r="D27" s="28" t="s">
        <v>108</v>
      </c>
      <c r="E27" s="57"/>
      <c r="F27" s="57">
        <f t="shared" ref="F27:F29" si="13">SUM(E27)*C27</f>
        <v>0</v>
      </c>
      <c r="G27" s="171">
        <v>44968</v>
      </c>
      <c r="H27" s="171">
        <v>44969</v>
      </c>
      <c r="I27" s="169">
        <v>1</v>
      </c>
      <c r="J27" s="167" t="s">
        <v>353</v>
      </c>
    </row>
    <row r="28" spans="1:10" ht="26.5" customHeight="1" x14ac:dyDescent="0.35">
      <c r="A28" s="78" t="s">
        <v>235</v>
      </c>
      <c r="B28" s="76" t="s">
        <v>351</v>
      </c>
      <c r="C28" s="28">
        <v>1</v>
      </c>
      <c r="D28" s="28" t="s">
        <v>101</v>
      </c>
      <c r="E28" s="57"/>
      <c r="F28" s="57">
        <f t="shared" si="13"/>
        <v>0</v>
      </c>
      <c r="G28" s="172"/>
      <c r="H28" s="172"/>
      <c r="I28" s="170"/>
      <c r="J28" s="168"/>
    </row>
    <row r="29" spans="1:10" ht="26.5" customHeight="1" x14ac:dyDescent="0.35">
      <c r="A29" s="78" t="s">
        <v>236</v>
      </c>
      <c r="B29" s="76" t="s">
        <v>352</v>
      </c>
      <c r="C29" s="28">
        <f>SUM(H29)-G29</f>
        <v>503</v>
      </c>
      <c r="D29" s="28" t="s">
        <v>101</v>
      </c>
      <c r="E29" s="57"/>
      <c r="F29" s="57">
        <f t="shared" si="13"/>
        <v>0</v>
      </c>
      <c r="G29" s="77">
        <v>44968</v>
      </c>
      <c r="H29" s="77">
        <v>45471</v>
      </c>
      <c r="I29" s="91"/>
      <c r="J29" s="40"/>
    </row>
    <row r="30" spans="1:10" ht="24" customHeight="1" x14ac:dyDescent="0.35">
      <c r="A30" s="78" t="s">
        <v>237</v>
      </c>
      <c r="B30" s="76" t="s">
        <v>347</v>
      </c>
      <c r="C30" s="28">
        <f>SUM(H30)-G30</f>
        <v>503</v>
      </c>
      <c r="D30" s="28" t="s">
        <v>11</v>
      </c>
      <c r="E30" s="57"/>
      <c r="F30" s="57">
        <f t="shared" ref="F30" si="14">SUM(E30)*C30</f>
        <v>0</v>
      </c>
      <c r="G30" s="77">
        <v>44968</v>
      </c>
      <c r="H30" s="77">
        <v>45471</v>
      </c>
      <c r="I30" s="91"/>
      <c r="J30" s="88"/>
    </row>
    <row r="31" spans="1:10" ht="24" customHeight="1" x14ac:dyDescent="0.35">
      <c r="A31" s="78" t="s">
        <v>235</v>
      </c>
      <c r="B31" s="76" t="s">
        <v>358</v>
      </c>
      <c r="C31" s="28">
        <v>1</v>
      </c>
      <c r="D31" s="28" t="s">
        <v>101</v>
      </c>
      <c r="E31" s="57"/>
      <c r="F31" s="57">
        <f t="shared" ref="F31:F32" si="15">SUM(E31)*C31</f>
        <v>0</v>
      </c>
      <c r="G31" s="171"/>
      <c r="H31" s="171"/>
      <c r="I31" s="169">
        <v>1</v>
      </c>
      <c r="J31" s="167" t="s">
        <v>353</v>
      </c>
    </row>
    <row r="32" spans="1:10" ht="24" customHeight="1" x14ac:dyDescent="0.35">
      <c r="A32" s="78" t="s">
        <v>236</v>
      </c>
      <c r="B32" s="76" t="s">
        <v>359</v>
      </c>
      <c r="C32" s="28">
        <v>450</v>
      </c>
      <c r="D32" s="28" t="s">
        <v>101</v>
      </c>
      <c r="E32" s="57"/>
      <c r="F32" s="57">
        <f t="shared" si="15"/>
        <v>0</v>
      </c>
      <c r="G32" s="172"/>
      <c r="H32" s="172"/>
      <c r="I32" s="170"/>
      <c r="J32" s="168"/>
    </row>
    <row r="33" spans="1:10" ht="24" customHeight="1" x14ac:dyDescent="0.35">
      <c r="A33" s="104" t="s">
        <v>238</v>
      </c>
      <c r="B33" s="105" t="s">
        <v>357</v>
      </c>
      <c r="C33" s="106"/>
      <c r="D33" s="106"/>
      <c r="E33" s="104"/>
      <c r="F33" s="104"/>
      <c r="G33" s="106"/>
      <c r="H33" s="106"/>
      <c r="I33" s="107"/>
      <c r="J33" s="109"/>
    </row>
    <row r="34" spans="1:10" ht="24" customHeight="1" x14ac:dyDescent="0.35">
      <c r="A34" s="78" t="s">
        <v>239</v>
      </c>
      <c r="B34" s="63" t="s">
        <v>356</v>
      </c>
      <c r="C34" s="28"/>
      <c r="D34" s="28"/>
      <c r="E34" s="57"/>
      <c r="F34" s="57"/>
      <c r="G34" s="77" t="s">
        <v>12</v>
      </c>
      <c r="H34" s="77" t="s">
        <v>12</v>
      </c>
      <c r="I34" s="91"/>
      <c r="J34" s="88"/>
    </row>
    <row r="35" spans="1:10" ht="20.149999999999999" customHeight="1" x14ac:dyDescent="0.35">
      <c r="A35" s="104" t="s">
        <v>240</v>
      </c>
      <c r="B35" s="105" t="s">
        <v>355</v>
      </c>
      <c r="C35" s="106"/>
      <c r="D35" s="106"/>
      <c r="E35" s="104"/>
      <c r="F35" s="104"/>
      <c r="G35" s="106"/>
      <c r="H35" s="106"/>
      <c r="I35" s="107"/>
      <c r="J35" s="109"/>
    </row>
    <row r="36" spans="1:10" ht="31.5" customHeight="1" x14ac:dyDescent="0.35">
      <c r="A36" s="78" t="s">
        <v>241</v>
      </c>
      <c r="B36" s="76" t="s">
        <v>367</v>
      </c>
      <c r="C36" s="28"/>
      <c r="D36" s="28"/>
      <c r="E36" s="57"/>
      <c r="F36" s="57"/>
      <c r="G36" s="80" t="s">
        <v>12</v>
      </c>
      <c r="H36" s="80" t="s">
        <v>12</v>
      </c>
      <c r="I36" s="93"/>
      <c r="J36" s="83"/>
    </row>
    <row r="37" spans="1:10" ht="20.149999999999999" customHeight="1" x14ac:dyDescent="0.35">
      <c r="A37" s="104" t="s">
        <v>242</v>
      </c>
      <c r="B37" s="105" t="s">
        <v>354</v>
      </c>
      <c r="C37" s="106"/>
      <c r="D37" s="106"/>
      <c r="E37" s="104"/>
      <c r="F37" s="104"/>
      <c r="G37" s="106"/>
      <c r="H37" s="106"/>
      <c r="I37" s="107"/>
      <c r="J37" s="109"/>
    </row>
    <row r="38" spans="1:10" ht="26.5" customHeight="1" x14ac:dyDescent="0.35">
      <c r="A38" s="78" t="s">
        <v>243</v>
      </c>
      <c r="B38" s="76" t="s">
        <v>363</v>
      </c>
      <c r="C38" s="28">
        <v>1357</v>
      </c>
      <c r="D38" s="28" t="s">
        <v>108</v>
      </c>
      <c r="E38" s="57"/>
      <c r="F38" s="57">
        <f t="shared" ref="F38:F39" si="16">SUM(E38)*C38</f>
        <v>0</v>
      </c>
      <c r="G38" s="171"/>
      <c r="H38" s="171"/>
      <c r="I38" s="169">
        <v>2</v>
      </c>
      <c r="J38" s="167" t="s">
        <v>353</v>
      </c>
    </row>
    <row r="39" spans="1:10" ht="31.9" customHeight="1" x14ac:dyDescent="0.35">
      <c r="A39" s="78" t="s">
        <v>244</v>
      </c>
      <c r="B39" s="76" t="s">
        <v>333</v>
      </c>
      <c r="C39" s="28">
        <v>4</v>
      </c>
      <c r="D39" s="28" t="s">
        <v>101</v>
      </c>
      <c r="E39" s="57"/>
      <c r="F39" s="57">
        <f t="shared" si="16"/>
        <v>0</v>
      </c>
      <c r="G39" s="172"/>
      <c r="H39" s="172"/>
      <c r="I39" s="170"/>
      <c r="J39" s="168"/>
    </row>
    <row r="40" spans="1:10" ht="24" customHeight="1" x14ac:dyDescent="0.35">
      <c r="A40" s="78" t="s">
        <v>245</v>
      </c>
      <c r="B40" s="76" t="s">
        <v>364</v>
      </c>
      <c r="C40" s="28">
        <f>SUM(H40)-G40</f>
        <v>393</v>
      </c>
      <c r="D40" s="28" t="s">
        <v>11</v>
      </c>
      <c r="E40" s="57"/>
      <c r="F40" s="57">
        <f t="shared" ref="F40:F43" si="17">SUM(E40)*C40</f>
        <v>0</v>
      </c>
      <c r="G40" s="77">
        <v>45078</v>
      </c>
      <c r="H40" s="77">
        <v>45471</v>
      </c>
      <c r="I40" s="91"/>
      <c r="J40" s="92"/>
    </row>
    <row r="41" spans="1:10" ht="27.75" customHeight="1" x14ac:dyDescent="0.35">
      <c r="A41" s="78" t="s">
        <v>246</v>
      </c>
      <c r="B41" s="76" t="s">
        <v>365</v>
      </c>
      <c r="C41" s="28">
        <f>SUM(H41)-G41</f>
        <v>393</v>
      </c>
      <c r="D41" s="28" t="s">
        <v>11</v>
      </c>
      <c r="E41" s="57"/>
      <c r="F41" s="57">
        <f t="shared" si="17"/>
        <v>0</v>
      </c>
      <c r="G41" s="77">
        <v>45078</v>
      </c>
      <c r="H41" s="77">
        <v>45471</v>
      </c>
      <c r="I41" s="91"/>
      <c r="J41" s="92"/>
    </row>
    <row r="42" spans="1:10" ht="27.75" customHeight="1" x14ac:dyDescent="0.35">
      <c r="A42" s="78" t="s">
        <v>247</v>
      </c>
      <c r="B42" s="76" t="s">
        <v>366</v>
      </c>
      <c r="C42" s="28">
        <v>1357</v>
      </c>
      <c r="D42" s="28" t="s">
        <v>108</v>
      </c>
      <c r="E42" s="57"/>
      <c r="F42" s="57">
        <f t="shared" si="17"/>
        <v>0</v>
      </c>
      <c r="G42" s="171">
        <v>45471</v>
      </c>
      <c r="H42" s="171">
        <v>45473</v>
      </c>
      <c r="I42" s="169">
        <v>2</v>
      </c>
      <c r="J42" s="167" t="s">
        <v>353</v>
      </c>
    </row>
    <row r="43" spans="1:10" ht="29.25" customHeight="1" x14ac:dyDescent="0.35">
      <c r="A43" s="78" t="s">
        <v>248</v>
      </c>
      <c r="B43" s="76" t="s">
        <v>335</v>
      </c>
      <c r="C43" s="28">
        <v>4</v>
      </c>
      <c r="D43" s="28" t="s">
        <v>101</v>
      </c>
      <c r="E43" s="57"/>
      <c r="F43" s="57">
        <f t="shared" si="17"/>
        <v>0</v>
      </c>
      <c r="G43" s="172"/>
      <c r="H43" s="172"/>
      <c r="I43" s="170"/>
      <c r="J43" s="168"/>
    </row>
    <row r="44" spans="1:10" ht="20.149999999999999" customHeight="1" x14ac:dyDescent="0.35">
      <c r="A44" s="104" t="s">
        <v>249</v>
      </c>
      <c r="B44" s="105" t="s">
        <v>462</v>
      </c>
      <c r="C44" s="106"/>
      <c r="D44" s="106"/>
      <c r="E44" s="104"/>
      <c r="F44" s="104"/>
      <c r="G44" s="106"/>
      <c r="H44" s="106"/>
      <c r="I44" s="107"/>
      <c r="J44" s="109"/>
    </row>
    <row r="45" spans="1:10" ht="26.5" customHeight="1" x14ac:dyDescent="0.35">
      <c r="A45" s="78" t="s">
        <v>243</v>
      </c>
      <c r="B45" s="76" t="s">
        <v>456</v>
      </c>
      <c r="C45" s="28">
        <v>260</v>
      </c>
      <c r="D45" s="28" t="s">
        <v>108</v>
      </c>
      <c r="E45" s="57"/>
      <c r="F45" s="57">
        <f>SUM(E45)*C45</f>
        <v>0</v>
      </c>
      <c r="G45" s="66"/>
      <c r="H45" s="66"/>
      <c r="I45" s="94"/>
      <c r="J45" s="40"/>
    </row>
    <row r="46" spans="1:10" ht="26.5" customHeight="1" x14ac:dyDescent="0.35">
      <c r="A46" s="78" t="s">
        <v>244</v>
      </c>
      <c r="B46" s="76" t="s">
        <v>457</v>
      </c>
      <c r="C46" s="28">
        <v>1</v>
      </c>
      <c r="D46" s="28" t="s">
        <v>101</v>
      </c>
      <c r="E46" s="57"/>
      <c r="F46" s="57">
        <f>SUM(E46)*C46</f>
        <v>0</v>
      </c>
      <c r="G46" s="66"/>
      <c r="H46" s="66"/>
      <c r="I46" s="94"/>
      <c r="J46" s="40"/>
    </row>
    <row r="47" spans="1:10" ht="26.5" customHeight="1" x14ac:dyDescent="0.35">
      <c r="A47" s="78" t="s">
        <v>245</v>
      </c>
      <c r="B47" s="76" t="s">
        <v>460</v>
      </c>
      <c r="C47" s="28">
        <f>SUM(H47)-G47</f>
        <v>215</v>
      </c>
      <c r="D47" s="28" t="s">
        <v>11</v>
      </c>
      <c r="E47" s="57"/>
      <c r="F47" s="57">
        <f t="shared" ref="F47:F48" si="18">SUM(E47)*C47</f>
        <v>0</v>
      </c>
      <c r="G47" s="77">
        <v>44938</v>
      </c>
      <c r="H47" s="77">
        <v>45153</v>
      </c>
      <c r="I47" s="94"/>
      <c r="J47" s="40"/>
    </row>
    <row r="48" spans="1:10" ht="26.5" customHeight="1" x14ac:dyDescent="0.35">
      <c r="A48" s="78" t="s">
        <v>246</v>
      </c>
      <c r="B48" s="76" t="s">
        <v>348</v>
      </c>
      <c r="C48" s="28">
        <f>SUM(H48)-G48</f>
        <v>215</v>
      </c>
      <c r="D48" s="28" t="s">
        <v>11</v>
      </c>
      <c r="E48" s="57"/>
      <c r="F48" s="57">
        <f t="shared" si="18"/>
        <v>0</v>
      </c>
      <c r="G48" s="77">
        <v>44938</v>
      </c>
      <c r="H48" s="77">
        <v>45153</v>
      </c>
      <c r="I48" s="94"/>
      <c r="J48" s="40"/>
    </row>
    <row r="49" spans="1:10" ht="20.149999999999999" customHeight="1" x14ac:dyDescent="0.35">
      <c r="A49" s="104" t="s">
        <v>249</v>
      </c>
      <c r="B49" s="105" t="s">
        <v>463</v>
      </c>
      <c r="C49" s="106"/>
      <c r="D49" s="106"/>
      <c r="E49" s="104"/>
      <c r="F49" s="104"/>
      <c r="G49" s="106"/>
      <c r="H49" s="106"/>
      <c r="I49" s="106"/>
      <c r="J49" s="109"/>
    </row>
    <row r="50" spans="1:10" ht="26.5" customHeight="1" x14ac:dyDescent="0.35">
      <c r="A50" s="78"/>
      <c r="B50" s="76" t="s">
        <v>458</v>
      </c>
      <c r="C50" s="28">
        <v>500</v>
      </c>
      <c r="D50" s="28" t="s">
        <v>108</v>
      </c>
      <c r="E50" s="57"/>
      <c r="F50" s="57">
        <f>SUM(E50)*C50</f>
        <v>0</v>
      </c>
      <c r="G50" s="66"/>
      <c r="H50" s="66"/>
      <c r="I50" s="94"/>
      <c r="J50" s="40"/>
    </row>
    <row r="51" spans="1:10" ht="26.5" customHeight="1" x14ac:dyDescent="0.35">
      <c r="A51" s="78"/>
      <c r="B51" s="76" t="s">
        <v>459</v>
      </c>
      <c r="C51" s="28">
        <v>1</v>
      </c>
      <c r="D51" s="28" t="s">
        <v>101</v>
      </c>
      <c r="E51" s="57"/>
      <c r="F51" s="57">
        <f t="shared" ref="F51" si="19">SUM(E51)*C51</f>
        <v>0</v>
      </c>
      <c r="G51" s="66"/>
      <c r="H51" s="66"/>
      <c r="I51" s="94"/>
      <c r="J51" s="40"/>
    </row>
    <row r="52" spans="1:10" ht="26.5" customHeight="1" x14ac:dyDescent="0.35">
      <c r="A52" s="78"/>
      <c r="B52" s="76" t="s">
        <v>461</v>
      </c>
      <c r="C52" s="28">
        <f>SUM(H52)-G52</f>
        <v>119</v>
      </c>
      <c r="D52" s="28" t="s">
        <v>11</v>
      </c>
      <c r="E52" s="57"/>
      <c r="F52" s="57">
        <f t="shared" ref="F52:F53" si="20">SUM(E52)*C52</f>
        <v>0</v>
      </c>
      <c r="G52" s="77">
        <v>44938</v>
      </c>
      <c r="H52" s="77">
        <v>45057</v>
      </c>
      <c r="I52" s="94"/>
      <c r="J52" s="40"/>
    </row>
    <row r="53" spans="1:10" ht="26.5" customHeight="1" x14ac:dyDescent="0.35">
      <c r="A53" s="78"/>
      <c r="B53" s="76" t="s">
        <v>473</v>
      </c>
      <c r="C53" s="28">
        <f>SUM(H53)-G53</f>
        <v>119</v>
      </c>
      <c r="D53" s="28" t="s">
        <v>11</v>
      </c>
      <c r="E53" s="57"/>
      <c r="F53" s="57">
        <f t="shared" si="20"/>
        <v>0</v>
      </c>
      <c r="G53" s="77">
        <v>44938</v>
      </c>
      <c r="H53" s="77">
        <v>45057</v>
      </c>
      <c r="I53" s="94"/>
      <c r="J53" s="40"/>
    </row>
    <row r="54" spans="1:10" ht="20.149999999999999" customHeight="1" x14ac:dyDescent="0.35">
      <c r="A54" s="104" t="s">
        <v>249</v>
      </c>
      <c r="B54" s="105" t="s">
        <v>464</v>
      </c>
      <c r="C54" s="106"/>
      <c r="D54" s="106"/>
      <c r="E54" s="104"/>
      <c r="F54" s="104"/>
      <c r="G54" s="106"/>
      <c r="H54" s="106"/>
      <c r="I54" s="107"/>
      <c r="J54" s="109"/>
    </row>
    <row r="55" spans="1:10" ht="26.5" customHeight="1" x14ac:dyDescent="0.35">
      <c r="A55" s="78"/>
      <c r="B55" s="76" t="s">
        <v>465</v>
      </c>
      <c r="C55" s="28">
        <v>400</v>
      </c>
      <c r="D55" s="28" t="s">
        <v>108</v>
      </c>
      <c r="E55" s="57"/>
      <c r="F55" s="57">
        <f>SUM(E55)*C55</f>
        <v>0</v>
      </c>
      <c r="G55" s="66"/>
      <c r="H55" s="66"/>
      <c r="I55" s="94"/>
      <c r="J55" s="40"/>
    </row>
    <row r="56" spans="1:10" ht="26.5" customHeight="1" x14ac:dyDescent="0.35">
      <c r="A56" s="78"/>
      <c r="B56" s="76" t="s">
        <v>466</v>
      </c>
      <c r="C56" s="28">
        <v>1</v>
      </c>
      <c r="D56" s="28" t="s">
        <v>101</v>
      </c>
      <c r="E56" s="57"/>
      <c r="F56" s="57">
        <f t="shared" ref="F56" si="21">SUM(E56)*C56</f>
        <v>0</v>
      </c>
      <c r="G56" s="66"/>
      <c r="H56" s="66"/>
      <c r="I56" s="94"/>
      <c r="J56" s="40"/>
    </row>
    <row r="57" spans="1:10" ht="26.5" customHeight="1" x14ac:dyDescent="0.35">
      <c r="A57" s="78"/>
      <c r="B57" s="76" t="s">
        <v>347</v>
      </c>
      <c r="C57" s="28">
        <f>SUM(H57)-G57</f>
        <v>153</v>
      </c>
      <c r="D57" s="28" t="s">
        <v>11</v>
      </c>
      <c r="E57" s="57"/>
      <c r="F57" s="57">
        <f t="shared" ref="F57:F58" si="22">SUM(E57)*C57</f>
        <v>0</v>
      </c>
      <c r="G57" s="77">
        <v>44938</v>
      </c>
      <c r="H57" s="77">
        <v>45091</v>
      </c>
      <c r="I57" s="94"/>
      <c r="J57" s="40"/>
    </row>
    <row r="58" spans="1:10" ht="26.5" customHeight="1" x14ac:dyDescent="0.35">
      <c r="A58" s="78"/>
      <c r="B58" s="76" t="s">
        <v>472</v>
      </c>
      <c r="C58" s="28">
        <f>SUM(H58)-G58</f>
        <v>153</v>
      </c>
      <c r="D58" s="28" t="s">
        <v>11</v>
      </c>
      <c r="E58" s="57"/>
      <c r="F58" s="57">
        <f t="shared" si="22"/>
        <v>0</v>
      </c>
      <c r="G58" s="77">
        <v>44938</v>
      </c>
      <c r="H58" s="77">
        <v>45091</v>
      </c>
      <c r="I58" s="94"/>
      <c r="J58" s="40"/>
    </row>
    <row r="59" spans="1:10" ht="20.149999999999999" customHeight="1" x14ac:dyDescent="0.35">
      <c r="A59" s="104" t="s">
        <v>249</v>
      </c>
      <c r="B59" s="105" t="s">
        <v>476</v>
      </c>
      <c r="C59" s="106"/>
      <c r="D59" s="106"/>
      <c r="E59" s="104"/>
      <c r="F59" s="104"/>
      <c r="G59" s="106"/>
      <c r="H59" s="106"/>
      <c r="I59" s="107"/>
      <c r="J59" s="109"/>
    </row>
    <row r="60" spans="1:10" ht="20.149999999999999" customHeight="1" x14ac:dyDescent="0.35">
      <c r="A60" s="78"/>
      <c r="B60" s="76" t="s">
        <v>467</v>
      </c>
      <c r="C60" s="28">
        <v>320</v>
      </c>
      <c r="D60" s="28" t="s">
        <v>108</v>
      </c>
      <c r="E60" s="57"/>
      <c r="F60" s="57">
        <f t="shared" ref="F60" si="23">SUM(E60)*C60</f>
        <v>0</v>
      </c>
      <c r="G60" s="66"/>
      <c r="H60" s="66"/>
      <c r="I60" s="94"/>
      <c r="J60" s="40"/>
    </row>
    <row r="61" spans="1:10" ht="20.149999999999999" customHeight="1" x14ac:dyDescent="0.35">
      <c r="A61" s="78"/>
      <c r="B61" s="76" t="s">
        <v>468</v>
      </c>
      <c r="C61" s="28">
        <v>400</v>
      </c>
      <c r="D61" s="28" t="s">
        <v>108</v>
      </c>
      <c r="E61" s="57"/>
      <c r="F61" s="57">
        <f t="shared" ref="F61:F62" si="24">SUM(E61)*C61</f>
        <v>0</v>
      </c>
      <c r="G61" s="66"/>
      <c r="H61" s="66"/>
      <c r="I61" s="94"/>
      <c r="J61" s="40"/>
    </row>
    <row r="62" spans="1:10" ht="20.149999999999999" customHeight="1" x14ac:dyDescent="0.35">
      <c r="A62" s="67"/>
      <c r="B62" s="76" t="s">
        <v>469</v>
      </c>
      <c r="C62" s="28">
        <v>2</v>
      </c>
      <c r="D62" s="28" t="s">
        <v>101</v>
      </c>
      <c r="E62" s="57"/>
      <c r="F62" s="57">
        <f t="shared" si="24"/>
        <v>0</v>
      </c>
      <c r="G62" s="68"/>
      <c r="H62" s="68"/>
      <c r="I62" s="68"/>
      <c r="J62" s="69"/>
    </row>
    <row r="63" spans="1:10" ht="26.5" customHeight="1" x14ac:dyDescent="0.35">
      <c r="A63" s="78"/>
      <c r="B63" s="76" t="s">
        <v>475</v>
      </c>
      <c r="C63" s="28">
        <v>475</v>
      </c>
      <c r="D63" s="28" t="s">
        <v>108</v>
      </c>
      <c r="E63" s="57"/>
      <c r="F63" s="57">
        <f>SUM(E63)*C63</f>
        <v>0</v>
      </c>
      <c r="G63" s="66"/>
      <c r="H63" s="66"/>
      <c r="I63" s="94"/>
      <c r="J63" s="40"/>
    </row>
    <row r="64" spans="1:10" ht="26.5" customHeight="1" x14ac:dyDescent="0.35">
      <c r="A64" s="78"/>
      <c r="B64" s="76" t="s">
        <v>474</v>
      </c>
      <c r="C64" s="28">
        <v>4</v>
      </c>
      <c r="D64" s="28" t="s">
        <v>101</v>
      </c>
      <c r="E64" s="57"/>
      <c r="F64" s="57">
        <f t="shared" ref="F64" si="25">SUM(E64)*C64</f>
        <v>0</v>
      </c>
      <c r="G64" s="66"/>
      <c r="H64" s="66"/>
      <c r="I64" s="94"/>
      <c r="J64" s="40"/>
    </row>
    <row r="65" spans="1:10" ht="26.5" customHeight="1" x14ac:dyDescent="0.35">
      <c r="A65" s="78"/>
      <c r="B65" s="76" t="s">
        <v>470</v>
      </c>
      <c r="C65" s="28">
        <f>SUM(H65)-G65</f>
        <v>96</v>
      </c>
      <c r="D65" s="28" t="s">
        <v>11</v>
      </c>
      <c r="E65" s="57"/>
      <c r="F65" s="57">
        <f t="shared" ref="F65:F66" si="26">SUM(E65)*C65</f>
        <v>0</v>
      </c>
      <c r="G65" s="77">
        <v>45057</v>
      </c>
      <c r="H65" s="77">
        <v>45153</v>
      </c>
      <c r="I65" s="94"/>
      <c r="J65" s="40"/>
    </row>
    <row r="66" spans="1:10" ht="26.5" customHeight="1" x14ac:dyDescent="0.35">
      <c r="A66" s="78"/>
      <c r="B66" s="76" t="s">
        <v>471</v>
      </c>
      <c r="C66" s="28">
        <f>SUM(H66)-G66</f>
        <v>96</v>
      </c>
      <c r="D66" s="28" t="s">
        <v>11</v>
      </c>
      <c r="E66" s="57"/>
      <c r="F66" s="57">
        <f t="shared" si="26"/>
        <v>0</v>
      </c>
      <c r="G66" s="77">
        <v>45057</v>
      </c>
      <c r="H66" s="77">
        <v>45153</v>
      </c>
      <c r="I66" s="94"/>
      <c r="J66" s="40"/>
    </row>
    <row r="67" spans="1:10" ht="20.149999999999999" customHeight="1" x14ac:dyDescent="0.35">
      <c r="A67" s="104" t="s">
        <v>249</v>
      </c>
      <c r="B67" s="105" t="s">
        <v>476</v>
      </c>
      <c r="C67" s="106"/>
      <c r="D67" s="106"/>
      <c r="E67" s="104"/>
      <c r="F67" s="104"/>
      <c r="G67" s="106"/>
      <c r="H67" s="106"/>
      <c r="I67" s="107"/>
      <c r="J67" s="109"/>
    </row>
    <row r="68" spans="1:10" ht="20.149999999999999" customHeight="1" x14ac:dyDescent="0.35">
      <c r="A68" s="78"/>
      <c r="B68" s="76" t="s">
        <v>477</v>
      </c>
      <c r="C68" s="28">
        <v>260</v>
      </c>
      <c r="D68" s="28" t="s">
        <v>108</v>
      </c>
      <c r="E68" s="57"/>
      <c r="F68" s="57">
        <f t="shared" ref="F68:F73" si="27">SUM(E68)*C68</f>
        <v>0</v>
      </c>
      <c r="G68" s="66"/>
      <c r="H68" s="66"/>
      <c r="I68" s="94"/>
      <c r="J68" s="40"/>
    </row>
    <row r="69" spans="1:10" ht="20.149999999999999" customHeight="1" x14ac:dyDescent="0.35">
      <c r="A69" s="78"/>
      <c r="B69" s="76" t="s">
        <v>478</v>
      </c>
      <c r="C69" s="28">
        <v>180</v>
      </c>
      <c r="D69" s="28" t="s">
        <v>108</v>
      </c>
      <c r="E69" s="57"/>
      <c r="F69" s="57">
        <f t="shared" si="27"/>
        <v>0</v>
      </c>
      <c r="G69" s="66"/>
      <c r="H69" s="66"/>
      <c r="I69" s="94"/>
      <c r="J69" s="40"/>
    </row>
    <row r="70" spans="1:10" ht="20.149999999999999" customHeight="1" x14ac:dyDescent="0.35">
      <c r="A70" s="78"/>
      <c r="B70" s="76" t="s">
        <v>479</v>
      </c>
      <c r="C70" s="28">
        <v>180</v>
      </c>
      <c r="D70" s="28" t="s">
        <v>108</v>
      </c>
      <c r="E70" s="57"/>
      <c r="F70" s="57">
        <f t="shared" ref="F70" si="28">SUM(E70)*C70</f>
        <v>0</v>
      </c>
      <c r="G70" s="66"/>
      <c r="H70" s="66"/>
      <c r="I70" s="94"/>
      <c r="J70" s="40"/>
    </row>
    <row r="71" spans="1:10" ht="20.149999999999999" customHeight="1" x14ac:dyDescent="0.35">
      <c r="A71" s="78"/>
      <c r="B71" s="76" t="s">
        <v>480</v>
      </c>
      <c r="C71" s="28">
        <v>180</v>
      </c>
      <c r="D71" s="28" t="s">
        <v>108</v>
      </c>
      <c r="E71" s="57"/>
      <c r="F71" s="57">
        <f t="shared" ref="F71" si="29">SUM(E71)*C71</f>
        <v>0</v>
      </c>
      <c r="G71" s="66"/>
      <c r="H71" s="66"/>
      <c r="I71" s="94"/>
      <c r="J71" s="40"/>
    </row>
    <row r="72" spans="1:10" ht="20.149999999999999" customHeight="1" x14ac:dyDescent="0.35">
      <c r="A72" s="78"/>
      <c r="B72" s="76" t="s">
        <v>481</v>
      </c>
      <c r="C72" s="28">
        <v>115</v>
      </c>
      <c r="D72" s="28" t="s">
        <v>108</v>
      </c>
      <c r="E72" s="57"/>
      <c r="F72" s="57">
        <f t="shared" ref="F72" si="30">SUM(E72)*C72</f>
        <v>0</v>
      </c>
      <c r="G72" s="66"/>
      <c r="H72" s="66"/>
      <c r="I72" s="94"/>
      <c r="J72" s="40"/>
    </row>
    <row r="73" spans="1:10" ht="20.149999999999999" customHeight="1" x14ac:dyDescent="0.35">
      <c r="A73" s="67"/>
      <c r="B73" s="76" t="s">
        <v>482</v>
      </c>
      <c r="C73" s="28">
        <v>5</v>
      </c>
      <c r="D73" s="28" t="s">
        <v>101</v>
      </c>
      <c r="E73" s="57"/>
      <c r="F73" s="57">
        <f t="shared" si="27"/>
        <v>0</v>
      </c>
      <c r="G73" s="68"/>
      <c r="H73" s="68"/>
      <c r="I73" s="68"/>
      <c r="J73" s="69"/>
    </row>
    <row r="74" spans="1:10" ht="26.5" customHeight="1" x14ac:dyDescent="0.35">
      <c r="A74" s="78"/>
      <c r="B74" s="76" t="s">
        <v>483</v>
      </c>
      <c r="C74" s="28">
        <v>310</v>
      </c>
      <c r="D74" s="28" t="s">
        <v>108</v>
      </c>
      <c r="E74" s="57"/>
      <c r="F74" s="57">
        <f>SUM(E74)*C74</f>
        <v>0</v>
      </c>
      <c r="G74" s="66"/>
      <c r="H74" s="66"/>
      <c r="I74" s="94"/>
      <c r="J74" s="40"/>
    </row>
    <row r="75" spans="1:10" ht="26.5" customHeight="1" x14ac:dyDescent="0.35">
      <c r="A75" s="78"/>
      <c r="B75" s="76" t="s">
        <v>484</v>
      </c>
      <c r="C75" s="28">
        <v>2</v>
      </c>
      <c r="D75" s="28" t="s">
        <v>101</v>
      </c>
      <c r="E75" s="57"/>
      <c r="F75" s="57">
        <f t="shared" ref="F75" si="31">SUM(E75)*C75</f>
        <v>0</v>
      </c>
      <c r="G75" s="66"/>
      <c r="H75" s="66"/>
      <c r="I75" s="94"/>
      <c r="J75" s="40"/>
    </row>
    <row r="76" spans="1:10" ht="26.5" customHeight="1" x14ac:dyDescent="0.35">
      <c r="A76" s="78"/>
      <c r="B76" s="76" t="s">
        <v>485</v>
      </c>
      <c r="C76" s="28">
        <v>100</v>
      </c>
      <c r="D76" s="28" t="s">
        <v>108</v>
      </c>
      <c r="E76" s="57"/>
      <c r="F76" s="57">
        <f>SUM(E76)*C76</f>
        <v>0</v>
      </c>
      <c r="G76" s="66"/>
      <c r="H76" s="66"/>
      <c r="I76" s="94"/>
      <c r="J76" s="40"/>
    </row>
    <row r="77" spans="1:10" ht="26.5" customHeight="1" x14ac:dyDescent="0.35">
      <c r="A77" s="78"/>
      <c r="B77" s="76" t="s">
        <v>486</v>
      </c>
      <c r="C77" s="28">
        <v>80</v>
      </c>
      <c r="D77" s="28" t="s">
        <v>108</v>
      </c>
      <c r="E77" s="57"/>
      <c r="F77" s="57">
        <f>SUM(E77)*C77</f>
        <v>0</v>
      </c>
      <c r="G77" s="66"/>
      <c r="H77" s="66"/>
      <c r="I77" s="94"/>
      <c r="J77" s="40"/>
    </row>
    <row r="78" spans="1:10" ht="26.5" customHeight="1" x14ac:dyDescent="0.35">
      <c r="A78" s="78"/>
      <c r="B78" s="76" t="s">
        <v>484</v>
      </c>
      <c r="C78" s="28">
        <v>2</v>
      </c>
      <c r="D78" s="28" t="s">
        <v>101</v>
      </c>
      <c r="E78" s="57"/>
      <c r="F78" s="57">
        <f t="shared" ref="F78" si="32">SUM(E78)*C78</f>
        <v>0</v>
      </c>
      <c r="G78" s="66"/>
      <c r="H78" s="66"/>
      <c r="I78" s="94"/>
      <c r="J78" s="40"/>
    </row>
    <row r="79" spans="1:10" ht="26.5" customHeight="1" x14ac:dyDescent="0.35">
      <c r="A79" s="78"/>
      <c r="B79" s="76" t="s">
        <v>487</v>
      </c>
      <c r="C79" s="28">
        <f>SUM(H79)-G79</f>
        <v>15</v>
      </c>
      <c r="D79" s="28" t="s">
        <v>11</v>
      </c>
      <c r="E79" s="57"/>
      <c r="F79" s="57">
        <f t="shared" ref="F79:F80" si="33">SUM(E79)*C79</f>
        <v>0</v>
      </c>
      <c r="G79" s="77">
        <v>45154</v>
      </c>
      <c r="H79" s="77">
        <v>45169</v>
      </c>
      <c r="I79" s="94"/>
      <c r="J79" s="40"/>
    </row>
    <row r="80" spans="1:10" ht="26.5" customHeight="1" x14ac:dyDescent="0.35">
      <c r="A80" s="78"/>
      <c r="B80" s="76" t="s">
        <v>471</v>
      </c>
      <c r="C80" s="28">
        <f>SUM(H80)-G80</f>
        <v>15</v>
      </c>
      <c r="D80" s="28" t="s">
        <v>11</v>
      </c>
      <c r="E80" s="57"/>
      <c r="F80" s="57">
        <f t="shared" si="33"/>
        <v>0</v>
      </c>
      <c r="G80" s="77">
        <v>45154</v>
      </c>
      <c r="H80" s="77">
        <v>45169</v>
      </c>
      <c r="I80" s="94"/>
      <c r="J80" s="40"/>
    </row>
    <row r="81" spans="1:10" ht="26.5" customHeight="1" x14ac:dyDescent="0.35">
      <c r="A81" s="67"/>
      <c r="B81" s="76" t="s">
        <v>488</v>
      </c>
      <c r="C81" s="28">
        <v>310</v>
      </c>
      <c r="D81" s="28" t="s">
        <v>108</v>
      </c>
      <c r="E81" s="57"/>
      <c r="F81" s="57">
        <f>SUM(E81)*C81</f>
        <v>0</v>
      </c>
      <c r="G81" s="66"/>
      <c r="H81" s="66"/>
      <c r="I81" s="68"/>
      <c r="J81" s="69"/>
    </row>
    <row r="82" spans="1:10" ht="26.5" customHeight="1" x14ac:dyDescent="0.35">
      <c r="A82" s="67"/>
      <c r="B82" s="76" t="s">
        <v>489</v>
      </c>
      <c r="C82" s="28">
        <v>2</v>
      </c>
      <c r="D82" s="28" t="s">
        <v>101</v>
      </c>
      <c r="E82" s="57"/>
      <c r="F82" s="57">
        <f t="shared" ref="F82" si="34">SUM(E82)*C82</f>
        <v>0</v>
      </c>
      <c r="G82" s="66"/>
      <c r="H82" s="66"/>
      <c r="I82" s="68"/>
      <c r="J82" s="69"/>
    </row>
    <row r="83" spans="1:10" ht="26.5" customHeight="1" x14ac:dyDescent="0.35">
      <c r="A83" s="67"/>
      <c r="B83" s="76" t="s">
        <v>490</v>
      </c>
      <c r="C83" s="28">
        <v>100</v>
      </c>
      <c r="D83" s="28" t="s">
        <v>108</v>
      </c>
      <c r="E83" s="57"/>
      <c r="F83" s="57">
        <f>SUM(E83)*C83</f>
        <v>0</v>
      </c>
      <c r="G83" s="66"/>
      <c r="H83" s="66"/>
      <c r="I83" s="68"/>
      <c r="J83" s="69"/>
    </row>
    <row r="84" spans="1:10" ht="26.5" customHeight="1" x14ac:dyDescent="0.35">
      <c r="A84" s="78"/>
      <c r="B84" s="76" t="s">
        <v>491</v>
      </c>
      <c r="C84" s="28">
        <v>80</v>
      </c>
      <c r="D84" s="28" t="s">
        <v>108</v>
      </c>
      <c r="E84" s="57"/>
      <c r="F84" s="57">
        <f>SUM(E84)*C84</f>
        <v>0</v>
      </c>
      <c r="G84" s="66"/>
      <c r="H84" s="66"/>
      <c r="I84" s="94"/>
      <c r="J84" s="40"/>
    </row>
    <row r="85" spans="1:10" ht="26.5" customHeight="1" x14ac:dyDescent="0.35">
      <c r="A85" s="78"/>
      <c r="B85" s="76" t="s">
        <v>489</v>
      </c>
      <c r="C85" s="28">
        <v>2</v>
      </c>
      <c r="D85" s="28" t="s">
        <v>101</v>
      </c>
      <c r="E85" s="57"/>
      <c r="F85" s="57">
        <f t="shared" ref="F85" si="35">SUM(E85)*C85</f>
        <v>0</v>
      </c>
      <c r="G85" s="66"/>
      <c r="H85" s="66"/>
      <c r="I85" s="94"/>
      <c r="J85" s="40"/>
    </row>
    <row r="86" spans="1:10" ht="20.149999999999999" customHeight="1" x14ac:dyDescent="0.35">
      <c r="A86" s="104" t="s">
        <v>249</v>
      </c>
      <c r="B86" s="105" t="s">
        <v>121</v>
      </c>
      <c r="C86" s="106"/>
      <c r="D86" s="106"/>
      <c r="E86" s="104"/>
      <c r="F86" s="104"/>
      <c r="G86" s="106"/>
      <c r="H86" s="106"/>
      <c r="I86" s="107"/>
      <c r="J86" s="108"/>
    </row>
    <row r="87" spans="1:10" ht="27" customHeight="1" x14ac:dyDescent="0.35">
      <c r="A87" s="78" t="s">
        <v>249</v>
      </c>
      <c r="B87" s="76" t="s">
        <v>375</v>
      </c>
      <c r="C87" s="28">
        <v>15</v>
      </c>
      <c r="D87" s="28" t="s">
        <v>101</v>
      </c>
      <c r="E87" s="57"/>
      <c r="F87" s="57">
        <f t="shared" ref="F87" si="36">SUM(E87)*C87</f>
        <v>0</v>
      </c>
      <c r="G87" s="77" t="s">
        <v>100</v>
      </c>
      <c r="H87" s="77" t="s">
        <v>100</v>
      </c>
      <c r="I87" s="91"/>
      <c r="J87" s="38" t="s">
        <v>368</v>
      </c>
    </row>
    <row r="88" spans="1:10" ht="20.149999999999999" customHeight="1" x14ac:dyDescent="0.35">
      <c r="E88" s="89"/>
      <c r="F88" s="90">
        <f>SUM(F3:F87)</f>
        <v>0</v>
      </c>
    </row>
    <row r="89" spans="1:10" ht="20.149999999999999" customHeight="1" x14ac:dyDescent="0.35">
      <c r="B89" s="30" t="s">
        <v>99</v>
      </c>
    </row>
    <row r="90" spans="1:10" ht="20.149999999999999" customHeight="1" x14ac:dyDescent="0.35"/>
    <row r="91" spans="1:10" ht="29.25" customHeight="1" x14ac:dyDescent="0.35"/>
    <row r="92" spans="1:10" ht="39.75" customHeight="1" x14ac:dyDescent="0.35">
      <c r="H92" s="30" t="s">
        <v>109</v>
      </c>
    </row>
    <row r="93" spans="1:10" ht="24.75" customHeight="1" x14ac:dyDescent="0.35"/>
  </sheetData>
  <mergeCells count="46">
    <mergeCell ref="J31:J32"/>
    <mergeCell ref="G38:G39"/>
    <mergeCell ref="H38:H39"/>
    <mergeCell ref="I38:I39"/>
    <mergeCell ref="J38:J39"/>
    <mergeCell ref="J42:J43"/>
    <mergeCell ref="I15:I16"/>
    <mergeCell ref="H15:H16"/>
    <mergeCell ref="G15:G16"/>
    <mergeCell ref="I18:I19"/>
    <mergeCell ref="H18:H19"/>
    <mergeCell ref="G18:G19"/>
    <mergeCell ref="J27:J28"/>
    <mergeCell ref="J25:J26"/>
    <mergeCell ref="G25:G26"/>
    <mergeCell ref="H25:H26"/>
    <mergeCell ref="G27:G28"/>
    <mergeCell ref="H27:H28"/>
    <mergeCell ref="H31:H32"/>
    <mergeCell ref="G31:G32"/>
    <mergeCell ref="I31:I32"/>
    <mergeCell ref="I8:I9"/>
    <mergeCell ref="G8:G9"/>
    <mergeCell ref="G42:G43"/>
    <mergeCell ref="H42:H43"/>
    <mergeCell ref="I42:I43"/>
    <mergeCell ref="I25:I26"/>
    <mergeCell ref="I27:I28"/>
    <mergeCell ref="G11:G12"/>
    <mergeCell ref="H11:H12"/>
    <mergeCell ref="A1:J1"/>
    <mergeCell ref="A2:B2"/>
    <mergeCell ref="J22:J23"/>
    <mergeCell ref="J18:J19"/>
    <mergeCell ref="J15:J16"/>
    <mergeCell ref="J11:J12"/>
    <mergeCell ref="J8:J9"/>
    <mergeCell ref="J4:J5"/>
    <mergeCell ref="I22:I23"/>
    <mergeCell ref="H22:H23"/>
    <mergeCell ref="G22:G23"/>
    <mergeCell ref="I11:I12"/>
    <mergeCell ref="G4:G5"/>
    <mergeCell ref="H4:H5"/>
    <mergeCell ref="I4:I5"/>
    <mergeCell ref="H8:H9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21" orientation="landscape" r:id="rId1"/>
  <ignoredErrors>
    <ignoredError sqref="F2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"/>
  <sheetViews>
    <sheetView zoomScaleNormal="100" workbookViewId="0">
      <selection activeCell="H31" sqref="H31"/>
    </sheetView>
  </sheetViews>
  <sheetFormatPr defaultColWidth="9.1796875" defaultRowHeight="14.5" x14ac:dyDescent="0.35"/>
  <cols>
    <col min="1" max="1" width="10.26953125" style="30" customWidth="1"/>
    <col min="2" max="2" width="27.7265625" style="30" customWidth="1"/>
    <col min="3" max="3" width="11.54296875" style="30" customWidth="1"/>
    <col min="4" max="4" width="11.7265625" style="30" customWidth="1"/>
    <col min="5" max="5" width="14.1796875" style="30" customWidth="1"/>
    <col min="6" max="6" width="14.7265625" style="30" customWidth="1"/>
    <col min="7" max="7" width="13.54296875" style="30" customWidth="1"/>
    <col min="8" max="9" width="13.453125" style="30" customWidth="1"/>
    <col min="10" max="10" width="46.1796875" style="30" customWidth="1"/>
    <col min="11" max="16384" width="9.1796875" style="30"/>
  </cols>
  <sheetData>
    <row r="1" spans="1:10" ht="63.75" customHeight="1" x14ac:dyDescent="0.35">
      <c r="A1" s="150" t="s">
        <v>257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7.75" customHeight="1" x14ac:dyDescent="0.35">
      <c r="A2" s="163" t="s">
        <v>0</v>
      </c>
      <c r="B2" s="165"/>
      <c r="C2" s="85" t="s">
        <v>1</v>
      </c>
      <c r="D2" s="85" t="s">
        <v>2</v>
      </c>
      <c r="E2" s="85" t="s">
        <v>3</v>
      </c>
      <c r="F2" s="85" t="s">
        <v>4</v>
      </c>
      <c r="G2" s="85" t="s">
        <v>5</v>
      </c>
      <c r="H2" s="85" t="s">
        <v>6</v>
      </c>
      <c r="I2" s="86" t="s">
        <v>266</v>
      </c>
      <c r="J2" s="85" t="s">
        <v>7</v>
      </c>
    </row>
    <row r="3" spans="1:10" ht="12.75" customHeight="1" x14ac:dyDescent="0.35">
      <c r="A3" s="98" t="s">
        <v>38</v>
      </c>
      <c r="B3" s="110" t="s">
        <v>515</v>
      </c>
      <c r="C3" s="100"/>
      <c r="D3" s="100"/>
      <c r="E3" s="100"/>
      <c r="F3" s="100"/>
      <c r="G3" s="100"/>
      <c r="H3" s="100"/>
      <c r="I3" s="111"/>
      <c r="J3" s="102"/>
    </row>
    <row r="4" spans="1:10" ht="15" customHeight="1" x14ac:dyDescent="0.35">
      <c r="A4" s="78" t="s">
        <v>153</v>
      </c>
      <c r="B4" s="28" t="s">
        <v>82</v>
      </c>
      <c r="C4" s="28">
        <f>SUM(H4)-G4</f>
        <v>752</v>
      </c>
      <c r="D4" s="28" t="s">
        <v>11</v>
      </c>
      <c r="E4" s="57"/>
      <c r="F4" s="57">
        <f>C4*E4</f>
        <v>0</v>
      </c>
      <c r="G4" s="77">
        <v>44719</v>
      </c>
      <c r="H4" s="77">
        <v>45471</v>
      </c>
      <c r="I4" s="75">
        <f>SUM(H4)-G4</f>
        <v>752</v>
      </c>
      <c r="J4" s="75" t="s">
        <v>84</v>
      </c>
    </row>
    <row r="5" spans="1:10" ht="15" customHeight="1" x14ac:dyDescent="0.35">
      <c r="A5" s="78" t="s">
        <v>152</v>
      </c>
      <c r="B5" s="28" t="s">
        <v>83</v>
      </c>
      <c r="C5" s="28">
        <f>SUM(H5)-G5</f>
        <v>752</v>
      </c>
      <c r="D5" s="28" t="s">
        <v>11</v>
      </c>
      <c r="E5" s="57"/>
      <c r="F5" s="57">
        <f>C5*E5</f>
        <v>0</v>
      </c>
      <c r="G5" s="77">
        <v>44719</v>
      </c>
      <c r="H5" s="77">
        <v>45471</v>
      </c>
      <c r="I5" s="75">
        <f>SUM(H5)-G5</f>
        <v>752</v>
      </c>
      <c r="J5" s="75" t="s">
        <v>84</v>
      </c>
    </row>
    <row r="6" spans="1:10" x14ac:dyDescent="0.35">
      <c r="A6" s="78"/>
      <c r="B6" s="28"/>
      <c r="C6" s="28"/>
      <c r="D6" s="28"/>
      <c r="E6" s="57"/>
      <c r="F6" s="57"/>
      <c r="G6" s="77"/>
      <c r="H6" s="77"/>
      <c r="I6" s="75"/>
      <c r="J6" s="75"/>
    </row>
    <row r="7" spans="1:10" x14ac:dyDescent="0.35">
      <c r="A7" s="87"/>
      <c r="B7" s="87"/>
      <c r="C7" s="87"/>
      <c r="D7" s="87"/>
      <c r="E7" s="95"/>
      <c r="F7" s="95"/>
      <c r="G7" s="87"/>
      <c r="H7" s="87"/>
      <c r="I7" s="87"/>
      <c r="J7" s="87"/>
    </row>
    <row r="8" spans="1:10" x14ac:dyDescent="0.35">
      <c r="E8" s="90"/>
      <c r="F8" s="90">
        <f>SUM(F4:F7)</f>
        <v>0</v>
      </c>
    </row>
    <row r="16" spans="1:10" ht="24.75" customHeight="1" x14ac:dyDescent="0.35"/>
  </sheetData>
  <mergeCells count="2">
    <mergeCell ref="A2:B2"/>
    <mergeCell ref="A1:J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9C09-44FD-4FE3-B163-FD23F83EA453}">
  <sheetPr>
    <pageSetUpPr fitToPage="1"/>
  </sheetPr>
  <dimension ref="A1:I29"/>
  <sheetViews>
    <sheetView zoomScale="90" zoomScaleNormal="90" workbookViewId="0">
      <pane ySplit="2" topLeftCell="A3" activePane="bottomLeft" state="frozen"/>
      <selection activeCell="P4" sqref="P4"/>
      <selection pane="bottomLeft" activeCell="P4" sqref="P4"/>
    </sheetView>
  </sheetViews>
  <sheetFormatPr defaultColWidth="9.1796875" defaultRowHeight="14.5" x14ac:dyDescent="0.35"/>
  <cols>
    <col min="1" max="1" width="10.26953125" style="30" customWidth="1"/>
    <col min="2" max="2" width="55.54296875" style="30" customWidth="1"/>
    <col min="3" max="3" width="11.1796875" style="30" customWidth="1"/>
    <col min="4" max="4" width="11.7265625" style="30" customWidth="1"/>
    <col min="5" max="5" width="11.26953125" style="30" customWidth="1"/>
    <col min="6" max="6" width="14.1796875" style="30" customWidth="1"/>
    <col min="7" max="7" width="13.54296875" style="30" customWidth="1"/>
    <col min="8" max="8" width="13.453125" style="30" customWidth="1"/>
    <col min="9" max="9" width="47.54296875" style="30" customWidth="1"/>
    <col min="10" max="16384" width="9.1796875" style="30"/>
  </cols>
  <sheetData>
    <row r="1" spans="1:9" ht="63.75" customHeight="1" x14ac:dyDescent="0.35">
      <c r="A1" s="150" t="s">
        <v>258</v>
      </c>
      <c r="B1" s="151"/>
      <c r="C1" s="151"/>
      <c r="D1" s="151"/>
      <c r="E1" s="151"/>
      <c r="F1" s="151"/>
      <c r="G1" s="151"/>
      <c r="H1" s="151"/>
      <c r="I1" s="151"/>
    </row>
    <row r="2" spans="1:9" ht="23.25" customHeight="1" x14ac:dyDescent="0.35">
      <c r="A2" s="163" t="s">
        <v>0</v>
      </c>
      <c r="B2" s="165"/>
      <c r="C2" s="85" t="s">
        <v>1</v>
      </c>
      <c r="D2" s="85" t="s">
        <v>2</v>
      </c>
      <c r="E2" s="85" t="s">
        <v>3</v>
      </c>
      <c r="F2" s="85" t="s">
        <v>4</v>
      </c>
      <c r="G2" s="85" t="s">
        <v>5</v>
      </c>
      <c r="H2" s="85" t="s">
        <v>6</v>
      </c>
      <c r="I2" s="85" t="s">
        <v>7</v>
      </c>
    </row>
    <row r="3" spans="1:9" ht="13.5" customHeight="1" x14ac:dyDescent="0.35">
      <c r="A3" s="3" t="s">
        <v>44</v>
      </c>
      <c r="B3" s="6" t="s">
        <v>302</v>
      </c>
      <c r="C3" s="4"/>
      <c r="D3" s="4"/>
      <c r="E3" s="4"/>
      <c r="F3" s="4"/>
      <c r="G3" s="4"/>
      <c r="H3" s="4"/>
      <c r="I3" s="17"/>
    </row>
    <row r="4" spans="1:9" ht="39" customHeight="1" x14ac:dyDescent="0.35">
      <c r="A4" s="161" t="s">
        <v>47</v>
      </c>
      <c r="B4" s="175" t="s">
        <v>97</v>
      </c>
      <c r="C4" s="173">
        <v>1</v>
      </c>
      <c r="D4" s="173" t="s">
        <v>8</v>
      </c>
      <c r="E4" s="177"/>
      <c r="F4" s="177">
        <f>SUM(E4)*C4</f>
        <v>0</v>
      </c>
      <c r="G4" s="171" t="s">
        <v>102</v>
      </c>
      <c r="H4" s="171" t="s">
        <v>102</v>
      </c>
      <c r="I4" s="38" t="s">
        <v>308</v>
      </c>
    </row>
    <row r="5" spans="1:9" ht="39.75" customHeight="1" x14ac:dyDescent="0.35">
      <c r="A5" s="166"/>
      <c r="B5" s="176"/>
      <c r="C5" s="174"/>
      <c r="D5" s="174"/>
      <c r="E5" s="178"/>
      <c r="F5" s="178"/>
      <c r="G5" s="172"/>
      <c r="H5" s="172"/>
      <c r="I5" s="38" t="s">
        <v>26</v>
      </c>
    </row>
    <row r="6" spans="1:9" ht="23.25" customHeight="1" x14ac:dyDescent="0.35">
      <c r="A6" s="78" t="s">
        <v>137</v>
      </c>
      <c r="B6" s="76" t="s">
        <v>119</v>
      </c>
      <c r="C6" s="28">
        <f>SUM(H6)-G6</f>
        <v>637</v>
      </c>
      <c r="D6" s="28" t="s">
        <v>11</v>
      </c>
      <c r="E6" s="57"/>
      <c r="F6" s="57">
        <f>SUM(E6)*C6</f>
        <v>0</v>
      </c>
      <c r="G6" s="77">
        <v>44834</v>
      </c>
      <c r="H6" s="77">
        <v>45471</v>
      </c>
      <c r="I6" s="38"/>
    </row>
    <row r="7" spans="1:9" ht="23.25" customHeight="1" x14ac:dyDescent="0.35">
      <c r="A7" s="78" t="s">
        <v>138</v>
      </c>
      <c r="B7" s="76" t="s">
        <v>98</v>
      </c>
      <c r="C7" s="28">
        <v>1</v>
      </c>
      <c r="D7" s="28" t="s">
        <v>45</v>
      </c>
      <c r="E7" s="57"/>
      <c r="F7" s="57">
        <f>SUM(E7)*C7</f>
        <v>0</v>
      </c>
      <c r="G7" s="77" t="s">
        <v>10</v>
      </c>
      <c r="H7" s="77" t="s">
        <v>10</v>
      </c>
      <c r="I7" s="38"/>
    </row>
    <row r="8" spans="1:9" ht="23.25" customHeight="1" x14ac:dyDescent="0.35">
      <c r="A8" s="78" t="s">
        <v>139</v>
      </c>
      <c r="B8" s="76" t="s">
        <v>151</v>
      </c>
      <c r="C8" s="28">
        <v>1</v>
      </c>
      <c r="D8" s="28" t="s">
        <v>8</v>
      </c>
      <c r="E8" s="57"/>
      <c r="F8" s="57">
        <f>SUM(E8)*C8</f>
        <v>0</v>
      </c>
      <c r="G8" s="77" t="s">
        <v>102</v>
      </c>
      <c r="H8" s="77" t="s">
        <v>102</v>
      </c>
      <c r="I8" s="38" t="s">
        <v>32</v>
      </c>
    </row>
    <row r="9" spans="1:9" ht="23.25" customHeight="1" x14ac:dyDescent="0.35">
      <c r="A9" s="3" t="s">
        <v>250</v>
      </c>
      <c r="B9" s="6" t="s">
        <v>301</v>
      </c>
      <c r="C9" s="4"/>
      <c r="D9" s="4"/>
      <c r="E9" s="3"/>
      <c r="F9" s="3"/>
      <c r="G9" s="4"/>
      <c r="H9" s="4"/>
      <c r="I9" s="17"/>
    </row>
    <row r="10" spans="1:9" ht="24" customHeight="1" x14ac:dyDescent="0.35">
      <c r="A10" s="161" t="s">
        <v>251</v>
      </c>
      <c r="B10" s="175" t="s">
        <v>97</v>
      </c>
      <c r="C10" s="173">
        <v>1</v>
      </c>
      <c r="D10" s="173" t="s">
        <v>8</v>
      </c>
      <c r="E10" s="177"/>
      <c r="F10" s="177">
        <f>SUM(E10)*C10</f>
        <v>0</v>
      </c>
      <c r="G10" s="171" t="s">
        <v>102</v>
      </c>
      <c r="H10" s="171" t="s">
        <v>102</v>
      </c>
      <c r="I10" s="38" t="s">
        <v>309</v>
      </c>
    </row>
    <row r="11" spans="1:9" ht="38.25" customHeight="1" x14ac:dyDescent="0.35">
      <c r="A11" s="166"/>
      <c r="B11" s="176"/>
      <c r="C11" s="174"/>
      <c r="D11" s="174"/>
      <c r="E11" s="178"/>
      <c r="F11" s="178"/>
      <c r="G11" s="172"/>
      <c r="H11" s="172"/>
      <c r="I11" s="38" t="s">
        <v>26</v>
      </c>
    </row>
    <row r="12" spans="1:9" ht="38.25" customHeight="1" x14ac:dyDescent="0.35">
      <c r="A12" s="78" t="s">
        <v>252</v>
      </c>
      <c r="B12" s="76" t="s">
        <v>306</v>
      </c>
      <c r="C12" s="28">
        <f>SUM(H12)-G12</f>
        <v>752</v>
      </c>
      <c r="D12" s="28" t="s">
        <v>11</v>
      </c>
      <c r="E12" s="57"/>
      <c r="F12" s="57">
        <f>SUM(E12)*C12</f>
        <v>0</v>
      </c>
      <c r="G12" s="77">
        <v>44719</v>
      </c>
      <c r="H12" s="77">
        <v>45471</v>
      </c>
      <c r="I12" s="38"/>
    </row>
    <row r="13" spans="1:9" ht="38.25" customHeight="1" x14ac:dyDescent="0.35">
      <c r="A13" s="78" t="s">
        <v>253</v>
      </c>
      <c r="B13" s="76" t="s">
        <v>98</v>
      </c>
      <c r="C13" s="28">
        <v>1</v>
      </c>
      <c r="D13" s="28" t="s">
        <v>45</v>
      </c>
      <c r="E13" s="57"/>
      <c r="F13" s="57">
        <f>SUM(E13)*C13</f>
        <v>0</v>
      </c>
      <c r="G13" s="77" t="s">
        <v>10</v>
      </c>
      <c r="H13" s="77" t="s">
        <v>10</v>
      </c>
      <c r="I13" s="38"/>
    </row>
    <row r="14" spans="1:9" ht="38.25" customHeight="1" x14ac:dyDescent="0.35">
      <c r="A14" s="78" t="s">
        <v>254</v>
      </c>
      <c r="B14" s="76" t="s">
        <v>307</v>
      </c>
      <c r="C14" s="28">
        <v>1</v>
      </c>
      <c r="D14" s="28" t="s">
        <v>8</v>
      </c>
      <c r="E14" s="57"/>
      <c r="F14" s="57">
        <f>SUM(E14)*C14</f>
        <v>0</v>
      </c>
      <c r="G14" s="77" t="s">
        <v>102</v>
      </c>
      <c r="H14" s="77" t="s">
        <v>102</v>
      </c>
      <c r="I14" s="38" t="s">
        <v>32</v>
      </c>
    </row>
    <row r="15" spans="1:9" ht="33" customHeight="1" x14ac:dyDescent="0.35">
      <c r="A15" s="3" t="s">
        <v>144</v>
      </c>
      <c r="B15" s="6" t="s">
        <v>22</v>
      </c>
      <c r="C15" s="4"/>
      <c r="D15" s="4"/>
      <c r="E15" s="3"/>
      <c r="F15" s="3"/>
      <c r="G15" s="4"/>
      <c r="H15" s="4"/>
      <c r="I15" s="17"/>
    </row>
    <row r="16" spans="1:9" ht="23.25" customHeight="1" x14ac:dyDescent="0.35">
      <c r="A16" s="78" t="s">
        <v>145</v>
      </c>
      <c r="B16" s="76" t="s">
        <v>33</v>
      </c>
      <c r="C16" s="28">
        <v>0</v>
      </c>
      <c r="D16" s="28" t="s">
        <v>8</v>
      </c>
      <c r="E16" s="57"/>
      <c r="F16" s="57">
        <f t="shared" ref="F16" si="0">SUM(E16)*C16</f>
        <v>0</v>
      </c>
      <c r="G16" s="77" t="s">
        <v>12</v>
      </c>
      <c r="H16" s="77" t="s">
        <v>12</v>
      </c>
      <c r="I16" s="96" t="s">
        <v>157</v>
      </c>
    </row>
    <row r="17" spans="1:9" ht="23.25" customHeight="1" x14ac:dyDescent="0.35">
      <c r="A17" s="78" t="s">
        <v>146</v>
      </c>
      <c r="B17" s="76" t="s">
        <v>34</v>
      </c>
      <c r="C17" s="28">
        <v>0</v>
      </c>
      <c r="D17" s="28" t="s">
        <v>11</v>
      </c>
      <c r="E17" s="57"/>
      <c r="F17" s="57">
        <f>SUM(E17)*C17</f>
        <v>0</v>
      </c>
      <c r="G17" s="77"/>
      <c r="H17" s="77"/>
      <c r="I17" s="96" t="s">
        <v>157</v>
      </c>
    </row>
    <row r="18" spans="1:9" ht="23.25" customHeight="1" x14ac:dyDescent="0.35">
      <c r="A18" s="78" t="s">
        <v>147</v>
      </c>
      <c r="B18" s="76" t="s">
        <v>35</v>
      </c>
      <c r="C18" s="28">
        <v>0</v>
      </c>
      <c r="D18" s="28" t="s">
        <v>8</v>
      </c>
      <c r="E18" s="57"/>
      <c r="F18" s="57">
        <f>SUM(E18)*C18</f>
        <v>0</v>
      </c>
      <c r="G18" s="77" t="s">
        <v>12</v>
      </c>
      <c r="H18" s="77" t="s">
        <v>12</v>
      </c>
      <c r="I18" s="96" t="s">
        <v>157</v>
      </c>
    </row>
    <row r="19" spans="1:9" ht="24.75" customHeight="1" x14ac:dyDescent="0.35">
      <c r="A19" s="78" t="s">
        <v>148</v>
      </c>
      <c r="B19" s="76" t="s">
        <v>25</v>
      </c>
      <c r="C19" s="28">
        <v>0</v>
      </c>
      <c r="D19" s="28" t="s">
        <v>45</v>
      </c>
      <c r="E19" s="57"/>
      <c r="F19" s="57">
        <f>SUM(E19)*C19</f>
        <v>0</v>
      </c>
      <c r="G19" s="77" t="s">
        <v>10</v>
      </c>
      <c r="H19" s="77" t="s">
        <v>10</v>
      </c>
      <c r="I19" s="96" t="s">
        <v>158</v>
      </c>
    </row>
    <row r="20" spans="1:9" ht="30" x14ac:dyDescent="0.35">
      <c r="A20" s="78" t="s">
        <v>149</v>
      </c>
      <c r="B20" s="76" t="s">
        <v>46</v>
      </c>
      <c r="C20" s="28">
        <v>0</v>
      </c>
      <c r="D20" s="28" t="s">
        <v>45</v>
      </c>
      <c r="E20" s="57"/>
      <c r="F20" s="57">
        <f>SUM(E20)*C20</f>
        <v>0</v>
      </c>
      <c r="G20" s="77" t="s">
        <v>102</v>
      </c>
      <c r="H20" s="77" t="s">
        <v>102</v>
      </c>
      <c r="I20" s="96" t="s">
        <v>159</v>
      </c>
    </row>
    <row r="21" spans="1:9" ht="30" x14ac:dyDescent="0.35">
      <c r="A21" s="78" t="s">
        <v>150</v>
      </c>
      <c r="B21" s="76" t="s">
        <v>14</v>
      </c>
      <c r="C21" s="28">
        <v>0</v>
      </c>
      <c r="D21" s="28" t="s">
        <v>8</v>
      </c>
      <c r="E21" s="57"/>
      <c r="F21" s="57">
        <f t="shared" ref="F21" si="1">SUM(E21)*C21</f>
        <v>0</v>
      </c>
      <c r="G21" s="77" t="s">
        <v>12</v>
      </c>
      <c r="H21" s="77" t="s">
        <v>12</v>
      </c>
      <c r="I21" s="96" t="s">
        <v>159</v>
      </c>
    </row>
    <row r="22" spans="1:9" x14ac:dyDescent="0.35">
      <c r="E22" s="89"/>
      <c r="F22" s="97">
        <f>SUM(F4:F21)</f>
        <v>0</v>
      </c>
    </row>
    <row r="24" spans="1:9" x14ac:dyDescent="0.35">
      <c r="A24" s="32"/>
      <c r="B24" s="33" t="s">
        <v>73</v>
      </c>
    </row>
    <row r="25" spans="1:9" ht="20" x14ac:dyDescent="0.35">
      <c r="B25" s="33" t="s">
        <v>303</v>
      </c>
    </row>
    <row r="26" spans="1:9" x14ac:dyDescent="0.35">
      <c r="B26" s="33" t="s">
        <v>208</v>
      </c>
    </row>
    <row r="27" spans="1:9" ht="20" x14ac:dyDescent="0.35">
      <c r="B27" s="33" t="s">
        <v>304</v>
      </c>
    </row>
    <row r="28" spans="1:9" ht="20" x14ac:dyDescent="0.35">
      <c r="B28" s="33" t="s">
        <v>305</v>
      </c>
    </row>
    <row r="29" spans="1:9" ht="20" x14ac:dyDescent="0.35">
      <c r="B29" s="33" t="s">
        <v>81</v>
      </c>
    </row>
  </sheetData>
  <mergeCells count="18">
    <mergeCell ref="F10:F11"/>
    <mergeCell ref="G10:G11"/>
    <mergeCell ref="H10:H11"/>
    <mergeCell ref="A10:A11"/>
    <mergeCell ref="B10:B11"/>
    <mergeCell ref="C10:C11"/>
    <mergeCell ref="D10:D11"/>
    <mergeCell ref="E10:E11"/>
    <mergeCell ref="A1:I1"/>
    <mergeCell ref="A2:B2"/>
    <mergeCell ref="A4:A5"/>
    <mergeCell ref="B4:B5"/>
    <mergeCell ref="C4:C5"/>
    <mergeCell ref="D4:D5"/>
    <mergeCell ref="E4:E5"/>
    <mergeCell ref="F4:F5"/>
    <mergeCell ref="G4:G5"/>
    <mergeCell ref="H4:H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3"/>
  <sheetViews>
    <sheetView zoomScaleNormal="100" workbookViewId="0">
      <pane ySplit="2" topLeftCell="A3" activePane="bottomLeft" state="frozen"/>
      <selection activeCell="P4" sqref="P4"/>
      <selection pane="bottomLeft" sqref="A1:I1"/>
    </sheetView>
  </sheetViews>
  <sheetFormatPr defaultColWidth="9.1796875" defaultRowHeight="14.5" x14ac:dyDescent="0.35"/>
  <cols>
    <col min="1" max="1" width="10.26953125" customWidth="1"/>
    <col min="2" max="2" width="55.54296875" customWidth="1"/>
    <col min="3" max="3" width="11.1796875" customWidth="1"/>
    <col min="4" max="4" width="11.7265625" customWidth="1"/>
    <col min="5" max="5" width="11.26953125" customWidth="1"/>
    <col min="6" max="6" width="13.81640625" customWidth="1"/>
    <col min="7" max="7" width="13.54296875" customWidth="1"/>
    <col min="8" max="8" width="13.453125" customWidth="1"/>
    <col min="9" max="9" width="48.1796875" customWidth="1"/>
  </cols>
  <sheetData>
    <row r="1" spans="1:9" ht="63.75" customHeight="1" x14ac:dyDescent="0.35">
      <c r="A1" s="181" t="s">
        <v>259</v>
      </c>
      <c r="B1" s="182"/>
      <c r="C1" s="182"/>
      <c r="D1" s="182"/>
      <c r="E1" s="182"/>
      <c r="F1" s="182"/>
      <c r="G1" s="182"/>
      <c r="H1" s="182"/>
      <c r="I1" s="182"/>
    </row>
    <row r="2" spans="1:9" ht="23.25" customHeight="1" x14ac:dyDescent="0.35">
      <c r="A2" s="179" t="s">
        <v>0</v>
      </c>
      <c r="B2" s="180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6" t="s">
        <v>7</v>
      </c>
    </row>
    <row r="3" spans="1:9" ht="14.25" customHeight="1" x14ac:dyDescent="0.35">
      <c r="A3" s="3" t="s">
        <v>124</v>
      </c>
      <c r="B3" s="6" t="s">
        <v>40</v>
      </c>
      <c r="C3" s="4"/>
      <c r="D3" s="4"/>
      <c r="E3" s="4"/>
      <c r="F3" s="4"/>
      <c r="G3" s="4"/>
      <c r="H3" s="4"/>
      <c r="I3" s="17"/>
    </row>
    <row r="4" spans="1:9" ht="23.25" customHeight="1" x14ac:dyDescent="0.35">
      <c r="A4" s="13" t="s">
        <v>125</v>
      </c>
      <c r="B4" s="18" t="s">
        <v>287</v>
      </c>
      <c r="C4" s="81">
        <v>10</v>
      </c>
      <c r="D4" s="81" t="s">
        <v>8</v>
      </c>
      <c r="E4" s="82"/>
      <c r="F4" s="82">
        <f>C4*E4</f>
        <v>0</v>
      </c>
      <c r="G4" s="79" t="s">
        <v>10</v>
      </c>
      <c r="H4" s="79" t="s">
        <v>10</v>
      </c>
      <c r="I4" s="42" t="s">
        <v>160</v>
      </c>
    </row>
    <row r="5" spans="1:9" ht="23.25" customHeight="1" x14ac:dyDescent="0.35">
      <c r="A5" s="13" t="s">
        <v>126</v>
      </c>
      <c r="B5" s="18" t="s">
        <v>289</v>
      </c>
      <c r="C5" s="81">
        <f>SUM(H5)-G5</f>
        <v>265</v>
      </c>
      <c r="D5" s="81" t="s">
        <v>11</v>
      </c>
      <c r="E5" s="82"/>
      <c r="F5" s="82">
        <f>C5*E5</f>
        <v>0</v>
      </c>
      <c r="G5" s="77">
        <v>44719</v>
      </c>
      <c r="H5" s="77">
        <v>44984</v>
      </c>
      <c r="I5" s="42" t="s">
        <v>291</v>
      </c>
    </row>
    <row r="6" spans="1:9" ht="23.25" customHeight="1" x14ac:dyDescent="0.35">
      <c r="A6" s="13" t="s">
        <v>127</v>
      </c>
      <c r="B6" s="18" t="s">
        <v>288</v>
      </c>
      <c r="C6" s="81">
        <v>10</v>
      </c>
      <c r="D6" s="81" t="s">
        <v>8</v>
      </c>
      <c r="E6" s="82"/>
      <c r="F6" s="82">
        <f>C6*E6</f>
        <v>0</v>
      </c>
      <c r="G6" s="79" t="s">
        <v>10</v>
      </c>
      <c r="H6" s="79" t="s">
        <v>10</v>
      </c>
      <c r="I6" s="42" t="s">
        <v>160</v>
      </c>
    </row>
    <row r="7" spans="1:9" ht="13.5" customHeight="1" x14ac:dyDescent="0.35">
      <c r="A7" s="3" t="s">
        <v>128</v>
      </c>
      <c r="B7" s="6" t="s">
        <v>41</v>
      </c>
      <c r="C7" s="4"/>
      <c r="D7" s="4"/>
      <c r="E7" s="3"/>
      <c r="F7" s="3"/>
      <c r="G7" s="4"/>
      <c r="H7" s="4"/>
      <c r="I7" s="17"/>
    </row>
    <row r="8" spans="1:9" ht="23.25" customHeight="1" x14ac:dyDescent="0.35">
      <c r="A8" s="2" t="s">
        <v>129</v>
      </c>
      <c r="B8" s="12" t="s">
        <v>107</v>
      </c>
      <c r="C8" s="28">
        <v>1</v>
      </c>
      <c r="D8" s="28" t="s">
        <v>8</v>
      </c>
      <c r="E8" s="57"/>
      <c r="F8" s="57">
        <f t="shared" ref="F8" si="0">C8*E8</f>
        <v>0</v>
      </c>
      <c r="G8" s="79" t="s">
        <v>10</v>
      </c>
      <c r="H8" s="79" t="s">
        <v>10</v>
      </c>
      <c r="I8" s="42" t="s">
        <v>161</v>
      </c>
    </row>
    <row r="9" spans="1:9" ht="23.25" customHeight="1" x14ac:dyDescent="0.35">
      <c r="A9" s="34" t="s">
        <v>130</v>
      </c>
      <c r="B9" s="12" t="s">
        <v>74</v>
      </c>
      <c r="C9" s="81">
        <f>SUM(H9)-G9</f>
        <v>265</v>
      </c>
      <c r="D9" s="81" t="s">
        <v>11</v>
      </c>
      <c r="E9" s="82"/>
      <c r="F9" s="82">
        <f>C9*E9</f>
        <v>0</v>
      </c>
      <c r="G9" s="77">
        <v>44719</v>
      </c>
      <c r="H9" s="77">
        <v>44984</v>
      </c>
      <c r="I9" s="42" t="s">
        <v>290</v>
      </c>
    </row>
    <row r="10" spans="1:9" ht="23.25" customHeight="1" x14ac:dyDescent="0.35">
      <c r="A10" s="34" t="s">
        <v>131</v>
      </c>
      <c r="B10" s="12" t="s">
        <v>75</v>
      </c>
      <c r="C10" s="28">
        <v>1</v>
      </c>
      <c r="D10" s="28" t="s">
        <v>8</v>
      </c>
      <c r="E10" s="57"/>
      <c r="F10" s="57">
        <f t="shared" ref="F10" si="1">C10*E10</f>
        <v>0</v>
      </c>
      <c r="G10" s="79" t="s">
        <v>10</v>
      </c>
      <c r="H10" s="79" t="s">
        <v>10</v>
      </c>
      <c r="I10" s="42" t="s">
        <v>162</v>
      </c>
    </row>
    <row r="11" spans="1:9" ht="13.5" customHeight="1" x14ac:dyDescent="0.35">
      <c r="A11" s="3" t="s">
        <v>132</v>
      </c>
      <c r="B11" s="6" t="s">
        <v>22</v>
      </c>
      <c r="C11" s="4"/>
      <c r="D11" s="4"/>
      <c r="E11" s="3"/>
      <c r="F11" s="3"/>
      <c r="G11" s="4"/>
      <c r="H11" s="4"/>
      <c r="I11" s="17"/>
    </row>
    <row r="12" spans="1:9" ht="13.5" customHeight="1" x14ac:dyDescent="0.35">
      <c r="A12" s="34" t="s">
        <v>133</v>
      </c>
      <c r="B12" s="12" t="s">
        <v>182</v>
      </c>
      <c r="C12" s="81"/>
      <c r="D12" s="81" t="s">
        <v>11</v>
      </c>
      <c r="E12" s="82"/>
      <c r="F12" s="82">
        <f t="shared" ref="F12:F15" si="2">C12*E12</f>
        <v>0</v>
      </c>
      <c r="G12" s="77">
        <v>44719</v>
      </c>
      <c r="H12" s="77">
        <v>45471</v>
      </c>
      <c r="I12" s="42" t="s">
        <v>183</v>
      </c>
    </row>
    <row r="13" spans="1:9" ht="26.25" customHeight="1" x14ac:dyDescent="0.35">
      <c r="A13" s="34" t="s">
        <v>134</v>
      </c>
      <c r="B13" s="39" t="s">
        <v>184</v>
      </c>
      <c r="C13" s="81"/>
      <c r="D13" s="81" t="s">
        <v>8</v>
      </c>
      <c r="E13" s="82"/>
      <c r="F13" s="82">
        <f t="shared" si="2"/>
        <v>0</v>
      </c>
      <c r="G13" s="79" t="s">
        <v>10</v>
      </c>
      <c r="H13" s="79" t="s">
        <v>10</v>
      </c>
      <c r="I13" s="43"/>
    </row>
    <row r="14" spans="1:9" ht="22.5" customHeight="1" x14ac:dyDescent="0.35">
      <c r="A14" s="34" t="s">
        <v>135</v>
      </c>
      <c r="B14" s="39" t="s">
        <v>185</v>
      </c>
      <c r="C14" s="81"/>
      <c r="D14" s="81" t="s">
        <v>11</v>
      </c>
      <c r="E14" s="82"/>
      <c r="F14" s="82">
        <f>C14*E14</f>
        <v>0</v>
      </c>
      <c r="G14" s="77">
        <v>44719</v>
      </c>
      <c r="H14" s="77">
        <v>45471</v>
      </c>
      <c r="I14" s="42" t="s">
        <v>292</v>
      </c>
    </row>
    <row r="15" spans="1:9" ht="22.5" customHeight="1" x14ac:dyDescent="0.35">
      <c r="A15" s="34" t="s">
        <v>136</v>
      </c>
      <c r="B15" s="35" t="s">
        <v>186</v>
      </c>
      <c r="C15" s="28"/>
      <c r="D15" s="28" t="s">
        <v>8</v>
      </c>
      <c r="E15" s="57"/>
      <c r="F15" s="57">
        <f t="shared" si="2"/>
        <v>0</v>
      </c>
      <c r="G15" s="77" t="s">
        <v>10</v>
      </c>
      <c r="H15" s="77" t="s">
        <v>10</v>
      </c>
      <c r="I15" s="42" t="s">
        <v>160</v>
      </c>
    </row>
    <row r="16" spans="1:9" x14ac:dyDescent="0.35">
      <c r="C16" s="30"/>
      <c r="D16" s="30"/>
      <c r="E16" s="89"/>
      <c r="F16" s="114">
        <f>SUM(F4:F15)</f>
        <v>0</v>
      </c>
      <c r="G16" s="30"/>
      <c r="H16" s="30"/>
    </row>
    <row r="17" spans="2:2" x14ac:dyDescent="0.35">
      <c r="B17" s="112" t="s">
        <v>76</v>
      </c>
    </row>
    <row r="18" spans="2:2" x14ac:dyDescent="0.35">
      <c r="B18" s="113" t="s">
        <v>273</v>
      </c>
    </row>
    <row r="19" spans="2:2" x14ac:dyDescent="0.35">
      <c r="B19" s="113" t="s">
        <v>274</v>
      </c>
    </row>
    <row r="20" spans="2:2" x14ac:dyDescent="0.35">
      <c r="B20" s="113" t="s">
        <v>275</v>
      </c>
    </row>
    <row r="21" spans="2:2" x14ac:dyDescent="0.35">
      <c r="B21" s="113" t="s">
        <v>276</v>
      </c>
    </row>
    <row r="22" spans="2:2" x14ac:dyDescent="0.35">
      <c r="B22" s="113" t="s">
        <v>277</v>
      </c>
    </row>
    <row r="23" spans="2:2" x14ac:dyDescent="0.35">
      <c r="B23" s="113" t="s">
        <v>278</v>
      </c>
    </row>
    <row r="24" spans="2:2" x14ac:dyDescent="0.35">
      <c r="B24" s="113" t="s">
        <v>279</v>
      </c>
    </row>
    <row r="25" spans="2:2" x14ac:dyDescent="0.35">
      <c r="B25" s="113" t="s">
        <v>280</v>
      </c>
    </row>
    <row r="26" spans="2:2" x14ac:dyDescent="0.35">
      <c r="B26" s="113" t="s">
        <v>281</v>
      </c>
    </row>
    <row r="27" spans="2:2" x14ac:dyDescent="0.35">
      <c r="B27" s="113" t="s">
        <v>282</v>
      </c>
    </row>
    <row r="28" spans="2:2" x14ac:dyDescent="0.35">
      <c r="B28" s="113" t="s">
        <v>283</v>
      </c>
    </row>
    <row r="29" spans="2:2" x14ac:dyDescent="0.35">
      <c r="B29" s="113" t="s">
        <v>284</v>
      </c>
    </row>
    <row r="30" spans="2:2" x14ac:dyDescent="0.35">
      <c r="B30" s="113" t="s">
        <v>285</v>
      </c>
    </row>
    <row r="31" spans="2:2" x14ac:dyDescent="0.35">
      <c r="B31" s="113" t="s">
        <v>286</v>
      </c>
    </row>
    <row r="32" spans="2:2" s="30" customFormat="1" x14ac:dyDescent="0.35">
      <c r="B32" s="113"/>
    </row>
    <row r="33" spans="2:2" x14ac:dyDescent="0.35">
      <c r="B33" s="112" t="s">
        <v>187</v>
      </c>
    </row>
  </sheetData>
  <mergeCells count="2">
    <mergeCell ref="A2:B2"/>
    <mergeCell ref="A1:I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1588-6AF2-4EB9-A2D1-498F40C65F6A}">
  <sheetPr>
    <pageSetUpPr fitToPage="1"/>
  </sheetPr>
  <dimension ref="A1:I23"/>
  <sheetViews>
    <sheetView zoomScale="90" zoomScaleNormal="90" workbookViewId="0">
      <pane ySplit="2" topLeftCell="A3" activePane="bottomLeft" state="frozen"/>
      <selection activeCell="P4" sqref="P4"/>
      <selection pane="bottomLeft" sqref="A1:I1"/>
    </sheetView>
  </sheetViews>
  <sheetFormatPr defaultColWidth="9.1796875" defaultRowHeight="14.5" x14ac:dyDescent="0.35"/>
  <cols>
    <col min="1" max="1" width="10.26953125" style="30" customWidth="1"/>
    <col min="2" max="2" width="55.54296875" style="30" customWidth="1"/>
    <col min="3" max="3" width="11.1796875" style="30" customWidth="1"/>
    <col min="4" max="4" width="11.7265625" style="30" customWidth="1"/>
    <col min="5" max="5" width="11.26953125" style="30" customWidth="1"/>
    <col min="6" max="6" width="14.1796875" style="30" customWidth="1"/>
    <col min="7" max="7" width="13.54296875" style="30" customWidth="1"/>
    <col min="8" max="8" width="13.453125" style="30" customWidth="1"/>
    <col min="9" max="9" width="47.54296875" style="30" customWidth="1"/>
    <col min="10" max="16384" width="9.1796875" style="30"/>
  </cols>
  <sheetData>
    <row r="1" spans="1:9" ht="63.75" customHeight="1" x14ac:dyDescent="0.35">
      <c r="A1" s="150" t="s">
        <v>260</v>
      </c>
      <c r="B1" s="151"/>
      <c r="C1" s="151"/>
      <c r="D1" s="151"/>
      <c r="E1" s="151"/>
      <c r="F1" s="151"/>
      <c r="G1" s="151"/>
      <c r="H1" s="151"/>
      <c r="I1" s="151"/>
    </row>
    <row r="2" spans="1:9" ht="23.25" customHeight="1" x14ac:dyDescent="0.35">
      <c r="A2" s="163" t="s">
        <v>0</v>
      </c>
      <c r="B2" s="165"/>
      <c r="C2" s="85" t="s">
        <v>1</v>
      </c>
      <c r="D2" s="85" t="s">
        <v>2</v>
      </c>
      <c r="E2" s="85" t="s">
        <v>3</v>
      </c>
      <c r="F2" s="85" t="s">
        <v>4</v>
      </c>
      <c r="G2" s="85" t="s">
        <v>5</v>
      </c>
      <c r="H2" s="85" t="s">
        <v>6</v>
      </c>
      <c r="I2" s="85" t="s">
        <v>7</v>
      </c>
    </row>
    <row r="3" spans="1:9" ht="13.5" customHeight="1" x14ac:dyDescent="0.35">
      <c r="A3" s="3" t="s">
        <v>122</v>
      </c>
      <c r="B3" s="6" t="s">
        <v>163</v>
      </c>
      <c r="C3" s="4"/>
      <c r="D3" s="4"/>
      <c r="E3" s="4"/>
      <c r="F3" s="4"/>
      <c r="G3" s="4"/>
      <c r="H3" s="4"/>
      <c r="I3" s="17"/>
    </row>
    <row r="4" spans="1:9" ht="51.75" customHeight="1" x14ac:dyDescent="0.35">
      <c r="A4" s="78" t="s">
        <v>123</v>
      </c>
      <c r="B4" s="76" t="s">
        <v>164</v>
      </c>
      <c r="C4" s="28">
        <v>1</v>
      </c>
      <c r="D4" s="28" t="s">
        <v>8</v>
      </c>
      <c r="E4" s="57"/>
      <c r="F4" s="57">
        <f t="shared" ref="F4:F5" si="0">C4*E4</f>
        <v>0</v>
      </c>
      <c r="G4" s="77">
        <v>44711</v>
      </c>
      <c r="H4" s="77">
        <v>44718</v>
      </c>
      <c r="I4" s="38" t="s">
        <v>272</v>
      </c>
    </row>
    <row r="5" spans="1:9" ht="39.75" customHeight="1" x14ac:dyDescent="0.35">
      <c r="A5" s="78" t="s">
        <v>85</v>
      </c>
      <c r="B5" s="76" t="s">
        <v>166</v>
      </c>
      <c r="C5" s="28">
        <v>1</v>
      </c>
      <c r="D5" s="28" t="s">
        <v>8</v>
      </c>
      <c r="E5" s="57"/>
      <c r="F5" s="57">
        <f t="shared" si="0"/>
        <v>0</v>
      </c>
      <c r="G5" s="77">
        <v>44830</v>
      </c>
      <c r="H5" s="77">
        <v>44833</v>
      </c>
      <c r="I5" s="38" t="s">
        <v>165</v>
      </c>
    </row>
    <row r="6" spans="1:9" ht="15" customHeight="1" x14ac:dyDescent="0.35">
      <c r="A6" s="3" t="s">
        <v>88</v>
      </c>
      <c r="B6" s="6" t="s">
        <v>167</v>
      </c>
      <c r="C6" s="4"/>
      <c r="D6" s="4"/>
      <c r="E6" s="4"/>
      <c r="F6" s="4"/>
      <c r="G6" s="4"/>
      <c r="H6" s="4"/>
      <c r="I6" s="17"/>
    </row>
    <row r="7" spans="1:9" ht="41.25" customHeight="1" x14ac:dyDescent="0.35">
      <c r="A7" s="78" t="s">
        <v>89</v>
      </c>
      <c r="B7" s="76" t="s">
        <v>168</v>
      </c>
      <c r="C7" s="28">
        <f t="shared" ref="C7:C8" si="1">SUM(H7)-G7</f>
        <v>265</v>
      </c>
      <c r="D7" s="28" t="s">
        <v>11</v>
      </c>
      <c r="E7" s="57"/>
      <c r="F7" s="57">
        <f>C7*E7</f>
        <v>0</v>
      </c>
      <c r="G7" s="77">
        <v>44719</v>
      </c>
      <c r="H7" s="77">
        <v>44984</v>
      </c>
      <c r="I7" s="38" t="s">
        <v>169</v>
      </c>
    </row>
    <row r="8" spans="1:9" ht="45.75" customHeight="1" x14ac:dyDescent="0.35">
      <c r="A8" s="78" t="s">
        <v>90</v>
      </c>
      <c r="B8" s="76" t="s">
        <v>170</v>
      </c>
      <c r="C8" s="28">
        <f t="shared" si="1"/>
        <v>150</v>
      </c>
      <c r="D8" s="28" t="s">
        <v>11</v>
      </c>
      <c r="E8" s="57"/>
      <c r="F8" s="57">
        <f t="shared" ref="F8" si="2">C8*E8</f>
        <v>0</v>
      </c>
      <c r="G8" s="77">
        <v>44834</v>
      </c>
      <c r="H8" s="77">
        <v>44984</v>
      </c>
      <c r="I8" s="38" t="s">
        <v>169</v>
      </c>
    </row>
    <row r="9" spans="1:9" ht="24" customHeight="1" x14ac:dyDescent="0.35">
      <c r="A9" s="3" t="s">
        <v>140</v>
      </c>
      <c r="B9" s="6" t="s">
        <v>171</v>
      </c>
      <c r="C9" s="4"/>
      <c r="D9" s="4"/>
      <c r="E9" s="17"/>
      <c r="F9" s="17"/>
      <c r="G9" s="4"/>
      <c r="H9" s="4"/>
      <c r="I9" s="17"/>
    </row>
    <row r="10" spans="1:9" ht="44.5" customHeight="1" x14ac:dyDescent="0.35">
      <c r="A10" s="78" t="s">
        <v>141</v>
      </c>
      <c r="B10" s="76" t="s">
        <v>172</v>
      </c>
      <c r="C10" s="28">
        <f>SUM(H10)-G10</f>
        <v>265</v>
      </c>
      <c r="D10" s="28" t="s">
        <v>11</v>
      </c>
      <c r="E10" s="57"/>
      <c r="F10" s="57">
        <f t="shared" ref="F10" si="3">C10*E10</f>
        <v>0</v>
      </c>
      <c r="G10" s="77">
        <v>44719</v>
      </c>
      <c r="H10" s="77">
        <v>44984</v>
      </c>
      <c r="I10" s="38" t="s">
        <v>173</v>
      </c>
    </row>
    <row r="11" spans="1:9" ht="24" customHeight="1" x14ac:dyDescent="0.35">
      <c r="A11" s="3" t="s">
        <v>142</v>
      </c>
      <c r="B11" s="6" t="s">
        <v>22</v>
      </c>
      <c r="C11" s="4"/>
      <c r="D11" s="4"/>
      <c r="E11" s="17"/>
      <c r="F11" s="17"/>
      <c r="G11" s="4"/>
      <c r="H11" s="4"/>
      <c r="I11" s="17"/>
    </row>
    <row r="12" spans="1:9" ht="24" customHeight="1" x14ac:dyDescent="0.35">
      <c r="A12" s="78" t="s">
        <v>143</v>
      </c>
      <c r="B12" s="76" t="s">
        <v>174</v>
      </c>
      <c r="C12" s="28">
        <f>SUM(H12)-G12</f>
        <v>265</v>
      </c>
      <c r="D12" s="28" t="s">
        <v>11</v>
      </c>
      <c r="E12" s="57"/>
      <c r="F12" s="57">
        <f>SUM(C12)*E12</f>
        <v>0</v>
      </c>
      <c r="G12" s="77">
        <v>44719</v>
      </c>
      <c r="H12" s="77">
        <v>44984</v>
      </c>
      <c r="I12" s="38" t="s">
        <v>175</v>
      </c>
    </row>
    <row r="13" spans="1:9" ht="24" customHeight="1" x14ac:dyDescent="0.35">
      <c r="A13" s="3" t="s">
        <v>144</v>
      </c>
      <c r="B13" s="6" t="s">
        <v>176</v>
      </c>
      <c r="C13" s="4"/>
      <c r="D13" s="4"/>
      <c r="E13" s="17"/>
      <c r="F13" s="17"/>
      <c r="G13" s="4"/>
      <c r="H13" s="4"/>
      <c r="I13" s="17"/>
    </row>
    <row r="14" spans="1:9" ht="38.25" customHeight="1" x14ac:dyDescent="0.35">
      <c r="A14" s="78" t="s">
        <v>145</v>
      </c>
      <c r="B14" s="76" t="s">
        <v>177</v>
      </c>
      <c r="C14" s="28">
        <v>1</v>
      </c>
      <c r="D14" s="28" t="s">
        <v>8</v>
      </c>
      <c r="E14" s="57"/>
      <c r="F14" s="57">
        <f t="shared" ref="F14:F15" si="4">C14*E14</f>
        <v>0</v>
      </c>
      <c r="G14" s="77">
        <v>44984</v>
      </c>
      <c r="H14" s="77">
        <v>44988</v>
      </c>
      <c r="I14" s="183" t="s">
        <v>178</v>
      </c>
    </row>
    <row r="15" spans="1:9" ht="38.25" customHeight="1" x14ac:dyDescent="0.35">
      <c r="A15" s="78" t="s">
        <v>146</v>
      </c>
      <c r="B15" s="76" t="s">
        <v>179</v>
      </c>
      <c r="C15" s="28">
        <v>1</v>
      </c>
      <c r="D15" s="28" t="s">
        <v>8</v>
      </c>
      <c r="E15" s="57"/>
      <c r="F15" s="57">
        <f t="shared" si="4"/>
        <v>0</v>
      </c>
      <c r="G15" s="77">
        <v>44984</v>
      </c>
      <c r="H15" s="77">
        <v>44988</v>
      </c>
      <c r="I15" s="183"/>
    </row>
    <row r="16" spans="1:9" ht="23.25" customHeight="1" x14ac:dyDescent="0.35">
      <c r="F16" s="97">
        <f>SUM(F4:F15)</f>
        <v>0</v>
      </c>
    </row>
    <row r="17" spans="1:2" ht="23.25" customHeight="1" x14ac:dyDescent="0.35"/>
    <row r="18" spans="1:2" ht="23.25" customHeight="1" x14ac:dyDescent="0.35">
      <c r="A18" s="32"/>
      <c r="B18" s="33"/>
    </row>
    <row r="19" spans="1:2" ht="24.75" customHeight="1" x14ac:dyDescent="0.35">
      <c r="B19" s="33"/>
    </row>
    <row r="20" spans="1:2" x14ac:dyDescent="0.35">
      <c r="B20" s="33"/>
    </row>
    <row r="21" spans="1:2" x14ac:dyDescent="0.35">
      <c r="B21" s="33"/>
    </row>
    <row r="22" spans="1:2" x14ac:dyDescent="0.35">
      <c r="B22" s="33"/>
    </row>
    <row r="23" spans="1:2" x14ac:dyDescent="0.35">
      <c r="B23" s="33"/>
    </row>
  </sheetData>
  <mergeCells count="3">
    <mergeCell ref="A1:I1"/>
    <mergeCell ref="A2:B2"/>
    <mergeCell ref="I14:I1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5"/>
  <sheetViews>
    <sheetView zoomScale="90" zoomScaleNormal="90" workbookViewId="0">
      <pane ySplit="2" topLeftCell="A3" activePane="bottomLeft" state="frozen"/>
      <selection activeCell="P4" sqref="P4"/>
      <selection pane="bottomLeft" activeCell="P4" sqref="P4"/>
    </sheetView>
  </sheetViews>
  <sheetFormatPr defaultColWidth="9.1796875" defaultRowHeight="14.5" x14ac:dyDescent="0.35"/>
  <cols>
    <col min="1" max="1" width="10.26953125" customWidth="1"/>
    <col min="2" max="2" width="55.54296875" customWidth="1"/>
    <col min="3" max="3" width="11.1796875" customWidth="1"/>
    <col min="4" max="4" width="11.7265625" customWidth="1"/>
    <col min="5" max="5" width="11.26953125" customWidth="1"/>
    <col min="6" max="6" width="14.1796875" customWidth="1"/>
    <col min="7" max="7" width="13.54296875" customWidth="1"/>
    <col min="8" max="8" width="13.453125" customWidth="1"/>
    <col min="9" max="9" width="57.26953125" customWidth="1"/>
    <col min="11" max="11" width="13.7265625" customWidth="1"/>
  </cols>
  <sheetData>
    <row r="1" spans="1:11" ht="63.75" customHeight="1" x14ac:dyDescent="0.35">
      <c r="A1" s="181" t="s">
        <v>265</v>
      </c>
      <c r="B1" s="182"/>
      <c r="C1" s="182"/>
      <c r="D1" s="182"/>
      <c r="E1" s="182"/>
      <c r="F1" s="182"/>
      <c r="G1" s="182"/>
      <c r="H1" s="182"/>
      <c r="I1" s="182"/>
    </row>
    <row r="2" spans="1:11" ht="23.25" customHeight="1" x14ac:dyDescent="0.35">
      <c r="A2" s="179" t="s">
        <v>0</v>
      </c>
      <c r="B2" s="180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6" t="s">
        <v>7</v>
      </c>
    </row>
    <row r="3" spans="1:11" ht="13.5" customHeight="1" x14ac:dyDescent="0.35">
      <c r="A3" s="3" t="s">
        <v>122</v>
      </c>
      <c r="B3" s="6" t="s">
        <v>191</v>
      </c>
      <c r="C3" s="4"/>
      <c r="D3" s="4"/>
      <c r="E3" s="4"/>
      <c r="F3" s="4"/>
      <c r="G3" s="4"/>
      <c r="H3" s="4"/>
      <c r="I3" s="17"/>
    </row>
    <row r="4" spans="1:11" ht="51.75" customHeight="1" x14ac:dyDescent="0.35">
      <c r="A4" s="50" t="s">
        <v>123</v>
      </c>
      <c r="B4" s="12" t="s">
        <v>192</v>
      </c>
      <c r="C4" s="1">
        <v>1</v>
      </c>
      <c r="D4" s="1" t="s">
        <v>8</v>
      </c>
      <c r="E4" s="57"/>
      <c r="F4" s="57">
        <f t="shared" ref="F4:F7" si="0">C4*E4</f>
        <v>0</v>
      </c>
      <c r="G4" s="77">
        <v>45559</v>
      </c>
      <c r="H4" s="77">
        <v>44984</v>
      </c>
      <c r="I4" s="38" t="s">
        <v>296</v>
      </c>
    </row>
    <row r="5" spans="1:11" ht="39.75" customHeight="1" x14ac:dyDescent="0.35">
      <c r="A5" s="50" t="s">
        <v>85</v>
      </c>
      <c r="B5" s="12" t="s">
        <v>193</v>
      </c>
      <c r="C5" s="1">
        <f t="shared" ref="C5:C6" si="1">SUM(H5)-G5</f>
        <v>265</v>
      </c>
      <c r="D5" s="1" t="s">
        <v>11</v>
      </c>
      <c r="E5" s="57"/>
      <c r="F5" s="57">
        <f t="shared" si="0"/>
        <v>0</v>
      </c>
      <c r="G5" s="77">
        <v>44719</v>
      </c>
      <c r="H5" s="77">
        <v>44984</v>
      </c>
      <c r="I5" s="38"/>
    </row>
    <row r="6" spans="1:11" ht="36.65" customHeight="1" x14ac:dyDescent="0.35">
      <c r="A6" s="50" t="s">
        <v>86</v>
      </c>
      <c r="B6" s="12" t="s">
        <v>194</v>
      </c>
      <c r="C6" s="1">
        <f t="shared" si="1"/>
        <v>265</v>
      </c>
      <c r="D6" s="1" t="s">
        <v>11</v>
      </c>
      <c r="E6" s="57"/>
      <c r="F6" s="57">
        <f t="shared" si="0"/>
        <v>0</v>
      </c>
      <c r="G6" s="77">
        <v>44719</v>
      </c>
      <c r="H6" s="77">
        <v>44984</v>
      </c>
      <c r="I6" s="38" t="s">
        <v>204</v>
      </c>
    </row>
    <row r="7" spans="1:11" ht="41.25" customHeight="1" x14ac:dyDescent="0.35">
      <c r="A7" s="50" t="s">
        <v>87</v>
      </c>
      <c r="B7" s="12" t="s">
        <v>195</v>
      </c>
      <c r="C7" s="1">
        <v>1</v>
      </c>
      <c r="D7" s="1" t="s">
        <v>8</v>
      </c>
      <c r="E7" s="57"/>
      <c r="F7" s="57">
        <f t="shared" si="0"/>
        <v>0</v>
      </c>
      <c r="G7" s="77" t="s">
        <v>12</v>
      </c>
      <c r="H7" s="77" t="s">
        <v>12</v>
      </c>
      <c r="I7" s="38"/>
    </row>
    <row r="8" spans="1:11" ht="45.75" customHeight="1" x14ac:dyDescent="0.35">
      <c r="A8" s="3" t="s">
        <v>88</v>
      </c>
      <c r="B8" s="6" t="s">
        <v>297</v>
      </c>
      <c r="C8" s="4"/>
      <c r="D8" s="4"/>
      <c r="E8" s="3"/>
      <c r="F8" s="3"/>
      <c r="G8" s="4"/>
      <c r="H8" s="4"/>
      <c r="I8" s="17"/>
    </row>
    <row r="9" spans="1:11" ht="24" customHeight="1" x14ac:dyDescent="0.35">
      <c r="A9" s="161" t="s">
        <v>89</v>
      </c>
      <c r="B9" s="184" t="s">
        <v>298</v>
      </c>
      <c r="C9" s="186">
        <v>28</v>
      </c>
      <c r="D9" s="186" t="s">
        <v>8</v>
      </c>
      <c r="E9" s="177"/>
      <c r="F9" s="177">
        <f>C9*E9</f>
        <v>0</v>
      </c>
      <c r="G9" s="77"/>
      <c r="H9" s="77"/>
      <c r="I9" s="38" t="s">
        <v>205</v>
      </c>
    </row>
    <row r="10" spans="1:11" ht="44.5" customHeight="1" x14ac:dyDescent="0.35">
      <c r="A10" s="166"/>
      <c r="B10" s="185"/>
      <c r="C10" s="187"/>
      <c r="D10" s="187"/>
      <c r="E10" s="178"/>
      <c r="F10" s="178"/>
      <c r="G10" s="77"/>
      <c r="H10" s="77"/>
      <c r="I10" s="38" t="s">
        <v>293</v>
      </c>
    </row>
    <row r="11" spans="1:11" ht="46.5" customHeight="1" x14ac:dyDescent="0.35">
      <c r="A11" s="53" t="s">
        <v>90</v>
      </c>
      <c r="B11" s="44" t="s">
        <v>299</v>
      </c>
      <c r="C11" s="14">
        <f>SUM(H11)-G11</f>
        <v>265</v>
      </c>
      <c r="D11" s="14" t="s">
        <v>11</v>
      </c>
      <c r="E11" s="57"/>
      <c r="F11" s="82">
        <f>C11*E11</f>
        <v>0</v>
      </c>
      <c r="G11" s="77">
        <v>44719</v>
      </c>
      <c r="H11" s="77">
        <v>44984</v>
      </c>
      <c r="I11" s="38" t="s">
        <v>294</v>
      </c>
      <c r="K11" s="74" t="s">
        <v>513</v>
      </c>
    </row>
    <row r="12" spans="1:11" ht="24" customHeight="1" x14ac:dyDescent="0.35">
      <c r="A12" s="3" t="s">
        <v>199</v>
      </c>
      <c r="B12" s="6" t="s">
        <v>196</v>
      </c>
      <c r="C12" s="4"/>
      <c r="D12" s="4"/>
      <c r="E12" s="3"/>
      <c r="F12" s="3"/>
      <c r="G12" s="4"/>
      <c r="H12" s="4"/>
      <c r="I12" s="17"/>
    </row>
    <row r="13" spans="1:11" ht="24" customHeight="1" x14ac:dyDescent="0.35">
      <c r="A13" s="45" t="s">
        <v>200</v>
      </c>
      <c r="B13" s="46" t="s">
        <v>300</v>
      </c>
      <c r="C13" s="47">
        <v>28</v>
      </c>
      <c r="D13" s="47" t="s">
        <v>8</v>
      </c>
      <c r="E13" s="57"/>
      <c r="F13" s="57">
        <f>C13*E13</f>
        <v>0</v>
      </c>
      <c r="G13" s="79" t="s">
        <v>102</v>
      </c>
      <c r="H13" s="79" t="s">
        <v>102</v>
      </c>
      <c r="I13" s="38" t="s">
        <v>295</v>
      </c>
    </row>
    <row r="14" spans="1:11" ht="24" customHeight="1" x14ac:dyDescent="0.35">
      <c r="A14" s="45"/>
      <c r="B14" s="46"/>
      <c r="C14" s="47"/>
      <c r="D14" s="47"/>
      <c r="E14" s="57"/>
      <c r="F14" s="57"/>
      <c r="G14" s="79"/>
      <c r="H14" s="79"/>
      <c r="I14" s="38"/>
    </row>
    <row r="15" spans="1:11" ht="24" customHeight="1" x14ac:dyDescent="0.35">
      <c r="A15" s="3" t="s">
        <v>201</v>
      </c>
      <c r="B15" s="6" t="s">
        <v>22</v>
      </c>
      <c r="C15" s="4"/>
      <c r="D15" s="4"/>
      <c r="E15" s="3"/>
      <c r="F15" s="3"/>
      <c r="G15" s="4"/>
      <c r="H15" s="4"/>
      <c r="I15" s="17"/>
    </row>
    <row r="16" spans="1:11" ht="24" customHeight="1" x14ac:dyDescent="0.35">
      <c r="A16" s="48" t="s">
        <v>202</v>
      </c>
      <c r="B16" s="12" t="s">
        <v>197</v>
      </c>
      <c r="C16" s="1">
        <v>0</v>
      </c>
      <c r="D16" s="1" t="s">
        <v>8</v>
      </c>
      <c r="E16" s="57"/>
      <c r="F16" s="57">
        <f t="shared" ref="F16:F17" si="2">C16*E16</f>
        <v>0</v>
      </c>
      <c r="G16" s="77" t="s">
        <v>12</v>
      </c>
      <c r="H16" s="77" t="s">
        <v>12</v>
      </c>
      <c r="I16" s="38"/>
    </row>
    <row r="17" spans="1:9" ht="24" customHeight="1" x14ac:dyDescent="0.35">
      <c r="A17" s="48" t="s">
        <v>203</v>
      </c>
      <c r="B17" s="12" t="s">
        <v>198</v>
      </c>
      <c r="C17" s="1">
        <v>0</v>
      </c>
      <c r="D17" s="1" t="s">
        <v>8</v>
      </c>
      <c r="E17" s="57"/>
      <c r="F17" s="57">
        <f t="shared" si="2"/>
        <v>0</v>
      </c>
      <c r="G17" s="77" t="s">
        <v>12</v>
      </c>
      <c r="H17" s="77" t="s">
        <v>12</v>
      </c>
      <c r="I17" s="38"/>
    </row>
    <row r="18" spans="1:9" ht="23.25" customHeight="1" x14ac:dyDescent="0.35">
      <c r="E18" s="89"/>
      <c r="F18" s="57">
        <f>SUM(F4:F17)</f>
        <v>0</v>
      </c>
      <c r="G18" s="30"/>
      <c r="H18" s="30"/>
      <c r="I18" s="30"/>
    </row>
    <row r="19" spans="1:9" ht="23.25" customHeight="1" x14ac:dyDescent="0.35">
      <c r="E19" s="115"/>
      <c r="F19" s="115"/>
      <c r="G19" s="30"/>
      <c r="H19" s="30"/>
      <c r="I19" s="30"/>
    </row>
    <row r="20" spans="1:9" ht="23.25" customHeight="1" x14ac:dyDescent="0.35">
      <c r="A20" s="32"/>
      <c r="B20" s="33"/>
    </row>
    <row r="21" spans="1:9" ht="24.75" customHeight="1" x14ac:dyDescent="0.35">
      <c r="B21" s="33"/>
    </row>
    <row r="22" spans="1:9" x14ac:dyDescent="0.35">
      <c r="B22" s="33"/>
    </row>
    <row r="23" spans="1:9" x14ac:dyDescent="0.35">
      <c r="B23" s="33"/>
    </row>
    <row r="24" spans="1:9" x14ac:dyDescent="0.35">
      <c r="B24" s="33"/>
    </row>
    <row r="25" spans="1:9" x14ac:dyDescent="0.35">
      <c r="B25" s="33"/>
    </row>
  </sheetData>
  <mergeCells count="8">
    <mergeCell ref="A1:I1"/>
    <mergeCell ref="A2:B2"/>
    <mergeCell ref="F9:F10"/>
    <mergeCell ref="A9:A10"/>
    <mergeCell ref="B9:B10"/>
    <mergeCell ref="C9:C10"/>
    <mergeCell ref="D9:D10"/>
    <mergeCell ref="E9:E10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815FF8D6B7F7419F9649C2CAEAD152" ma:contentTypeVersion="14" ma:contentTypeDescription="Create a new document." ma:contentTypeScope="" ma:versionID="a3159d4172d7210f3fc1901dadb6053b">
  <xsd:schema xmlns:xsd="http://www.w3.org/2001/XMLSchema" xmlns:xs="http://www.w3.org/2001/XMLSchema" xmlns:p="http://schemas.microsoft.com/office/2006/metadata/properties" xmlns:ns2="dcdf719c-4d1c-4251-8a1a-e44b14679c97" xmlns:ns3="0dcea118-ea5a-4420-a9ac-51339cb83069" targetNamespace="http://schemas.microsoft.com/office/2006/metadata/properties" ma:root="true" ma:fieldsID="44f1dab2bca1c58f019231539840f983" ns2:_="" ns3:_="">
    <xsd:import namespace="dcdf719c-4d1c-4251-8a1a-e44b14679c97"/>
    <xsd:import namespace="0dcea118-ea5a-4420-a9ac-51339cb830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f719c-4d1c-4251-8a1a-e44b14679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ea118-ea5a-4420-a9ac-51339cb830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cdf719c-4d1c-4251-8a1a-e44b14679c97" xsi:nil="true"/>
    <SharedWithUsers xmlns="0dcea118-ea5a-4420-a9ac-51339cb8306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6FF78F0-D83E-4D2E-BD2F-9E3E1F3E4B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306F64-D4EA-4B40-A199-474680243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f719c-4d1c-4251-8a1a-e44b14679c97"/>
    <ds:schemaRef ds:uri="0dcea118-ea5a-4420-a9ac-51339cb83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00CF68-C820-4AB9-9E75-0FCE89620CA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a6d80a1-d976-419c-a684-475ed6b3f236"/>
    <ds:schemaRef ds:uri="http://purl.org/dc/terms/"/>
    <ds:schemaRef ds:uri="0a9fd008-7afc-4e98-8c61-1418240e49b2"/>
    <ds:schemaRef ds:uri="http://schemas.openxmlformats.org/package/2006/metadata/core-properties"/>
    <ds:schemaRef ds:uri="http://schemas.microsoft.com/sharepoint/v3"/>
    <ds:schemaRef ds:uri="de3bdadf-f920-4594-aded-9a911680877e"/>
    <ds:schemaRef ds:uri="http://schemas.microsoft.com/sharepoint/v3/fields"/>
    <ds:schemaRef ds:uri="dcdf719c-4d1c-4251-8a1a-e44b14679c97"/>
    <ds:schemaRef ds:uri="0dcea118-ea5a-4420-a9ac-51339cb830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Sheet</vt:lpstr>
      <vt:lpstr>B - TM Mobilisation</vt:lpstr>
      <vt:lpstr>C - Traffic Management</vt:lpstr>
      <vt:lpstr>D - Temporary VRS</vt:lpstr>
      <vt:lpstr>E - Maintenance Crews </vt:lpstr>
      <vt:lpstr>F - Tascar</vt:lpstr>
      <vt:lpstr>G - VMS &amp; JTR.</vt:lpstr>
      <vt:lpstr>H - Vehicle Recovery </vt:lpstr>
      <vt:lpstr>I - CCTV </vt:lpstr>
      <vt:lpstr>J  Additional Items</vt:lpstr>
      <vt:lpstr>K TM Staff Resource</vt:lpstr>
      <vt:lpstr>'B - TM Mobilisation'!Print_Area</vt:lpstr>
      <vt:lpstr>'C - Traffic Management'!Print_Area</vt:lpstr>
      <vt:lpstr>'D - Temporary VRS'!Print_Area</vt:lpstr>
      <vt:lpstr>'E - Maintenance Crews '!Print_Area</vt:lpstr>
      <vt:lpstr>'F - Tascar'!Print_Area</vt:lpstr>
      <vt:lpstr>'G - VMS &amp; JTR.'!Print_Area</vt:lpstr>
      <vt:lpstr>'H - Vehicle Recovery '!Print_Area</vt:lpstr>
      <vt:lpstr>'I - CCTV '!Print_Area</vt:lpstr>
      <vt:lpstr>'J  Additional Items'!Print_Area</vt:lpstr>
      <vt:lpstr>'K TM Staff Resource'!Print_Area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NSears</dc:creator>
  <cp:lastModifiedBy>Antony Johnson</cp:lastModifiedBy>
  <cp:lastPrinted>2022-05-19T10:34:21Z</cp:lastPrinted>
  <dcterms:created xsi:type="dcterms:W3CDTF">2013-12-23T12:14:13Z</dcterms:created>
  <dcterms:modified xsi:type="dcterms:W3CDTF">2022-05-25T07:39:44Z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0x0101007B815FF8D6B7F7419F9649C2CAEAD152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IssueStatus">
    <vt:lpwstr>Active</vt:lpwstr>
  </property>
  <property fmtid="{D5CDD505-2E9C-101B-9397-08002B2CF9AE}" pid="7" name="TriggerFlowInfo">
    <vt:lpwstr/>
  </property>
  <property fmtid="{D5CDD505-2E9C-101B-9397-08002B2CF9AE}" pid="8" name="TaskStatus">
    <vt:lpwstr>Not Started</vt:lpwstr>
  </property>
  <property fmtid="{D5CDD505-2E9C-101B-9397-08002B2CF9AE}" pid="9" name="xd_Signature">
    <vt:bool>false</vt:bool>
  </property>
</Properties>
</file>