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C:\Users\Robert.Bodell\Downloads\"/>
    </mc:Choice>
  </mc:AlternateContent>
  <workbookProtection workbookPassword="8069" lockStructure="1"/>
  <bookViews>
    <workbookView xWindow="0" yWindow="0" windowWidth="25125" windowHeight="11700" tabRatio="888" firstSheet="12" activeTab="20"/>
  </bookViews>
  <sheets>
    <sheet name="CoverPage" sheetId="55" r:id="rId1"/>
    <sheet name="Contents" sheetId="58" r:id="rId2"/>
    <sheet name="Authority Instructions" sheetId="60" r:id="rId3"/>
    <sheet name="Bidder Instructions" sheetId="26" r:id="rId4"/>
    <sheet name="Authority RAG Thresholds" sheetId="35" r:id="rId5"/>
    <sheet name="Metric Definitions" sheetId="47" r:id="rId6"/>
    <sheet name="1.1a Lead Financial Input" sheetId="27" r:id="rId7"/>
    <sheet name="1.1b Lead Financial Input" sheetId="48" r:id="rId8"/>
    <sheet name="1.2a Subcontractor Input" sheetId="40" r:id="rId9"/>
    <sheet name="1.2b Subcontractor Input" sheetId="49" r:id="rId10"/>
    <sheet name="2.1 Lead Ancillary Input " sheetId="36" r:id="rId11"/>
    <sheet name="2.2 Subcontractor Ancillary Inp" sheetId="46" r:id="rId12"/>
    <sheet name="3.1 Lead Bidder Assessment" sheetId="3" r:id="rId13"/>
    <sheet name="3.2 Immediate Parent Assmt" sheetId="37" r:id="rId14"/>
    <sheet name="3.3 Ultimate Parent Assmt" sheetId="38" r:id="rId15"/>
    <sheet name="3.4 Subcontractor #1 Assmt" sheetId="41" r:id="rId16"/>
    <sheet name="3.5 Subcontractor #2 Assmt" sheetId="44" r:id="rId17"/>
    <sheet name="3.6 Subcontractor #3 Assmt" sheetId="45" r:id="rId18"/>
    <sheet name="Admin&gt;&gt;" sheetId="56" r:id="rId19"/>
    <sheet name="Setup" sheetId="61" r:id="rId20"/>
    <sheet name="SysConfig" sheetId="57" r:id="rId21"/>
  </sheets>
  <definedNames>
    <definedName name="cstDaysInWk">SysConfig!$F$51</definedName>
    <definedName name="cstDaysInYr">SysConfig!$F$55</definedName>
    <definedName name="cstMil">SysConfig!$F$50</definedName>
    <definedName name="cstMonthsInQtr">SysConfig!$F$53</definedName>
    <definedName name="cstMonthsInYr">SysConfig!$F$54</definedName>
    <definedName name="cstProjectName">Setup!$F$17</definedName>
    <definedName name="cstProtectiveMarking">Setup!$F$22</definedName>
    <definedName name="cstThou">SysConfig!$F$49</definedName>
    <definedName name="cstWeeksInYr">SysConfig!$F$52</definedName>
    <definedName name="eTol">SysConfig!$F$59</definedName>
    <definedName name="_xlnm.Print_Area" localSheetId="6">'1.1a Lead Financial Input'!$E$14:$AB$177</definedName>
    <definedName name="_xlnm.Print_Area" localSheetId="7">'1.1b Lead Financial Input'!$E$14:$AT$155</definedName>
    <definedName name="_xlnm.Print_Area" localSheetId="8">'1.2a Subcontractor Input'!$E$14:$S$180</definedName>
    <definedName name="_xlnm.Print_Area" localSheetId="9">'1.2b Subcontractor Input'!$E$14:$AJ$155</definedName>
    <definedName name="_xlnm.Print_Area" localSheetId="12">'3.1 Lead Bidder Assessment'!$C$10:$R$27</definedName>
    <definedName name="_xlnm.Print_Area" localSheetId="13">'3.2 Immediate Parent Assmt'!$C$10:$R$27</definedName>
    <definedName name="_xlnm.Print_Area" localSheetId="14">'3.3 Ultimate Parent Assmt'!$C$10:$R$27</definedName>
    <definedName name="_xlnm.Print_Area" localSheetId="15">'3.4 Subcontractor #1 Assmt'!$C$10:$R$27</definedName>
    <definedName name="_xlnm.Print_Area" localSheetId="16">'3.5 Subcontractor #2 Assmt'!$C$10:$R$27</definedName>
    <definedName name="_xlnm.Print_Area" localSheetId="17">'3.6 Subcontractor #3 Assmt'!$C$10:$R$27</definedName>
    <definedName name="_xlnm.Print_Area" localSheetId="2">'Authority Instructions'!$C$9:$U$13</definedName>
    <definedName name="_xlnm.Print_Area" localSheetId="3">'Bidder Instructions'!$C$9:$U$65</definedName>
    <definedName name="_xlnm.Print_Area" localSheetId="1">Contents!$A$9:$L$76</definedName>
    <definedName name="_xlnm.Print_Area" localSheetId="20">SysConfig!$A$9:$X$81</definedName>
    <definedName name="_xlnm.Print_Titles" localSheetId="1">Contents!$1:$8</definedName>
    <definedName name="_xlnm.Print_Titles" localSheetId="20">SysConfig!$1:$8</definedName>
    <definedName name="rngContents">Contents!$E$12:$I$32</definedName>
    <definedName name="rngNamedRanges">SysConfig!$E$67:$G$79</definedName>
    <definedName name="sysChk">Contents!$H$34</definedName>
    <definedName name="sysChkWord">SysConfig!$F$61</definedName>
    <definedName name="sysWarn">Contents!$I$34</definedName>
    <definedName name="Turnover">'1.1a Lead Financial Input'!$I$26</definedName>
  </definedNames>
  <calcPr calcId="162913"/>
</workbook>
</file>

<file path=xl/calcChain.xml><?xml version="1.0" encoding="utf-8"?>
<calcChain xmlns="http://schemas.openxmlformats.org/spreadsheetml/2006/main">
  <c r="AJ151" i="49" l="1"/>
  <c r="AG151" i="49"/>
  <c r="AD151" i="49"/>
  <c r="Y151" i="49"/>
  <c r="V151" i="49"/>
  <c r="S151" i="49"/>
  <c r="N151" i="49"/>
  <c r="K151" i="49"/>
  <c r="H151" i="49"/>
  <c r="R173" i="40"/>
  <c r="Q173" i="40"/>
  <c r="P173" i="40"/>
  <c r="M173" i="40"/>
  <c r="L173" i="40"/>
  <c r="K173" i="40"/>
  <c r="H173" i="40"/>
  <c r="G173" i="40"/>
  <c r="F173" i="40"/>
  <c r="AT151" i="48"/>
  <c r="AS151" i="48"/>
  <c r="AR151" i="48"/>
  <c r="AD151" i="48"/>
  <c r="AC151" i="48"/>
  <c r="AB151" i="48"/>
  <c r="N151" i="48"/>
  <c r="K151" i="48"/>
  <c r="H151" i="48"/>
  <c r="AB173" i="27"/>
  <c r="AA173" i="27"/>
  <c r="Z173" i="27"/>
  <c r="R173" i="27"/>
  <c r="Q173" i="27"/>
  <c r="P173" i="27"/>
  <c r="H173" i="27"/>
  <c r="G173" i="27"/>
  <c r="F173" i="27"/>
  <c r="I64" i="48" l="1"/>
  <c r="J64" i="48"/>
  <c r="I76" i="48"/>
  <c r="J76" i="48"/>
  <c r="I88" i="48"/>
  <c r="I92" i="48" s="1"/>
  <c r="J88" i="48"/>
  <c r="J92" i="48" s="1"/>
  <c r="I90" i="48"/>
  <c r="J90" i="48"/>
  <c r="O18" i="27"/>
  <c r="Y18" i="27"/>
  <c r="P21" i="27"/>
  <c r="Q21" i="27"/>
  <c r="R21" i="27"/>
  <c r="Z21" i="27"/>
  <c r="Z55" i="27" s="1"/>
  <c r="AA21" i="27"/>
  <c r="AA55" i="27" s="1"/>
  <c r="AB21" i="27"/>
  <c r="P22" i="27"/>
  <c r="Q22" i="27"/>
  <c r="R22" i="27"/>
  <c r="Z22" i="27"/>
  <c r="AA22" i="27"/>
  <c r="AB22" i="27"/>
  <c r="P23" i="27"/>
  <c r="Q23" i="27"/>
  <c r="R23" i="27"/>
  <c r="Z23" i="27"/>
  <c r="AA23" i="27"/>
  <c r="AB23" i="27"/>
  <c r="P24" i="27"/>
  <c r="Q24" i="27"/>
  <c r="R24" i="27"/>
  <c r="Z24" i="27"/>
  <c r="AA24" i="27"/>
  <c r="AB24" i="27"/>
  <c r="P25" i="27"/>
  <c r="Q25" i="27"/>
  <c r="R25" i="27"/>
  <c r="Z25" i="27"/>
  <c r="AA25" i="27"/>
  <c r="AB25" i="27"/>
  <c r="P26" i="27"/>
  <c r="P28" i="27" s="1"/>
  <c r="P34" i="27" s="1"/>
  <c r="P43" i="27" s="1"/>
  <c r="P47" i="27" s="1"/>
  <c r="P50" i="27" s="1"/>
  <c r="Q26" i="27"/>
  <c r="Q28" i="27" s="1"/>
  <c r="Q34" i="27" s="1"/>
  <c r="Q43" i="27" s="1"/>
  <c r="Q47" i="27" s="1"/>
  <c r="R26" i="27"/>
  <c r="Z26" i="27"/>
  <c r="AA26" i="27"/>
  <c r="AB26" i="27"/>
  <c r="AB28" i="27" s="1"/>
  <c r="AB34" i="27" s="1"/>
  <c r="AB43" i="27" s="1"/>
  <c r="AB47" i="27" s="1"/>
  <c r="AB50" i="27" s="1"/>
  <c r="P27" i="27"/>
  <c r="Q27" i="27"/>
  <c r="R27" i="27"/>
  <c r="R28" i="27" s="1"/>
  <c r="R34" i="27" s="1"/>
  <c r="R43" i="27" s="1"/>
  <c r="R47" i="27" s="1"/>
  <c r="R50" i="27" s="1"/>
  <c r="Z27" i="27"/>
  <c r="AA27" i="27"/>
  <c r="AB27" i="27"/>
  <c r="F28" i="27"/>
  <c r="G28" i="27"/>
  <c r="G34" i="27" s="1"/>
  <c r="G43" i="27" s="1"/>
  <c r="G47" i="27" s="1"/>
  <c r="G50" i="27" s="1"/>
  <c r="H28" i="27"/>
  <c r="H34" i="27" s="1"/>
  <c r="H43" i="27" s="1"/>
  <c r="H47" i="27" s="1"/>
  <c r="H50" i="27" s="1"/>
  <c r="K28" i="27"/>
  <c r="L28" i="27"/>
  <c r="M28" i="27"/>
  <c r="U28" i="27"/>
  <c r="U34" i="27" s="1"/>
  <c r="U43" i="27" s="1"/>
  <c r="U47" i="27" s="1"/>
  <c r="U50" i="27" s="1"/>
  <c r="V28" i="27"/>
  <c r="V34" i="27" s="1"/>
  <c r="V43" i="27" s="1"/>
  <c r="V47" i="27" s="1"/>
  <c r="V50" i="27" s="1"/>
  <c r="W28" i="27"/>
  <c r="Z28" i="27"/>
  <c r="AA28" i="27"/>
  <c r="P29" i="27"/>
  <c r="Q29" i="27"/>
  <c r="R29" i="27"/>
  <c r="Z29" i="27"/>
  <c r="Z34" i="27" s="1"/>
  <c r="Z43" i="27" s="1"/>
  <c r="Z47" i="27" s="1"/>
  <c r="Z50" i="27" s="1"/>
  <c r="AA29" i="27"/>
  <c r="AB29" i="27"/>
  <c r="P30" i="27"/>
  <c r="Q30" i="27"/>
  <c r="R30" i="27"/>
  <c r="Z30" i="27"/>
  <c r="AA30" i="27"/>
  <c r="AB30" i="27"/>
  <c r="P31" i="27"/>
  <c r="Q31" i="27"/>
  <c r="R31" i="27"/>
  <c r="Z31" i="27"/>
  <c r="AA31" i="27"/>
  <c r="AB31" i="27"/>
  <c r="P32" i="27"/>
  <c r="Q32" i="27"/>
  <c r="R32" i="27"/>
  <c r="Z32" i="27"/>
  <c r="AA32" i="27"/>
  <c r="AB32" i="27"/>
  <c r="P33" i="27"/>
  <c r="Q33" i="27"/>
  <c r="R33" i="27"/>
  <c r="Z33" i="27"/>
  <c r="AA33" i="27"/>
  <c r="AB33" i="27"/>
  <c r="F34" i="27"/>
  <c r="F43" i="27" s="1"/>
  <c r="F47" i="27" s="1"/>
  <c r="F50" i="27" s="1"/>
  <c r="K34" i="27"/>
  <c r="L34" i="27"/>
  <c r="M34" i="27"/>
  <c r="M43" i="27" s="1"/>
  <c r="M47" i="27" s="1"/>
  <c r="M50" i="27" s="1"/>
  <c r="W34" i="27"/>
  <c r="AA34" i="27"/>
  <c r="AA43" i="27" s="1"/>
  <c r="AA47" i="27" s="1"/>
  <c r="AA50" i="27" s="1"/>
  <c r="P36" i="27"/>
  <c r="Q36" i="27"/>
  <c r="R36" i="27"/>
  <c r="Z36" i="27"/>
  <c r="AA36" i="27"/>
  <c r="AB36" i="27"/>
  <c r="P37" i="27"/>
  <c r="Q37" i="27"/>
  <c r="R37" i="27"/>
  <c r="Z37" i="27"/>
  <c r="AA37" i="27"/>
  <c r="AB37" i="27"/>
  <c r="P38" i="27"/>
  <c r="Q38" i="27"/>
  <c r="R38" i="27"/>
  <c r="Z38" i="27"/>
  <c r="AA38" i="27"/>
  <c r="AB38" i="27"/>
  <c r="P39" i="27"/>
  <c r="Q39" i="27"/>
  <c r="R39" i="27"/>
  <c r="Z39" i="27"/>
  <c r="AA39" i="27"/>
  <c r="AB39" i="27"/>
  <c r="P40" i="27"/>
  <c r="Q40" i="27"/>
  <c r="R40" i="27"/>
  <c r="Z40" i="27"/>
  <c r="AA40" i="27"/>
  <c r="AB40" i="27"/>
  <c r="P41" i="27"/>
  <c r="Q41" i="27"/>
  <c r="R41" i="27"/>
  <c r="Z41" i="27"/>
  <c r="AA41" i="27"/>
  <c r="AB41" i="27"/>
  <c r="P42" i="27"/>
  <c r="Q42" i="27"/>
  <c r="R42" i="27"/>
  <c r="Z42" i="27"/>
  <c r="AA42" i="27"/>
  <c r="AB42" i="27"/>
  <c r="K43" i="27"/>
  <c r="K47" i="27" s="1"/>
  <c r="K50" i="27" s="1"/>
  <c r="L43" i="27"/>
  <c r="L47" i="27" s="1"/>
  <c r="L50" i="27" s="1"/>
  <c r="W43" i="27"/>
  <c r="W47" i="27" s="1"/>
  <c r="W50" i="27" s="1"/>
  <c r="P45" i="27"/>
  <c r="Q45" i="27"/>
  <c r="R45" i="27"/>
  <c r="Z45" i="27"/>
  <c r="AA45" i="27"/>
  <c r="AB45" i="27"/>
  <c r="P46" i="27"/>
  <c r="Q46" i="27"/>
  <c r="R46" i="27"/>
  <c r="Z46" i="27"/>
  <c r="AA46" i="27"/>
  <c r="AB46" i="27"/>
  <c r="P48" i="27"/>
  <c r="Q48" i="27"/>
  <c r="R48" i="27"/>
  <c r="Z48" i="27"/>
  <c r="AA48" i="27"/>
  <c r="AB48" i="27"/>
  <c r="P49" i="27"/>
  <c r="Q49" i="27"/>
  <c r="R49" i="27"/>
  <c r="Z49" i="27"/>
  <c r="AA49" i="27"/>
  <c r="AB49" i="27"/>
  <c r="P52" i="27"/>
  <c r="Q52" i="27"/>
  <c r="R52" i="27"/>
  <c r="Z52" i="27"/>
  <c r="AA52" i="27"/>
  <c r="AB52" i="27"/>
  <c r="P53" i="27"/>
  <c r="Q53" i="27"/>
  <c r="R53" i="27"/>
  <c r="Z53" i="27"/>
  <c r="AA53" i="27"/>
  <c r="AB53" i="27"/>
  <c r="F55" i="27"/>
  <c r="G55" i="27"/>
  <c r="H55" i="27"/>
  <c r="K55" i="27"/>
  <c r="L55" i="27"/>
  <c r="M55" i="27"/>
  <c r="P55" i="27"/>
  <c r="Q55" i="27"/>
  <c r="R55" i="27"/>
  <c r="U55" i="27"/>
  <c r="V55" i="27"/>
  <c r="W55" i="27"/>
  <c r="AB55" i="27"/>
  <c r="P56" i="27"/>
  <c r="Q56" i="27"/>
  <c r="R56" i="27"/>
  <c r="Z56" i="27"/>
  <c r="Z61" i="27" s="1"/>
  <c r="AA56" i="27"/>
  <c r="AA61" i="27" s="1"/>
  <c r="AB56" i="27"/>
  <c r="P57" i="27"/>
  <c r="Q57" i="27"/>
  <c r="Q61" i="27" s="1"/>
  <c r="R57" i="27"/>
  <c r="Z57" i="27"/>
  <c r="AA57" i="27"/>
  <c r="AB57" i="27"/>
  <c r="P58" i="27"/>
  <c r="Q58" i="27"/>
  <c r="R58" i="27"/>
  <c r="Z58" i="27"/>
  <c r="AA58" i="27"/>
  <c r="AB58" i="27"/>
  <c r="P59" i="27"/>
  <c r="Q59" i="27"/>
  <c r="R59" i="27"/>
  <c r="R61" i="27" s="1"/>
  <c r="Z59" i="27"/>
  <c r="AA59" i="27"/>
  <c r="AB59" i="27"/>
  <c r="P60" i="27"/>
  <c r="Q60" i="27"/>
  <c r="R60" i="27"/>
  <c r="Z60" i="27"/>
  <c r="AA60" i="27"/>
  <c r="AB60" i="27"/>
  <c r="F61" i="27"/>
  <c r="G61" i="27"/>
  <c r="H61" i="27"/>
  <c r="K61" i="27"/>
  <c r="L61" i="27"/>
  <c r="M61" i="27"/>
  <c r="M142" i="27" s="1"/>
  <c r="P61" i="27"/>
  <c r="U61" i="27"/>
  <c r="V61" i="27"/>
  <c r="W61" i="27"/>
  <c r="AB61" i="27"/>
  <c r="P63" i="27"/>
  <c r="Q63" i="27"/>
  <c r="R63" i="27"/>
  <c r="R73" i="27" s="1"/>
  <c r="Z63" i="27"/>
  <c r="AA63" i="27"/>
  <c r="AB63" i="27"/>
  <c r="P64" i="27"/>
  <c r="P73" i="27" s="1"/>
  <c r="Q64" i="27"/>
  <c r="R64" i="27"/>
  <c r="Z64" i="27"/>
  <c r="Z73" i="27" s="1"/>
  <c r="AA64" i="27"/>
  <c r="AB64" i="27"/>
  <c r="P65" i="27"/>
  <c r="Q65" i="27"/>
  <c r="R65" i="27"/>
  <c r="Z65" i="27"/>
  <c r="AA65" i="27"/>
  <c r="AB65" i="27"/>
  <c r="P66" i="27"/>
  <c r="Q66" i="27"/>
  <c r="R66" i="27"/>
  <c r="Z66" i="27"/>
  <c r="AA66" i="27"/>
  <c r="AA73" i="27" s="1"/>
  <c r="AB66" i="27"/>
  <c r="AB73" i="27" s="1"/>
  <c r="P67" i="27"/>
  <c r="Q67" i="27"/>
  <c r="R67" i="27"/>
  <c r="Z67" i="27"/>
  <c r="AA67" i="27"/>
  <c r="AB67" i="27"/>
  <c r="P68" i="27"/>
  <c r="Q68" i="27"/>
  <c r="R68" i="27"/>
  <c r="Z68" i="27"/>
  <c r="AA68" i="27"/>
  <c r="AB68" i="27"/>
  <c r="P69" i="27"/>
  <c r="Q69" i="27"/>
  <c r="R69" i="27"/>
  <c r="Z69" i="27"/>
  <c r="AA69" i="27"/>
  <c r="AB69" i="27"/>
  <c r="P70" i="27"/>
  <c r="Q70" i="27"/>
  <c r="R70" i="27"/>
  <c r="Z70" i="27"/>
  <c r="AA70" i="27"/>
  <c r="AB70" i="27"/>
  <c r="P71" i="27"/>
  <c r="Q71" i="27"/>
  <c r="R71" i="27"/>
  <c r="Z71" i="27"/>
  <c r="AA71" i="27"/>
  <c r="AB71" i="27"/>
  <c r="P72" i="27"/>
  <c r="Q72" i="27"/>
  <c r="R72" i="27"/>
  <c r="Z72" i="27"/>
  <c r="AA72" i="27"/>
  <c r="AB72" i="27"/>
  <c r="F73" i="27"/>
  <c r="G73" i="27"/>
  <c r="G142" i="27" s="1"/>
  <c r="H73" i="27"/>
  <c r="H113" i="27" s="1"/>
  <c r="K73" i="27"/>
  <c r="K142" i="27" s="1"/>
  <c r="L73" i="27"/>
  <c r="M73" i="27"/>
  <c r="U73" i="27"/>
  <c r="V73" i="27"/>
  <c r="V113" i="27" s="1"/>
  <c r="W73" i="27"/>
  <c r="W142" i="27" s="1"/>
  <c r="P75" i="27"/>
  <c r="Q75" i="27"/>
  <c r="R75" i="27"/>
  <c r="Z75" i="27"/>
  <c r="AA75" i="27"/>
  <c r="AA91" i="27" s="1"/>
  <c r="AA111" i="27" s="1"/>
  <c r="AB75" i="27"/>
  <c r="P76" i="27"/>
  <c r="Q76" i="27"/>
  <c r="R76" i="27"/>
  <c r="Z76" i="27"/>
  <c r="AA76" i="27"/>
  <c r="AB76" i="27"/>
  <c r="AB91" i="27" s="1"/>
  <c r="AB111" i="27" s="1"/>
  <c r="P77" i="27"/>
  <c r="P91" i="27" s="1"/>
  <c r="Q77" i="27"/>
  <c r="R77" i="27"/>
  <c r="R91" i="27" s="1"/>
  <c r="Z77" i="27"/>
  <c r="AA77" i="27"/>
  <c r="AB77" i="27"/>
  <c r="P78" i="27"/>
  <c r="Q78" i="27"/>
  <c r="Q91" i="27" s="1"/>
  <c r="Q111" i="27" s="1"/>
  <c r="R78" i="27"/>
  <c r="Z78" i="27"/>
  <c r="AA78" i="27"/>
  <c r="AB78" i="27"/>
  <c r="P79" i="27"/>
  <c r="Q79" i="27"/>
  <c r="R79" i="27"/>
  <c r="Z79" i="27"/>
  <c r="AA79" i="27"/>
  <c r="AB79" i="27"/>
  <c r="P80" i="27"/>
  <c r="Q80" i="27"/>
  <c r="R80" i="27"/>
  <c r="Z80" i="27"/>
  <c r="AA80" i="27"/>
  <c r="AB80" i="27"/>
  <c r="P81" i="27"/>
  <c r="Q81" i="27"/>
  <c r="R81" i="27"/>
  <c r="Z81" i="27"/>
  <c r="AA81" i="27"/>
  <c r="AB81" i="27"/>
  <c r="P82" i="27"/>
  <c r="Q82" i="27"/>
  <c r="R82" i="27"/>
  <c r="Z82" i="27"/>
  <c r="AA82" i="27"/>
  <c r="AB82" i="27"/>
  <c r="P83" i="27"/>
  <c r="Q83" i="27"/>
  <c r="R83" i="27"/>
  <c r="Z83" i="27"/>
  <c r="AA83" i="27"/>
  <c r="AB83" i="27"/>
  <c r="P84" i="27"/>
  <c r="Q84" i="27"/>
  <c r="R84" i="27"/>
  <c r="Z84" i="27"/>
  <c r="AA84" i="27"/>
  <c r="AB84" i="27"/>
  <c r="P85" i="27"/>
  <c r="Q85" i="27"/>
  <c r="R85" i="27"/>
  <c r="Z85" i="27"/>
  <c r="AA85" i="27"/>
  <c r="AB85" i="27"/>
  <c r="P86" i="27"/>
  <c r="Q86" i="27"/>
  <c r="R86" i="27"/>
  <c r="Z86" i="27"/>
  <c r="AA86" i="27"/>
  <c r="AB86" i="27"/>
  <c r="P87" i="27"/>
  <c r="Q87" i="27"/>
  <c r="R87" i="27"/>
  <c r="Z87" i="27"/>
  <c r="AA87" i="27"/>
  <c r="AB87" i="27"/>
  <c r="P88" i="27"/>
  <c r="Q88" i="27"/>
  <c r="R88" i="27"/>
  <c r="Z88" i="27"/>
  <c r="AA88" i="27"/>
  <c r="AB88" i="27"/>
  <c r="P89" i="27"/>
  <c r="Q89" i="27"/>
  <c r="R89" i="27"/>
  <c r="Z89" i="27"/>
  <c r="AA89" i="27"/>
  <c r="AB89" i="27"/>
  <c r="P90" i="27"/>
  <c r="Q90" i="27"/>
  <c r="R90" i="27"/>
  <c r="Z90" i="27"/>
  <c r="AA90" i="27"/>
  <c r="AB90" i="27"/>
  <c r="F91" i="27"/>
  <c r="G91" i="27"/>
  <c r="H91" i="27"/>
  <c r="K91" i="27"/>
  <c r="K113" i="27" s="1"/>
  <c r="L91" i="27"/>
  <c r="M91" i="27"/>
  <c r="U91" i="27"/>
  <c r="V91" i="27"/>
  <c r="W91" i="27"/>
  <c r="W113" i="27" s="1"/>
  <c r="Z91" i="27"/>
  <c r="P93" i="27"/>
  <c r="P109" i="27" s="1"/>
  <c r="Q93" i="27"/>
  <c r="R93" i="27"/>
  <c r="Z93" i="27"/>
  <c r="AA93" i="27"/>
  <c r="AB93" i="27"/>
  <c r="AB109" i="27" s="1"/>
  <c r="P94" i="27"/>
  <c r="Q94" i="27"/>
  <c r="R94" i="27"/>
  <c r="Z94" i="27"/>
  <c r="AA94" i="27"/>
  <c r="AB94" i="27"/>
  <c r="P95" i="27"/>
  <c r="Q95" i="27"/>
  <c r="Q109" i="27" s="1"/>
  <c r="R95" i="27"/>
  <c r="Z95" i="27"/>
  <c r="AA95" i="27"/>
  <c r="AB95" i="27"/>
  <c r="P96" i="27"/>
  <c r="Q96" i="27"/>
  <c r="R96" i="27"/>
  <c r="R109" i="27" s="1"/>
  <c r="Z96" i="27"/>
  <c r="Z109" i="27" s="1"/>
  <c r="AA96" i="27"/>
  <c r="AB96" i="27"/>
  <c r="P97" i="27"/>
  <c r="Q97" i="27"/>
  <c r="R97" i="27"/>
  <c r="Z97" i="27"/>
  <c r="AA97" i="27"/>
  <c r="AB97" i="27"/>
  <c r="P98" i="27"/>
  <c r="Q98" i="27"/>
  <c r="R98" i="27"/>
  <c r="Z98" i="27"/>
  <c r="AA98" i="27"/>
  <c r="AB98" i="27"/>
  <c r="P99" i="27"/>
  <c r="Q99" i="27"/>
  <c r="R99" i="27"/>
  <c r="Z99" i="27"/>
  <c r="AA99" i="27"/>
  <c r="AB99" i="27"/>
  <c r="P100" i="27"/>
  <c r="Q100" i="27"/>
  <c r="R100" i="27"/>
  <c r="Z100" i="27"/>
  <c r="AA100" i="27"/>
  <c r="AB100" i="27"/>
  <c r="P101" i="27"/>
  <c r="Q101" i="27"/>
  <c r="R101" i="27"/>
  <c r="Z101" i="27"/>
  <c r="AA101" i="27"/>
  <c r="AB101" i="27"/>
  <c r="P102" i="27"/>
  <c r="Q102" i="27"/>
  <c r="R102" i="27"/>
  <c r="Z102" i="27"/>
  <c r="AA102" i="27"/>
  <c r="AB102" i="27"/>
  <c r="P103" i="27"/>
  <c r="Q103" i="27"/>
  <c r="R103" i="27"/>
  <c r="Z103" i="27"/>
  <c r="AA103" i="27"/>
  <c r="AB103" i="27"/>
  <c r="P104" i="27"/>
  <c r="Q104" i="27"/>
  <c r="R104" i="27"/>
  <c r="Z104" i="27"/>
  <c r="AA104" i="27"/>
  <c r="AB104" i="27"/>
  <c r="P105" i="27"/>
  <c r="Q105" i="27"/>
  <c r="R105" i="27"/>
  <c r="Z105" i="27"/>
  <c r="AA105" i="27"/>
  <c r="AB105" i="27"/>
  <c r="P106" i="27"/>
  <c r="Q106" i="27"/>
  <c r="R106" i="27"/>
  <c r="Z106" i="27"/>
  <c r="AA106" i="27"/>
  <c r="AB106" i="27"/>
  <c r="P107" i="27"/>
  <c r="Q107" i="27"/>
  <c r="R107" i="27"/>
  <c r="Z107" i="27"/>
  <c r="AA107" i="27"/>
  <c r="AB107" i="27"/>
  <c r="P108" i="27"/>
  <c r="Q108" i="27"/>
  <c r="R108" i="27"/>
  <c r="Z108" i="27"/>
  <c r="AA108" i="27"/>
  <c r="AB108" i="27"/>
  <c r="F109" i="27"/>
  <c r="F111" i="27" s="1"/>
  <c r="G109" i="27"/>
  <c r="H109" i="27"/>
  <c r="K109" i="27"/>
  <c r="L109" i="27"/>
  <c r="M109" i="27"/>
  <c r="M111" i="27" s="1"/>
  <c r="U109" i="27"/>
  <c r="V109" i="27"/>
  <c r="W109" i="27"/>
  <c r="AA109" i="27"/>
  <c r="G111" i="27"/>
  <c r="H111" i="27"/>
  <c r="U111" i="27"/>
  <c r="V111" i="27"/>
  <c r="U113" i="27"/>
  <c r="P115" i="27"/>
  <c r="P129" i="27" s="1"/>
  <c r="P136" i="27" s="1"/>
  <c r="Q115" i="27"/>
  <c r="R115" i="27"/>
  <c r="R129" i="27" s="1"/>
  <c r="R136" i="27" s="1"/>
  <c r="Z115" i="27"/>
  <c r="AA115" i="27"/>
  <c r="AB115" i="27"/>
  <c r="P116" i="27"/>
  <c r="Q116" i="27"/>
  <c r="R116" i="27"/>
  <c r="R151" i="27" s="1"/>
  <c r="Z116" i="27"/>
  <c r="AA116" i="27"/>
  <c r="AA129" i="27" s="1"/>
  <c r="AB116" i="27"/>
  <c r="P117" i="27"/>
  <c r="Q117" i="27"/>
  <c r="R117" i="27"/>
  <c r="Z117" i="27"/>
  <c r="Z151" i="27" s="1"/>
  <c r="AA117" i="27"/>
  <c r="AA151" i="27" s="1"/>
  <c r="AB117" i="27"/>
  <c r="P118" i="27"/>
  <c r="Q118" i="27"/>
  <c r="R118" i="27"/>
  <c r="Z118" i="27"/>
  <c r="AA118" i="27"/>
  <c r="AB118" i="27"/>
  <c r="AB129" i="27" s="1"/>
  <c r="AB136" i="27" s="1"/>
  <c r="P119" i="27"/>
  <c r="Q119" i="27"/>
  <c r="R119" i="27"/>
  <c r="Z119" i="27"/>
  <c r="AA119" i="27"/>
  <c r="AB119" i="27"/>
  <c r="P120" i="27"/>
  <c r="Q120" i="27"/>
  <c r="R120" i="27"/>
  <c r="Z120" i="27"/>
  <c r="AA120" i="27"/>
  <c r="AB120" i="27"/>
  <c r="P121" i="27"/>
  <c r="Q121" i="27"/>
  <c r="R121" i="27"/>
  <c r="Z121" i="27"/>
  <c r="AA121" i="27"/>
  <c r="AB121" i="27"/>
  <c r="P122" i="27"/>
  <c r="Q122" i="27"/>
  <c r="R122" i="27"/>
  <c r="Z122" i="27"/>
  <c r="AA122" i="27"/>
  <c r="AB122" i="27"/>
  <c r="P123" i="27"/>
  <c r="P151" i="27" s="1"/>
  <c r="Q123" i="27"/>
  <c r="R123" i="27"/>
  <c r="Z123" i="27"/>
  <c r="AA123" i="27"/>
  <c r="AB123" i="27"/>
  <c r="P124" i="27"/>
  <c r="Q124" i="27"/>
  <c r="R124" i="27"/>
  <c r="Z124" i="27"/>
  <c r="AA124" i="27"/>
  <c r="AB124" i="27"/>
  <c r="P125" i="27"/>
  <c r="Q125" i="27"/>
  <c r="R125" i="27"/>
  <c r="Z125" i="27"/>
  <c r="AA125" i="27"/>
  <c r="AB125" i="27"/>
  <c r="P126" i="27"/>
  <c r="Q126" i="27"/>
  <c r="R126" i="27"/>
  <c r="Z126" i="27"/>
  <c r="AA126" i="27"/>
  <c r="AB126" i="27"/>
  <c r="P127" i="27"/>
  <c r="Q127" i="27"/>
  <c r="R127" i="27"/>
  <c r="Z127" i="27"/>
  <c r="AA127" i="27"/>
  <c r="AB127" i="27"/>
  <c r="P128" i="27"/>
  <c r="Q128" i="27"/>
  <c r="R128" i="27"/>
  <c r="Z128" i="27"/>
  <c r="AA128" i="27"/>
  <c r="AB128" i="27"/>
  <c r="F129" i="27"/>
  <c r="G129" i="27"/>
  <c r="H129" i="27"/>
  <c r="K129" i="27"/>
  <c r="L129" i="27"/>
  <c r="L136" i="27" s="1"/>
  <c r="M129" i="27"/>
  <c r="U129" i="27"/>
  <c r="V129" i="27"/>
  <c r="W129" i="27"/>
  <c r="Z129" i="27"/>
  <c r="P131" i="27"/>
  <c r="Q131" i="27"/>
  <c r="R131" i="27"/>
  <c r="Z131" i="27"/>
  <c r="Z134" i="27" s="1"/>
  <c r="Z136" i="27" s="1"/>
  <c r="AA131" i="27"/>
  <c r="AA134" i="27" s="1"/>
  <c r="AB131" i="27"/>
  <c r="AB134" i="27" s="1"/>
  <c r="P132" i="27"/>
  <c r="Q132" i="27"/>
  <c r="Q134" i="27" s="1"/>
  <c r="R132" i="27"/>
  <c r="R134" i="27" s="1"/>
  <c r="Z132" i="27"/>
  <c r="AA132" i="27"/>
  <c r="AB132" i="27"/>
  <c r="P133" i="27"/>
  <c r="P134" i="27" s="1"/>
  <c r="Q133" i="27"/>
  <c r="R133" i="27"/>
  <c r="Z133" i="27"/>
  <c r="AA133" i="27"/>
  <c r="AB133" i="27"/>
  <c r="F134" i="27"/>
  <c r="G134" i="27"/>
  <c r="G136" i="27" s="1"/>
  <c r="H134" i="27"/>
  <c r="H136" i="27" s="1"/>
  <c r="K134" i="27"/>
  <c r="K136" i="27" s="1"/>
  <c r="L134" i="27"/>
  <c r="M134" i="27"/>
  <c r="M136" i="27" s="1"/>
  <c r="U134" i="27"/>
  <c r="U136" i="27" s="1"/>
  <c r="V134" i="27"/>
  <c r="V136" i="27" s="1"/>
  <c r="W134" i="27"/>
  <c r="W136" i="27" s="1"/>
  <c r="F136" i="27"/>
  <c r="P138" i="27"/>
  <c r="Q138" i="27"/>
  <c r="R138" i="27"/>
  <c r="Z138" i="27"/>
  <c r="AA138" i="27"/>
  <c r="AB138" i="27"/>
  <c r="P139" i="27"/>
  <c r="Q139" i="27"/>
  <c r="R139" i="27"/>
  <c r="Z139" i="27"/>
  <c r="AA139" i="27"/>
  <c r="AB139" i="27"/>
  <c r="U142" i="27"/>
  <c r="F144" i="27"/>
  <c r="G144" i="27"/>
  <c r="H144" i="27"/>
  <c r="K144" i="27"/>
  <c r="L144" i="27"/>
  <c r="M144" i="27"/>
  <c r="P144" i="27"/>
  <c r="Q144" i="27"/>
  <c r="R144" i="27"/>
  <c r="U144" i="27"/>
  <c r="V144" i="27"/>
  <c r="W144" i="27"/>
  <c r="AB144" i="27"/>
  <c r="P145" i="27"/>
  <c r="Q145" i="27"/>
  <c r="R145" i="27"/>
  <c r="R147" i="27" s="1"/>
  <c r="Z145" i="27"/>
  <c r="Z147" i="27" s="1"/>
  <c r="AA145" i="27"/>
  <c r="AB145" i="27"/>
  <c r="P146" i="27"/>
  <c r="Q146" i="27"/>
  <c r="R146" i="27"/>
  <c r="Z146" i="27"/>
  <c r="AA146" i="27"/>
  <c r="AA147" i="27" s="1"/>
  <c r="AB146" i="27"/>
  <c r="AB147" i="27" s="1"/>
  <c r="F147" i="27"/>
  <c r="G147" i="27"/>
  <c r="H147" i="27"/>
  <c r="K147" i="27"/>
  <c r="L147" i="27"/>
  <c r="M147" i="27"/>
  <c r="P147" i="27"/>
  <c r="Q147" i="27"/>
  <c r="U147" i="27"/>
  <c r="V147" i="27"/>
  <c r="W147" i="27"/>
  <c r="P149" i="27"/>
  <c r="Q149" i="27"/>
  <c r="R149" i="27"/>
  <c r="Z149" i="27"/>
  <c r="AA149" i="27"/>
  <c r="AB149" i="27"/>
  <c r="F151" i="27"/>
  <c r="G151" i="27"/>
  <c r="H151" i="27"/>
  <c r="K151" i="27"/>
  <c r="L151" i="27"/>
  <c r="M151" i="27"/>
  <c r="U151" i="27"/>
  <c r="V151" i="27"/>
  <c r="W151" i="27"/>
  <c r="F152" i="27"/>
  <c r="G152" i="27"/>
  <c r="H152" i="27"/>
  <c r="K152" i="27"/>
  <c r="L152" i="27"/>
  <c r="M152" i="27"/>
  <c r="P152" i="27"/>
  <c r="Q152" i="27"/>
  <c r="R152" i="27"/>
  <c r="U152" i="27"/>
  <c r="V152" i="27"/>
  <c r="W152" i="27"/>
  <c r="Z152" i="27"/>
  <c r="AA152" i="27"/>
  <c r="AB152" i="27"/>
  <c r="Q73" i="27" l="1"/>
  <c r="Q113" i="27" s="1"/>
  <c r="G113" i="27"/>
  <c r="F142" i="27"/>
  <c r="Q50" i="27"/>
  <c r="Q129" i="27"/>
  <c r="Q136" i="27" s="1"/>
  <c r="L142" i="27"/>
  <c r="AA142" i="27"/>
  <c r="AA113" i="27"/>
  <c r="P113" i="27"/>
  <c r="Z142" i="27"/>
  <c r="Z113" i="27"/>
  <c r="R111" i="27"/>
  <c r="R142" i="27"/>
  <c r="R113" i="27"/>
  <c r="AA136" i="27"/>
  <c r="P111" i="27"/>
  <c r="AB113" i="27"/>
  <c r="Z111" i="27"/>
  <c r="Z144" i="27"/>
  <c r="V142" i="27"/>
  <c r="H142" i="27"/>
  <c r="F113" i="27"/>
  <c r="M113" i="27"/>
  <c r="L111" i="27"/>
  <c r="Q151" i="27"/>
  <c r="AB142" i="27"/>
  <c r="P142" i="27"/>
  <c r="L113" i="27"/>
  <c r="W111" i="27"/>
  <c r="K111" i="27"/>
  <c r="AB151" i="27"/>
  <c r="AA144" i="27"/>
  <c r="B8" i="61"/>
  <c r="I30" i="58" s="1"/>
  <c r="A8" i="61"/>
  <c r="H30" i="58" s="1"/>
  <c r="C6" i="61"/>
  <c r="C4" i="61"/>
  <c r="C3" i="61"/>
  <c r="C2" i="61"/>
  <c r="Q142" i="27" l="1"/>
  <c r="AI49" i="49"/>
  <c r="AF49" i="49"/>
  <c r="AC49" i="49"/>
  <c r="X49" i="49"/>
  <c r="U49" i="49"/>
  <c r="R49" i="49"/>
  <c r="M49" i="49"/>
  <c r="J49" i="49"/>
  <c r="F103" i="48"/>
  <c r="G103" i="48"/>
  <c r="K52" i="48"/>
  <c r="G38" i="49" l="1"/>
  <c r="F38" i="49"/>
  <c r="B8" i="60" l="1"/>
  <c r="I14" i="58" s="1"/>
  <c r="A8" i="60"/>
  <c r="H14" i="58" s="1"/>
  <c r="C6" i="60"/>
  <c r="C4" i="60"/>
  <c r="C3" i="60"/>
  <c r="C2" i="60"/>
  <c r="AN112" i="48"/>
  <c r="AM112" i="48"/>
  <c r="AK112" i="48"/>
  <c r="AJ112" i="48"/>
  <c r="AH112" i="48"/>
  <c r="AG112" i="48"/>
  <c r="AN103" i="48"/>
  <c r="AM103" i="48"/>
  <c r="AK103" i="48"/>
  <c r="AJ103" i="48"/>
  <c r="AH103" i="48"/>
  <c r="AG103" i="48"/>
  <c r="AN88" i="48"/>
  <c r="AM88" i="48"/>
  <c r="AK88" i="48"/>
  <c r="AJ88" i="48"/>
  <c r="AH88" i="48"/>
  <c r="AG88" i="48"/>
  <c r="AN76" i="48"/>
  <c r="AM76" i="48"/>
  <c r="AK76" i="48"/>
  <c r="AJ76" i="48"/>
  <c r="AH76" i="48"/>
  <c r="AG76" i="48"/>
  <c r="AN64" i="48"/>
  <c r="AM64" i="48"/>
  <c r="AK64" i="48"/>
  <c r="AJ64" i="48"/>
  <c r="AH64" i="48"/>
  <c r="AG64" i="48"/>
  <c r="AN38" i="48"/>
  <c r="AM38" i="48"/>
  <c r="AK38" i="48"/>
  <c r="AJ38" i="48"/>
  <c r="AH38" i="48"/>
  <c r="AG38" i="48"/>
  <c r="AN32" i="48"/>
  <c r="AM32" i="48"/>
  <c r="AK32" i="48"/>
  <c r="AJ32" i="48"/>
  <c r="AH32" i="48"/>
  <c r="AG32" i="48"/>
  <c r="X112" i="48"/>
  <c r="W112" i="48"/>
  <c r="U112" i="48"/>
  <c r="T112" i="48"/>
  <c r="R112" i="48"/>
  <c r="Q112" i="48"/>
  <c r="X103" i="48"/>
  <c r="W103" i="48"/>
  <c r="U103" i="48"/>
  <c r="T103" i="48"/>
  <c r="R103" i="48"/>
  <c r="Q103" i="48"/>
  <c r="X88" i="48"/>
  <c r="W88" i="48"/>
  <c r="U88" i="48"/>
  <c r="T88" i="48"/>
  <c r="R88" i="48"/>
  <c r="Q88" i="48"/>
  <c r="X76" i="48"/>
  <c r="W76" i="48"/>
  <c r="U76" i="48"/>
  <c r="T76" i="48"/>
  <c r="R76" i="48"/>
  <c r="R90" i="48" s="1"/>
  <c r="Q76" i="48"/>
  <c r="X64" i="48"/>
  <c r="W64" i="48"/>
  <c r="U64" i="48"/>
  <c r="T64" i="48"/>
  <c r="R64" i="48"/>
  <c r="Q64" i="48"/>
  <c r="X38" i="48"/>
  <c r="W38" i="48"/>
  <c r="U38" i="48"/>
  <c r="T38" i="48"/>
  <c r="R38" i="48"/>
  <c r="Q38" i="48"/>
  <c r="X32" i="48"/>
  <c r="W32" i="48"/>
  <c r="U32" i="48"/>
  <c r="T32" i="48"/>
  <c r="R32" i="48"/>
  <c r="Q32" i="48"/>
  <c r="M112" i="48"/>
  <c r="L112" i="48"/>
  <c r="J112" i="48"/>
  <c r="I112" i="48"/>
  <c r="G112" i="48"/>
  <c r="F112" i="48"/>
  <c r="M103" i="48"/>
  <c r="L103" i="48"/>
  <c r="J103" i="48"/>
  <c r="I103" i="48"/>
  <c r="M88" i="48"/>
  <c r="L88" i="48"/>
  <c r="G88" i="48"/>
  <c r="F88" i="48"/>
  <c r="M76" i="48"/>
  <c r="L76" i="48"/>
  <c r="G76" i="48"/>
  <c r="G90" i="48" s="1"/>
  <c r="F76" i="48"/>
  <c r="M64" i="48"/>
  <c r="L64" i="48"/>
  <c r="G64" i="48"/>
  <c r="F64" i="48"/>
  <c r="M38" i="48"/>
  <c r="L38" i="48"/>
  <c r="J38" i="48"/>
  <c r="I38" i="48"/>
  <c r="G38" i="48"/>
  <c r="F38" i="48"/>
  <c r="M32" i="48"/>
  <c r="L32" i="48"/>
  <c r="J32" i="48"/>
  <c r="I32" i="48"/>
  <c r="G32" i="48"/>
  <c r="F32" i="48"/>
  <c r="AI112" i="49"/>
  <c r="AH112" i="49"/>
  <c r="AF112" i="49"/>
  <c r="AE112" i="49"/>
  <c r="AC112" i="49"/>
  <c r="AB112" i="49"/>
  <c r="AI103" i="49"/>
  <c r="AH103" i="49"/>
  <c r="AF103" i="49"/>
  <c r="AE103" i="49"/>
  <c r="AC103" i="49"/>
  <c r="AB103" i="49"/>
  <c r="AI88" i="49"/>
  <c r="AH88" i="49"/>
  <c r="AF88" i="49"/>
  <c r="AE88" i="49"/>
  <c r="AC88" i="49"/>
  <c r="AB88" i="49"/>
  <c r="AC76" i="49"/>
  <c r="AC90" i="49" s="1"/>
  <c r="AB76" i="49"/>
  <c r="AI64" i="49"/>
  <c r="AH64" i="49"/>
  <c r="AF64" i="49"/>
  <c r="AE64" i="49"/>
  <c r="AC64" i="49"/>
  <c r="AB64" i="49"/>
  <c r="AC38" i="49"/>
  <c r="AB38" i="49"/>
  <c r="AC32" i="49"/>
  <c r="AB32" i="49"/>
  <c r="X112" i="49"/>
  <c r="W112" i="49"/>
  <c r="U112" i="49"/>
  <c r="T112" i="49"/>
  <c r="R112" i="49"/>
  <c r="Q112" i="49"/>
  <c r="X103" i="49"/>
  <c r="W103" i="49"/>
  <c r="U103" i="49"/>
  <c r="T103" i="49"/>
  <c r="R103" i="49"/>
  <c r="Q103" i="49"/>
  <c r="X88" i="49"/>
  <c r="W88" i="49"/>
  <c r="U88" i="49"/>
  <c r="T88" i="49"/>
  <c r="R88" i="49"/>
  <c r="Q88" i="49"/>
  <c r="R76" i="49"/>
  <c r="Q76" i="49"/>
  <c r="Q90" i="49" s="1"/>
  <c r="X64" i="49"/>
  <c r="W64" i="49"/>
  <c r="U64" i="49"/>
  <c r="T64" i="49"/>
  <c r="R64" i="49"/>
  <c r="Q64" i="49"/>
  <c r="R38" i="49"/>
  <c r="Q38" i="49"/>
  <c r="R32" i="49"/>
  <c r="Q32" i="49"/>
  <c r="M112" i="49"/>
  <c r="L112" i="49"/>
  <c r="J112" i="49"/>
  <c r="I112" i="49"/>
  <c r="G112" i="49"/>
  <c r="F112" i="49"/>
  <c r="M103" i="49"/>
  <c r="L103" i="49"/>
  <c r="J103" i="49"/>
  <c r="I103" i="49"/>
  <c r="G103" i="49"/>
  <c r="F103" i="49"/>
  <c r="M88" i="49"/>
  <c r="L88" i="49"/>
  <c r="J88" i="49"/>
  <c r="I88" i="49"/>
  <c r="G88" i="49"/>
  <c r="F88" i="49"/>
  <c r="G76" i="49"/>
  <c r="F76" i="49"/>
  <c r="M64" i="49"/>
  <c r="L64" i="49"/>
  <c r="J64" i="49"/>
  <c r="I64" i="49"/>
  <c r="G64" i="49"/>
  <c r="F64" i="49"/>
  <c r="G32" i="49"/>
  <c r="G39" i="49" s="1"/>
  <c r="G43" i="49" s="1"/>
  <c r="F32" i="49"/>
  <c r="F39" i="49" s="1"/>
  <c r="F43" i="49" s="1"/>
  <c r="F50" i="49" s="1"/>
  <c r="F53" i="49" s="1"/>
  <c r="AB90" i="49" l="1"/>
  <c r="L39" i="48"/>
  <c r="L43" i="48" s="1"/>
  <c r="L50" i="48" s="1"/>
  <c r="L53" i="48" s="1"/>
  <c r="T90" i="48"/>
  <c r="AB39" i="49"/>
  <c r="AB43" i="49" s="1"/>
  <c r="AB50" i="49" s="1"/>
  <c r="AB53" i="49" s="1"/>
  <c r="L90" i="48"/>
  <c r="R39" i="49"/>
  <c r="R43" i="49" s="1"/>
  <c r="Q39" i="49"/>
  <c r="Q43" i="49" s="1"/>
  <c r="Q50" i="49" s="1"/>
  <c r="Q53" i="49" s="1"/>
  <c r="AC92" i="49"/>
  <c r="AB92" i="49"/>
  <c r="M90" i="48"/>
  <c r="G90" i="49"/>
  <c r="G39" i="48"/>
  <c r="G43" i="48" s="1"/>
  <c r="R90" i="49"/>
  <c r="F90" i="49"/>
  <c r="AB105" i="49"/>
  <c r="AC105" i="49"/>
  <c r="Q105" i="49"/>
  <c r="R105" i="49"/>
  <c r="G105" i="49"/>
  <c r="F105" i="49"/>
  <c r="AC39" i="49"/>
  <c r="AC43" i="49" s="1"/>
  <c r="AM92" i="48"/>
  <c r="AN92" i="48"/>
  <c r="AG90" i="48"/>
  <c r="W90" i="48"/>
  <c r="X90" i="48"/>
  <c r="U90" i="48"/>
  <c r="Q90" i="48"/>
  <c r="F105" i="48"/>
  <c r="F90" i="48"/>
  <c r="L105" i="48"/>
  <c r="M105" i="48"/>
  <c r="I105" i="48"/>
  <c r="J105" i="48"/>
  <c r="G105" i="48"/>
  <c r="AJ105" i="48"/>
  <c r="AK92" i="48"/>
  <c r="AG92" i="48"/>
  <c r="AH92" i="48"/>
  <c r="W92" i="48"/>
  <c r="X105" i="48"/>
  <c r="T92" i="48"/>
  <c r="U92" i="48"/>
  <c r="R92" i="48"/>
  <c r="Q92" i="48"/>
  <c r="AK105" i="48"/>
  <c r="AH105" i="48"/>
  <c r="J39" i="48"/>
  <c r="J43" i="48" s="1"/>
  <c r="F39" i="48"/>
  <c r="F43" i="48" s="1"/>
  <c r="F50" i="48" s="1"/>
  <c r="F53" i="48" s="1"/>
  <c r="I39" i="48"/>
  <c r="I43" i="48" s="1"/>
  <c r="I50" i="48" s="1"/>
  <c r="I53" i="48" s="1"/>
  <c r="G92" i="49"/>
  <c r="T39" i="48"/>
  <c r="T43" i="48" s="1"/>
  <c r="T50" i="48" s="1"/>
  <c r="T53" i="48" s="1"/>
  <c r="T105" i="48"/>
  <c r="AM105" i="48"/>
  <c r="M39" i="48"/>
  <c r="M43" i="48" s="1"/>
  <c r="U39" i="48"/>
  <c r="U43" i="48" s="1"/>
  <c r="U105" i="48"/>
  <c r="AJ39" i="48"/>
  <c r="AJ43" i="48" s="1"/>
  <c r="AJ50" i="48" s="1"/>
  <c r="AJ53" i="48" s="1"/>
  <c r="AJ90" i="48"/>
  <c r="AN105" i="48"/>
  <c r="AK39" i="48"/>
  <c r="AK43" i="48" s="1"/>
  <c r="AK90" i="48"/>
  <c r="AJ92" i="48"/>
  <c r="L92" i="48"/>
  <c r="W39" i="48"/>
  <c r="W43" i="48" s="1"/>
  <c r="W50" i="48" s="1"/>
  <c r="W53" i="48" s="1"/>
  <c r="W105" i="48"/>
  <c r="M92" i="48"/>
  <c r="X39" i="48"/>
  <c r="X43" i="48" s="1"/>
  <c r="X92" i="48"/>
  <c r="AM39" i="48"/>
  <c r="AM43" i="48" s="1"/>
  <c r="AM50" i="48" s="1"/>
  <c r="AM53" i="48" s="1"/>
  <c r="AM90" i="48"/>
  <c r="F92" i="48"/>
  <c r="Q39" i="48"/>
  <c r="Q43" i="48" s="1"/>
  <c r="Q50" i="48" s="1"/>
  <c r="Q53" i="48" s="1"/>
  <c r="Q105" i="48"/>
  <c r="AN39" i="48"/>
  <c r="AN43" i="48" s="1"/>
  <c r="AN90" i="48"/>
  <c r="Q92" i="49"/>
  <c r="G92" i="48"/>
  <c r="R39" i="48"/>
  <c r="R43" i="48" s="1"/>
  <c r="R105" i="48"/>
  <c r="AG39" i="48"/>
  <c r="AG43" i="48" s="1"/>
  <c r="AG50" i="48" s="1"/>
  <c r="AG53" i="48" s="1"/>
  <c r="F92" i="49"/>
  <c r="R92" i="49"/>
  <c r="AH39" i="48"/>
  <c r="AH43" i="48" s="1"/>
  <c r="AH90" i="48"/>
  <c r="AG105" i="48"/>
  <c r="AO55" i="48"/>
  <c r="AL55" i="48"/>
  <c r="AI55" i="48"/>
  <c r="Y55" i="48"/>
  <c r="V55" i="48"/>
  <c r="S55" i="48"/>
  <c r="C3" i="48" l="1"/>
  <c r="C3" i="27"/>
  <c r="C3" i="26"/>
  <c r="C3" i="58"/>
  <c r="C3" i="35"/>
  <c r="C3" i="40"/>
  <c r="C3" i="49"/>
  <c r="C3" i="36"/>
  <c r="C3" i="46"/>
  <c r="C3" i="3"/>
  <c r="C3" i="37"/>
  <c r="C3" i="38"/>
  <c r="C3" i="41"/>
  <c r="C3" i="44"/>
  <c r="C3" i="45"/>
  <c r="C3" i="47"/>
  <c r="C3" i="57"/>
  <c r="A127" i="40" l="1"/>
  <c r="A104" i="40"/>
  <c r="A104" i="27" l="1"/>
  <c r="A127" i="27"/>
  <c r="AT114" i="49"/>
  <c r="AS114" i="49"/>
  <c r="AR114" i="49"/>
  <c r="AO114" i="49"/>
  <c r="AL114" i="49"/>
  <c r="AT105" i="49"/>
  <c r="AS105" i="49"/>
  <c r="AR105" i="49"/>
  <c r="AO105" i="49"/>
  <c r="AL105" i="49"/>
  <c r="G157" i="27"/>
  <c r="R157" i="40" l="1"/>
  <c r="R169" i="40" s="1"/>
  <c r="Q157" i="40"/>
  <c r="Q169" i="40" s="1"/>
  <c r="P157" i="40"/>
  <c r="P169" i="40" s="1"/>
  <c r="M157" i="40"/>
  <c r="M169" i="40" s="1"/>
  <c r="L157" i="40"/>
  <c r="L169" i="40" s="1"/>
  <c r="K157" i="40"/>
  <c r="K169" i="40" s="1"/>
  <c r="H157" i="40"/>
  <c r="H169" i="40" s="1"/>
  <c r="G157" i="40"/>
  <c r="G169" i="40" s="1"/>
  <c r="H157" i="27"/>
  <c r="H169" i="27" s="1"/>
  <c r="G169" i="27"/>
  <c r="C6" i="58" l="1"/>
  <c r="C6" i="26"/>
  <c r="C6" i="35"/>
  <c r="C6" i="27"/>
  <c r="C6" i="48"/>
  <c r="C6" i="40"/>
  <c r="C6" i="49"/>
  <c r="C6" i="36"/>
  <c r="C6" i="46"/>
  <c r="C6" i="3"/>
  <c r="C6" i="37"/>
  <c r="C6" i="38"/>
  <c r="C6" i="41"/>
  <c r="C6" i="44"/>
  <c r="C6" i="45"/>
  <c r="C6" i="47"/>
  <c r="I22" i="48" l="1"/>
  <c r="J22" i="48"/>
  <c r="N22" i="35" l="1"/>
  <c r="N15" i="35"/>
  <c r="B8" i="47"/>
  <c r="I29" i="58" s="1"/>
  <c r="A8" i="47"/>
  <c r="H29" i="58" s="1"/>
  <c r="C4" i="47"/>
  <c r="C2" i="47"/>
  <c r="B8" i="45"/>
  <c r="I28" i="58" s="1"/>
  <c r="A8" i="45"/>
  <c r="H28" i="58" s="1"/>
  <c r="C4" i="45"/>
  <c r="C2" i="45"/>
  <c r="B8" i="44"/>
  <c r="I27" i="58" s="1"/>
  <c r="A8" i="44"/>
  <c r="H27" i="58" s="1"/>
  <c r="C4" i="44"/>
  <c r="C2" i="44"/>
  <c r="B8" i="41"/>
  <c r="I26" i="58" s="1"/>
  <c r="A8" i="41"/>
  <c r="H26" i="58" s="1"/>
  <c r="C4" i="41"/>
  <c r="C2" i="41"/>
  <c r="B8" i="38"/>
  <c r="I25" i="58" s="1"/>
  <c r="A8" i="38"/>
  <c r="H25" i="58" s="1"/>
  <c r="C4" i="38"/>
  <c r="C2" i="38"/>
  <c r="B8" i="37"/>
  <c r="I24" i="58" s="1"/>
  <c r="A8" i="37"/>
  <c r="H24" i="58" s="1"/>
  <c r="C4" i="37"/>
  <c r="C2" i="37"/>
  <c r="B8" i="3"/>
  <c r="I23" i="58" s="1"/>
  <c r="A8" i="3"/>
  <c r="H23" i="58" s="1"/>
  <c r="C4" i="3"/>
  <c r="C2" i="3"/>
  <c r="B8" i="46"/>
  <c r="I22" i="58" s="1"/>
  <c r="A8" i="46"/>
  <c r="H22" i="58" s="1"/>
  <c r="C4" i="46"/>
  <c r="C2" i="46"/>
  <c r="B8" i="36"/>
  <c r="I21" i="58" s="1"/>
  <c r="A8" i="36"/>
  <c r="H21" i="58" s="1"/>
  <c r="C4" i="36"/>
  <c r="C2" i="36"/>
  <c r="C4" i="49"/>
  <c r="C2" i="49"/>
  <c r="C4" i="40"/>
  <c r="C2" i="40"/>
  <c r="C4" i="48"/>
  <c r="C2" i="48"/>
  <c r="C4" i="27"/>
  <c r="C2" i="27"/>
  <c r="B8" i="26"/>
  <c r="I15" i="58" s="1"/>
  <c r="A8" i="26"/>
  <c r="H15" i="58" s="1"/>
  <c r="B8" i="35"/>
  <c r="I16" i="58" s="1"/>
  <c r="A8" i="35"/>
  <c r="H16" i="58" s="1"/>
  <c r="C4" i="35"/>
  <c r="C2" i="35"/>
  <c r="C4" i="26"/>
  <c r="C2" i="26"/>
  <c r="L22" i="35" l="1"/>
  <c r="E40" i="26" l="1"/>
  <c r="H40" i="26"/>
  <c r="H10" i="44" l="1"/>
  <c r="C59" i="46"/>
  <c r="C35" i="46"/>
  <c r="H14" i="45"/>
  <c r="C11" i="46"/>
  <c r="H10" i="45"/>
  <c r="H14" i="44"/>
  <c r="H14" i="41"/>
  <c r="H10" i="41"/>
  <c r="R152" i="40"/>
  <c r="R156" i="40" s="1"/>
  <c r="R168" i="40" s="1"/>
  <c r="Q152" i="40"/>
  <c r="Q156" i="40" s="1"/>
  <c r="Q168" i="40" s="1"/>
  <c r="P152" i="40"/>
  <c r="P156" i="40" s="1"/>
  <c r="P168" i="40" s="1"/>
  <c r="M152" i="40"/>
  <c r="M156" i="40" s="1"/>
  <c r="M168" i="40" s="1"/>
  <c r="L152" i="40"/>
  <c r="L156" i="40" s="1"/>
  <c r="L168" i="40" s="1"/>
  <c r="K152" i="40"/>
  <c r="K156" i="40" s="1"/>
  <c r="K168" i="40" s="1"/>
  <c r="H152" i="40"/>
  <c r="H156" i="40" s="1"/>
  <c r="H168" i="40" s="1"/>
  <c r="G152" i="40"/>
  <c r="G156" i="40" s="1"/>
  <c r="G168" i="40" s="1"/>
  <c r="F152" i="40"/>
  <c r="F157" i="40" l="1"/>
  <c r="L23" i="35"/>
  <c r="M23" i="35"/>
  <c r="N23" i="35"/>
  <c r="AQ18" i="48"/>
  <c r="AA18" i="48"/>
  <c r="R151" i="40"/>
  <c r="Q151" i="40"/>
  <c r="P151" i="40"/>
  <c r="M151" i="40"/>
  <c r="L151" i="40"/>
  <c r="K151" i="40"/>
  <c r="Y82" i="49"/>
  <c r="Y83" i="49"/>
  <c r="Y84" i="49"/>
  <c r="Y85" i="49"/>
  <c r="V82" i="49"/>
  <c r="V83" i="49"/>
  <c r="V84" i="49"/>
  <c r="V85" i="49"/>
  <c r="S82" i="49"/>
  <c r="S83" i="49"/>
  <c r="S84" i="49"/>
  <c r="S85" i="49"/>
  <c r="AJ82" i="49"/>
  <c r="AJ83" i="49"/>
  <c r="AJ84" i="49"/>
  <c r="AJ85" i="49"/>
  <c r="AG82" i="49"/>
  <c r="AG83" i="49"/>
  <c r="AG84" i="49"/>
  <c r="AG85" i="49"/>
  <c r="AD82" i="49"/>
  <c r="AD83" i="49"/>
  <c r="AD84" i="49"/>
  <c r="AD85" i="49"/>
  <c r="M49" i="48"/>
  <c r="M50" i="48" s="1"/>
  <c r="M53" i="48" s="1"/>
  <c r="J49" i="48"/>
  <c r="J50" i="48" s="1"/>
  <c r="J53" i="48" s="1"/>
  <c r="A49" i="40" l="1"/>
  <c r="B8" i="58" l="1"/>
  <c r="I13" i="58" s="1"/>
  <c r="A8" i="58"/>
  <c r="H13" i="58" s="1"/>
  <c r="C4" i="58"/>
  <c r="C2" i="58"/>
  <c r="B59" i="57"/>
  <c r="B8" i="57" s="1"/>
  <c r="I31" i="58" s="1"/>
  <c r="A8" i="57"/>
  <c r="H31" i="58" s="1"/>
  <c r="C6" i="57"/>
  <c r="C4" i="57"/>
  <c r="C2" i="57"/>
  <c r="AD109" i="49" l="1"/>
  <c r="AG109" i="49"/>
  <c r="AJ109" i="49"/>
  <c r="AD110" i="49"/>
  <c r="AG110" i="49"/>
  <c r="AJ110" i="49"/>
  <c r="AD111" i="49"/>
  <c r="AG111" i="49"/>
  <c r="AJ111" i="49"/>
  <c r="S109" i="49"/>
  <c r="V109" i="49"/>
  <c r="Y109" i="49"/>
  <c r="S110" i="49"/>
  <c r="V110" i="49"/>
  <c r="Y110" i="49"/>
  <c r="S111" i="49"/>
  <c r="V111" i="49"/>
  <c r="Y111" i="49"/>
  <c r="H109" i="49"/>
  <c r="K109" i="49"/>
  <c r="N109" i="49"/>
  <c r="H110" i="49"/>
  <c r="K110" i="49"/>
  <c r="N110" i="49"/>
  <c r="H111" i="49"/>
  <c r="K111" i="49"/>
  <c r="N111" i="49"/>
  <c r="AO111" i="48"/>
  <c r="AT111" i="48" s="1"/>
  <c r="AL111" i="48"/>
  <c r="AS111" i="48" s="1"/>
  <c r="AI111" i="48"/>
  <c r="AR111" i="48" s="1"/>
  <c r="AO110" i="48"/>
  <c r="AT110" i="48" s="1"/>
  <c r="AL110" i="48"/>
  <c r="AS110" i="48" s="1"/>
  <c r="AI110" i="48"/>
  <c r="AR110" i="48" s="1"/>
  <c r="AO109" i="48"/>
  <c r="AT109" i="48" s="1"/>
  <c r="AL109" i="48"/>
  <c r="AS109" i="48" s="1"/>
  <c r="AI109" i="48"/>
  <c r="AR109" i="48" s="1"/>
  <c r="AO108" i="48"/>
  <c r="AL108" i="48"/>
  <c r="AI108" i="48"/>
  <c r="AO107" i="48"/>
  <c r="AL107" i="48"/>
  <c r="AI107" i="48"/>
  <c r="Y111" i="48"/>
  <c r="AD111" i="48" s="1"/>
  <c r="V111" i="48"/>
  <c r="AC111" i="48" s="1"/>
  <c r="S111" i="48"/>
  <c r="AB111" i="48" s="1"/>
  <c r="Y110" i="48"/>
  <c r="AD110" i="48" s="1"/>
  <c r="V110" i="48"/>
  <c r="AC110" i="48" s="1"/>
  <c r="S110" i="48"/>
  <c r="AB110" i="48" s="1"/>
  <c r="Y109" i="48"/>
  <c r="AD109" i="48" s="1"/>
  <c r="V109" i="48"/>
  <c r="AC109" i="48" s="1"/>
  <c r="S109" i="48"/>
  <c r="AB109" i="48" s="1"/>
  <c r="Y108" i="48"/>
  <c r="V108" i="48"/>
  <c r="S108" i="48"/>
  <c r="Y107" i="48"/>
  <c r="V107" i="48"/>
  <c r="S107" i="48"/>
  <c r="N109" i="48"/>
  <c r="N110" i="48"/>
  <c r="N111" i="48"/>
  <c r="K109" i="48"/>
  <c r="K110" i="48"/>
  <c r="K111" i="48"/>
  <c r="H109" i="48"/>
  <c r="H110" i="48"/>
  <c r="H111" i="48"/>
  <c r="S102" i="49"/>
  <c r="AJ100" i="49"/>
  <c r="AG100" i="49"/>
  <c r="AD100" i="49"/>
  <c r="AJ99" i="49"/>
  <c r="AG99" i="49"/>
  <c r="AD99" i="49"/>
  <c r="AJ98" i="49"/>
  <c r="AG98" i="49"/>
  <c r="AD98" i="49"/>
  <c r="Y100" i="49"/>
  <c r="V100" i="49"/>
  <c r="S100" i="49"/>
  <c r="Y99" i="49"/>
  <c r="V99" i="49"/>
  <c r="S99" i="49"/>
  <c r="Y98" i="49"/>
  <c r="V98" i="49"/>
  <c r="S98" i="49"/>
  <c r="H98" i="49"/>
  <c r="K98" i="49"/>
  <c r="N98" i="49"/>
  <c r="H99" i="49"/>
  <c r="K99" i="49"/>
  <c r="N99" i="49"/>
  <c r="H100" i="49"/>
  <c r="K100" i="49"/>
  <c r="N100" i="49"/>
  <c r="AO100" i="48"/>
  <c r="AT100" i="48" s="1"/>
  <c r="AL100" i="48"/>
  <c r="AS100" i="48" s="1"/>
  <c r="AI100" i="48"/>
  <c r="AR100" i="48" s="1"/>
  <c r="AO99" i="48"/>
  <c r="AT99" i="48" s="1"/>
  <c r="AL99" i="48"/>
  <c r="AS99" i="48" s="1"/>
  <c r="AI99" i="48"/>
  <c r="AO98" i="48"/>
  <c r="AT98" i="48" s="1"/>
  <c r="AL98" i="48"/>
  <c r="AS98" i="48" s="1"/>
  <c r="AI98" i="48"/>
  <c r="AR98" i="48" s="1"/>
  <c r="Y100" i="48"/>
  <c r="AD100" i="48" s="1"/>
  <c r="V100" i="48"/>
  <c r="AC100" i="48" s="1"/>
  <c r="S100" i="48"/>
  <c r="AB100" i="48" s="1"/>
  <c r="Y99" i="48"/>
  <c r="AD99" i="48" s="1"/>
  <c r="V99" i="48"/>
  <c r="AC99" i="48" s="1"/>
  <c r="S99" i="48"/>
  <c r="AB99" i="48" s="1"/>
  <c r="Y98" i="48"/>
  <c r="AD98" i="48" s="1"/>
  <c r="V98" i="48"/>
  <c r="AC98" i="48" s="1"/>
  <c r="S98" i="48"/>
  <c r="AB98" i="48" s="1"/>
  <c r="N98" i="48"/>
  <c r="N99" i="48"/>
  <c r="N100" i="48"/>
  <c r="K98" i="48"/>
  <c r="K99" i="48"/>
  <c r="K100" i="48"/>
  <c r="H98" i="48"/>
  <c r="H99" i="48"/>
  <c r="H100" i="48"/>
  <c r="H82" i="49"/>
  <c r="K82" i="49"/>
  <c r="N82" i="49"/>
  <c r="H83" i="49"/>
  <c r="K83" i="49"/>
  <c r="N83" i="49"/>
  <c r="H84" i="49"/>
  <c r="K84" i="49"/>
  <c r="N84" i="49"/>
  <c r="H85" i="49"/>
  <c r="K85" i="49"/>
  <c r="N85" i="49"/>
  <c r="AO85" i="48"/>
  <c r="AT85" i="48" s="1"/>
  <c r="AL85" i="48"/>
  <c r="AS85" i="48" s="1"/>
  <c r="AI85" i="48"/>
  <c r="AR85" i="48" s="1"/>
  <c r="AO84" i="48"/>
  <c r="AT84" i="48" s="1"/>
  <c r="AL84" i="48"/>
  <c r="AS84" i="48" s="1"/>
  <c r="AI84" i="48"/>
  <c r="AR84" i="48" s="1"/>
  <c r="AO83" i="48"/>
  <c r="AT83" i="48" s="1"/>
  <c r="AL83" i="48"/>
  <c r="AS83" i="48" s="1"/>
  <c r="AI83" i="48"/>
  <c r="AR83" i="48" s="1"/>
  <c r="AO82" i="48"/>
  <c r="AT82" i="48" s="1"/>
  <c r="AL82" i="48"/>
  <c r="AS82" i="48" s="1"/>
  <c r="AI82" i="48"/>
  <c r="AR82" i="48" s="1"/>
  <c r="Y85" i="48"/>
  <c r="AD85" i="48" s="1"/>
  <c r="V85" i="48"/>
  <c r="AC85" i="48" s="1"/>
  <c r="S85" i="48"/>
  <c r="AB85" i="48" s="1"/>
  <c r="Y84" i="48"/>
  <c r="AD84" i="48" s="1"/>
  <c r="V84" i="48"/>
  <c r="AC84" i="48" s="1"/>
  <c r="S84" i="48"/>
  <c r="AB84" i="48" s="1"/>
  <c r="Y83" i="48"/>
  <c r="AD83" i="48" s="1"/>
  <c r="V83" i="48"/>
  <c r="AC83" i="48" s="1"/>
  <c r="S83" i="48"/>
  <c r="AB83" i="48" s="1"/>
  <c r="Y82" i="48"/>
  <c r="AD82" i="48" s="1"/>
  <c r="V82" i="48"/>
  <c r="AC82" i="48" s="1"/>
  <c r="S82" i="48"/>
  <c r="AB82" i="48" s="1"/>
  <c r="N82" i="48"/>
  <c r="N83" i="48"/>
  <c r="N84" i="48"/>
  <c r="N85" i="48"/>
  <c r="K82" i="48"/>
  <c r="K83" i="48"/>
  <c r="K84" i="48"/>
  <c r="K85" i="48"/>
  <c r="H82" i="48"/>
  <c r="H83" i="48"/>
  <c r="H84" i="48"/>
  <c r="H85" i="48"/>
  <c r="AI76" i="49"/>
  <c r="AI92" i="49" s="1"/>
  <c r="AH76" i="49"/>
  <c r="AH92" i="49" s="1"/>
  <c r="AF76" i="49"/>
  <c r="AF92" i="49" s="1"/>
  <c r="AE76" i="49"/>
  <c r="AE92" i="49" s="1"/>
  <c r="X76" i="49"/>
  <c r="W76" i="49"/>
  <c r="U76" i="49"/>
  <c r="T76" i="49"/>
  <c r="M76" i="49"/>
  <c r="L76" i="49"/>
  <c r="J76" i="49"/>
  <c r="I76" i="49"/>
  <c r="AJ75" i="49"/>
  <c r="AG75" i="49"/>
  <c r="AD75" i="49"/>
  <c r="Y75" i="49"/>
  <c r="V75" i="49"/>
  <c r="S75" i="49"/>
  <c r="H75" i="49"/>
  <c r="K75" i="49"/>
  <c r="N75" i="49"/>
  <c r="AO75" i="48"/>
  <c r="AL75" i="48"/>
  <c r="AS75" i="48" s="1"/>
  <c r="AI75" i="48"/>
  <c r="AR75" i="48" s="1"/>
  <c r="Y75" i="48"/>
  <c r="AD75" i="48" s="1"/>
  <c r="V75" i="48"/>
  <c r="AC75" i="48" s="1"/>
  <c r="S75" i="48"/>
  <c r="N75" i="48"/>
  <c r="K75" i="48"/>
  <c r="H75" i="48"/>
  <c r="AJ71" i="49"/>
  <c r="AG71" i="49"/>
  <c r="AD71" i="49"/>
  <c r="Y71" i="49"/>
  <c r="V71" i="49"/>
  <c r="S71" i="49"/>
  <c r="H71" i="49"/>
  <c r="K71" i="49"/>
  <c r="N71" i="49"/>
  <c r="AI71" i="48"/>
  <c r="AR71" i="48" s="1"/>
  <c r="AL71" i="48"/>
  <c r="AS71" i="48" s="1"/>
  <c r="AO71" i="48"/>
  <c r="AT71" i="48" s="1"/>
  <c r="S71" i="48"/>
  <c r="AB71" i="48" s="1"/>
  <c r="V71" i="48"/>
  <c r="AC71" i="48" s="1"/>
  <c r="Y71" i="48"/>
  <c r="AD71" i="48" s="1"/>
  <c r="N71" i="48"/>
  <c r="K71" i="48"/>
  <c r="H71" i="48"/>
  <c r="AJ69" i="49"/>
  <c r="AG69" i="49"/>
  <c r="AD69" i="49"/>
  <c r="AJ73" i="49"/>
  <c r="AG73" i="49"/>
  <c r="AD73" i="49"/>
  <c r="AJ72" i="49"/>
  <c r="AG72" i="49"/>
  <c r="AD72" i="49"/>
  <c r="AJ68" i="49"/>
  <c r="AG68" i="49"/>
  <c r="AD68" i="49"/>
  <c r="Y69" i="49"/>
  <c r="V69" i="49"/>
  <c r="S69" i="49"/>
  <c r="Y73" i="49"/>
  <c r="V73" i="49"/>
  <c r="S73" i="49"/>
  <c r="Y72" i="49"/>
  <c r="V72" i="49"/>
  <c r="S72" i="49"/>
  <c r="Y68" i="49"/>
  <c r="V68" i="49"/>
  <c r="S68" i="49"/>
  <c r="H68" i="49"/>
  <c r="K68" i="49"/>
  <c r="N68" i="49"/>
  <c r="H72" i="49"/>
  <c r="K72" i="49"/>
  <c r="N72" i="49"/>
  <c r="H73" i="49"/>
  <c r="K73" i="49"/>
  <c r="N73" i="49"/>
  <c r="H69" i="49"/>
  <c r="K69" i="49"/>
  <c r="N69" i="49"/>
  <c r="S68" i="48"/>
  <c r="AB68" i="48" s="1"/>
  <c r="V68" i="48"/>
  <c r="AC68" i="48" s="1"/>
  <c r="Y68" i="48"/>
  <c r="AD68" i="48" s="1"/>
  <c r="S72" i="48"/>
  <c r="AB72" i="48" s="1"/>
  <c r="V72" i="48"/>
  <c r="Y72" i="48"/>
  <c r="AD72" i="48" s="1"/>
  <c r="S73" i="48"/>
  <c r="AB73" i="48" s="1"/>
  <c r="V73" i="48"/>
  <c r="AC73" i="48" s="1"/>
  <c r="Y73" i="48"/>
  <c r="AD73" i="48" s="1"/>
  <c r="S69" i="48"/>
  <c r="AB69" i="48" s="1"/>
  <c r="V69" i="48"/>
  <c r="AC69" i="48" s="1"/>
  <c r="Y69" i="48"/>
  <c r="AD69" i="48" s="1"/>
  <c r="AC72" i="48"/>
  <c r="AI68" i="48"/>
  <c r="AR68" i="48" s="1"/>
  <c r="AL68" i="48"/>
  <c r="AS68" i="48" s="1"/>
  <c r="AO68" i="48"/>
  <c r="AT68" i="48" s="1"/>
  <c r="AI72" i="48"/>
  <c r="AR72" i="48" s="1"/>
  <c r="AL72" i="48"/>
  <c r="AS72" i="48" s="1"/>
  <c r="AO72" i="48"/>
  <c r="AT72" i="48" s="1"/>
  <c r="AI73" i="48"/>
  <c r="AR73" i="48" s="1"/>
  <c r="AL73" i="48"/>
  <c r="AS73" i="48" s="1"/>
  <c r="AO73" i="48"/>
  <c r="AT73" i="48" s="1"/>
  <c r="AI69" i="48"/>
  <c r="AR69" i="48" s="1"/>
  <c r="AL69" i="48"/>
  <c r="AS69" i="48" s="1"/>
  <c r="AO69" i="48"/>
  <c r="AT69" i="48" s="1"/>
  <c r="N68" i="48"/>
  <c r="N72" i="48"/>
  <c r="N73" i="48"/>
  <c r="N69" i="48"/>
  <c r="K68" i="48"/>
  <c r="K72" i="48"/>
  <c r="K73" i="48"/>
  <c r="K69" i="48"/>
  <c r="H68" i="48"/>
  <c r="H72" i="48"/>
  <c r="H73" i="48"/>
  <c r="H69" i="48"/>
  <c r="AJ62" i="49"/>
  <c r="AG62" i="49"/>
  <c r="AD62" i="49"/>
  <c r="AJ61" i="49"/>
  <c r="AG61" i="49"/>
  <c r="AD61" i="49"/>
  <c r="Y62" i="49"/>
  <c r="V62" i="49"/>
  <c r="S62" i="49"/>
  <c r="Y61" i="49"/>
  <c r="V61" i="49"/>
  <c r="S61" i="49"/>
  <c r="H61" i="49"/>
  <c r="K61" i="49"/>
  <c r="N61" i="49"/>
  <c r="H62" i="49"/>
  <c r="K62" i="49"/>
  <c r="N62" i="49"/>
  <c r="AO62" i="48"/>
  <c r="AT62" i="48" s="1"/>
  <c r="AL62" i="48"/>
  <c r="AS62" i="48" s="1"/>
  <c r="AI62" i="48"/>
  <c r="AR62" i="48" s="1"/>
  <c r="AO61" i="48"/>
  <c r="AT61" i="48" s="1"/>
  <c r="AL61" i="48"/>
  <c r="AS61" i="48" s="1"/>
  <c r="AI61" i="48"/>
  <c r="AR61" i="48" s="1"/>
  <c r="Y62" i="48"/>
  <c r="AD62" i="48" s="1"/>
  <c r="V62" i="48"/>
  <c r="AC62" i="48" s="1"/>
  <c r="S62" i="48"/>
  <c r="AB62" i="48" s="1"/>
  <c r="Y61" i="48"/>
  <c r="AD61" i="48" s="1"/>
  <c r="V61" i="48"/>
  <c r="AC61" i="48" s="1"/>
  <c r="S61" i="48"/>
  <c r="AB61" i="48" s="1"/>
  <c r="N61" i="48"/>
  <c r="N62" i="48"/>
  <c r="K61" i="48"/>
  <c r="K62" i="48"/>
  <c r="H61" i="48"/>
  <c r="H62" i="48"/>
  <c r="AJ59" i="49"/>
  <c r="AG59" i="49"/>
  <c r="AD59" i="49"/>
  <c r="Y59" i="49"/>
  <c r="V59" i="49"/>
  <c r="S59" i="49"/>
  <c r="H59" i="49"/>
  <c r="K59" i="49"/>
  <c r="N59" i="49"/>
  <c r="AO59" i="48"/>
  <c r="AT59" i="48" s="1"/>
  <c r="AL59" i="48"/>
  <c r="AS59" i="48" s="1"/>
  <c r="AI59" i="48"/>
  <c r="AR59" i="48" s="1"/>
  <c r="Y59" i="48"/>
  <c r="AD59" i="48" s="1"/>
  <c r="V59" i="48"/>
  <c r="AC59" i="48" s="1"/>
  <c r="S59" i="48"/>
  <c r="AB59" i="48" s="1"/>
  <c r="N59" i="48"/>
  <c r="K59" i="48"/>
  <c r="H59" i="48"/>
  <c r="AJ48" i="49"/>
  <c r="AG48" i="49"/>
  <c r="AD48" i="49"/>
  <c r="AJ47" i="49"/>
  <c r="AG47" i="49"/>
  <c r="AD47" i="49"/>
  <c r="AJ46" i="49"/>
  <c r="AG46" i="49"/>
  <c r="AD46" i="49"/>
  <c r="AJ45" i="49"/>
  <c r="AG45" i="49"/>
  <c r="AD45" i="49"/>
  <c r="Y48" i="49"/>
  <c r="V48" i="49"/>
  <c r="S48" i="49"/>
  <c r="Y47" i="49"/>
  <c r="V47" i="49"/>
  <c r="S47" i="49"/>
  <c r="Y46" i="49"/>
  <c r="V46" i="49"/>
  <c r="S46" i="49"/>
  <c r="Y45" i="49"/>
  <c r="V45" i="49"/>
  <c r="S45" i="49"/>
  <c r="H47" i="49"/>
  <c r="K47" i="49"/>
  <c r="N47" i="49"/>
  <c r="H48" i="49"/>
  <c r="K48" i="49"/>
  <c r="N48" i="49"/>
  <c r="AO47" i="48"/>
  <c r="AT47" i="48" s="1"/>
  <c r="AO48" i="48"/>
  <c r="AT48" i="48" s="1"/>
  <c r="AL47" i="48"/>
  <c r="AS47" i="48" s="1"/>
  <c r="AL48" i="48"/>
  <c r="AS48" i="48" s="1"/>
  <c r="AI47" i="48"/>
  <c r="AR47" i="48" s="1"/>
  <c r="AI48" i="48"/>
  <c r="AR48" i="48" s="1"/>
  <c r="Y47" i="48"/>
  <c r="AD47" i="48" s="1"/>
  <c r="Y48" i="48"/>
  <c r="AD48" i="48" s="1"/>
  <c r="V47" i="48"/>
  <c r="AC47" i="48" s="1"/>
  <c r="V48" i="48"/>
  <c r="AC48" i="48" s="1"/>
  <c r="S47" i="48"/>
  <c r="AB47" i="48" s="1"/>
  <c r="S48" i="48"/>
  <c r="AB48" i="48" s="1"/>
  <c r="N47" i="48"/>
  <c r="N48" i="48"/>
  <c r="K47" i="48"/>
  <c r="K48" i="48"/>
  <c r="H47" i="48"/>
  <c r="H48" i="48"/>
  <c r="AJ37" i="49"/>
  <c r="AG37" i="49"/>
  <c r="AD37" i="49"/>
  <c r="AJ36" i="49"/>
  <c r="AG36" i="49"/>
  <c r="AD36" i="49"/>
  <c r="AJ35" i="49"/>
  <c r="AG35" i="49"/>
  <c r="AD35" i="49"/>
  <c r="AJ34" i="49"/>
  <c r="AG34" i="49"/>
  <c r="AD34" i="49"/>
  <c r="AJ33" i="49"/>
  <c r="AG33" i="49"/>
  <c r="AD33" i="49"/>
  <c r="Y37" i="49"/>
  <c r="V37" i="49"/>
  <c r="S37" i="49"/>
  <c r="Y36" i="49"/>
  <c r="V36" i="49"/>
  <c r="S36" i="49"/>
  <c r="Y35" i="49"/>
  <c r="V35" i="49"/>
  <c r="S35" i="49"/>
  <c r="Y34" i="49"/>
  <c r="V34" i="49"/>
  <c r="S34" i="49"/>
  <c r="Y33" i="49"/>
  <c r="V33" i="49"/>
  <c r="S33" i="49"/>
  <c r="AI38" i="49"/>
  <c r="AH38" i="49"/>
  <c r="AF38" i="49"/>
  <c r="AE38" i="49"/>
  <c r="X38" i="49"/>
  <c r="W38" i="49"/>
  <c r="U38" i="49"/>
  <c r="T38" i="49"/>
  <c r="M38" i="49"/>
  <c r="L38" i="49"/>
  <c r="J38" i="49"/>
  <c r="I38" i="49"/>
  <c r="H34" i="49"/>
  <c r="K34" i="49"/>
  <c r="N34" i="49"/>
  <c r="H35" i="49"/>
  <c r="K35" i="49"/>
  <c r="N35" i="49"/>
  <c r="H36" i="49"/>
  <c r="K36" i="49"/>
  <c r="N36" i="49"/>
  <c r="H37" i="49"/>
  <c r="K37" i="49"/>
  <c r="N37" i="49"/>
  <c r="AO37" i="48"/>
  <c r="AT37" i="48" s="1"/>
  <c r="AL37" i="48"/>
  <c r="AS37" i="48" s="1"/>
  <c r="AI37" i="48"/>
  <c r="AR37" i="48" s="1"/>
  <c r="AO36" i="48"/>
  <c r="AT36" i="48" s="1"/>
  <c r="AL36" i="48"/>
  <c r="AS36" i="48" s="1"/>
  <c r="AI36" i="48"/>
  <c r="AR36" i="48" s="1"/>
  <c r="AO35" i="48"/>
  <c r="AT35" i="48" s="1"/>
  <c r="AL35" i="48"/>
  <c r="AS35" i="48" s="1"/>
  <c r="AI35" i="48"/>
  <c r="AR35" i="48" s="1"/>
  <c r="AO34" i="48"/>
  <c r="AT34" i="48" s="1"/>
  <c r="AL34" i="48"/>
  <c r="AS34" i="48" s="1"/>
  <c r="AI34" i="48"/>
  <c r="AR34" i="48" s="1"/>
  <c r="AO33" i="48"/>
  <c r="AL33" i="48"/>
  <c r="AI33" i="48"/>
  <c r="Y37" i="48"/>
  <c r="AD37" i="48" s="1"/>
  <c r="V37" i="48"/>
  <c r="AC37" i="48" s="1"/>
  <c r="S37" i="48"/>
  <c r="AB37" i="48" s="1"/>
  <c r="Y36" i="48"/>
  <c r="AD36" i="48" s="1"/>
  <c r="V36" i="48"/>
  <c r="AC36" i="48" s="1"/>
  <c r="S36" i="48"/>
  <c r="AB36" i="48" s="1"/>
  <c r="Y35" i="48"/>
  <c r="AD35" i="48" s="1"/>
  <c r="V35" i="48"/>
  <c r="AC35" i="48" s="1"/>
  <c r="S35" i="48"/>
  <c r="AB35" i="48" s="1"/>
  <c r="Y34" i="48"/>
  <c r="V34" i="48"/>
  <c r="AC34" i="48" s="1"/>
  <c r="S34" i="48"/>
  <c r="AB34" i="48" s="1"/>
  <c r="Y33" i="48"/>
  <c r="V33" i="48"/>
  <c r="S33" i="48"/>
  <c r="N34" i="48"/>
  <c r="N35" i="48"/>
  <c r="N36" i="48"/>
  <c r="N37" i="48"/>
  <c r="K34" i="48"/>
  <c r="K35" i="48"/>
  <c r="K36" i="48"/>
  <c r="K37" i="48"/>
  <c r="H34" i="48"/>
  <c r="H35" i="48"/>
  <c r="H36" i="48"/>
  <c r="H37" i="48"/>
  <c r="AJ31" i="49"/>
  <c r="AG31" i="49"/>
  <c r="AD31" i="49"/>
  <c r="Y31" i="49"/>
  <c r="V31" i="49"/>
  <c r="S31" i="49"/>
  <c r="AI32" i="49"/>
  <c r="AH32" i="49"/>
  <c r="AF32" i="49"/>
  <c r="AF39" i="49" s="1"/>
  <c r="AF43" i="49" s="1"/>
  <c r="AE32" i="49"/>
  <c r="X32" i="49"/>
  <c r="W32" i="49"/>
  <c r="U32" i="49"/>
  <c r="T32" i="49"/>
  <c r="M32" i="49"/>
  <c r="L32" i="49"/>
  <c r="L39" i="49" s="1"/>
  <c r="L43" i="49" s="1"/>
  <c r="L50" i="49" s="1"/>
  <c r="L53" i="49" s="1"/>
  <c r="J32" i="49"/>
  <c r="J39" i="49" s="1"/>
  <c r="J43" i="49" s="1"/>
  <c r="I32" i="49"/>
  <c r="I39" i="49" s="1"/>
  <c r="I43" i="49" s="1"/>
  <c r="I50" i="49" s="1"/>
  <c r="I53" i="49" s="1"/>
  <c r="H31" i="49"/>
  <c r="K31" i="49"/>
  <c r="N31" i="49"/>
  <c r="AO31" i="48"/>
  <c r="AT31" i="48" s="1"/>
  <c r="AL31" i="48"/>
  <c r="AS31" i="48" s="1"/>
  <c r="AI31" i="48"/>
  <c r="AR31" i="48" s="1"/>
  <c r="Y31" i="48"/>
  <c r="AD31" i="48" s="1"/>
  <c r="V31" i="48"/>
  <c r="AC31" i="48" s="1"/>
  <c r="S31" i="48"/>
  <c r="AB31" i="48" s="1"/>
  <c r="N31" i="48"/>
  <c r="K31" i="48"/>
  <c r="H31" i="48"/>
  <c r="M39" i="49" l="1"/>
  <c r="M43" i="49" s="1"/>
  <c r="U90" i="49"/>
  <c r="U92" i="49"/>
  <c r="U105" i="49"/>
  <c r="V112" i="48"/>
  <c r="W90" i="49"/>
  <c r="W105" i="49"/>
  <c r="W92" i="49"/>
  <c r="X90" i="49"/>
  <c r="X105" i="49"/>
  <c r="X92" i="49"/>
  <c r="I90" i="49"/>
  <c r="I105" i="49"/>
  <c r="I92" i="49"/>
  <c r="AE90" i="49"/>
  <c r="AE105" i="49"/>
  <c r="J90" i="49"/>
  <c r="J105" i="49"/>
  <c r="J92" i="49"/>
  <c r="AF90" i="49"/>
  <c r="AF105" i="49"/>
  <c r="AI38" i="48"/>
  <c r="L90" i="49"/>
  <c r="L105" i="49"/>
  <c r="L92" i="49"/>
  <c r="AH90" i="49"/>
  <c r="AH105" i="49"/>
  <c r="S38" i="48"/>
  <c r="AL38" i="48"/>
  <c r="M90" i="49"/>
  <c r="M92" i="49"/>
  <c r="M105" i="49"/>
  <c r="AI90" i="49"/>
  <c r="AI105" i="49"/>
  <c r="AI112" i="48"/>
  <c r="V38" i="48"/>
  <c r="T90" i="49"/>
  <c r="T105" i="49"/>
  <c r="T92" i="49"/>
  <c r="S112" i="48"/>
  <c r="AL112" i="48"/>
  <c r="B109" i="49"/>
  <c r="AO112" i="48"/>
  <c r="Y112" i="48"/>
  <c r="A82" i="49"/>
  <c r="A99" i="49"/>
  <c r="A100" i="49"/>
  <c r="A98" i="49"/>
  <c r="B110" i="48"/>
  <c r="B111" i="49"/>
  <c r="B110" i="49"/>
  <c r="B111" i="48"/>
  <c r="B109" i="48"/>
  <c r="A84" i="49"/>
  <c r="A99" i="48"/>
  <c r="AR99" i="48"/>
  <c r="A100" i="48"/>
  <c r="A98" i="48"/>
  <c r="A83" i="49"/>
  <c r="A85" i="49"/>
  <c r="A83" i="48"/>
  <c r="A82" i="48"/>
  <c r="A85" i="48"/>
  <c r="A84" i="48"/>
  <c r="A71" i="49"/>
  <c r="AB75" i="48"/>
  <c r="A75" i="48" s="1"/>
  <c r="AT75" i="48"/>
  <c r="A75" i="49"/>
  <c r="A68" i="49"/>
  <c r="A69" i="49"/>
  <c r="A71" i="48"/>
  <c r="A72" i="49"/>
  <c r="A73" i="49"/>
  <c r="A72" i="48"/>
  <c r="A68" i="48"/>
  <c r="A69" i="48"/>
  <c r="A73" i="48"/>
  <c r="T39" i="49"/>
  <c r="T43" i="49" s="1"/>
  <c r="T50" i="49" s="1"/>
  <c r="T53" i="49" s="1"/>
  <c r="A62" i="49"/>
  <c r="X39" i="49"/>
  <c r="X43" i="49" s="1"/>
  <c r="AH39" i="49"/>
  <c r="AH43" i="49" s="1"/>
  <c r="AH50" i="49" s="1"/>
  <c r="AH53" i="49" s="1"/>
  <c r="A61" i="49"/>
  <c r="A61" i="48"/>
  <c r="A62" i="48"/>
  <c r="A59" i="49"/>
  <c r="AI39" i="49"/>
  <c r="AI43" i="49" s="1"/>
  <c r="U39" i="49"/>
  <c r="U43" i="49" s="1"/>
  <c r="W39" i="49"/>
  <c r="W43" i="49" s="1"/>
  <c r="W50" i="49" s="1"/>
  <c r="W53" i="49" s="1"/>
  <c r="V38" i="49"/>
  <c r="AE39" i="49"/>
  <c r="AE43" i="49" s="1"/>
  <c r="AE50" i="49" s="1"/>
  <c r="AE53" i="49" s="1"/>
  <c r="AJ38" i="49"/>
  <c r="Y38" i="49"/>
  <c r="A59" i="48"/>
  <c r="S38" i="49"/>
  <c r="AG38" i="49"/>
  <c r="AD38" i="49"/>
  <c r="AO38" i="48"/>
  <c r="Y38" i="48"/>
  <c r="A37" i="49"/>
  <c r="A36" i="49"/>
  <c r="A34" i="49"/>
  <c r="A35" i="49"/>
  <c r="A35" i="48"/>
  <c r="AD34" i="48"/>
  <c r="A34" i="48" s="1"/>
  <c r="A31" i="49"/>
  <c r="A37" i="48"/>
  <c r="A36" i="48"/>
  <c r="A31" i="48"/>
  <c r="AD28" i="49" l="1"/>
  <c r="AG28" i="49"/>
  <c r="AJ28" i="49"/>
  <c r="S28" i="49"/>
  <c r="V28" i="49"/>
  <c r="Y28" i="49"/>
  <c r="H28" i="49"/>
  <c r="K28" i="49"/>
  <c r="N28" i="49"/>
  <c r="AO28" i="48"/>
  <c r="AT28" i="48" s="1"/>
  <c r="AL28" i="48"/>
  <c r="AS28" i="48" s="1"/>
  <c r="AI28" i="48"/>
  <c r="AR28" i="48" s="1"/>
  <c r="Y28" i="48"/>
  <c r="AD28" i="48" s="1"/>
  <c r="V28" i="48"/>
  <c r="AC28" i="48" s="1"/>
  <c r="S28" i="48"/>
  <c r="AB28" i="48" s="1"/>
  <c r="N28" i="48"/>
  <c r="K28" i="48"/>
  <c r="H28" i="48"/>
  <c r="AT117" i="48"/>
  <c r="AS117" i="48"/>
  <c r="AR117" i="48"/>
  <c r="AD117" i="48"/>
  <c r="AC117" i="48"/>
  <c r="AB117" i="48"/>
  <c r="A28" i="48" l="1"/>
  <c r="H151" i="40"/>
  <c r="G151" i="40"/>
  <c r="F151" i="40"/>
  <c r="A126" i="40" l="1"/>
  <c r="AD127" i="48"/>
  <c r="AC127" i="48"/>
  <c r="AB127" i="48"/>
  <c r="AD124" i="48"/>
  <c r="AC124" i="48"/>
  <c r="AB124" i="48"/>
  <c r="AD123" i="48"/>
  <c r="AC123" i="48"/>
  <c r="AB123" i="48"/>
  <c r="AD116" i="48"/>
  <c r="AC116" i="48"/>
  <c r="AB116" i="48"/>
  <c r="AD25" i="48"/>
  <c r="AC25" i="48"/>
  <c r="AB25" i="48"/>
  <c r="AD24" i="48"/>
  <c r="AC24" i="48"/>
  <c r="AB24" i="48"/>
  <c r="AD23" i="48"/>
  <c r="AC23" i="48"/>
  <c r="AB23" i="48"/>
  <c r="AD22" i="48"/>
  <c r="AC22" i="48"/>
  <c r="AB22" i="48"/>
  <c r="AD21" i="48"/>
  <c r="AC21" i="48"/>
  <c r="AB21" i="48"/>
  <c r="Y130" i="48"/>
  <c r="V130" i="48"/>
  <c r="S130" i="48"/>
  <c r="Y125" i="48"/>
  <c r="V125" i="48"/>
  <c r="S125" i="48"/>
  <c r="Y122" i="48"/>
  <c r="V122" i="48"/>
  <c r="S122" i="48"/>
  <c r="AD108" i="48"/>
  <c r="AC108" i="48"/>
  <c r="AB108" i="48"/>
  <c r="AD107" i="48"/>
  <c r="AB107" i="48"/>
  <c r="Y101" i="48"/>
  <c r="AD101" i="48" s="1"/>
  <c r="V101" i="48"/>
  <c r="AC101" i="48" s="1"/>
  <c r="S101" i="48"/>
  <c r="AB101" i="48" s="1"/>
  <c r="Y97" i="48"/>
  <c r="AD97" i="48" s="1"/>
  <c r="V97" i="48"/>
  <c r="AC97" i="48" s="1"/>
  <c r="S97" i="48"/>
  <c r="AB97" i="48" s="1"/>
  <c r="Y96" i="48"/>
  <c r="AD96" i="48" s="1"/>
  <c r="V96" i="48"/>
  <c r="AC96" i="48" s="1"/>
  <c r="S96" i="48"/>
  <c r="AB96" i="48" s="1"/>
  <c r="Y102" i="48"/>
  <c r="AD102" i="48" s="1"/>
  <c r="V102" i="48"/>
  <c r="AC102" i="48" s="1"/>
  <c r="S102" i="48"/>
  <c r="AB102" i="48" s="1"/>
  <c r="Y95" i="48"/>
  <c r="AD95" i="48" s="1"/>
  <c r="V95" i="48"/>
  <c r="AC95" i="48" s="1"/>
  <c r="S95" i="48"/>
  <c r="AB95" i="48" s="1"/>
  <c r="Y94" i="48"/>
  <c r="AD94" i="48" s="1"/>
  <c r="V94" i="48"/>
  <c r="S94" i="48"/>
  <c r="Y86" i="48"/>
  <c r="AD86" i="48" s="1"/>
  <c r="V86" i="48"/>
  <c r="AC86" i="48" s="1"/>
  <c r="S86" i="48"/>
  <c r="AB86" i="48" s="1"/>
  <c r="Y81" i="48"/>
  <c r="AD81" i="48" s="1"/>
  <c r="V81" i="48"/>
  <c r="AC81" i="48" s="1"/>
  <c r="S81" i="48"/>
  <c r="AB81" i="48" s="1"/>
  <c r="Y80" i="48"/>
  <c r="AD80" i="48" s="1"/>
  <c r="V80" i="48"/>
  <c r="AC80" i="48" s="1"/>
  <c r="S80" i="48"/>
  <c r="AB80" i="48" s="1"/>
  <c r="Y87" i="48"/>
  <c r="AD87" i="48" s="1"/>
  <c r="V87" i="48"/>
  <c r="AC87" i="48" s="1"/>
  <c r="S87" i="48"/>
  <c r="AB87" i="48" s="1"/>
  <c r="Y79" i="48"/>
  <c r="AD79" i="48" s="1"/>
  <c r="V79" i="48"/>
  <c r="AC79" i="48" s="1"/>
  <c r="S79" i="48"/>
  <c r="AB79" i="48" s="1"/>
  <c r="Y78" i="48"/>
  <c r="V78" i="48"/>
  <c r="S78" i="48"/>
  <c r="Y70" i="48"/>
  <c r="AD70" i="48" s="1"/>
  <c r="V70" i="48"/>
  <c r="AC70" i="48" s="1"/>
  <c r="S70" i="48"/>
  <c r="AB70" i="48" s="1"/>
  <c r="Y74" i="48"/>
  <c r="AD74" i="48" s="1"/>
  <c r="V74" i="48"/>
  <c r="AC74" i="48" s="1"/>
  <c r="S74" i="48"/>
  <c r="AB74" i="48" s="1"/>
  <c r="Y67" i="48"/>
  <c r="AD67" i="48" s="1"/>
  <c r="V67" i="48"/>
  <c r="AC67" i="48" s="1"/>
  <c r="S67" i="48"/>
  <c r="AB67" i="48" s="1"/>
  <c r="Y66" i="48"/>
  <c r="V66" i="48"/>
  <c r="S66" i="48"/>
  <c r="Y63" i="48"/>
  <c r="AD63" i="48" s="1"/>
  <c r="V63" i="48"/>
  <c r="AC63" i="48" s="1"/>
  <c r="S63" i="48"/>
  <c r="AB63" i="48" s="1"/>
  <c r="Y60" i="48"/>
  <c r="AD60" i="48" s="1"/>
  <c r="V60" i="48"/>
  <c r="AC60" i="48" s="1"/>
  <c r="S60" i="48"/>
  <c r="AB60" i="48" s="1"/>
  <c r="Y58" i="48"/>
  <c r="AD58" i="48" s="1"/>
  <c r="V58" i="48"/>
  <c r="S58" i="48"/>
  <c r="Y57" i="48"/>
  <c r="V57" i="48"/>
  <c r="S57" i="48"/>
  <c r="AD55" i="48"/>
  <c r="AC55" i="48"/>
  <c r="AB55" i="48"/>
  <c r="Y52" i="48"/>
  <c r="AD52" i="48" s="1"/>
  <c r="V52" i="48"/>
  <c r="S52" i="48"/>
  <c r="X49" i="48"/>
  <c r="U49" i="48"/>
  <c r="R49" i="48"/>
  <c r="Y46" i="48"/>
  <c r="AD46" i="48" s="1"/>
  <c r="V46" i="48"/>
  <c r="AC46" i="48" s="1"/>
  <c r="S46" i="48"/>
  <c r="AB46" i="48" s="1"/>
  <c r="Y45" i="48"/>
  <c r="AD45" i="48" s="1"/>
  <c r="V45" i="48"/>
  <c r="AC45" i="48" s="1"/>
  <c r="S45" i="48"/>
  <c r="AB45" i="48" s="1"/>
  <c r="Y41" i="48"/>
  <c r="AD41" i="48" s="1"/>
  <c r="V41" i="48"/>
  <c r="AC41" i="48" s="1"/>
  <c r="S41" i="48"/>
  <c r="AB41" i="48" s="1"/>
  <c r="Y40" i="48"/>
  <c r="AD40" i="48" s="1"/>
  <c r="V40" i="48"/>
  <c r="AC40" i="48" s="1"/>
  <c r="S40" i="48"/>
  <c r="AB40" i="48" s="1"/>
  <c r="AD33" i="48"/>
  <c r="AD38" i="48" s="1"/>
  <c r="AC33" i="48"/>
  <c r="AC38" i="48" s="1"/>
  <c r="AB33" i="48"/>
  <c r="AB38" i="48" s="1"/>
  <c r="Y30" i="48"/>
  <c r="AD30" i="48" s="1"/>
  <c r="V30" i="48"/>
  <c r="AC30" i="48" s="1"/>
  <c r="S30" i="48"/>
  <c r="AB30" i="48" s="1"/>
  <c r="Y29" i="48"/>
  <c r="AD29" i="48" s="1"/>
  <c r="V29" i="48"/>
  <c r="AC29" i="48" s="1"/>
  <c r="S29" i="48"/>
  <c r="AB29" i="48" s="1"/>
  <c r="Y27" i="48"/>
  <c r="V27" i="48"/>
  <c r="S27" i="48"/>
  <c r="Y26" i="48"/>
  <c r="AD26" i="48" s="1"/>
  <c r="V26" i="48"/>
  <c r="S26" i="48"/>
  <c r="X25" i="48"/>
  <c r="W25" i="48"/>
  <c r="U25" i="48"/>
  <c r="T25" i="48"/>
  <c r="R25" i="48"/>
  <c r="Q25" i="48"/>
  <c r="X24" i="48"/>
  <c r="W24" i="48"/>
  <c r="U24" i="48"/>
  <c r="T24" i="48"/>
  <c r="R24" i="48"/>
  <c r="Q24" i="48"/>
  <c r="X23" i="48"/>
  <c r="W23" i="48"/>
  <c r="U23" i="48"/>
  <c r="T23" i="48"/>
  <c r="R23" i="48"/>
  <c r="Q23" i="48"/>
  <c r="X22" i="48"/>
  <c r="W22" i="48"/>
  <c r="U22" i="48"/>
  <c r="T22" i="48"/>
  <c r="R22" i="48"/>
  <c r="Q22" i="48"/>
  <c r="X21" i="48"/>
  <c r="W21" i="48"/>
  <c r="U21" i="48"/>
  <c r="T21" i="48"/>
  <c r="R21" i="48"/>
  <c r="Q21" i="48"/>
  <c r="N17" i="35"/>
  <c r="M17" i="35"/>
  <c r="L17" i="35"/>
  <c r="N16" i="35"/>
  <c r="M16" i="35"/>
  <c r="L16" i="35"/>
  <c r="V76" i="48" l="1"/>
  <c r="AB26" i="48"/>
  <c r="S32" i="48"/>
  <c r="S39" i="48" s="1"/>
  <c r="S43" i="48" s="1"/>
  <c r="AC58" i="48"/>
  <c r="V64" i="48"/>
  <c r="S76" i="48"/>
  <c r="AC26" i="48"/>
  <c r="V32" i="48"/>
  <c r="V39" i="48" s="1"/>
  <c r="V43" i="48" s="1"/>
  <c r="S49" i="48"/>
  <c r="AB49" i="48" s="1"/>
  <c r="R50" i="48"/>
  <c r="R53" i="48" s="1"/>
  <c r="V49" i="48"/>
  <c r="AC49" i="48" s="1"/>
  <c r="U50" i="48"/>
  <c r="U53" i="48" s="1"/>
  <c r="S88" i="48"/>
  <c r="Y49" i="48"/>
  <c r="AD49" i="48" s="1"/>
  <c r="X50" i="48"/>
  <c r="X53" i="48" s="1"/>
  <c r="V88" i="48"/>
  <c r="V90" i="48" s="1"/>
  <c r="AB52" i="48"/>
  <c r="AB94" i="48"/>
  <c r="S103" i="48"/>
  <c r="AC52" i="48"/>
  <c r="AB58" i="48"/>
  <c r="S64" i="48"/>
  <c r="AC94" i="48"/>
  <c r="V103" i="48"/>
  <c r="AB78" i="48"/>
  <c r="S129" i="48"/>
  <c r="AC78" i="48"/>
  <c r="V129" i="48"/>
  <c r="AD78" i="48"/>
  <c r="Y129" i="48"/>
  <c r="P157" i="27"/>
  <c r="P169" i="27" s="1"/>
  <c r="P156" i="27"/>
  <c r="P168" i="27" s="1"/>
  <c r="R156" i="27"/>
  <c r="R168" i="27" s="1"/>
  <c r="R157" i="27"/>
  <c r="R169" i="27" s="1"/>
  <c r="Q157" i="27"/>
  <c r="Q169" i="27" s="1"/>
  <c r="Q156" i="27"/>
  <c r="Q168" i="27" s="1"/>
  <c r="A126" i="27"/>
  <c r="AB112" i="48"/>
  <c r="AD112" i="48"/>
  <c r="AC66" i="48"/>
  <c r="AC76" i="48" s="1"/>
  <c r="AD66" i="48"/>
  <c r="AD76" i="48" s="1"/>
  <c r="Y76" i="48"/>
  <c r="AB66" i="48"/>
  <c r="AB76" i="48" s="1"/>
  <c r="AB27" i="48"/>
  <c r="AC27" i="48"/>
  <c r="AD27" i="48"/>
  <c r="AD32" i="48" s="1"/>
  <c r="AD135" i="48" s="1"/>
  <c r="AD147" i="48" s="1"/>
  <c r="Y32" i="48"/>
  <c r="Y39" i="48" s="1"/>
  <c r="AC107" i="48"/>
  <c r="AC112" i="48" s="1"/>
  <c r="Y103" i="48"/>
  <c r="Y64" i="48"/>
  <c r="Y88" i="48"/>
  <c r="AB142" i="48" l="1"/>
  <c r="AB154" i="48" s="1"/>
  <c r="S90" i="48"/>
  <c r="S92" i="48"/>
  <c r="AC32" i="48"/>
  <c r="AC135" i="48" s="1"/>
  <c r="AC147" i="48" s="1"/>
  <c r="AB32" i="48"/>
  <c r="AB135" i="48" s="1"/>
  <c r="AB147" i="48" s="1"/>
  <c r="S105" i="48"/>
  <c r="S120" i="48"/>
  <c r="V50" i="48"/>
  <c r="V53" i="48" s="1"/>
  <c r="V105" i="48"/>
  <c r="V120" i="48"/>
  <c r="V92" i="48"/>
  <c r="S50" i="48"/>
  <c r="S53" i="48" s="1"/>
  <c r="Y120" i="48"/>
  <c r="AD141" i="48"/>
  <c r="AD153" i="48" s="1"/>
  <c r="AD129" i="48"/>
  <c r="AB141" i="48"/>
  <c r="AB153" i="48" s="1"/>
  <c r="AD142" i="48"/>
  <c r="AD154" i="48" s="1"/>
  <c r="AC129" i="48"/>
  <c r="AC141" i="48"/>
  <c r="AC153" i="48" s="1"/>
  <c r="AC142" i="48"/>
  <c r="AC154" i="48" s="1"/>
  <c r="AB129" i="48"/>
  <c r="AD39" i="48"/>
  <c r="AD137" i="48" s="1"/>
  <c r="AD149" i="48" s="1"/>
  <c r="AC39" i="48"/>
  <c r="AC139" i="48" s="1"/>
  <c r="Y105" i="48"/>
  <c r="V114" i="48"/>
  <c r="Y43" i="48"/>
  <c r="Y114" i="48"/>
  <c r="S114" i="48"/>
  <c r="Y92" i="48"/>
  <c r="Y90" i="48"/>
  <c r="AC137" i="48" l="1"/>
  <c r="AC149" i="48" s="1"/>
  <c r="AB39" i="48"/>
  <c r="AB137" i="48" s="1"/>
  <c r="AC138" i="48"/>
  <c r="AC150" i="48" s="1"/>
  <c r="AD139" i="48"/>
  <c r="AB139" i="48"/>
  <c r="AD138" i="48"/>
  <c r="AD150" i="48" s="1"/>
  <c r="AB138" i="48"/>
  <c r="AB150" i="48" s="1"/>
  <c r="Y50" i="48"/>
  <c r="Y53" i="48" s="1"/>
  <c r="A124" i="48"/>
  <c r="A116" i="48"/>
  <c r="A124" i="49"/>
  <c r="A116" i="49"/>
  <c r="A138" i="40"/>
  <c r="A128" i="40"/>
  <c r="A125" i="40"/>
  <c r="A124" i="40"/>
  <c r="A123" i="40"/>
  <c r="A122" i="40"/>
  <c r="A121" i="40"/>
  <c r="A120" i="40"/>
  <c r="A119" i="40"/>
  <c r="A118" i="40"/>
  <c r="A117" i="40"/>
  <c r="A116" i="40"/>
  <c r="A115" i="40"/>
  <c r="A108" i="40"/>
  <c r="A107" i="40"/>
  <c r="A106" i="40"/>
  <c r="A105" i="40"/>
  <c r="A103" i="40"/>
  <c r="A102" i="40"/>
  <c r="A101" i="40"/>
  <c r="A100" i="40"/>
  <c r="A99" i="40"/>
  <c r="A98" i="40"/>
  <c r="A97" i="40"/>
  <c r="A96" i="40"/>
  <c r="A95" i="40"/>
  <c r="A94" i="40"/>
  <c r="A93" i="40"/>
  <c r="A90" i="40"/>
  <c r="A89" i="40"/>
  <c r="A88" i="40"/>
  <c r="A87" i="40"/>
  <c r="A86" i="40"/>
  <c r="A85" i="40"/>
  <c r="A84" i="40"/>
  <c r="A83" i="40"/>
  <c r="A82" i="40"/>
  <c r="A81" i="40"/>
  <c r="A80" i="40"/>
  <c r="A79" i="40"/>
  <c r="A78" i="40"/>
  <c r="A77" i="40"/>
  <c r="A76" i="40"/>
  <c r="A75" i="40"/>
  <c r="A72" i="40"/>
  <c r="A71" i="40"/>
  <c r="A70" i="40"/>
  <c r="A69" i="40"/>
  <c r="A68" i="40"/>
  <c r="A67" i="40"/>
  <c r="A66" i="40"/>
  <c r="A65" i="40"/>
  <c r="A64" i="40"/>
  <c r="A63" i="40"/>
  <c r="A60" i="40"/>
  <c r="A59" i="40"/>
  <c r="A58" i="40"/>
  <c r="A57" i="40"/>
  <c r="A53" i="40"/>
  <c r="A52" i="40"/>
  <c r="A41" i="40"/>
  <c r="A38" i="40"/>
  <c r="A37" i="40"/>
  <c r="A33" i="40"/>
  <c r="A31" i="40"/>
  <c r="A27" i="40"/>
  <c r="A26" i="40"/>
  <c r="AJ130" i="49"/>
  <c r="AJ125" i="49"/>
  <c r="AJ136" i="49" s="1"/>
  <c r="AJ148" i="49" s="1"/>
  <c r="AJ122" i="49"/>
  <c r="AG130" i="49"/>
  <c r="AG125" i="49"/>
  <c r="AG136" i="49" s="1"/>
  <c r="AG148" i="49" s="1"/>
  <c r="AG122" i="49"/>
  <c r="AD130" i="49"/>
  <c r="AD125" i="49"/>
  <c r="AD136" i="49" s="1"/>
  <c r="AD148" i="49" s="1"/>
  <c r="AD122" i="49"/>
  <c r="Y130" i="49"/>
  <c r="Y125" i="49"/>
  <c r="Y136" i="49" s="1"/>
  <c r="Y148" i="49" s="1"/>
  <c r="Y122" i="49"/>
  <c r="V130" i="49"/>
  <c r="V125" i="49"/>
  <c r="V136" i="49" s="1"/>
  <c r="V148" i="49" s="1"/>
  <c r="V122" i="49"/>
  <c r="S130" i="49"/>
  <c r="S125" i="49"/>
  <c r="S136" i="49" s="1"/>
  <c r="S148" i="49" s="1"/>
  <c r="S122" i="49"/>
  <c r="N130" i="49"/>
  <c r="N125" i="49"/>
  <c r="N136" i="49" s="1"/>
  <c r="N148" i="49" s="1"/>
  <c r="N122" i="49"/>
  <c r="K130" i="49"/>
  <c r="K125" i="49"/>
  <c r="K136" i="49" s="1"/>
  <c r="K148" i="49" s="1"/>
  <c r="K122" i="49"/>
  <c r="AO125" i="48"/>
  <c r="AO122" i="48"/>
  <c r="AL125" i="48"/>
  <c r="AL122" i="48"/>
  <c r="AI125" i="48"/>
  <c r="AI122" i="48"/>
  <c r="AD125" i="48"/>
  <c r="AD122" i="48"/>
  <c r="AC125" i="48"/>
  <c r="AC122" i="48"/>
  <c r="AB125" i="48"/>
  <c r="AB122" i="48"/>
  <c r="N125" i="48"/>
  <c r="N122" i="48"/>
  <c r="K125" i="48"/>
  <c r="K122" i="48"/>
  <c r="AO130" i="48"/>
  <c r="AL130" i="48"/>
  <c r="AI130" i="48"/>
  <c r="AD130" i="48"/>
  <c r="AD134" i="48" s="1"/>
  <c r="AD146" i="48" s="1"/>
  <c r="AC130" i="48"/>
  <c r="AC134" i="48" s="1"/>
  <c r="AC146" i="48" s="1"/>
  <c r="AJ108" i="49"/>
  <c r="AJ107" i="49"/>
  <c r="AJ101" i="49"/>
  <c r="AJ97" i="49"/>
  <c r="AJ96" i="49"/>
  <c r="AJ102" i="49"/>
  <c r="AJ95" i="49"/>
  <c r="AJ94" i="49"/>
  <c r="AJ86" i="49"/>
  <c r="AJ81" i="49"/>
  <c r="AJ80" i="49"/>
  <c r="AJ87" i="49"/>
  <c r="AJ79" i="49"/>
  <c r="AJ78" i="49"/>
  <c r="AJ70" i="49"/>
  <c r="AJ74" i="49"/>
  <c r="AJ67" i="49"/>
  <c r="AJ66" i="49"/>
  <c r="AJ63" i="49"/>
  <c r="AJ60" i="49"/>
  <c r="AJ58" i="49"/>
  <c r="AJ57" i="49"/>
  <c r="AJ55" i="49"/>
  <c r="AJ52" i="49"/>
  <c r="AJ41" i="49"/>
  <c r="AJ40" i="49"/>
  <c r="AJ30" i="49"/>
  <c r="AJ29" i="49"/>
  <c r="AJ27" i="49"/>
  <c r="AJ26" i="49"/>
  <c r="AG108" i="49"/>
  <c r="AG107" i="49"/>
  <c r="AG101" i="49"/>
  <c r="AG97" i="49"/>
  <c r="AG96" i="49"/>
  <c r="AG102" i="49"/>
  <c r="AG95" i="49"/>
  <c r="AG94" i="49"/>
  <c r="AG86" i="49"/>
  <c r="AG81" i="49"/>
  <c r="AG80" i="49"/>
  <c r="AG87" i="49"/>
  <c r="AG79" i="49"/>
  <c r="AG78" i="49"/>
  <c r="AG70" i="49"/>
  <c r="AG74" i="49"/>
  <c r="AG67" i="49"/>
  <c r="AG66" i="49"/>
  <c r="AG63" i="49"/>
  <c r="AG60" i="49"/>
  <c r="AG58" i="49"/>
  <c r="AG57" i="49"/>
  <c r="AG55" i="49"/>
  <c r="AG52" i="49"/>
  <c r="AG41" i="49"/>
  <c r="AG40" i="49"/>
  <c r="AG30" i="49"/>
  <c r="AG29" i="49"/>
  <c r="AG27" i="49"/>
  <c r="AG26" i="49"/>
  <c r="AD108" i="49"/>
  <c r="AD107" i="49"/>
  <c r="AD112" i="49" s="1"/>
  <c r="AD101" i="49"/>
  <c r="AD97" i="49"/>
  <c r="AD96" i="49"/>
  <c r="AD102" i="49"/>
  <c r="AD95" i="49"/>
  <c r="AD94" i="49"/>
  <c r="AD86" i="49"/>
  <c r="AD81" i="49"/>
  <c r="AD80" i="49"/>
  <c r="AD87" i="49"/>
  <c r="AD79" i="49"/>
  <c r="AD78" i="49"/>
  <c r="AD70" i="49"/>
  <c r="AD74" i="49"/>
  <c r="AD67" i="49"/>
  <c r="AD66" i="49"/>
  <c r="AD63" i="49"/>
  <c r="AD60" i="49"/>
  <c r="AD58" i="49"/>
  <c r="AD57" i="49"/>
  <c r="AD55" i="49"/>
  <c r="AD52" i="49"/>
  <c r="AD41" i="49"/>
  <c r="AD40" i="49"/>
  <c r="AD30" i="49"/>
  <c r="AD29" i="49"/>
  <c r="AD27" i="49"/>
  <c r="AD26" i="49"/>
  <c r="AI50" i="49"/>
  <c r="AI53" i="49" s="1"/>
  <c r="AI25" i="49"/>
  <c r="AH25" i="49"/>
  <c r="AI24" i="49"/>
  <c r="AH24" i="49"/>
  <c r="AI23" i="49"/>
  <c r="AH23" i="49"/>
  <c r="AI22" i="49"/>
  <c r="AH22" i="49"/>
  <c r="AI21" i="49"/>
  <c r="AH21" i="49"/>
  <c r="AF25" i="49"/>
  <c r="AE25" i="49"/>
  <c r="AF24" i="49"/>
  <c r="AE24" i="49"/>
  <c r="AF23" i="49"/>
  <c r="AE23" i="49"/>
  <c r="AF22" i="49"/>
  <c r="AE22" i="49"/>
  <c r="AF21" i="49"/>
  <c r="AE21" i="49"/>
  <c r="AC25" i="49"/>
  <c r="AB25" i="49"/>
  <c r="AC24" i="49"/>
  <c r="AB24" i="49"/>
  <c r="AC23" i="49"/>
  <c r="AB23" i="49"/>
  <c r="AC22" i="49"/>
  <c r="AB22" i="49"/>
  <c r="AC21" i="49"/>
  <c r="AB21" i="49"/>
  <c r="X50" i="49"/>
  <c r="X53" i="49" s="1"/>
  <c r="X25" i="49"/>
  <c r="X24" i="49"/>
  <c r="X23" i="49"/>
  <c r="X22" i="49"/>
  <c r="X21" i="49"/>
  <c r="U50" i="49"/>
  <c r="U53" i="49" s="1"/>
  <c r="U25" i="49"/>
  <c r="U24" i="49"/>
  <c r="U23" i="49"/>
  <c r="U22" i="49"/>
  <c r="U21" i="49"/>
  <c r="R25" i="49"/>
  <c r="R24" i="49"/>
  <c r="R23" i="49"/>
  <c r="R22" i="49"/>
  <c r="R21" i="49"/>
  <c r="M50" i="49"/>
  <c r="M53" i="49" s="1"/>
  <c r="M25" i="49"/>
  <c r="M24" i="49"/>
  <c r="M23" i="49"/>
  <c r="M22" i="49"/>
  <c r="M21" i="49"/>
  <c r="J50" i="49"/>
  <c r="J53" i="49" s="1"/>
  <c r="J25" i="49"/>
  <c r="J24" i="49"/>
  <c r="J23" i="49"/>
  <c r="J22" i="49"/>
  <c r="J21" i="49"/>
  <c r="G49" i="49"/>
  <c r="G25" i="49"/>
  <c r="G24" i="49"/>
  <c r="G23" i="49"/>
  <c r="G22" i="49"/>
  <c r="G21" i="49"/>
  <c r="Y108" i="49"/>
  <c r="Y107" i="49"/>
  <c r="Y101" i="49"/>
  <c r="Y97" i="49"/>
  <c r="Y96" i="49"/>
  <c r="Y102" i="49"/>
  <c r="Y95" i="49"/>
  <c r="Y94" i="49"/>
  <c r="Y86" i="49"/>
  <c r="Y81" i="49"/>
  <c r="Y80" i="49"/>
  <c r="Y87" i="49"/>
  <c r="Y79" i="49"/>
  <c r="Y78" i="49"/>
  <c r="Y70" i="49"/>
  <c r="Y74" i="49"/>
  <c r="Y67" i="49"/>
  <c r="Y66" i="49"/>
  <c r="Y63" i="49"/>
  <c r="Y60" i="49"/>
  <c r="Y58" i="49"/>
  <c r="Y57" i="49"/>
  <c r="Y55" i="49"/>
  <c r="Y52" i="49"/>
  <c r="Y41" i="49"/>
  <c r="Y40" i="49"/>
  <c r="Y30" i="49"/>
  <c r="Y29" i="49"/>
  <c r="Y27" i="49"/>
  <c r="Y26" i="49"/>
  <c r="V108" i="49"/>
  <c r="V107" i="49"/>
  <c r="V101" i="49"/>
  <c r="V97" i="49"/>
  <c r="V96" i="49"/>
  <c r="V102" i="49"/>
  <c r="V95" i="49"/>
  <c r="V94" i="49"/>
  <c r="V86" i="49"/>
  <c r="V81" i="49"/>
  <c r="V80" i="49"/>
  <c r="V87" i="49"/>
  <c r="V79" i="49"/>
  <c r="V78" i="49"/>
  <c r="V70" i="49"/>
  <c r="V74" i="49"/>
  <c r="V67" i="49"/>
  <c r="V66" i="49"/>
  <c r="V63" i="49"/>
  <c r="V60" i="49"/>
  <c r="V58" i="49"/>
  <c r="V57" i="49"/>
  <c r="V55" i="49"/>
  <c r="V52" i="49"/>
  <c r="V41" i="49"/>
  <c r="V40" i="49"/>
  <c r="V30" i="49"/>
  <c r="V29" i="49"/>
  <c r="V27" i="49"/>
  <c r="V26" i="49"/>
  <c r="S108" i="49"/>
  <c r="S107" i="49"/>
  <c r="S101" i="49"/>
  <c r="S97" i="49"/>
  <c r="S96" i="49"/>
  <c r="S95" i="49"/>
  <c r="S94" i="49"/>
  <c r="S86" i="49"/>
  <c r="S81" i="49"/>
  <c r="S80" i="49"/>
  <c r="S87" i="49"/>
  <c r="S79" i="49"/>
  <c r="S78" i="49"/>
  <c r="S70" i="49"/>
  <c r="S74" i="49"/>
  <c r="S67" i="49"/>
  <c r="S66" i="49"/>
  <c r="S63" i="49"/>
  <c r="S60" i="49"/>
  <c r="S58" i="49"/>
  <c r="S57" i="49"/>
  <c r="S55" i="49"/>
  <c r="S52" i="49"/>
  <c r="S41" i="49"/>
  <c r="S40" i="49"/>
  <c r="S30" i="49"/>
  <c r="S29" i="49"/>
  <c r="S27" i="49"/>
  <c r="S26" i="49"/>
  <c r="W25" i="49"/>
  <c r="W24" i="49"/>
  <c r="W23" i="49"/>
  <c r="W22" i="49"/>
  <c r="W21" i="49"/>
  <c r="T25" i="49"/>
  <c r="T24" i="49"/>
  <c r="T23" i="49"/>
  <c r="T22" i="49"/>
  <c r="T21" i="49"/>
  <c r="Q25" i="49"/>
  <c r="Q24" i="49"/>
  <c r="Q23" i="49"/>
  <c r="Q22" i="49"/>
  <c r="Q21" i="49"/>
  <c r="H130" i="49"/>
  <c r="H122" i="49"/>
  <c r="H108" i="49"/>
  <c r="H107" i="49"/>
  <c r="H101" i="49"/>
  <c r="H97" i="49"/>
  <c r="H96" i="49"/>
  <c r="H102" i="49"/>
  <c r="H95" i="49"/>
  <c r="H94" i="49"/>
  <c r="H86" i="49"/>
  <c r="H81" i="49"/>
  <c r="H80" i="49"/>
  <c r="H87" i="49"/>
  <c r="H79" i="49"/>
  <c r="H78" i="49"/>
  <c r="H70" i="49"/>
  <c r="H74" i="49"/>
  <c r="H67" i="49"/>
  <c r="H66" i="49"/>
  <c r="H63" i="49"/>
  <c r="H60" i="49"/>
  <c r="H58" i="49"/>
  <c r="H57" i="49"/>
  <c r="H55" i="49"/>
  <c r="H52" i="49"/>
  <c r="H46" i="49"/>
  <c r="H45" i="49"/>
  <c r="H41" i="49"/>
  <c r="H40" i="49"/>
  <c r="H33" i="49"/>
  <c r="H38" i="49" s="1"/>
  <c r="H30" i="49"/>
  <c r="H29" i="49"/>
  <c r="H27" i="49"/>
  <c r="H26" i="49"/>
  <c r="K108" i="49"/>
  <c r="K107" i="49"/>
  <c r="K101" i="49"/>
  <c r="K97" i="49"/>
  <c r="K96" i="49"/>
  <c r="K102" i="49"/>
  <c r="K95" i="49"/>
  <c r="K94" i="49"/>
  <c r="K86" i="49"/>
  <c r="K81" i="49"/>
  <c r="K80" i="49"/>
  <c r="K87" i="49"/>
  <c r="K79" i="49"/>
  <c r="K78" i="49"/>
  <c r="K70" i="49"/>
  <c r="K74" i="49"/>
  <c r="K67" i="49"/>
  <c r="K66" i="49"/>
  <c r="K63" i="49"/>
  <c r="K60" i="49"/>
  <c r="K58" i="49"/>
  <c r="K57" i="49"/>
  <c r="K55" i="49"/>
  <c r="K52" i="49"/>
  <c r="K46" i="49"/>
  <c r="K45" i="49"/>
  <c r="K41" i="49"/>
  <c r="K40" i="49"/>
  <c r="K33" i="49"/>
  <c r="K38" i="49" s="1"/>
  <c r="K30" i="49"/>
  <c r="K29" i="49"/>
  <c r="K27" i="49"/>
  <c r="K26" i="49"/>
  <c r="F25" i="49"/>
  <c r="F24" i="49"/>
  <c r="F23" i="49"/>
  <c r="F22" i="49"/>
  <c r="F21" i="49"/>
  <c r="I25" i="49"/>
  <c r="I24" i="49"/>
  <c r="I23" i="49"/>
  <c r="I22" i="49"/>
  <c r="I21" i="49"/>
  <c r="N108" i="49"/>
  <c r="N107" i="49"/>
  <c r="N101" i="49"/>
  <c r="N97" i="49"/>
  <c r="N96" i="49"/>
  <c r="N102" i="49"/>
  <c r="N95" i="49"/>
  <c r="N94" i="49"/>
  <c r="N86" i="49"/>
  <c r="N81" i="49"/>
  <c r="N80" i="49"/>
  <c r="N87" i="49"/>
  <c r="N79" i="49"/>
  <c r="N78" i="49"/>
  <c r="N70" i="49"/>
  <c r="N74" i="49"/>
  <c r="N67" i="49"/>
  <c r="N66" i="49"/>
  <c r="N63" i="49"/>
  <c r="N60" i="49"/>
  <c r="N58" i="49"/>
  <c r="N57" i="49"/>
  <c r="N55" i="49"/>
  <c r="N52" i="49"/>
  <c r="N46" i="49"/>
  <c r="N45" i="49"/>
  <c r="N41" i="49"/>
  <c r="N40" i="49"/>
  <c r="N33" i="49"/>
  <c r="N38" i="49" s="1"/>
  <c r="N30" i="49"/>
  <c r="N29" i="49"/>
  <c r="N27" i="49"/>
  <c r="N26" i="49"/>
  <c r="L25" i="49"/>
  <c r="L24" i="49"/>
  <c r="L23" i="49"/>
  <c r="L22" i="49"/>
  <c r="L21" i="49"/>
  <c r="AT108" i="48"/>
  <c r="AO101" i="48"/>
  <c r="AT101" i="48" s="1"/>
  <c r="AO97" i="48"/>
  <c r="AT97" i="48" s="1"/>
  <c r="AO96" i="48"/>
  <c r="AT96" i="48" s="1"/>
  <c r="AO102" i="48"/>
  <c r="AT102" i="48" s="1"/>
  <c r="AO95" i="48"/>
  <c r="AT95" i="48" s="1"/>
  <c r="AO94" i="48"/>
  <c r="AT94" i="48" s="1"/>
  <c r="AO86" i="48"/>
  <c r="AT86" i="48" s="1"/>
  <c r="AO81" i="48"/>
  <c r="AT81" i="48" s="1"/>
  <c r="AO80" i="48"/>
  <c r="AT80" i="48" s="1"/>
  <c r="AO87" i="48"/>
  <c r="AT87" i="48" s="1"/>
  <c r="AO79" i="48"/>
  <c r="AT79" i="48" s="1"/>
  <c r="AO78" i="48"/>
  <c r="AO70" i="48"/>
  <c r="AT70" i="48" s="1"/>
  <c r="AO74" i="48"/>
  <c r="AT74" i="48" s="1"/>
  <c r="AO67" i="48"/>
  <c r="AT67" i="48" s="1"/>
  <c r="AO66" i="48"/>
  <c r="AO63" i="48"/>
  <c r="AT63" i="48" s="1"/>
  <c r="AO60" i="48"/>
  <c r="AT60" i="48" s="1"/>
  <c r="AO58" i="48"/>
  <c r="AT58" i="48" s="1"/>
  <c r="AO57" i="48"/>
  <c r="AT55" i="48"/>
  <c r="AO52" i="48"/>
  <c r="AT52" i="48" s="1"/>
  <c r="AO46" i="48"/>
  <c r="AT46" i="48" s="1"/>
  <c r="AO45" i="48"/>
  <c r="AT45" i="48" s="1"/>
  <c r="AO41" i="48"/>
  <c r="AT41" i="48" s="1"/>
  <c r="AO40" i="48"/>
  <c r="AT40" i="48" s="1"/>
  <c r="AT33" i="48"/>
  <c r="AT38" i="48" s="1"/>
  <c r="AO30" i="48"/>
  <c r="AT30" i="48" s="1"/>
  <c r="AO29" i="48"/>
  <c r="AT29" i="48" s="1"/>
  <c r="AO27" i="48"/>
  <c r="AO26" i="48"/>
  <c r="AT26" i="48" s="1"/>
  <c r="AS107" i="48"/>
  <c r="AL101" i="48"/>
  <c r="AS101" i="48" s="1"/>
  <c r="AL97" i="48"/>
  <c r="AS97" i="48" s="1"/>
  <c r="AL96" i="48"/>
  <c r="AL102" i="48"/>
  <c r="AS102" i="48" s="1"/>
  <c r="AL95" i="48"/>
  <c r="AS95" i="48" s="1"/>
  <c r="AL94" i="48"/>
  <c r="AL86" i="48"/>
  <c r="AS86" i="48" s="1"/>
  <c r="AL81" i="48"/>
  <c r="AS81" i="48" s="1"/>
  <c r="AL80" i="48"/>
  <c r="AS80" i="48" s="1"/>
  <c r="AL87" i="48"/>
  <c r="AS87" i="48" s="1"/>
  <c r="AL79" i="48"/>
  <c r="AS79" i="48" s="1"/>
  <c r="AL78" i="48"/>
  <c r="AL70" i="48"/>
  <c r="AS70" i="48" s="1"/>
  <c r="AL74" i="48"/>
  <c r="AS74" i="48" s="1"/>
  <c r="AL67" i="48"/>
  <c r="AS67" i="48" s="1"/>
  <c r="AL66" i="48"/>
  <c r="AL63" i="48"/>
  <c r="AS63" i="48" s="1"/>
  <c r="AL60" i="48"/>
  <c r="AL58" i="48"/>
  <c r="AL57" i="48"/>
  <c r="AS55" i="48"/>
  <c r="AL52" i="48"/>
  <c r="AL46" i="48"/>
  <c r="AS46" i="48" s="1"/>
  <c r="AL45" i="48"/>
  <c r="AS45" i="48" s="1"/>
  <c r="AL41" i="48"/>
  <c r="AS41" i="48" s="1"/>
  <c r="AL40" i="48"/>
  <c r="AS40" i="48" s="1"/>
  <c r="AS33" i="48"/>
  <c r="AS38" i="48" s="1"/>
  <c r="AL30" i="48"/>
  <c r="AS30" i="48" s="1"/>
  <c r="AL29" i="48"/>
  <c r="AS29" i="48" s="1"/>
  <c r="AL27" i="48"/>
  <c r="AL26" i="48"/>
  <c r="AN49" i="48"/>
  <c r="AN25" i="48"/>
  <c r="AM25" i="48"/>
  <c r="AN24" i="48"/>
  <c r="AM24" i="48"/>
  <c r="AN23" i="48"/>
  <c r="AM23" i="48"/>
  <c r="AN22" i="48"/>
  <c r="AM22" i="48"/>
  <c r="AN21" i="48"/>
  <c r="AM21" i="48"/>
  <c r="AK49" i="48"/>
  <c r="AK25" i="48"/>
  <c r="AJ25" i="48"/>
  <c r="AK24" i="48"/>
  <c r="AJ24" i="48"/>
  <c r="AK23" i="48"/>
  <c r="AJ23" i="48"/>
  <c r="AK22" i="48"/>
  <c r="AJ22" i="48"/>
  <c r="AK21" i="48"/>
  <c r="AJ21" i="48"/>
  <c r="AR127" i="48"/>
  <c r="AR116" i="48"/>
  <c r="AR108" i="48"/>
  <c r="AR107" i="48"/>
  <c r="AI101" i="48"/>
  <c r="AR101" i="48" s="1"/>
  <c r="AI97" i="48"/>
  <c r="AR97" i="48" s="1"/>
  <c r="AI96" i="48"/>
  <c r="AR96" i="48" s="1"/>
  <c r="AI102" i="48"/>
  <c r="AR102" i="48" s="1"/>
  <c r="AI95" i="48"/>
  <c r="AR95" i="48" s="1"/>
  <c r="AI94" i="48"/>
  <c r="AI86" i="48"/>
  <c r="AR86" i="48" s="1"/>
  <c r="AI81" i="48"/>
  <c r="AR81" i="48" s="1"/>
  <c r="AI80" i="48"/>
  <c r="AR80" i="48" s="1"/>
  <c r="AI87" i="48"/>
  <c r="AR87" i="48" s="1"/>
  <c r="AI79" i="48"/>
  <c r="AR79" i="48" s="1"/>
  <c r="AI78" i="48"/>
  <c r="AI70" i="48"/>
  <c r="AR70" i="48" s="1"/>
  <c r="AI74" i="48"/>
  <c r="AR74" i="48" s="1"/>
  <c r="AI67" i="48"/>
  <c r="AR67" i="48" s="1"/>
  <c r="AI66" i="48"/>
  <c r="AI63" i="48"/>
  <c r="AR63" i="48" s="1"/>
  <c r="AI60" i="48"/>
  <c r="AR60" i="48" s="1"/>
  <c r="AI58" i="48"/>
  <c r="AI57" i="48"/>
  <c r="AR55" i="48"/>
  <c r="AI52" i="48"/>
  <c r="AR52" i="48" s="1"/>
  <c r="AI46" i="48"/>
  <c r="AR46" i="48" s="1"/>
  <c r="AI45" i="48"/>
  <c r="AR45" i="48" s="1"/>
  <c r="AI41" i="48"/>
  <c r="AR41" i="48" s="1"/>
  <c r="AI40" i="48"/>
  <c r="AR40" i="48" s="1"/>
  <c r="AR33" i="48"/>
  <c r="AR38" i="48" s="1"/>
  <c r="AI30" i="48"/>
  <c r="AR30" i="48" s="1"/>
  <c r="AI29" i="48"/>
  <c r="AR29" i="48" s="1"/>
  <c r="AI27" i="48"/>
  <c r="AR27" i="48" s="1"/>
  <c r="AI26" i="48"/>
  <c r="AH49" i="48"/>
  <c r="AH25" i="48"/>
  <c r="AG25" i="48"/>
  <c r="AH24" i="48"/>
  <c r="AG24" i="48"/>
  <c r="AH23" i="48"/>
  <c r="AG23" i="48"/>
  <c r="AH22" i="48"/>
  <c r="AG22" i="48"/>
  <c r="AH21" i="48"/>
  <c r="AG21" i="48"/>
  <c r="AD88" i="48"/>
  <c r="AD140" i="48" s="1"/>
  <c r="AD152" i="48" s="1"/>
  <c r="AD57" i="48"/>
  <c r="AC103" i="48"/>
  <c r="AC88" i="48"/>
  <c r="AC140" i="48" s="1"/>
  <c r="AC152" i="48" s="1"/>
  <c r="AC57" i="48"/>
  <c r="AB130" i="48"/>
  <c r="AB134" i="48" s="1"/>
  <c r="AB146" i="48" s="1"/>
  <c r="AB103" i="48"/>
  <c r="AB57" i="48"/>
  <c r="N130" i="48"/>
  <c r="N108" i="48"/>
  <c r="N107" i="48"/>
  <c r="N101" i="48"/>
  <c r="N97" i="48"/>
  <c r="N96" i="48"/>
  <c r="N102" i="48"/>
  <c r="N95" i="48"/>
  <c r="N94" i="48"/>
  <c r="N86" i="48"/>
  <c r="N81" i="48"/>
  <c r="N80" i="48"/>
  <c r="N87" i="48"/>
  <c r="N79" i="48"/>
  <c r="N78" i="48"/>
  <c r="N70" i="48"/>
  <c r="N74" i="48"/>
  <c r="N67" i="48"/>
  <c r="N66" i="48"/>
  <c r="N63" i="48"/>
  <c r="N60" i="48"/>
  <c r="N58" i="48"/>
  <c r="N57" i="48"/>
  <c r="N55" i="48"/>
  <c r="N52" i="48"/>
  <c r="N49" i="48"/>
  <c r="N46" i="48"/>
  <c r="N45" i="48"/>
  <c r="N41" i="48"/>
  <c r="N40" i="48"/>
  <c r="N33" i="48"/>
  <c r="N38" i="48" s="1"/>
  <c r="N30" i="48"/>
  <c r="N29" i="48"/>
  <c r="N27" i="48"/>
  <c r="N26" i="48"/>
  <c r="K130" i="48"/>
  <c r="K108" i="48"/>
  <c r="K107" i="48"/>
  <c r="K101" i="48"/>
  <c r="K97" i="48"/>
  <c r="K96" i="48"/>
  <c r="K102" i="48"/>
  <c r="K95" i="48"/>
  <c r="K94" i="48"/>
  <c r="K86" i="48"/>
  <c r="K81" i="48"/>
  <c r="K80" i="48"/>
  <c r="K87" i="48"/>
  <c r="K79" i="48"/>
  <c r="K78" i="48"/>
  <c r="K70" i="48"/>
  <c r="K74" i="48"/>
  <c r="K67" i="48"/>
  <c r="K66" i="48"/>
  <c r="K63" i="48"/>
  <c r="K60" i="48"/>
  <c r="K58" i="48"/>
  <c r="K57" i="48"/>
  <c r="K55" i="48"/>
  <c r="K49" i="48"/>
  <c r="K46" i="48"/>
  <c r="K45" i="48"/>
  <c r="K41" i="48"/>
  <c r="K40" i="48"/>
  <c r="K33" i="48"/>
  <c r="K38" i="48" s="1"/>
  <c r="K30" i="48"/>
  <c r="K29" i="48"/>
  <c r="K27" i="48"/>
  <c r="K26" i="48"/>
  <c r="H108" i="48"/>
  <c r="H107" i="48"/>
  <c r="H101" i="48"/>
  <c r="H97" i="48"/>
  <c r="H96" i="48"/>
  <c r="H102" i="48"/>
  <c r="H95" i="48"/>
  <c r="H94" i="48"/>
  <c r="H86" i="48"/>
  <c r="H81" i="48"/>
  <c r="H80" i="48"/>
  <c r="H87" i="48"/>
  <c r="H79" i="48"/>
  <c r="H78" i="48"/>
  <c r="H67" i="48"/>
  <c r="H74" i="48"/>
  <c r="H70" i="48"/>
  <c r="H66" i="48"/>
  <c r="H63" i="48"/>
  <c r="H60" i="48"/>
  <c r="H58" i="48"/>
  <c r="H55" i="48"/>
  <c r="H52" i="48"/>
  <c r="H46" i="48"/>
  <c r="H45" i="48"/>
  <c r="H41" i="48"/>
  <c r="H40" i="48"/>
  <c r="H33" i="48"/>
  <c r="G49" i="48"/>
  <c r="H27" i="48"/>
  <c r="H29" i="48"/>
  <c r="H30" i="48"/>
  <c r="H26" i="48"/>
  <c r="M25" i="48"/>
  <c r="L25" i="48"/>
  <c r="M24" i="48"/>
  <c r="L24" i="48"/>
  <c r="M23" i="48"/>
  <c r="L23" i="48"/>
  <c r="M22" i="48"/>
  <c r="L22" i="48"/>
  <c r="J25" i="48"/>
  <c r="I25" i="48"/>
  <c r="J24" i="48"/>
  <c r="I24" i="48"/>
  <c r="J23" i="48"/>
  <c r="I23" i="48"/>
  <c r="F23" i="48"/>
  <c r="G23" i="48"/>
  <c r="F24" i="48"/>
  <c r="G24" i="48"/>
  <c r="F25" i="48"/>
  <c r="G25" i="48"/>
  <c r="F22" i="48"/>
  <c r="G22" i="48"/>
  <c r="M21" i="48"/>
  <c r="L21" i="48"/>
  <c r="J21" i="48"/>
  <c r="I21" i="48"/>
  <c r="G21" i="48"/>
  <c r="F21" i="48"/>
  <c r="F169" i="40"/>
  <c r="AT127" i="48"/>
  <c r="AS127" i="48"/>
  <c r="AT124" i="48"/>
  <c r="AS124" i="48"/>
  <c r="AR124" i="48"/>
  <c r="AT123" i="48"/>
  <c r="AS123" i="48"/>
  <c r="AR123" i="48"/>
  <c r="AT116" i="48"/>
  <c r="AS116" i="48"/>
  <c r="AT107" i="48"/>
  <c r="AT25" i="48"/>
  <c r="AS25" i="48"/>
  <c r="AR25" i="48"/>
  <c r="AT24" i="48"/>
  <c r="AS24" i="48"/>
  <c r="AR24" i="48"/>
  <c r="AT23" i="48"/>
  <c r="AS23" i="48"/>
  <c r="AR23" i="48"/>
  <c r="AT22" i="48"/>
  <c r="AS22" i="48"/>
  <c r="AR22" i="48"/>
  <c r="AT21" i="48"/>
  <c r="AS21" i="48"/>
  <c r="AR21" i="48"/>
  <c r="K32" i="48" l="1"/>
  <c r="AI76" i="48"/>
  <c r="S112" i="49"/>
  <c r="K112" i="49"/>
  <c r="V103" i="49"/>
  <c r="N103" i="49"/>
  <c r="K112" i="48"/>
  <c r="H103" i="48"/>
  <c r="K76" i="48"/>
  <c r="K142" i="48" s="1"/>
  <c r="K154" i="48" s="1"/>
  <c r="AB149" i="48"/>
  <c r="H49" i="48"/>
  <c r="G50" i="48"/>
  <c r="G53" i="48" s="1"/>
  <c r="H64" i="48"/>
  <c r="N112" i="48"/>
  <c r="N141" i="48" s="1"/>
  <c r="N153" i="48" s="1"/>
  <c r="AS52" i="48"/>
  <c r="AS94" i="48"/>
  <c r="AL103" i="48"/>
  <c r="N64" i="49"/>
  <c r="K103" i="49"/>
  <c r="S103" i="49"/>
  <c r="S114" i="49" s="1"/>
  <c r="V64" i="49"/>
  <c r="H49" i="49"/>
  <c r="G50" i="49"/>
  <c r="G53" i="49" s="1"/>
  <c r="K136" i="48"/>
  <c r="K148" i="48" s="1"/>
  <c r="AD136" i="48"/>
  <c r="AD148" i="48" s="1"/>
  <c r="K39" i="48"/>
  <c r="K43" i="48" s="1"/>
  <c r="K50" i="48" s="1"/>
  <c r="K88" i="48"/>
  <c r="AI129" i="48"/>
  <c r="AI88" i="48"/>
  <c r="AI90" i="48" s="1"/>
  <c r="AD49" i="49"/>
  <c r="AC50" i="49"/>
  <c r="AC53" i="49" s="1"/>
  <c r="K64" i="48"/>
  <c r="AR58" i="48"/>
  <c r="AI64" i="48"/>
  <c r="AL88" i="48"/>
  <c r="K88" i="49"/>
  <c r="S88" i="49"/>
  <c r="S49" i="49"/>
  <c r="R50" i="49"/>
  <c r="R53" i="49" s="1"/>
  <c r="AG112" i="49"/>
  <c r="N136" i="48"/>
  <c r="N148" i="48" s="1"/>
  <c r="A60" i="27"/>
  <c r="A70" i="27"/>
  <c r="H76" i="48"/>
  <c r="H142" i="48" s="1"/>
  <c r="H112" i="48"/>
  <c r="AL49" i="48"/>
  <c r="AS49" i="48" s="1"/>
  <c r="AK50" i="48"/>
  <c r="AK53" i="48" s="1"/>
  <c r="AS58" i="48"/>
  <c r="AL64" i="48"/>
  <c r="N112" i="49"/>
  <c r="K64" i="49"/>
  <c r="V112" i="49"/>
  <c r="AG103" i="49"/>
  <c r="AB136" i="48"/>
  <c r="AB148" i="48" s="1"/>
  <c r="AI49" i="48"/>
  <c r="AR49" i="48" s="1"/>
  <c r="AH50" i="48"/>
  <c r="AH53" i="48" s="1"/>
  <c r="AR26" i="48"/>
  <c r="AI32" i="48"/>
  <c r="AI39" i="48" s="1"/>
  <c r="AI43" i="48" s="1"/>
  <c r="AO49" i="48"/>
  <c r="AT49" i="48" s="1"/>
  <c r="AN50" i="48"/>
  <c r="AN53" i="48" s="1"/>
  <c r="AL76" i="48"/>
  <c r="AG88" i="49"/>
  <c r="AC136" i="48"/>
  <c r="AC148" i="48" s="1"/>
  <c r="H88" i="48"/>
  <c r="K103" i="48"/>
  <c r="AR94" i="48"/>
  <c r="AI103" i="48"/>
  <c r="AS26" i="48"/>
  <c r="AL32" i="48"/>
  <c r="AL39" i="48" s="1"/>
  <c r="AL43" i="48" s="1"/>
  <c r="V88" i="49"/>
  <c r="AG64" i="49"/>
  <c r="A80" i="27"/>
  <c r="N129" i="48"/>
  <c r="H129" i="48"/>
  <c r="K129" i="48"/>
  <c r="AS78" i="48"/>
  <c r="AL129" i="48"/>
  <c r="AO129" i="48"/>
  <c r="AJ112" i="49"/>
  <c r="Y129" i="49"/>
  <c r="N129" i="49"/>
  <c r="AG129" i="49"/>
  <c r="V129" i="49"/>
  <c r="AD129" i="49"/>
  <c r="K129" i="49"/>
  <c r="H129" i="49"/>
  <c r="S129" i="49"/>
  <c r="AJ129" i="49"/>
  <c r="A8" i="40"/>
  <c r="H19" i="58" s="1"/>
  <c r="H112" i="49"/>
  <c r="N49" i="49"/>
  <c r="A106" i="27"/>
  <c r="A120" i="27"/>
  <c r="H38" i="48"/>
  <c r="A88" i="27"/>
  <c r="A98" i="27"/>
  <c r="A63" i="27"/>
  <c r="A81" i="27"/>
  <c r="A89" i="27"/>
  <c r="A71" i="27"/>
  <c r="A99" i="27"/>
  <c r="A108" i="27"/>
  <c r="A122" i="27"/>
  <c r="A138" i="27"/>
  <c r="A57" i="27"/>
  <c r="A67" i="27"/>
  <c r="A107" i="27"/>
  <c r="A66" i="27"/>
  <c r="A76" i="27"/>
  <c r="A84" i="27"/>
  <c r="A94" i="27"/>
  <c r="A102" i="27"/>
  <c r="A117" i="27"/>
  <c r="A125" i="27"/>
  <c r="A69" i="27"/>
  <c r="A79" i="27"/>
  <c r="A87" i="27"/>
  <c r="A97" i="27"/>
  <c r="A59" i="27"/>
  <c r="A64" i="27"/>
  <c r="A72" i="27"/>
  <c r="A82" i="27"/>
  <c r="A90" i="27"/>
  <c r="A100" i="27"/>
  <c r="A115" i="27"/>
  <c r="A123" i="27"/>
  <c r="A77" i="27"/>
  <c r="A85" i="27"/>
  <c r="A95" i="27"/>
  <c r="A103" i="27"/>
  <c r="A118" i="27"/>
  <c r="A128" i="27"/>
  <c r="A121" i="27"/>
  <c r="A65" i="27"/>
  <c r="A75" i="27"/>
  <c r="A83" i="27"/>
  <c r="A93" i="27"/>
  <c r="A101" i="27"/>
  <c r="A116" i="27"/>
  <c r="A124" i="27"/>
  <c r="A58" i="27"/>
  <c r="A68" i="27"/>
  <c r="A78" i="27"/>
  <c r="A86" i="27"/>
  <c r="A96" i="27"/>
  <c r="A105" i="27"/>
  <c r="A119" i="27"/>
  <c r="AT112" i="48"/>
  <c r="AR112" i="48"/>
  <c r="Y112" i="49"/>
  <c r="A86" i="48"/>
  <c r="Y49" i="49"/>
  <c r="K49" i="49"/>
  <c r="N76" i="49"/>
  <c r="V49" i="49"/>
  <c r="N76" i="48"/>
  <c r="H76" i="49"/>
  <c r="H142" i="49" s="1"/>
  <c r="AD76" i="49"/>
  <c r="AG76" i="49"/>
  <c r="AJ76" i="49"/>
  <c r="AJ142" i="49" s="1"/>
  <c r="S76" i="49"/>
  <c r="S142" i="49" s="1"/>
  <c r="V76" i="49"/>
  <c r="V142" i="49" s="1"/>
  <c r="Y76" i="49"/>
  <c r="K76" i="49"/>
  <c r="K90" i="49" s="1"/>
  <c r="AT66" i="48"/>
  <c r="AT76" i="48" s="1"/>
  <c r="AO76" i="48"/>
  <c r="AS66" i="48"/>
  <c r="AS76" i="48" s="1"/>
  <c r="A26" i="49"/>
  <c r="A66" i="49"/>
  <c r="A81" i="49"/>
  <c r="A101" i="49"/>
  <c r="AG49" i="49"/>
  <c r="AF50" i="49"/>
  <c r="AF53" i="49" s="1"/>
  <c r="AJ49" i="49"/>
  <c r="A55" i="49"/>
  <c r="A80" i="49"/>
  <c r="A97" i="49"/>
  <c r="A63" i="49"/>
  <c r="AR32" i="48"/>
  <c r="AR135" i="48" s="1"/>
  <c r="AR147" i="48" s="1"/>
  <c r="N32" i="49"/>
  <c r="H32" i="49"/>
  <c r="V32" i="49"/>
  <c r="AG32" i="49"/>
  <c r="AJ32" i="49"/>
  <c r="K32" i="49"/>
  <c r="Y32" i="49"/>
  <c r="S32" i="49"/>
  <c r="AD32" i="49"/>
  <c r="K135" i="48"/>
  <c r="K147" i="48" s="1"/>
  <c r="H32" i="48"/>
  <c r="AT27" i="48"/>
  <c r="AT32" i="48" s="1"/>
  <c r="AT135" i="48" s="1"/>
  <c r="AT147" i="48" s="1"/>
  <c r="AO32" i="48"/>
  <c r="AO39" i="48" s="1"/>
  <c r="AO43" i="48" s="1"/>
  <c r="AS27" i="48"/>
  <c r="N32" i="48"/>
  <c r="N135" i="48" s="1"/>
  <c r="N147" i="48" s="1"/>
  <c r="A27" i="49"/>
  <c r="B107" i="49"/>
  <c r="AD64" i="49"/>
  <c r="A29" i="49"/>
  <c r="A74" i="49"/>
  <c r="A86" i="49"/>
  <c r="B108" i="49"/>
  <c r="A30" i="49"/>
  <c r="A70" i="49"/>
  <c r="A94" i="49"/>
  <c r="A78" i="49"/>
  <c r="A58" i="49"/>
  <c r="A79" i="49"/>
  <c r="A102" i="49"/>
  <c r="A60" i="49"/>
  <c r="A87" i="49"/>
  <c r="A96" i="49"/>
  <c r="A33" i="49"/>
  <c r="H103" i="49"/>
  <c r="A70" i="48"/>
  <c r="AJ103" i="49"/>
  <c r="AD103" i="49"/>
  <c r="AD114" i="49" s="1"/>
  <c r="AJ64" i="49"/>
  <c r="A95" i="49"/>
  <c r="AJ88" i="49"/>
  <c r="S64" i="49"/>
  <c r="A67" i="49"/>
  <c r="A94" i="48"/>
  <c r="AD64" i="48"/>
  <c r="A55" i="48"/>
  <c r="A27" i="48"/>
  <c r="AT78" i="48"/>
  <c r="A66" i="48"/>
  <c r="A81" i="48"/>
  <c r="A101" i="48"/>
  <c r="B107" i="48"/>
  <c r="A30" i="48"/>
  <c r="A74" i="48"/>
  <c r="B108" i="48"/>
  <c r="AC114" i="48"/>
  <c r="AD90" i="48"/>
  <c r="AS60" i="48"/>
  <c r="A29" i="48"/>
  <c r="A67" i="48"/>
  <c r="A78" i="48"/>
  <c r="A95" i="48"/>
  <c r="A79" i="48"/>
  <c r="A102" i="48"/>
  <c r="A26" i="48"/>
  <c r="AR66" i="48"/>
  <c r="AR76" i="48" s="1"/>
  <c r="A33" i="48"/>
  <c r="A60" i="48"/>
  <c r="A96" i="48"/>
  <c r="A63" i="48"/>
  <c r="A80" i="48"/>
  <c r="N88" i="48"/>
  <c r="A97" i="48"/>
  <c r="AS108" i="48"/>
  <c r="AS112" i="48" s="1"/>
  <c r="AB114" i="48"/>
  <c r="AO88" i="48"/>
  <c r="A87" i="48"/>
  <c r="AB88" i="48"/>
  <c r="AB140" i="48" s="1"/>
  <c r="AB152" i="48" s="1"/>
  <c r="AC64" i="48"/>
  <c r="AC120" i="48" s="1"/>
  <c r="AO103" i="48"/>
  <c r="AC90" i="48"/>
  <c r="AD103" i="48"/>
  <c r="N103" i="48"/>
  <c r="AO64" i="48"/>
  <c r="A58" i="48"/>
  <c r="N64" i="48"/>
  <c r="AB64" i="48"/>
  <c r="AD88" i="49"/>
  <c r="Y88" i="49"/>
  <c r="Y103" i="49"/>
  <c r="Y114" i="49" s="1"/>
  <c r="Y64" i="49"/>
  <c r="H125" i="49"/>
  <c r="H136" i="49" s="1"/>
  <c r="H148" i="49" s="1"/>
  <c r="H64" i="49"/>
  <c r="H88" i="49"/>
  <c r="N88" i="49"/>
  <c r="AS96" i="48"/>
  <c r="AR78" i="48"/>
  <c r="AC43" i="48"/>
  <c r="AC50" i="48" s="1"/>
  <c r="AB43" i="48"/>
  <c r="H114" i="49" l="1"/>
  <c r="AJ114" i="49"/>
  <c r="AG114" i="49"/>
  <c r="N114" i="49"/>
  <c r="V114" i="49"/>
  <c r="K90" i="48"/>
  <c r="K114" i="49"/>
  <c r="AG90" i="49"/>
  <c r="AD120" i="49"/>
  <c r="AI92" i="48"/>
  <c r="AO120" i="48"/>
  <c r="AS142" i="48"/>
  <c r="AS154" i="48" s="1"/>
  <c r="AR142" i="48"/>
  <c r="AR154" i="48" s="1"/>
  <c r="AD120" i="48"/>
  <c r="K120" i="48"/>
  <c r="AL50" i="48"/>
  <c r="AL53" i="48" s="1"/>
  <c r="AS32" i="48"/>
  <c r="AS135" i="48" s="1"/>
  <c r="AS147" i="48" s="1"/>
  <c r="AD105" i="49"/>
  <c r="AG142" i="49"/>
  <c r="AG154" i="49" s="1"/>
  <c r="V120" i="49"/>
  <c r="S105" i="49"/>
  <c r="S92" i="49"/>
  <c r="N140" i="48"/>
  <c r="N152" i="48" s="1"/>
  <c r="Y120" i="49"/>
  <c r="N134" i="48"/>
  <c r="N146" i="48" s="1"/>
  <c r="AG105" i="49"/>
  <c r="H120" i="48"/>
  <c r="AG120" i="49"/>
  <c r="K105" i="48"/>
  <c r="K92" i="48"/>
  <c r="V105" i="49"/>
  <c r="V92" i="49"/>
  <c r="H120" i="49"/>
  <c r="AI50" i="48"/>
  <c r="AI53" i="48" s="1"/>
  <c r="K142" i="49"/>
  <c r="H90" i="48"/>
  <c r="V154" i="49"/>
  <c r="V90" i="49"/>
  <c r="K92" i="49"/>
  <c r="K105" i="49"/>
  <c r="AD142" i="49"/>
  <c r="AD154" i="49" s="1"/>
  <c r="N120" i="48"/>
  <c r="S154" i="49"/>
  <c r="S90" i="49"/>
  <c r="N90" i="49"/>
  <c r="N120" i="49"/>
  <c r="N142" i="49"/>
  <c r="N154" i="49" s="1"/>
  <c r="H105" i="48"/>
  <c r="H92" i="48"/>
  <c r="AJ90" i="49"/>
  <c r="AJ120" i="49"/>
  <c r="AI105" i="48"/>
  <c r="AI120" i="48"/>
  <c r="Y142" i="49"/>
  <c r="Y154" i="49" s="1"/>
  <c r="AL92" i="48"/>
  <c r="N105" i="49"/>
  <c r="N92" i="49"/>
  <c r="K120" i="49"/>
  <c r="S120" i="49"/>
  <c r="AB120" i="48"/>
  <c r="AL90" i="48"/>
  <c r="AL105" i="48"/>
  <c r="AL120" i="48"/>
  <c r="AJ105" i="49"/>
  <c r="AG141" i="49"/>
  <c r="AG153" i="49" s="1"/>
  <c r="H141" i="49"/>
  <c r="H153" i="49" s="1"/>
  <c r="S141" i="49"/>
  <c r="S153" i="49" s="1"/>
  <c r="Y141" i="49"/>
  <c r="Y153" i="49" s="1"/>
  <c r="V141" i="49"/>
  <c r="V153" i="49" s="1"/>
  <c r="AD141" i="49"/>
  <c r="AD153" i="49" s="1"/>
  <c r="N141" i="49"/>
  <c r="N153" i="49" s="1"/>
  <c r="K141" i="49"/>
  <c r="K153" i="49" s="1"/>
  <c r="A8" i="48"/>
  <c r="H18" i="58" s="1"/>
  <c r="AR141" i="48"/>
  <c r="AR153" i="48" s="1"/>
  <c r="N142" i="48"/>
  <c r="N154" i="48" s="1"/>
  <c r="AT141" i="48"/>
  <c r="AT153" i="48" s="1"/>
  <c r="AS141" i="48"/>
  <c r="AS153" i="48" s="1"/>
  <c r="AT129" i="48"/>
  <c r="AT142" i="48"/>
  <c r="AT154" i="48" s="1"/>
  <c r="K140" i="48"/>
  <c r="K152" i="48" s="1"/>
  <c r="K134" i="48"/>
  <c r="K146" i="48" s="1"/>
  <c r="AR129" i="48"/>
  <c r="K141" i="48"/>
  <c r="K153" i="48" s="1"/>
  <c r="AS129" i="48"/>
  <c r="AJ141" i="49"/>
  <c r="AJ153" i="49" s="1"/>
  <c r="H105" i="49"/>
  <c r="AJ140" i="49"/>
  <c r="AJ152" i="49" s="1"/>
  <c r="AD134" i="49"/>
  <c r="AD146" i="49" s="1"/>
  <c r="AD135" i="49"/>
  <c r="AD147" i="49" s="1"/>
  <c r="N135" i="49"/>
  <c r="N147" i="49" s="1"/>
  <c r="N134" i="49"/>
  <c r="N146" i="49" s="1"/>
  <c r="AG140" i="49"/>
  <c r="AG152" i="49" s="1"/>
  <c r="AD140" i="49"/>
  <c r="AD152" i="49" s="1"/>
  <c r="Y135" i="49"/>
  <c r="Y147" i="49" s="1"/>
  <c r="Y134" i="49"/>
  <c r="Y146" i="49" s="1"/>
  <c r="K135" i="49"/>
  <c r="K147" i="49" s="1"/>
  <c r="K134" i="49"/>
  <c r="K146" i="49" s="1"/>
  <c r="K140" i="49"/>
  <c r="K152" i="49" s="1"/>
  <c r="AJ135" i="49"/>
  <c r="AJ147" i="49" s="1"/>
  <c r="AJ134" i="49"/>
  <c r="AJ146" i="49" s="1"/>
  <c r="Y140" i="49"/>
  <c r="Y152" i="49" s="1"/>
  <c r="AJ154" i="49"/>
  <c r="AG135" i="49"/>
  <c r="AG147" i="49" s="1"/>
  <c r="AG134" i="49"/>
  <c r="AG146" i="49" s="1"/>
  <c r="V140" i="49"/>
  <c r="V152" i="49" s="1"/>
  <c r="K154" i="49"/>
  <c r="S135" i="49"/>
  <c r="S147" i="49" s="1"/>
  <c r="S134" i="49"/>
  <c r="S146" i="49" s="1"/>
  <c r="Y105" i="49"/>
  <c r="V134" i="49"/>
  <c r="V146" i="49" s="1"/>
  <c r="V135" i="49"/>
  <c r="V147" i="49" s="1"/>
  <c r="S140" i="49"/>
  <c r="S152" i="49" s="1"/>
  <c r="N140" i="49"/>
  <c r="N152" i="49" s="1"/>
  <c r="A8" i="49"/>
  <c r="H20" i="58" s="1"/>
  <c r="AG39" i="49"/>
  <c r="AG43" i="49" s="1"/>
  <c r="AD39" i="49"/>
  <c r="AJ39" i="49"/>
  <c r="AJ43" i="49" s="1"/>
  <c r="S39" i="49"/>
  <c r="Y39" i="49"/>
  <c r="Y43" i="49" s="1"/>
  <c r="V39" i="49"/>
  <c r="V43" i="49" s="1"/>
  <c r="H154" i="49"/>
  <c r="H39" i="49"/>
  <c r="H138" i="49" s="1"/>
  <c r="H135" i="49"/>
  <c r="N39" i="49"/>
  <c r="N43" i="49" s="1"/>
  <c r="K39" i="49"/>
  <c r="K43" i="49" s="1"/>
  <c r="N39" i="48"/>
  <c r="AB90" i="48"/>
  <c r="H135" i="48"/>
  <c r="AT39" i="48"/>
  <c r="AS39" i="48"/>
  <c r="AS139" i="48" s="1"/>
  <c r="AR39" i="48"/>
  <c r="AR138" i="48" s="1"/>
  <c r="AC105" i="48"/>
  <c r="H39" i="48"/>
  <c r="AI114" i="48"/>
  <c r="AB105" i="48"/>
  <c r="N105" i="48"/>
  <c r="AO105" i="48"/>
  <c r="AD105" i="48"/>
  <c r="N114" i="48"/>
  <c r="Y90" i="49"/>
  <c r="AD92" i="49"/>
  <c r="AO50" i="48"/>
  <c r="AO53" i="48" s="1"/>
  <c r="AB50" i="48"/>
  <c r="AB53" i="48" s="1"/>
  <c r="AD114" i="48"/>
  <c r="H92" i="49"/>
  <c r="AG92" i="49"/>
  <c r="AL114" i="48"/>
  <c r="N90" i="48"/>
  <c r="Y92" i="49"/>
  <c r="AJ92" i="49"/>
  <c r="AC92" i="48"/>
  <c r="AD92" i="48"/>
  <c r="K114" i="48"/>
  <c r="AD43" i="48"/>
  <c r="AO114" i="48"/>
  <c r="AB92" i="48"/>
  <c r="AO90" i="48"/>
  <c r="N92" i="48"/>
  <c r="AD90" i="49"/>
  <c r="H90" i="49"/>
  <c r="H140" i="49"/>
  <c r="H152" i="49" s="1"/>
  <c r="AO92" i="48"/>
  <c r="AC53" i="48"/>
  <c r="AR137" i="48" l="1"/>
  <c r="AR149" i="48" s="1"/>
  <c r="AS137" i="48"/>
  <c r="AS149" i="48" s="1"/>
  <c r="AS138" i="48"/>
  <c r="AS150" i="48" s="1"/>
  <c r="AT139" i="48"/>
  <c r="K139" i="48"/>
  <c r="K138" i="48"/>
  <c r="K150" i="48" s="1"/>
  <c r="K137" i="48"/>
  <c r="K149" i="48" s="1"/>
  <c r="N139" i="48"/>
  <c r="N138" i="48"/>
  <c r="N150" i="48" s="1"/>
  <c r="N137" i="48"/>
  <c r="N149" i="48" s="1"/>
  <c r="H137" i="48"/>
  <c r="H149" i="48" s="1"/>
  <c r="H138" i="48"/>
  <c r="H150" i="48" s="1"/>
  <c r="AT137" i="48"/>
  <c r="AT149" i="48" s="1"/>
  <c r="AR139" i="48"/>
  <c r="AR150" i="48"/>
  <c r="AT138" i="48"/>
  <c r="AT150" i="48" s="1"/>
  <c r="Z157" i="27"/>
  <c r="Z169" i="27" s="1"/>
  <c r="Z156" i="27"/>
  <c r="Z168" i="27" s="1"/>
  <c r="AA157" i="27"/>
  <c r="AA169" i="27" s="1"/>
  <c r="AA156" i="27"/>
  <c r="AA168" i="27" s="1"/>
  <c r="AB156" i="27"/>
  <c r="AB168" i="27" s="1"/>
  <c r="AB157" i="27"/>
  <c r="AB169" i="27" s="1"/>
  <c r="V139" i="49"/>
  <c r="V138" i="49"/>
  <c r="V150" i="49" s="1"/>
  <c r="V137" i="49"/>
  <c r="V149" i="49" s="1"/>
  <c r="Y139" i="49"/>
  <c r="Y138" i="49"/>
  <c r="Y150" i="49" s="1"/>
  <c r="Y137" i="49"/>
  <c r="Y149" i="49" s="1"/>
  <c r="S139" i="49"/>
  <c r="S138" i="49"/>
  <c r="S150" i="49" s="1"/>
  <c r="S137" i="49"/>
  <c r="S149" i="49" s="1"/>
  <c r="K139" i="49"/>
  <c r="K138" i="49"/>
  <c r="K150" i="49" s="1"/>
  <c r="K137" i="49"/>
  <c r="K149" i="49" s="1"/>
  <c r="AJ139" i="49"/>
  <c r="AJ137" i="49"/>
  <c r="AJ149" i="49" s="1"/>
  <c r="AJ138" i="49"/>
  <c r="AJ150" i="49" s="1"/>
  <c r="AG139" i="49"/>
  <c r="AG137" i="49"/>
  <c r="AG149" i="49" s="1"/>
  <c r="AG138" i="49"/>
  <c r="AG150" i="49" s="1"/>
  <c r="N139" i="49"/>
  <c r="N137" i="49"/>
  <c r="N149" i="49" s="1"/>
  <c r="N138" i="49"/>
  <c r="N150" i="49" s="1"/>
  <c r="AD139" i="49"/>
  <c r="AD137" i="49"/>
  <c r="AD149" i="49" s="1"/>
  <c r="AD138" i="49"/>
  <c r="AD150" i="49" s="1"/>
  <c r="H150" i="49"/>
  <c r="H137" i="49"/>
  <c r="H149" i="49" s="1"/>
  <c r="B120" i="49"/>
  <c r="B8" i="49" s="1"/>
  <c r="I20" i="58" s="1"/>
  <c r="H139" i="49"/>
  <c r="A37" i="27"/>
  <c r="A53" i="27"/>
  <c r="H139" i="48"/>
  <c r="K53" i="48"/>
  <c r="N43" i="48"/>
  <c r="N50" i="48" s="1"/>
  <c r="N53" i="48" s="1"/>
  <c r="A52" i="27"/>
  <c r="A31" i="27"/>
  <c r="A41" i="27"/>
  <c r="A26" i="27"/>
  <c r="A33" i="27"/>
  <c r="A49" i="27"/>
  <c r="A27" i="27"/>
  <c r="A38" i="27"/>
  <c r="AD50" i="48"/>
  <c r="AD53" i="48" s="1"/>
  <c r="A8" i="27" l="1"/>
  <c r="H17" i="58" s="1"/>
  <c r="L19" i="35"/>
  <c r="M19" i="35"/>
  <c r="N19" i="35"/>
  <c r="M18" i="35"/>
  <c r="N18" i="35"/>
  <c r="L18" i="35"/>
  <c r="N21" i="35"/>
  <c r="M21" i="35"/>
  <c r="L21" i="35"/>
  <c r="N20" i="35"/>
  <c r="M20" i="35"/>
  <c r="L20" i="35"/>
  <c r="M15" i="35"/>
  <c r="L15" i="35"/>
  <c r="R129" i="40" l="1"/>
  <c r="Q129" i="40"/>
  <c r="P129" i="40"/>
  <c r="M129" i="40"/>
  <c r="L129" i="40"/>
  <c r="K129" i="40"/>
  <c r="H129" i="40"/>
  <c r="G129" i="40"/>
  <c r="F129" i="40"/>
  <c r="AA163" i="27" l="1"/>
  <c r="AA175" i="27" s="1"/>
  <c r="R163" i="27"/>
  <c r="R175" i="27" s="1"/>
  <c r="Q163" i="27"/>
  <c r="Q175" i="27" s="1"/>
  <c r="P163" i="27"/>
  <c r="P175" i="27" s="1"/>
  <c r="H163" i="27"/>
  <c r="H175" i="27" s="1"/>
  <c r="G163" i="27"/>
  <c r="G175" i="27" s="1"/>
  <c r="R134" i="40"/>
  <c r="R163" i="40" s="1"/>
  <c r="R175" i="40" s="1"/>
  <c r="Q134" i="40"/>
  <c r="Q163" i="40" s="1"/>
  <c r="Q175" i="40" s="1"/>
  <c r="P134" i="40"/>
  <c r="P163" i="40" s="1"/>
  <c r="P175" i="40" s="1"/>
  <c r="M134" i="40"/>
  <c r="M163" i="40" s="1"/>
  <c r="M175" i="40" s="1"/>
  <c r="L134" i="40"/>
  <c r="L163" i="40" s="1"/>
  <c r="L175" i="40" s="1"/>
  <c r="K134" i="40"/>
  <c r="K163" i="40" s="1"/>
  <c r="K175" i="40" s="1"/>
  <c r="H134" i="40"/>
  <c r="H163" i="40" s="1"/>
  <c r="H175" i="40" s="1"/>
  <c r="G134" i="40"/>
  <c r="G163" i="40" s="1"/>
  <c r="G175" i="40" s="1"/>
  <c r="F134" i="40"/>
  <c r="F163" i="40" s="1"/>
  <c r="F175" i="40" s="1"/>
  <c r="R91" i="40"/>
  <c r="R164" i="40" s="1"/>
  <c r="R176" i="40" s="1"/>
  <c r="Q91" i="40"/>
  <c r="Q164" i="40" s="1"/>
  <c r="Q176" i="40" s="1"/>
  <c r="P91" i="40"/>
  <c r="P164" i="40" s="1"/>
  <c r="P176" i="40" s="1"/>
  <c r="M91" i="40"/>
  <c r="M164" i="40" s="1"/>
  <c r="M176" i="40" s="1"/>
  <c r="L91" i="40"/>
  <c r="L164" i="40" s="1"/>
  <c r="L176" i="40" s="1"/>
  <c r="K91" i="40"/>
  <c r="K164" i="40" s="1"/>
  <c r="K176" i="40" s="1"/>
  <c r="H91" i="40"/>
  <c r="H164" i="40" s="1"/>
  <c r="H176" i="40" s="1"/>
  <c r="G91" i="40"/>
  <c r="G164" i="40" s="1"/>
  <c r="G176" i="40" s="1"/>
  <c r="F91" i="40"/>
  <c r="F164" i="40" s="1"/>
  <c r="F176" i="40" s="1"/>
  <c r="H164" i="27"/>
  <c r="H176" i="27" s="1"/>
  <c r="G164" i="27"/>
  <c r="G176" i="27" s="1"/>
  <c r="R73" i="40"/>
  <c r="Q73" i="40"/>
  <c r="P73" i="40"/>
  <c r="M73" i="40"/>
  <c r="L73" i="40"/>
  <c r="K73" i="40"/>
  <c r="H73" i="40"/>
  <c r="G73" i="40"/>
  <c r="F73" i="40"/>
  <c r="R61" i="40"/>
  <c r="Q61" i="40"/>
  <c r="P61" i="40"/>
  <c r="M61" i="40"/>
  <c r="L61" i="40"/>
  <c r="K61" i="40"/>
  <c r="H61" i="40"/>
  <c r="G61" i="40"/>
  <c r="F61" i="40"/>
  <c r="F164" i="27" l="1"/>
  <c r="F176" i="27" s="1"/>
  <c r="Z164" i="27"/>
  <c r="Z176" i="27" s="1"/>
  <c r="R164" i="27"/>
  <c r="R176" i="27" s="1"/>
  <c r="AB164" i="27"/>
  <c r="AB176" i="27" s="1"/>
  <c r="Q164" i="27"/>
  <c r="Q176" i="27" s="1"/>
  <c r="AA164" i="27"/>
  <c r="AA176" i="27" s="1"/>
  <c r="P164" i="27"/>
  <c r="P176" i="27" s="1"/>
  <c r="AB163" i="27"/>
  <c r="AB175" i="27" s="1"/>
  <c r="Z163" i="27"/>
  <c r="Z175" i="27" s="1"/>
  <c r="AT103" i="48" l="1"/>
  <c r="AS103" i="48"/>
  <c r="AR103" i="48"/>
  <c r="AT88" i="48"/>
  <c r="AT140" i="48" s="1"/>
  <c r="AT152" i="48" s="1"/>
  <c r="AS88" i="48"/>
  <c r="AS140" i="48" s="1"/>
  <c r="AS152" i="48" s="1"/>
  <c r="AR88" i="48"/>
  <c r="AR140" i="48" s="1"/>
  <c r="AR152" i="48" s="1"/>
  <c r="G27" i="41" l="1"/>
  <c r="J27" i="45"/>
  <c r="I27" i="45"/>
  <c r="H27" i="45"/>
  <c r="G27" i="45"/>
  <c r="F27" i="45"/>
  <c r="E27" i="45"/>
  <c r="J27" i="44"/>
  <c r="I27" i="44"/>
  <c r="H27" i="44"/>
  <c r="G27" i="44"/>
  <c r="F27" i="44"/>
  <c r="E27" i="44"/>
  <c r="E26" i="44"/>
  <c r="E27" i="41"/>
  <c r="G26" i="41"/>
  <c r="F26" i="41"/>
  <c r="E26" i="41"/>
  <c r="H27" i="41"/>
  <c r="J26" i="41"/>
  <c r="I26" i="41"/>
  <c r="H26" i="41"/>
  <c r="I27" i="41" l="1"/>
  <c r="J27" i="41"/>
  <c r="F27" i="41"/>
  <c r="H14" i="38" l="1"/>
  <c r="H10" i="38"/>
  <c r="H14" i="37"/>
  <c r="H10" i="37"/>
  <c r="H14" i="3"/>
  <c r="H10" i="3"/>
  <c r="C59" i="36"/>
  <c r="C35" i="36"/>
  <c r="C11" i="36"/>
  <c r="H26" i="44" l="1"/>
  <c r="H26" i="45" l="1"/>
  <c r="E26" i="45"/>
  <c r="J26" i="45"/>
  <c r="G26" i="45"/>
  <c r="I26" i="45"/>
  <c r="F26" i="45"/>
  <c r="I26" i="44"/>
  <c r="F26" i="44"/>
  <c r="J26" i="44"/>
  <c r="G26" i="44"/>
  <c r="H130" i="48" l="1"/>
  <c r="AT125" i="48"/>
  <c r="AS125" i="48"/>
  <c r="AR125" i="48"/>
  <c r="H125" i="48"/>
  <c r="H136" i="48" s="1"/>
  <c r="H148" i="48" s="1"/>
  <c r="AT122" i="48"/>
  <c r="AS122" i="48"/>
  <c r="AR122" i="48"/>
  <c r="H122" i="48"/>
  <c r="AT64" i="48"/>
  <c r="AT120" i="48" s="1"/>
  <c r="AS64" i="48"/>
  <c r="AS120" i="48" s="1"/>
  <c r="AR64" i="48"/>
  <c r="AR120" i="48" s="1"/>
  <c r="AT57" i="48"/>
  <c r="AS57" i="48"/>
  <c r="AR57" i="48"/>
  <c r="H57" i="48"/>
  <c r="AR136" i="48" l="1"/>
  <c r="AR148" i="48" s="1"/>
  <c r="AS136" i="48"/>
  <c r="AS148" i="48" s="1"/>
  <c r="AT136" i="48"/>
  <c r="AT148" i="48" s="1"/>
  <c r="H154" i="48"/>
  <c r="AT105" i="48"/>
  <c r="AR105" i="48"/>
  <c r="AS105" i="48"/>
  <c r="H134" i="48"/>
  <c r="H146" i="48" s="1"/>
  <c r="AR43" i="48"/>
  <c r="AR50" i="48" s="1"/>
  <c r="AT43" i="48"/>
  <c r="AT50" i="48" s="1"/>
  <c r="AS114" i="48"/>
  <c r="AT114" i="48"/>
  <c r="AR114" i="48"/>
  <c r="AT130" i="48"/>
  <c r="AT134" i="48" s="1"/>
  <c r="AT146" i="48" s="1"/>
  <c r="H141" i="48"/>
  <c r="H153" i="48" s="1"/>
  <c r="H114" i="48"/>
  <c r="AR92" i="48"/>
  <c r="AS92" i="48"/>
  <c r="AT92" i="48"/>
  <c r="AR90" i="48"/>
  <c r="AT90" i="48"/>
  <c r="AS90" i="48"/>
  <c r="AS130" i="48"/>
  <c r="AS134" i="48" s="1"/>
  <c r="AS146" i="48" s="1"/>
  <c r="AR130" i="48"/>
  <c r="AR134" i="48" s="1"/>
  <c r="AR146" i="48" s="1"/>
  <c r="H140" i="48"/>
  <c r="H152" i="48" s="1"/>
  <c r="H156" i="27"/>
  <c r="H168" i="27" s="1"/>
  <c r="G156" i="27"/>
  <c r="G168" i="27" s="1"/>
  <c r="B120" i="48" l="1"/>
  <c r="B8" i="48" s="1"/>
  <c r="I18" i="58" s="1"/>
  <c r="AS43" i="48"/>
  <c r="AS50" i="48" s="1"/>
  <c r="H43" i="48"/>
  <c r="H50" i="48" s="1"/>
  <c r="AR53" i="48"/>
  <c r="H147" i="48"/>
  <c r="H13" i="3"/>
  <c r="H12" i="3"/>
  <c r="H11" i="3"/>
  <c r="H53" i="48" l="1"/>
  <c r="AS53" i="48"/>
  <c r="AT53" i="48"/>
  <c r="F156" i="40" l="1"/>
  <c r="F168" i="40" s="1"/>
  <c r="F19" i="37" l="1"/>
  <c r="G19" i="37"/>
  <c r="F19" i="38"/>
  <c r="E19" i="38"/>
  <c r="G19" i="38"/>
  <c r="F156" i="27" l="1"/>
  <c r="E19" i="3" l="1"/>
  <c r="F168" i="27"/>
  <c r="H19" i="3" s="1"/>
  <c r="E19" i="37" l="1"/>
  <c r="G19" i="3"/>
  <c r="F158" i="27" l="1"/>
  <c r="F170" i="27" s="1"/>
  <c r="H21" i="3" l="1"/>
  <c r="E21" i="3"/>
  <c r="F163" i="27"/>
  <c r="H12" i="45"/>
  <c r="H13" i="45"/>
  <c r="H11" i="45"/>
  <c r="H12" i="44"/>
  <c r="H13" i="44"/>
  <c r="H11" i="44"/>
  <c r="H12" i="41"/>
  <c r="H13" i="41"/>
  <c r="H11" i="41"/>
  <c r="H12" i="38"/>
  <c r="H13" i="38"/>
  <c r="H11" i="38"/>
  <c r="H12" i="37"/>
  <c r="H13" i="37"/>
  <c r="H11" i="37"/>
  <c r="R147" i="40"/>
  <c r="R158" i="40" s="1"/>
  <c r="Q147" i="40"/>
  <c r="Q158" i="40" s="1"/>
  <c r="P147" i="40"/>
  <c r="P158" i="40" s="1"/>
  <c r="M147" i="40"/>
  <c r="M158" i="40" s="1"/>
  <c r="L147" i="40"/>
  <c r="L158" i="40" s="1"/>
  <c r="K147" i="40"/>
  <c r="K158" i="40" s="1"/>
  <c r="H147" i="40"/>
  <c r="H158" i="40" s="1"/>
  <c r="G147" i="40"/>
  <c r="G158" i="40" s="1"/>
  <c r="F147" i="40"/>
  <c r="F158" i="40" s="1"/>
  <c r="R144" i="40"/>
  <c r="Q144" i="40"/>
  <c r="P144" i="40"/>
  <c r="M144" i="40"/>
  <c r="L144" i="40"/>
  <c r="K144" i="40"/>
  <c r="H144" i="40"/>
  <c r="G144" i="40"/>
  <c r="F144" i="40"/>
  <c r="R109" i="40"/>
  <c r="Q109" i="40"/>
  <c r="P109" i="40"/>
  <c r="M109" i="40"/>
  <c r="L109" i="40"/>
  <c r="K109" i="40"/>
  <c r="H109" i="40"/>
  <c r="G109" i="40"/>
  <c r="F109" i="40"/>
  <c r="R55" i="40"/>
  <c r="Q55" i="40"/>
  <c r="P55" i="40"/>
  <c r="M55" i="40"/>
  <c r="L55" i="40"/>
  <c r="K55" i="40"/>
  <c r="H55" i="40"/>
  <c r="G55" i="40"/>
  <c r="F55" i="40"/>
  <c r="R28" i="40"/>
  <c r="R34" i="40" s="1"/>
  <c r="Q28" i="40"/>
  <c r="Q34" i="40" s="1"/>
  <c r="P28" i="40"/>
  <c r="P34" i="40" s="1"/>
  <c r="M28" i="40"/>
  <c r="M34" i="40" s="1"/>
  <c r="L28" i="40"/>
  <c r="L34" i="40" s="1"/>
  <c r="K28" i="40"/>
  <c r="K34" i="40" s="1"/>
  <c r="H28" i="40"/>
  <c r="H34" i="40" s="1"/>
  <c r="G28" i="40"/>
  <c r="G34" i="40" s="1"/>
  <c r="F28" i="40"/>
  <c r="F34" i="40" s="1"/>
  <c r="AB158" i="27"/>
  <c r="AB170" i="27" s="1"/>
  <c r="AA158" i="27"/>
  <c r="AA170" i="27" s="1"/>
  <c r="Z158" i="27"/>
  <c r="Z170" i="27" s="1"/>
  <c r="R158" i="27"/>
  <c r="R170" i="27" s="1"/>
  <c r="Q158" i="27"/>
  <c r="Q170" i="27" s="1"/>
  <c r="G158" i="27"/>
  <c r="G170" i="27" s="1"/>
  <c r="H158" i="27"/>
  <c r="H170" i="27" s="1"/>
  <c r="P158" i="27" l="1"/>
  <c r="P170" i="27" s="1"/>
  <c r="H21" i="37" s="1"/>
  <c r="Q161" i="40"/>
  <c r="Q160" i="40"/>
  <c r="Q172" i="40" s="1"/>
  <c r="Q159" i="40"/>
  <c r="Q171" i="40" s="1"/>
  <c r="M162" i="40"/>
  <c r="M142" i="40"/>
  <c r="K170" i="40"/>
  <c r="H21" i="44" s="1"/>
  <c r="E21" i="44"/>
  <c r="R161" i="40"/>
  <c r="R160" i="40"/>
  <c r="R172" i="40" s="1"/>
  <c r="R159" i="40"/>
  <c r="R171" i="40" s="1"/>
  <c r="P162" i="40"/>
  <c r="P142" i="40"/>
  <c r="L170" i="40"/>
  <c r="I21" i="44" s="1"/>
  <c r="F21" i="44"/>
  <c r="F161" i="40"/>
  <c r="F160" i="40"/>
  <c r="F172" i="40" s="1"/>
  <c r="G161" i="40"/>
  <c r="G160" i="40"/>
  <c r="G172" i="40" s="1"/>
  <c r="G159" i="40"/>
  <c r="G171" i="40" s="1"/>
  <c r="Q162" i="40"/>
  <c r="Q142" i="40"/>
  <c r="M170" i="40"/>
  <c r="J21" i="44" s="1"/>
  <c r="G21" i="44"/>
  <c r="H161" i="40"/>
  <c r="H160" i="40"/>
  <c r="H172" i="40" s="1"/>
  <c r="H159" i="40"/>
  <c r="H171" i="40" s="1"/>
  <c r="F162" i="40"/>
  <c r="F142" i="40"/>
  <c r="R162" i="40"/>
  <c r="R142" i="40"/>
  <c r="P170" i="40"/>
  <c r="H21" i="45" s="1"/>
  <c r="E21" i="45"/>
  <c r="K161" i="40"/>
  <c r="K160" i="40"/>
  <c r="K172" i="40" s="1"/>
  <c r="K159" i="40"/>
  <c r="K171" i="40" s="1"/>
  <c r="G162" i="40"/>
  <c r="G142" i="40"/>
  <c r="Q170" i="40"/>
  <c r="I21" i="45" s="1"/>
  <c r="F21" i="45"/>
  <c r="L161" i="40"/>
  <c r="L160" i="40"/>
  <c r="L172" i="40" s="1"/>
  <c r="L159" i="40"/>
  <c r="L171" i="40" s="1"/>
  <c r="H162" i="40"/>
  <c r="H142" i="40"/>
  <c r="F170" i="40"/>
  <c r="H21" i="41" s="1"/>
  <c r="E21" i="41"/>
  <c r="R170" i="40"/>
  <c r="J21" i="45" s="1"/>
  <c r="G21" i="45"/>
  <c r="M161" i="40"/>
  <c r="M160" i="40"/>
  <c r="M172" i="40" s="1"/>
  <c r="M159" i="40"/>
  <c r="M171" i="40" s="1"/>
  <c r="K162" i="40"/>
  <c r="K142" i="40"/>
  <c r="G170" i="40"/>
  <c r="I21" i="41" s="1"/>
  <c r="F21" i="41"/>
  <c r="P161" i="40"/>
  <c r="P160" i="40"/>
  <c r="P172" i="40" s="1"/>
  <c r="P159" i="40"/>
  <c r="P171" i="40" s="1"/>
  <c r="L162" i="40"/>
  <c r="L142" i="40"/>
  <c r="H170" i="40"/>
  <c r="J21" i="41" s="1"/>
  <c r="G21" i="41"/>
  <c r="F159" i="40"/>
  <c r="F171" i="40" s="1"/>
  <c r="J21" i="3"/>
  <c r="I21" i="3"/>
  <c r="J21" i="37"/>
  <c r="G21" i="37"/>
  <c r="E21" i="38"/>
  <c r="E21" i="37"/>
  <c r="F21" i="38"/>
  <c r="F21" i="37"/>
  <c r="G21" i="38"/>
  <c r="E26" i="3"/>
  <c r="F175" i="27"/>
  <c r="P43" i="40"/>
  <c r="P47" i="40" s="1"/>
  <c r="P50" i="40" s="1"/>
  <c r="Q43" i="40"/>
  <c r="Q47" i="40" s="1"/>
  <c r="Q50" i="40" s="1"/>
  <c r="R43" i="40"/>
  <c r="R47" i="40" s="1"/>
  <c r="R50" i="40" s="1"/>
  <c r="G43" i="40"/>
  <c r="G47" i="40" s="1"/>
  <c r="G50" i="40" s="1"/>
  <c r="F43" i="40"/>
  <c r="F47" i="40" s="1"/>
  <c r="F50" i="40" s="1"/>
  <c r="H43" i="40"/>
  <c r="H47" i="40" s="1"/>
  <c r="H50" i="40" s="1"/>
  <c r="K43" i="40"/>
  <c r="K47" i="40" s="1"/>
  <c r="L43" i="40"/>
  <c r="L47" i="40" s="1"/>
  <c r="L50" i="40" s="1"/>
  <c r="M43" i="40"/>
  <c r="M47" i="40" s="1"/>
  <c r="F21" i="3"/>
  <c r="G21" i="3"/>
  <c r="H136" i="40"/>
  <c r="F136" i="40"/>
  <c r="P111" i="40"/>
  <c r="K136" i="40"/>
  <c r="Q136" i="40"/>
  <c r="K113" i="40"/>
  <c r="Q113" i="40"/>
  <c r="G136" i="40"/>
  <c r="M136" i="40"/>
  <c r="M111" i="40"/>
  <c r="G111" i="40"/>
  <c r="F113" i="40"/>
  <c r="L113" i="40"/>
  <c r="R113" i="40"/>
  <c r="H111" i="40"/>
  <c r="P136" i="40"/>
  <c r="H113" i="40"/>
  <c r="P113" i="40"/>
  <c r="G113" i="40"/>
  <c r="M113" i="40"/>
  <c r="L136" i="40"/>
  <c r="R136" i="40"/>
  <c r="K111" i="40"/>
  <c r="Q111" i="40"/>
  <c r="F111" i="40"/>
  <c r="L111" i="40"/>
  <c r="R111" i="40"/>
  <c r="F174" i="40" l="1"/>
  <c r="H25" i="41" s="1"/>
  <c r="E25" i="41"/>
  <c r="Q174" i="40"/>
  <c r="I25" i="45" s="1"/>
  <c r="F25" i="45"/>
  <c r="L174" i="40"/>
  <c r="I25" i="44" s="1"/>
  <c r="F25" i="44"/>
  <c r="K174" i="40"/>
  <c r="H25" i="44" s="1"/>
  <c r="E25" i="44"/>
  <c r="P174" i="40"/>
  <c r="H25" i="45" s="1"/>
  <c r="E25" i="45"/>
  <c r="M174" i="40"/>
  <c r="J25" i="44" s="1"/>
  <c r="G25" i="44"/>
  <c r="H174" i="40"/>
  <c r="J25" i="41" s="1"/>
  <c r="G25" i="41"/>
  <c r="G174" i="40"/>
  <c r="I25" i="41" s="1"/>
  <c r="F25" i="41"/>
  <c r="R174" i="40"/>
  <c r="J25" i="45" s="1"/>
  <c r="G25" i="45"/>
  <c r="J21" i="38"/>
  <c r="H21" i="38"/>
  <c r="I21" i="37"/>
  <c r="I21" i="38"/>
  <c r="B142" i="40"/>
  <c r="B8" i="40" s="1"/>
  <c r="I19" i="58" s="1"/>
  <c r="M50" i="40"/>
  <c r="K50" i="40"/>
  <c r="H26" i="3"/>
  <c r="H19" i="38" l="1"/>
  <c r="H19" i="37"/>
  <c r="I19" i="38"/>
  <c r="I19" i="37"/>
  <c r="J19" i="38"/>
  <c r="J19" i="37"/>
  <c r="F19" i="3" l="1"/>
  <c r="I19" i="3"/>
  <c r="J19" i="3"/>
  <c r="G26" i="38" l="1"/>
  <c r="F26" i="38"/>
  <c r="E26" i="38"/>
  <c r="G26" i="37"/>
  <c r="G26" i="3"/>
  <c r="F26" i="3"/>
  <c r="P162" i="27" l="1"/>
  <c r="P174" i="27" s="1"/>
  <c r="Z162" i="27"/>
  <c r="Z174" i="27" s="1"/>
  <c r="AA162" i="27"/>
  <c r="AA174" i="27" s="1"/>
  <c r="AB162" i="27"/>
  <c r="AB174" i="27" s="1"/>
  <c r="J25" i="38" s="1"/>
  <c r="R162" i="27"/>
  <c r="R174" i="27" s="1"/>
  <c r="G162" i="27"/>
  <c r="G174" i="27" s="1"/>
  <c r="Q162" i="27"/>
  <c r="Q174" i="27" s="1"/>
  <c r="H162" i="27"/>
  <c r="H174" i="27" s="1"/>
  <c r="F162" i="27"/>
  <c r="E26" i="37"/>
  <c r="H27" i="38"/>
  <c r="J26" i="37"/>
  <c r="J26" i="38"/>
  <c r="G25" i="38" l="1"/>
  <c r="AB161" i="27"/>
  <c r="J24" i="38" s="1"/>
  <c r="AA161" i="27"/>
  <c r="G161" i="27"/>
  <c r="Z161" i="27"/>
  <c r="R161" i="27"/>
  <c r="J24" i="37" s="1"/>
  <c r="F161" i="27"/>
  <c r="Q161" i="27"/>
  <c r="I24" i="37" s="1"/>
  <c r="H161" i="27"/>
  <c r="P161" i="27"/>
  <c r="AB160" i="27"/>
  <c r="AB172" i="27" s="1"/>
  <c r="J23" i="38" s="1"/>
  <c r="AA160" i="27"/>
  <c r="AA172" i="27" s="1"/>
  <c r="Z160" i="27"/>
  <c r="Z172" i="27" s="1"/>
  <c r="G160" i="27"/>
  <c r="G172" i="27" s="1"/>
  <c r="G159" i="27"/>
  <c r="G171" i="27" s="1"/>
  <c r="R160" i="27"/>
  <c r="G23" i="37" s="1"/>
  <c r="F160" i="27"/>
  <c r="F172" i="27" s="1"/>
  <c r="Q160" i="27"/>
  <c r="Q172" i="27" s="1"/>
  <c r="I23" i="37" s="1"/>
  <c r="H160" i="27"/>
  <c r="H172" i="27" s="1"/>
  <c r="J23" i="3" s="1"/>
  <c r="H159" i="27"/>
  <c r="H171" i="27" s="1"/>
  <c r="P160" i="27"/>
  <c r="P172" i="27" s="1"/>
  <c r="H23" i="37" s="1"/>
  <c r="AA159" i="27"/>
  <c r="AA171" i="27" s="1"/>
  <c r="Z159" i="27"/>
  <c r="Z171" i="27" s="1"/>
  <c r="R159" i="27"/>
  <c r="R171" i="27" s="1"/>
  <c r="Q159" i="27"/>
  <c r="Q171" i="27" s="1"/>
  <c r="I22" i="37" s="1"/>
  <c r="AB159" i="27"/>
  <c r="AB171" i="27" s="1"/>
  <c r="J22" i="38" s="1"/>
  <c r="P159" i="27"/>
  <c r="P171" i="27" s="1"/>
  <c r="F157" i="27"/>
  <c r="F159" i="27"/>
  <c r="F171" i="27" s="1"/>
  <c r="B142" i="27"/>
  <c r="B8" i="27" s="1"/>
  <c r="I17" i="58" s="1"/>
  <c r="I34" i="58" s="1"/>
  <c r="G25" i="37"/>
  <c r="G27" i="3"/>
  <c r="F27" i="3"/>
  <c r="F27" i="37"/>
  <c r="G27" i="38"/>
  <c r="F27" i="38"/>
  <c r="E27" i="3"/>
  <c r="G27" i="37"/>
  <c r="E27" i="38"/>
  <c r="E27" i="37"/>
  <c r="J25" i="37"/>
  <c r="E25" i="3"/>
  <c r="F174" i="27"/>
  <c r="H25" i="3" s="1"/>
  <c r="E25" i="38"/>
  <c r="H25" i="38"/>
  <c r="F25" i="37"/>
  <c r="I25" i="37"/>
  <c r="E25" i="37"/>
  <c r="H25" i="37"/>
  <c r="G25" i="3"/>
  <c r="J25" i="3"/>
  <c r="F25" i="3"/>
  <c r="I25" i="3"/>
  <c r="F25" i="38"/>
  <c r="I25" i="38"/>
  <c r="G20" i="38"/>
  <c r="J20" i="38"/>
  <c r="E20" i="37"/>
  <c r="F20" i="37"/>
  <c r="I20" i="37"/>
  <c r="G20" i="37"/>
  <c r="H27" i="37"/>
  <c r="G23" i="38"/>
  <c r="I26" i="37"/>
  <c r="F26" i="37"/>
  <c r="I27" i="37"/>
  <c r="H26" i="37"/>
  <c r="J27" i="3"/>
  <c r="I26" i="38"/>
  <c r="I27" i="3"/>
  <c r="J27" i="37"/>
  <c r="H26" i="38"/>
  <c r="J27" i="38"/>
  <c r="I27" i="38"/>
  <c r="J26" i="3"/>
  <c r="H27" i="3"/>
  <c r="I26" i="3"/>
  <c r="G24" i="37" l="1"/>
  <c r="E23" i="37"/>
  <c r="R172" i="27"/>
  <c r="J23" i="37" s="1"/>
  <c r="F22" i="37"/>
  <c r="G22" i="38"/>
  <c r="G23" i="3"/>
  <c r="F23" i="37"/>
  <c r="E22" i="37"/>
  <c r="G22" i="37"/>
  <c r="F24" i="37"/>
  <c r="E24" i="37"/>
  <c r="G24" i="38"/>
  <c r="H34" i="58"/>
  <c r="F24" i="38"/>
  <c r="I24" i="38"/>
  <c r="F20" i="38"/>
  <c r="I20" i="38"/>
  <c r="F22" i="38"/>
  <c r="I22" i="38"/>
  <c r="E20" i="38"/>
  <c r="H20" i="38"/>
  <c r="E22" i="38"/>
  <c r="H22" i="38"/>
  <c r="E24" i="38"/>
  <c r="H24" i="38"/>
  <c r="G20" i="3"/>
  <c r="J20" i="3"/>
  <c r="G22" i="3"/>
  <c r="J22" i="3"/>
  <c r="G24" i="3"/>
  <c r="J24" i="3"/>
  <c r="F20" i="3"/>
  <c r="I20" i="3"/>
  <c r="F22" i="3"/>
  <c r="I22" i="3"/>
  <c r="F24" i="3"/>
  <c r="I24" i="3"/>
  <c r="E22" i="3"/>
  <c r="H22" i="3"/>
  <c r="E23" i="3"/>
  <c r="H23" i="3"/>
  <c r="E24" i="3"/>
  <c r="H24" i="3"/>
  <c r="E20" i="3"/>
  <c r="F169" i="27"/>
  <c r="H20" i="3" s="1"/>
  <c r="I23" i="38"/>
  <c r="F23" i="38"/>
  <c r="I23" i="3"/>
  <c r="F23" i="3"/>
  <c r="H23" i="38"/>
  <c r="E23" i="38"/>
  <c r="H22" i="37"/>
  <c r="H24" i="37"/>
  <c r="H20" i="37"/>
  <c r="J22" i="37"/>
  <c r="J20" i="37"/>
  <c r="F61" i="57" l="1"/>
  <c r="C5" i="45" s="1"/>
  <c r="C5" i="47" l="1"/>
  <c r="C5" i="57"/>
  <c r="C5" i="48"/>
  <c r="C5" i="36"/>
  <c r="C5" i="3"/>
  <c r="C5" i="35"/>
  <c r="C5" i="49"/>
  <c r="C5" i="41"/>
  <c r="C5" i="26"/>
  <c r="C5" i="40"/>
  <c r="C5" i="58"/>
  <c r="C5" i="27"/>
  <c r="C5" i="44"/>
  <c r="C5" i="37"/>
  <c r="C5" i="46"/>
  <c r="C5" i="38"/>
  <c r="C5" i="60"/>
  <c r="C5" i="61"/>
  <c r="H43" i="49"/>
  <c r="H134" i="49"/>
  <c r="H50" i="49" l="1"/>
  <c r="H53" i="49" s="1"/>
  <c r="H146" i="49"/>
  <c r="H19" i="41" s="1"/>
  <c r="E19" i="41"/>
  <c r="E23" i="41"/>
  <c r="H147" i="49"/>
  <c r="H20" i="41" s="1"/>
  <c r="E20" i="41"/>
  <c r="E24" i="41"/>
  <c r="F19" i="41"/>
  <c r="K50" i="49"/>
  <c r="G24" i="41" l="1"/>
  <c r="N50" i="49"/>
  <c r="H23" i="41"/>
  <c r="H24" i="41"/>
  <c r="I20" i="41"/>
  <c r="F20" i="41"/>
  <c r="J20" i="41"/>
  <c r="G20" i="41"/>
  <c r="I19" i="41"/>
  <c r="J19" i="41"/>
  <c r="G19" i="41"/>
  <c r="H22" i="41"/>
  <c r="E22" i="41"/>
  <c r="F22" i="41"/>
  <c r="K53" i="49"/>
  <c r="N53" i="49"/>
  <c r="S43" i="49"/>
  <c r="Y50" i="49"/>
  <c r="Y53" i="49" s="1"/>
  <c r="V50" i="49"/>
  <c r="V53" i="49" s="1"/>
  <c r="J24" i="41" l="1"/>
  <c r="S50" i="49"/>
  <c r="S53" i="49" s="1"/>
  <c r="I22" i="41"/>
  <c r="J23" i="41"/>
  <c r="G23" i="41"/>
  <c r="J20" i="44"/>
  <c r="G20" i="44"/>
  <c r="I24" i="41"/>
  <c r="F24" i="41"/>
  <c r="H20" i="44"/>
  <c r="E20" i="44"/>
  <c r="I19" i="44"/>
  <c r="F19" i="44"/>
  <c r="H19" i="44"/>
  <c r="E19" i="44"/>
  <c r="I23" i="41"/>
  <c r="F23" i="41"/>
  <c r="J22" i="41"/>
  <c r="G22" i="41"/>
  <c r="J19" i="44"/>
  <c r="G19" i="44"/>
  <c r="I20" i="44"/>
  <c r="F20" i="44"/>
  <c r="AD43" i="49"/>
  <c r="E20" i="45"/>
  <c r="AJ50" i="49"/>
  <c r="AJ53" i="49" s="1"/>
  <c r="AG50" i="49" l="1"/>
  <c r="AG53" i="49" s="1"/>
  <c r="E24" i="45"/>
  <c r="AD50" i="49"/>
  <c r="AD53" i="49" s="1"/>
  <c r="J19" i="45"/>
  <c r="G19" i="45"/>
  <c r="J24" i="44"/>
  <c r="G24" i="44"/>
  <c r="H23" i="44"/>
  <c r="E23" i="44"/>
  <c r="J22" i="44"/>
  <c r="G22" i="44"/>
  <c r="H22" i="44"/>
  <c r="E22" i="44"/>
  <c r="I22" i="44"/>
  <c r="F22" i="44"/>
  <c r="J23" i="44"/>
  <c r="G23" i="44"/>
  <c r="H19" i="45"/>
  <c r="E19" i="45"/>
  <c r="H24" i="44"/>
  <c r="E24" i="44"/>
  <c r="J20" i="45"/>
  <c r="G20" i="45"/>
  <c r="H20" i="45"/>
  <c r="I24" i="44"/>
  <c r="F24" i="44"/>
  <c r="I19" i="45"/>
  <c r="F19" i="45"/>
  <c r="I20" i="45"/>
  <c r="F20" i="45"/>
  <c r="I23" i="44"/>
  <c r="F23" i="44"/>
  <c r="F22" i="45"/>
  <c r="H24" i="45" l="1"/>
  <c r="I22" i="45"/>
  <c r="I23" i="45"/>
  <c r="F23" i="45"/>
  <c r="H23" i="45"/>
  <c r="E23" i="45"/>
  <c r="H22" i="45"/>
  <c r="E22" i="45"/>
  <c r="J24" i="45"/>
  <c r="G24" i="45"/>
  <c r="I24" i="45"/>
  <c r="F24" i="45"/>
  <c r="J23" i="45"/>
  <c r="G23" i="45"/>
  <c r="J22" i="45"/>
  <c r="G22" i="45"/>
</calcChain>
</file>

<file path=xl/comments1.xml><?xml version="1.0" encoding="utf-8"?>
<comments xmlns="http://schemas.openxmlformats.org/spreadsheetml/2006/main">
  <authors>
    <author>sanjayrathod</author>
    <author>gudixon</author>
  </authors>
  <commentList>
    <comment ref="M22" authorId="0" shapeId="0">
      <text>
        <r>
          <rPr>
            <sz val="9"/>
            <color indexed="81"/>
            <rFont val="Tahoma"/>
            <family val="2"/>
          </rPr>
          <t>This ratio is binary and cannot be Amber.</t>
        </r>
      </text>
    </comment>
    <comment ref="F26" authorId="1" shapeId="0">
      <text>
        <r>
          <rPr>
            <sz val="9"/>
            <color rgb="FF000000"/>
            <rFont val="Tahoma"/>
            <family val="2"/>
          </rPr>
          <t>Authority to confirm value</t>
        </r>
      </text>
    </comment>
  </commentList>
</comments>
</file>

<file path=xl/comments2.xml><?xml version="1.0" encoding="utf-8"?>
<comments xmlns="http://schemas.openxmlformats.org/spreadsheetml/2006/main">
  <authors>
    <author>sanjayrathod</author>
    <author>Hilson, Matthew (LAA)</author>
    <author>Minal Sthankiya</author>
  </authors>
  <commentList>
    <comment ref="K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U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J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T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J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T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E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J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O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T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Y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E23" authorId="1" shapeId="0">
      <text>
        <r>
          <rPr>
            <sz val="9"/>
            <color rgb="FF000000"/>
            <rFont val="Tahoma"/>
            <family val="2"/>
          </rPr>
          <t>Enter Y or N</t>
        </r>
      </text>
    </comment>
    <comment ref="E52" authorId="1" shapeId="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E93" authorId="2" shapeId="0">
      <text>
        <r>
          <rPr>
            <sz val="9"/>
            <color rgb="FF000000"/>
            <rFont val="Tahoma"/>
            <family val="2"/>
          </rPr>
          <t>Must enter all liabilities as a positive</t>
        </r>
      </text>
    </comment>
    <comment ref="J93" authorId="2" shapeId="0">
      <text>
        <r>
          <rPr>
            <sz val="9"/>
            <color rgb="FF000000"/>
            <rFont val="Tahoma"/>
            <family val="2"/>
          </rPr>
          <t>Must enter all liabilities as a positive</t>
        </r>
      </text>
    </comment>
    <comment ref="O93" authorId="2" shapeId="0">
      <text>
        <r>
          <rPr>
            <sz val="9"/>
            <color rgb="FF000000"/>
            <rFont val="Tahoma"/>
            <family val="2"/>
          </rPr>
          <t>Must enter all liabilities as a positive</t>
        </r>
      </text>
    </comment>
    <comment ref="T93" authorId="2" shapeId="0">
      <text>
        <r>
          <rPr>
            <sz val="9"/>
            <color rgb="FF000000"/>
            <rFont val="Tahoma"/>
            <family val="2"/>
          </rPr>
          <t>Must enter all liabilities as a positive</t>
        </r>
      </text>
    </comment>
    <comment ref="Y93" authorId="2" shapeId="0">
      <text>
        <r>
          <rPr>
            <sz val="9"/>
            <color rgb="FF000000"/>
            <rFont val="Tahoma"/>
            <family val="2"/>
          </rPr>
          <t>Must enter all liabilities as a positive</t>
        </r>
      </text>
    </comment>
    <comment ref="E138" authorId="1" shapeId="0">
      <text>
        <r>
          <rPr>
            <sz val="9"/>
            <color rgb="FF000000"/>
            <rFont val="Tahoma"/>
            <family val="2"/>
          </rPr>
          <t>Enter as positive value</t>
        </r>
      </text>
    </comment>
    <comment ref="E146" authorId="1" shapeId="0">
      <text>
        <r>
          <rPr>
            <b/>
            <sz val="9"/>
            <color rgb="FF000000"/>
            <rFont val="Tahoma"/>
            <family val="2"/>
          </rPr>
          <t>Enter figure as a negative</t>
        </r>
        <r>
          <rPr>
            <sz val="9"/>
            <color rgb="FF000000"/>
            <rFont val="Tahoma"/>
            <family val="2"/>
          </rPr>
          <t xml:space="preserve">
</t>
        </r>
      </text>
    </comment>
    <comment ref="E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J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O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T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Y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E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J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O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T151"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Y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comments3.xml><?xml version="1.0" encoding="utf-8"?>
<comments xmlns="http://schemas.openxmlformats.org/spreadsheetml/2006/main">
  <authors>
    <author>sanjayrathod</author>
    <author>Hilson, Matthew (LAA)</author>
    <author>Minal Sthankiya</author>
  </authors>
  <commentList>
    <comment ref="S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AI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P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AF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P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AF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E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P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A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F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Q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I22" authorId="0" shapeId="0">
      <text>
        <r>
          <rPr>
            <sz val="9"/>
            <color indexed="81"/>
            <rFont val="Tahoma"/>
            <family val="2"/>
          </rPr>
          <t>Please note adjusting this line item will not pro-rate the ratios below.</t>
        </r>
      </text>
    </comment>
    <comment ref="AL22" authorId="0" shapeId="0">
      <text>
        <r>
          <rPr>
            <sz val="9"/>
            <color indexed="81"/>
            <rFont val="Tahoma"/>
            <family val="2"/>
          </rPr>
          <t>Please note adjusting this line item will not pro-rate the ratios below.</t>
        </r>
      </text>
    </comment>
    <comment ref="E23" authorId="1" shapeId="0">
      <text>
        <r>
          <rPr>
            <sz val="9"/>
            <color rgb="FF000000"/>
            <rFont val="Tahoma"/>
            <family val="2"/>
          </rPr>
          <t>Enter Y or N</t>
        </r>
      </text>
    </comment>
    <comment ref="E55" authorId="1" shapeId="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E78" authorId="2" shapeId="0">
      <text>
        <r>
          <rPr>
            <sz val="9"/>
            <color rgb="FF000000"/>
            <rFont val="Tahoma"/>
            <family val="2"/>
          </rPr>
          <t>Must enter all liabilities as a positive</t>
        </r>
      </text>
    </comment>
    <comment ref="P78" authorId="2" shapeId="0">
      <text>
        <r>
          <rPr>
            <sz val="9"/>
            <color rgb="FF000000"/>
            <rFont val="Tahoma"/>
            <family val="2"/>
          </rPr>
          <t>Must enter all liabilities as a positive</t>
        </r>
      </text>
    </comment>
    <comment ref="AA78" authorId="2" shapeId="0">
      <text>
        <r>
          <rPr>
            <sz val="9"/>
            <color rgb="FF000000"/>
            <rFont val="Tahoma"/>
            <family val="2"/>
          </rPr>
          <t>Must enter all liabilities as a positive</t>
        </r>
      </text>
    </comment>
    <comment ref="AF78" authorId="2" shapeId="0">
      <text>
        <r>
          <rPr>
            <sz val="9"/>
            <color rgb="FF000000"/>
            <rFont val="Tahoma"/>
            <family val="2"/>
          </rPr>
          <t>Must enter all liabilities as a positive</t>
        </r>
      </text>
    </comment>
    <comment ref="AQ78" authorId="2" shapeId="0">
      <text>
        <r>
          <rPr>
            <sz val="9"/>
            <color rgb="FF000000"/>
            <rFont val="Tahoma"/>
            <family val="2"/>
          </rPr>
          <t>Must enter all liabilities as a positive</t>
        </r>
      </text>
    </comment>
    <comment ref="E116" authorId="1" shapeId="0">
      <text>
        <r>
          <rPr>
            <sz val="9"/>
            <color rgb="FF000000"/>
            <rFont val="Tahoma"/>
            <family val="2"/>
          </rPr>
          <t>Enter as positive value</t>
        </r>
      </text>
    </comment>
    <comment ref="P116" authorId="1" shapeId="0">
      <text>
        <r>
          <rPr>
            <sz val="9"/>
            <color rgb="FF000000"/>
            <rFont val="Tahoma"/>
            <family val="2"/>
          </rPr>
          <t>Enter as positive value</t>
        </r>
      </text>
    </comment>
    <comment ref="AA116" authorId="1" shapeId="0">
      <text>
        <r>
          <rPr>
            <sz val="9"/>
            <color rgb="FF000000"/>
            <rFont val="Tahoma"/>
            <family val="2"/>
          </rPr>
          <t>Enter as positive value</t>
        </r>
      </text>
    </comment>
    <comment ref="AF116" authorId="1" shapeId="0">
      <text>
        <r>
          <rPr>
            <sz val="9"/>
            <color rgb="FF000000"/>
            <rFont val="Tahoma"/>
            <family val="2"/>
          </rPr>
          <t>Enter as positive value</t>
        </r>
      </text>
    </comment>
    <comment ref="AQ116" authorId="1" shapeId="0">
      <text>
        <r>
          <rPr>
            <sz val="9"/>
            <color rgb="FF000000"/>
            <rFont val="Tahoma"/>
            <family val="2"/>
          </rPr>
          <t>Enter as positive value</t>
        </r>
      </text>
    </comment>
    <comment ref="E124" authorId="1" shapeId="0">
      <text>
        <r>
          <rPr>
            <b/>
            <sz val="9"/>
            <color rgb="FF000000"/>
            <rFont val="Tahoma"/>
            <family val="2"/>
          </rPr>
          <t>Enter figure as a negative</t>
        </r>
        <r>
          <rPr>
            <sz val="9"/>
            <color rgb="FF000000"/>
            <rFont val="Tahoma"/>
            <family val="2"/>
          </rPr>
          <t xml:space="preserve">
</t>
        </r>
      </text>
    </comment>
    <comment ref="P124" authorId="1" shapeId="0">
      <text>
        <r>
          <rPr>
            <b/>
            <sz val="9"/>
            <color rgb="FF000000"/>
            <rFont val="Tahoma"/>
            <family val="2"/>
          </rPr>
          <t>Enter figure as a negative</t>
        </r>
        <r>
          <rPr>
            <sz val="9"/>
            <color rgb="FF000000"/>
            <rFont val="Tahoma"/>
            <family val="2"/>
          </rPr>
          <t xml:space="preserve">
</t>
        </r>
      </text>
    </comment>
    <comment ref="AA124" authorId="1" shapeId="0">
      <text>
        <r>
          <rPr>
            <b/>
            <sz val="9"/>
            <color rgb="FF000000"/>
            <rFont val="Tahoma"/>
            <family val="2"/>
          </rPr>
          <t>Enter figure as a negative</t>
        </r>
        <r>
          <rPr>
            <sz val="9"/>
            <color rgb="FF000000"/>
            <rFont val="Tahoma"/>
            <family val="2"/>
          </rPr>
          <t xml:space="preserve">
</t>
        </r>
      </text>
    </comment>
    <comment ref="AF124" authorId="1" shapeId="0">
      <text>
        <r>
          <rPr>
            <b/>
            <sz val="9"/>
            <color rgb="FF000000"/>
            <rFont val="Tahoma"/>
            <family val="2"/>
          </rPr>
          <t>Enter figure as a negative</t>
        </r>
        <r>
          <rPr>
            <sz val="9"/>
            <color rgb="FF000000"/>
            <rFont val="Tahoma"/>
            <family val="2"/>
          </rPr>
          <t xml:space="preserve">
</t>
        </r>
      </text>
    </comment>
    <comment ref="AQ124" authorId="1" shapeId="0">
      <text>
        <r>
          <rPr>
            <b/>
            <sz val="9"/>
            <color rgb="FF000000"/>
            <rFont val="Tahoma"/>
            <family val="2"/>
          </rPr>
          <t>Enter figure as a negative</t>
        </r>
        <r>
          <rPr>
            <sz val="9"/>
            <color rgb="FF000000"/>
            <rFont val="Tahoma"/>
            <family val="2"/>
          </rPr>
          <t xml:space="preserve">
</t>
        </r>
      </text>
    </comment>
    <comment ref="E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P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A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F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Q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E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P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A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F129" authorId="0" shapeId="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Q129" authorId="0" shapeId="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4.xml><?xml version="1.0" encoding="utf-8"?>
<comments xmlns="http://schemas.openxmlformats.org/spreadsheetml/2006/main">
  <authors>
    <author>Hilson, Matthew (LAA)</author>
    <author>sanjayrathod</author>
    <author>Minal Sthankiya</author>
  </authors>
  <commentList>
    <comment ref="E21" authorId="0"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J21" authorId="0"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O21" authorId="0"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F22" authorId="1" shapeId="0">
      <text>
        <r>
          <rPr>
            <sz val="9"/>
            <color indexed="81"/>
            <rFont val="Tahoma"/>
            <family val="2"/>
          </rPr>
          <t>Please note adjusting this line item will not pro-rate the ratios below.</t>
        </r>
      </text>
    </comment>
    <comment ref="G22" authorId="1" shapeId="0">
      <text>
        <r>
          <rPr>
            <sz val="9"/>
            <color rgb="FF000000"/>
            <rFont val="Tahoma"/>
            <family val="2"/>
          </rPr>
          <t>Please note adjusting this line item will not pro-rate the ratios below.</t>
        </r>
      </text>
    </comment>
    <comment ref="H22" authorId="1" shapeId="0">
      <text>
        <r>
          <rPr>
            <sz val="9"/>
            <color indexed="81"/>
            <rFont val="Tahoma"/>
            <family val="2"/>
          </rPr>
          <t>Please note adjusting this line item will not pro-rate the ratios below.</t>
        </r>
      </text>
    </comment>
    <comment ref="K22" authorId="1" shapeId="0">
      <text>
        <r>
          <rPr>
            <sz val="9"/>
            <color indexed="81"/>
            <rFont val="Tahoma"/>
            <family val="2"/>
          </rPr>
          <t>Please note adjusting this line item will not pro-rate the ratios below.</t>
        </r>
      </text>
    </comment>
    <comment ref="L22" authorId="1" shapeId="0">
      <text>
        <r>
          <rPr>
            <sz val="9"/>
            <color indexed="81"/>
            <rFont val="Tahoma"/>
            <family val="2"/>
          </rPr>
          <t>Please note adjusting this line item will not pro-rate the ratios below.</t>
        </r>
      </text>
    </comment>
    <comment ref="M22" authorId="1" shapeId="0">
      <text>
        <r>
          <rPr>
            <sz val="9"/>
            <color indexed="81"/>
            <rFont val="Tahoma"/>
            <family val="2"/>
          </rPr>
          <t>Please note adjusting this line item will not pro-rate the ratios below.</t>
        </r>
      </text>
    </comment>
    <comment ref="P22" authorId="1" shapeId="0">
      <text>
        <r>
          <rPr>
            <sz val="9"/>
            <color indexed="81"/>
            <rFont val="Tahoma"/>
            <family val="2"/>
          </rPr>
          <t>Please note adjusting this line item will not pro-rate the ratios below.</t>
        </r>
      </text>
    </comment>
    <comment ref="Q22" authorId="1" shapeId="0">
      <text>
        <r>
          <rPr>
            <sz val="9"/>
            <color indexed="81"/>
            <rFont val="Tahoma"/>
            <family val="2"/>
          </rPr>
          <t>Please note adjusting this line item will not pro-rate the ratios below.</t>
        </r>
      </text>
    </comment>
    <comment ref="R22" authorId="1" shapeId="0">
      <text>
        <r>
          <rPr>
            <sz val="9"/>
            <color indexed="81"/>
            <rFont val="Tahoma"/>
            <family val="2"/>
          </rPr>
          <t>Please note adjusting this line item will not pro-rate the ratios below.</t>
        </r>
      </text>
    </comment>
    <comment ref="E23" authorId="0" shapeId="0">
      <text>
        <r>
          <rPr>
            <sz val="9"/>
            <color indexed="81"/>
            <rFont val="Tahoma"/>
            <family val="2"/>
          </rPr>
          <t>Enter Y or N</t>
        </r>
      </text>
    </comment>
    <comment ref="E52" authorId="0" shapeId="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E93" authorId="2" shapeId="0">
      <text>
        <r>
          <rPr>
            <sz val="9"/>
            <color rgb="FF000000"/>
            <rFont val="Tahoma"/>
            <family val="2"/>
          </rPr>
          <t>Must enter all liabilities as a positive</t>
        </r>
      </text>
    </comment>
    <comment ref="J93" authorId="2" shapeId="0">
      <text>
        <r>
          <rPr>
            <sz val="9"/>
            <color rgb="FF000000"/>
            <rFont val="Tahoma"/>
            <family val="2"/>
          </rPr>
          <t>Must enter all liabilities as a positive</t>
        </r>
      </text>
    </comment>
    <comment ref="O93" authorId="2" shapeId="0">
      <text>
        <r>
          <rPr>
            <sz val="9"/>
            <color rgb="FF000000"/>
            <rFont val="Tahoma"/>
            <family val="2"/>
          </rPr>
          <t>Must enter all liabilities as a positive</t>
        </r>
      </text>
    </comment>
    <comment ref="E138" authorId="0" shapeId="0">
      <text>
        <r>
          <rPr>
            <sz val="9"/>
            <color indexed="81"/>
            <rFont val="Tahoma"/>
            <family val="2"/>
          </rPr>
          <t>Enter as positive value</t>
        </r>
      </text>
    </comment>
    <comment ref="E146" authorId="0" shapeId="0">
      <text>
        <r>
          <rPr>
            <b/>
            <sz val="9"/>
            <color indexed="81"/>
            <rFont val="Tahoma"/>
            <family val="2"/>
          </rPr>
          <t>Enter figure as a negative</t>
        </r>
        <r>
          <rPr>
            <sz val="9"/>
            <color indexed="81"/>
            <rFont val="Tahoma"/>
            <family val="2"/>
          </rPr>
          <t xml:space="preserve">
</t>
        </r>
      </text>
    </comment>
    <comment ref="E149" authorId="1"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J149" authorId="1"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O149" authorId="1"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E151" authorId="1"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J151" authorId="1"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O151" authorId="1"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5.xml><?xml version="1.0" encoding="utf-8"?>
<comments xmlns="http://schemas.openxmlformats.org/spreadsheetml/2006/main">
  <authors>
    <author>Hilson, Matthew (LAA)</author>
    <author>Minal Sthankiya</author>
    <author>sanjayrathod</author>
  </authors>
  <commentList>
    <comment ref="E21" authorId="0"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P21" authorId="0"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A21" authorId="0"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E23" authorId="0" shapeId="0">
      <text>
        <r>
          <rPr>
            <sz val="9"/>
            <color rgb="FF000000"/>
            <rFont val="Tahoma"/>
            <family val="2"/>
          </rPr>
          <t>Enter Y or N</t>
        </r>
      </text>
    </comment>
    <comment ref="E55" authorId="0" shapeId="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E78" authorId="1" shapeId="0">
      <text>
        <r>
          <rPr>
            <sz val="9"/>
            <color rgb="FF000000"/>
            <rFont val="Tahoma"/>
            <family val="2"/>
          </rPr>
          <t>Must enter all liabilities as a positive</t>
        </r>
      </text>
    </comment>
    <comment ref="P78" authorId="1" shapeId="0">
      <text>
        <r>
          <rPr>
            <sz val="9"/>
            <color rgb="FF000000"/>
            <rFont val="Tahoma"/>
            <family val="2"/>
          </rPr>
          <t>Must enter all liabilities as a positive</t>
        </r>
      </text>
    </comment>
    <comment ref="AA78" authorId="1" shapeId="0">
      <text>
        <r>
          <rPr>
            <sz val="9"/>
            <color rgb="FF000000"/>
            <rFont val="Tahoma"/>
            <family val="2"/>
          </rPr>
          <t>Must enter all liabilities as a positive</t>
        </r>
      </text>
    </comment>
    <comment ref="E116" authorId="0" shapeId="0">
      <text>
        <r>
          <rPr>
            <sz val="9"/>
            <color rgb="FF000000"/>
            <rFont val="Tahoma"/>
            <family val="2"/>
          </rPr>
          <t>Enter as positive value</t>
        </r>
      </text>
    </comment>
    <comment ref="P116" authorId="0" shapeId="0">
      <text>
        <r>
          <rPr>
            <sz val="9"/>
            <color rgb="FF000000"/>
            <rFont val="Tahoma"/>
            <family val="2"/>
          </rPr>
          <t>Enter as positive value</t>
        </r>
      </text>
    </comment>
    <comment ref="AA116" authorId="0" shapeId="0">
      <text>
        <r>
          <rPr>
            <sz val="9"/>
            <color rgb="FF000000"/>
            <rFont val="Tahoma"/>
            <family val="2"/>
          </rPr>
          <t>Enter as positive value</t>
        </r>
      </text>
    </comment>
    <comment ref="E124" authorId="0" shapeId="0">
      <text>
        <r>
          <rPr>
            <b/>
            <sz val="9"/>
            <color rgb="FF000000"/>
            <rFont val="Tahoma"/>
            <family val="2"/>
          </rPr>
          <t>Enter figure as a negative</t>
        </r>
        <r>
          <rPr>
            <sz val="9"/>
            <color rgb="FF000000"/>
            <rFont val="Tahoma"/>
            <family val="2"/>
          </rPr>
          <t xml:space="preserve">
</t>
        </r>
      </text>
    </comment>
    <comment ref="P124" authorId="0" shapeId="0">
      <text>
        <r>
          <rPr>
            <b/>
            <sz val="9"/>
            <color rgb="FF000000"/>
            <rFont val="Tahoma"/>
            <family val="2"/>
          </rPr>
          <t>Enter figure as a negative</t>
        </r>
        <r>
          <rPr>
            <sz val="9"/>
            <color rgb="FF000000"/>
            <rFont val="Tahoma"/>
            <family val="2"/>
          </rPr>
          <t xml:space="preserve">
</t>
        </r>
      </text>
    </comment>
    <comment ref="AA124" authorId="0" shapeId="0">
      <text>
        <r>
          <rPr>
            <b/>
            <sz val="9"/>
            <color rgb="FF000000"/>
            <rFont val="Tahoma"/>
            <family val="2"/>
          </rPr>
          <t>Enter figure as a negative</t>
        </r>
        <r>
          <rPr>
            <sz val="9"/>
            <color rgb="FF000000"/>
            <rFont val="Tahoma"/>
            <family val="2"/>
          </rPr>
          <t xml:space="preserve">
</t>
        </r>
      </text>
    </comment>
    <comment ref="E127" authorId="2"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P127" authorId="2"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A127" authorId="2"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E129" authorId="2" shapeId="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
        </r>
      </text>
    </comment>
    <comment ref="P129" authorId="2" shapeId="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
        </r>
      </text>
    </comment>
    <comment ref="AA129" authorId="2"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
        </r>
      </text>
    </comment>
  </commentList>
</comments>
</file>

<file path=xl/sharedStrings.xml><?xml version="1.0" encoding="utf-8"?>
<sst xmlns="http://schemas.openxmlformats.org/spreadsheetml/2006/main" count="2830" uniqueCount="521">
  <si>
    <t>Country of Registration</t>
  </si>
  <si>
    <t>Company Name</t>
  </si>
  <si>
    <t>Other</t>
  </si>
  <si>
    <t>Assessment Area Most Recent Financial Year</t>
  </si>
  <si>
    <t>Turnover</t>
  </si>
  <si>
    <t>Summary Accounts</t>
  </si>
  <si>
    <t>Latest period</t>
  </si>
  <si>
    <t>31/XX/20XX</t>
  </si>
  <si>
    <t>Months in period</t>
  </si>
  <si>
    <t>Consolidated</t>
  </si>
  <si>
    <t>N</t>
  </si>
  <si>
    <t>Annual</t>
  </si>
  <si>
    <t>Cost of sales</t>
  </si>
  <si>
    <t>Gross profit</t>
  </si>
  <si>
    <t>Operating profit</t>
  </si>
  <si>
    <t>Interest paid</t>
  </si>
  <si>
    <t>Profit before tax</t>
  </si>
  <si>
    <t>Profit after tax</t>
  </si>
  <si>
    <t>Dividends</t>
  </si>
  <si>
    <t>Retained profit</t>
  </si>
  <si>
    <t>Depreciation and Amortisation (£'000s)</t>
  </si>
  <si>
    <t>BALANCE SHEET (£'000s)</t>
  </si>
  <si>
    <t>Tangible fixed assets</t>
  </si>
  <si>
    <t>Fixed assets</t>
  </si>
  <si>
    <t>Other non-current assets</t>
  </si>
  <si>
    <t>Stock &amp; W.I.P.</t>
  </si>
  <si>
    <t>Trade debtors</t>
  </si>
  <si>
    <t>Other debtors</t>
  </si>
  <si>
    <t>Prepayments and accrued income</t>
  </si>
  <si>
    <t>Current assets</t>
  </si>
  <si>
    <t>Trade creditors</t>
  </si>
  <si>
    <t>Loans and overdrafts</t>
  </si>
  <si>
    <t>Corporation tax</t>
  </si>
  <si>
    <t>Provisions</t>
  </si>
  <si>
    <t>Other current liabilities</t>
  </si>
  <si>
    <t>Current liabilities</t>
  </si>
  <si>
    <t>Working capital</t>
  </si>
  <si>
    <t>Employee benefit liabilities (Pension etc.)</t>
  </si>
  <si>
    <t>Net worth</t>
  </si>
  <si>
    <t>Capital employed</t>
  </si>
  <si>
    <t/>
  </si>
  <si>
    <t>Immediate Parent</t>
  </si>
  <si>
    <t>Ultimate Parent</t>
  </si>
  <si>
    <t>Lead Bidder</t>
  </si>
  <si>
    <t>RAG</t>
  </si>
  <si>
    <t>Share Price</t>
  </si>
  <si>
    <t>Registered Number</t>
  </si>
  <si>
    <t>DUNS Number</t>
  </si>
  <si>
    <t>N/A</t>
  </si>
  <si>
    <t>Higher the better</t>
  </si>
  <si>
    <t>Lower the better</t>
  </si>
  <si>
    <t>Company</t>
  </si>
  <si>
    <t>Detail</t>
  </si>
  <si>
    <t>Comment</t>
  </si>
  <si>
    <t>H score</t>
  </si>
  <si>
    <t>Share Price Date</t>
  </si>
  <si>
    <t>Credit Report (D&amp;B, Experian etc)</t>
  </si>
  <si>
    <t>Details of existing covenants:</t>
  </si>
  <si>
    <t>Latest Period</t>
  </si>
  <si>
    <t>Earliest Period</t>
  </si>
  <si>
    <t>Earliest RAG</t>
  </si>
  <si>
    <t>Latest RAG</t>
  </si>
  <si>
    <t>Earliest Score</t>
  </si>
  <si>
    <t>Latest Score</t>
  </si>
  <si>
    <t>Ratios</t>
  </si>
  <si>
    <t>Most Recent Accounting Period End</t>
  </si>
  <si>
    <t>INCOME STATEMENT (£'000s)</t>
  </si>
  <si>
    <t>Y</t>
  </si>
  <si>
    <t>Operating Margin</t>
  </si>
  <si>
    <t>3a</t>
  </si>
  <si>
    <t>Investments</t>
  </si>
  <si>
    <t>Other current assets (Deferred tax, etc.)</t>
  </si>
  <si>
    <t>3b</t>
  </si>
  <si>
    <t>Net Debt to EBITDA ratio</t>
  </si>
  <si>
    <t>Interest received</t>
  </si>
  <si>
    <t>Net Interest Paid Cover</t>
  </si>
  <si>
    <t>Net Assets</t>
  </si>
  <si>
    <t>Net Debt to EBITDA Ratio</t>
  </si>
  <si>
    <t>Acid Ratio</t>
  </si>
  <si>
    <t>Net Asset Value</t>
  </si>
  <si>
    <t>Group Exposure Ratio</t>
  </si>
  <si>
    <t>Authority RAG Thresholds</t>
  </si>
  <si>
    <t>Net Debt and Net Pension Deficit to EBITDA Ratio</t>
  </si>
  <si>
    <t>Employee retirement benefit liabilities (Pension etc.)</t>
  </si>
  <si>
    <t>Taxation and social security costs</t>
  </si>
  <si>
    <t xml:space="preserve">Other non-current assets </t>
  </si>
  <si>
    <t>Net movements in funds for year</t>
  </si>
  <si>
    <t>Lead Bidder Name</t>
  </si>
  <si>
    <t>Immediate Parent Name</t>
  </si>
  <si>
    <t>Ultimate Parent Name</t>
  </si>
  <si>
    <t>Cash at bank and in hand and equivalents</t>
  </si>
  <si>
    <t>Company/Organisation</t>
  </si>
  <si>
    <t>Company/Organisation Directors:</t>
  </si>
  <si>
    <t>1.</t>
  </si>
  <si>
    <t>2.</t>
  </si>
  <si>
    <t>3.</t>
  </si>
  <si>
    <t>3a.</t>
  </si>
  <si>
    <t>3b.</t>
  </si>
  <si>
    <t>3c.</t>
  </si>
  <si>
    <t>Overview</t>
  </si>
  <si>
    <t xml:space="preserve">Income Statement: </t>
  </si>
  <si>
    <t>Balance Sheet:</t>
  </si>
  <si>
    <r>
      <t xml:space="preserve">All figures, whether assets or liabilities should be entered as </t>
    </r>
    <r>
      <rPr>
        <u/>
        <sz val="12"/>
        <rFont val="Arial"/>
        <family val="2"/>
      </rPr>
      <t>positive values.</t>
    </r>
  </si>
  <si>
    <t xml:space="preserve"> </t>
  </si>
  <si>
    <t>Unmodified: Material uncertainty</t>
  </si>
  <si>
    <t>Unmodified: Emphasis of matter</t>
  </si>
  <si>
    <t>Modified: Qualified</t>
  </si>
  <si>
    <t>Modified: Adverse opinion</t>
  </si>
  <si>
    <t>Unmodified: Unqualified</t>
  </si>
  <si>
    <t>Unmodified: Key audit matters</t>
  </si>
  <si>
    <t>Company/Organisation Type(s)</t>
  </si>
  <si>
    <t>None</t>
  </si>
  <si>
    <t>Other fixed assets (Fixed asset investments, investment properties etc.)</t>
  </si>
  <si>
    <t>Right of use assets</t>
  </si>
  <si>
    <t>Investments in associates or joint ventures</t>
  </si>
  <si>
    <t xml:space="preserve">          Depreciation of right of use asset (£'000s)</t>
  </si>
  <si>
    <t>Derivative financial instruments</t>
  </si>
  <si>
    <t>Contract fulfilment assets</t>
  </si>
  <si>
    <t>Contract costs</t>
  </si>
  <si>
    <t>Right to returned goods asset</t>
  </si>
  <si>
    <t>Contract assets</t>
  </si>
  <si>
    <t>Trade and other receivables</t>
  </si>
  <si>
    <t>Finance lease receivables</t>
  </si>
  <si>
    <t>Other current financial assets (i.e. MMFs, secured loan notes)</t>
  </si>
  <si>
    <t>Assets classified as held for sale</t>
  </si>
  <si>
    <t>Trade and other payables</t>
  </si>
  <si>
    <t>Current tax liabilities and social security costs</t>
  </si>
  <si>
    <t>Accruals</t>
  </si>
  <si>
    <t>Refund liability</t>
  </si>
  <si>
    <t>Liabilities directly associated with assets classified as held for sale</t>
  </si>
  <si>
    <t>Deferred tax liabilities</t>
  </si>
  <si>
    <t>Other creditors</t>
  </si>
  <si>
    <t>Lease liabilities</t>
  </si>
  <si>
    <t>Retained earnings</t>
  </si>
  <si>
    <t>Loans and borrowings</t>
  </si>
  <si>
    <t>Ratio</t>
  </si>
  <si>
    <t xml:space="preserve">Credit rating assessment  (e.g. Fitch, Moody's, S&amp;P) </t>
  </si>
  <si>
    <t>External Audit Opinion Commentary</t>
  </si>
  <si>
    <t>Gains and losses on reclassification of financial assets</t>
  </si>
  <si>
    <t xml:space="preserve">Amounts owed by group undertakings </t>
  </si>
  <si>
    <t>Amounts owed by joint ventures and associates</t>
  </si>
  <si>
    <t>Deferred income related to government grants</t>
  </si>
  <si>
    <t>Amounts owed to joint ventures and associates</t>
  </si>
  <si>
    <t xml:space="preserve">Contract liabilities and deferred income </t>
  </si>
  <si>
    <t>Yes</t>
  </si>
  <si>
    <t>No</t>
  </si>
  <si>
    <t>Amounts owed to group undertakings</t>
  </si>
  <si>
    <t>Red</t>
  </si>
  <si>
    <t>Amber</t>
  </si>
  <si>
    <t>Green</t>
  </si>
  <si>
    <t>External Audit Opinion</t>
  </si>
  <si>
    <t>Share of results of associates and joint ventures</t>
  </si>
  <si>
    <t>Ultimate Parent (Domestic Currency)</t>
  </si>
  <si>
    <t>Ultimate Parent (GBP)</t>
  </si>
  <si>
    <t>Exchange Rate (X/GBP)</t>
  </si>
  <si>
    <t>Balance Sheet Exchange Rate (X/GBP)</t>
  </si>
  <si>
    <t>Errors</t>
  </si>
  <si>
    <t>Warnings</t>
  </si>
  <si>
    <t>End of Sheet</t>
  </si>
  <si>
    <t>Transfer from unrestricted funds to restricted funds</t>
  </si>
  <si>
    <t>Unrestricted Funds</t>
  </si>
  <si>
    <t>Total Funds</t>
  </si>
  <si>
    <t>1.1a Lead Financial Input</t>
  </si>
  <si>
    <t>1.1b Lead Financial Input</t>
  </si>
  <si>
    <t>Restricted Funds</t>
  </si>
  <si>
    <t>Formula Mappings</t>
  </si>
  <si>
    <t>Metric</t>
  </si>
  <si>
    <t>Turnover Ratio</t>
  </si>
  <si>
    <t>3(A)</t>
  </si>
  <si>
    <t>3(B)</t>
  </si>
  <si>
    <t>Net Asset Value = Total charity funds</t>
  </si>
  <si>
    <t>Net Asset Value = Net Worth</t>
  </si>
  <si>
    <t>Metric No.</t>
  </si>
  <si>
    <t>Other operating income/expense</t>
  </si>
  <si>
    <t>Administrative income/expense</t>
  </si>
  <si>
    <t>Restructuring costs</t>
  </si>
  <si>
    <t>Other income/expense</t>
  </si>
  <si>
    <t>Dividend income</t>
  </si>
  <si>
    <t>Income tax</t>
  </si>
  <si>
    <t>Other intangible fixed assets</t>
  </si>
  <si>
    <t>Employee benefit assets (Pension etc.)</t>
  </si>
  <si>
    <t>Deferred consideration</t>
  </si>
  <si>
    <t>Contract liabilities and deferred income</t>
  </si>
  <si>
    <t>Share capital &amp; share premium account &amp; other reserves</t>
  </si>
  <si>
    <t>Contingent liabilities in support of group undertakings (£'000s)</t>
  </si>
  <si>
    <t>Uncapped liabilities</t>
  </si>
  <si>
    <t>Balance sheet check</t>
  </si>
  <si>
    <t>Average month end net debt</t>
  </si>
  <si>
    <t>Net debt</t>
  </si>
  <si>
    <t>Discontinued operations (Profit/loss)</t>
  </si>
  <si>
    <t>Goodwill (Incl negative goodwill)</t>
  </si>
  <si>
    <t>Cash and cash equivalents (Incl marketable securities)</t>
  </si>
  <si>
    <t>Capital expenditure (Tangible and intangible)</t>
  </si>
  <si>
    <t>INCOME STATEMENT (000s)</t>
  </si>
  <si>
    <t>BALANCE SHEET (000s)</t>
  </si>
  <si>
    <t>Donations and legacies</t>
  </si>
  <si>
    <t>Income from charitable activities</t>
  </si>
  <si>
    <t>Income from other trading activities</t>
  </si>
  <si>
    <t>Investment income</t>
  </si>
  <si>
    <t>Total funds brought forward</t>
  </si>
  <si>
    <t>Total funds carried forward</t>
  </si>
  <si>
    <t>Intangible fixed assets</t>
  </si>
  <si>
    <t>Borrowings (Falling due within one year)</t>
  </si>
  <si>
    <t>Borrowings (Falling due after more than one year)</t>
  </si>
  <si>
    <t>Provisions &amp; other creditors (Falling due after more than one year)</t>
  </si>
  <si>
    <t>Total charity funds</t>
  </si>
  <si>
    <t>Depreciation and Amortisation (000s)</t>
  </si>
  <si>
    <t>Contingent liabilities in support of group undertakings (000s)</t>
  </si>
  <si>
    <t xml:space="preserve">          Depreciation of right of use asset (000s)</t>
  </si>
  <si>
    <t>Impairment losses/gains</t>
  </si>
  <si>
    <t>Income Statement/Statement of Financial Activities (£'000s)</t>
  </si>
  <si>
    <t>Income Statement/Statement of Financial Activities (000s)</t>
  </si>
  <si>
    <t>Income from Charitable Activities/social purpose activities (including income from government, institutional donors, and other public authorities)</t>
  </si>
  <si>
    <t>Income from fundraising activities</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</si>
  <si>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</si>
  <si>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</si>
  <si>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</si>
  <si>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</si>
  <si>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</si>
  <si>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</si>
  <si>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</si>
  <si>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</si>
  <si>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</si>
  <si>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</si>
  <si>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</si>
  <si>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</si>
  <si>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</si>
  <si>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</si>
  <si>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</si>
  <si>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Employee pension benefit assets</t>
  </si>
  <si>
    <t>Amounts owed by group undertakings</t>
  </si>
  <si>
    <t>Legacy, gifts and grants receivable</t>
  </si>
  <si>
    <t>Amounts owed by government, institutional donors, and other public authorities</t>
  </si>
  <si>
    <t>Tax asset</t>
  </si>
  <si>
    <t>Other current assets (Investments etc)</t>
  </si>
  <si>
    <t>Total current assets</t>
  </si>
  <si>
    <t>Interest payable</t>
  </si>
  <si>
    <t>Provision for grants payable</t>
  </si>
  <si>
    <t>Deferred income (contract and grant related)</t>
  </si>
  <si>
    <t xml:space="preserve">Deferred consideration </t>
  </si>
  <si>
    <t xml:space="preserve">Obligations under finance lease and hire purchase contracts </t>
  </si>
  <si>
    <t>Assets less current liabilities</t>
  </si>
  <si>
    <t>Provision for multi-year grants payable</t>
  </si>
  <si>
    <t xml:space="preserve">Deferred income (contract and grant related)  </t>
  </si>
  <si>
    <t>Grant Commitments and Contingent Liabilities in support of Group undertakings (£'000s)</t>
  </si>
  <si>
    <t>Grant Commitments and Contingent Liabilities in support of Group undertakings (000s)</t>
  </si>
  <si>
    <t>Threshold Boundaries</t>
  </si>
  <si>
    <t>CASH FLOW (£'000s)</t>
  </si>
  <si>
    <t>CASH FLOW (000s)</t>
  </si>
  <si>
    <t>P&amp;L and cash flow Statement Exchange Rate (X/GBP)</t>
  </si>
  <si>
    <t>Net cash flow from operating activities (After working capital and tax)</t>
  </si>
  <si>
    <t>Free cash flow</t>
  </si>
  <si>
    <t>Net cash flow from/used in operating activities</t>
  </si>
  <si>
    <t>Free cash flow to Net Debt Ratio</t>
  </si>
  <si>
    <t>Grant income (e.g. Government income)</t>
  </si>
  <si>
    <t>1 General Details</t>
  </si>
  <si>
    <t>Contracting Authority</t>
  </si>
  <si>
    <t>Contact Details</t>
  </si>
  <si>
    <t>Protective Marking</t>
  </si>
  <si>
    <t>OFFICIAL</t>
  </si>
  <si>
    <t>2 Setup</t>
  </si>
  <si>
    <t>cstThou</t>
  </si>
  <si>
    <t>cstMil</t>
  </si>
  <si>
    <t>cstDaysInWk</t>
  </si>
  <si>
    <t>cstWeeksInYr</t>
  </si>
  <si>
    <t>cstMonthsInQtr</t>
  </si>
  <si>
    <t>cstMonthsInYr</t>
  </si>
  <si>
    <t>Error Tolerance</t>
  </si>
  <si>
    <t>Error Check Wording</t>
  </si>
  <si>
    <t>Name</t>
  </si>
  <si>
    <t>Address</t>
  </si>
  <si>
    <t>Purpose</t>
  </si>
  <si>
    <t>Number of days in week constant</t>
  </si>
  <si>
    <t>Million constant</t>
  </si>
  <si>
    <t>Number of months in quarter constant</t>
  </si>
  <si>
    <t>Number of months in year constant</t>
  </si>
  <si>
    <t>cstProjectName</t>
  </si>
  <si>
    <t>Name of Project</t>
  </si>
  <si>
    <t>cstProtectiveMarking</t>
  </si>
  <si>
    <t>Protective Marking wording</t>
  </si>
  <si>
    <t>Thousand constant</t>
  </si>
  <si>
    <t>Number of weeks in year constant</t>
  </si>
  <si>
    <t>eTol</t>
  </si>
  <si>
    <t>Error Tolerance constant</t>
  </si>
  <si>
    <t>rngNamedRanges</t>
  </si>
  <si>
    <t>This table</t>
  </si>
  <si>
    <t>INSERT NEW ROWS ABOVE THIS ROW</t>
  </si>
  <si>
    <t>END OF WORKSHEET - INSERT ROWS ABOVE</t>
  </si>
  <si>
    <t>Contents</t>
  </si>
  <si>
    <t>Worksheet</t>
  </si>
  <si>
    <t>Link</t>
  </si>
  <si>
    <t>Sheet Description</t>
  </si>
  <si>
    <t>SysConfig</t>
  </si>
  <si>
    <t>Master Control Check</t>
  </si>
  <si>
    <t>Update the Contents and Error Check summaries when new sheets are added/existing sheets are deleted</t>
  </si>
  <si>
    <t xml:space="preserve">2.1 Lead Ancillary Input </t>
  </si>
  <si>
    <t>3.2 Immediate Parent Assmt</t>
  </si>
  <si>
    <t>3.3 Ultimate Parent Assmt</t>
  </si>
  <si>
    <t>Metric Definitions</t>
  </si>
  <si>
    <t>cstDaysInYr</t>
  </si>
  <si>
    <t>Number of days in year constant</t>
  </si>
  <si>
    <t>SysConfig!$F$59</t>
  </si>
  <si>
    <t>Company/Organisation Selection Dropdown</t>
  </si>
  <si>
    <t>RAG Thresholds and Associated Boundaries</t>
  </si>
  <si>
    <t>Interpretation</t>
  </si>
  <si>
    <t>Metric Definition (EFS)</t>
  </si>
  <si>
    <t>Metric Definition (as per EFS Guidance)</t>
  </si>
  <si>
    <t>Operating Margin = Net income/(expenditure) before gains and losses / Total income and endowments</t>
  </si>
  <si>
    <t>Turnover Ratio = Total income and endowments / Annual Contract Value</t>
  </si>
  <si>
    <t>Acid Ratio = (Current Assets - Stock and WIP) / Current liabilities</t>
  </si>
  <si>
    <t>FVRA Tool Limitations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</si>
  <si>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</si>
  <si>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</si>
  <si>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Credit Report: Please provide the most recent credit report, stating the credit reporting agency and also the date the report was generated.</t>
  </si>
  <si>
    <t>FVRA Template Map</t>
  </si>
  <si>
    <t>Contents sheet listing all worksheets in template, listing error checks and containing template map.</t>
  </si>
  <si>
    <t>This sheet sets out metric definitions under EFS guidance.</t>
  </si>
  <si>
    <t>The FVRA tool will automatically transfer data relating to both the organisation details (Rows 10-14), and its performance against stipulated Ratios and Metrics (Columns E to J).</t>
  </si>
  <si>
    <r>
      <t xml:space="preserve">Please use yellow input fields to the right of the RAG status columns to comment on each organisation's performance against Ratios.  </t>
    </r>
    <r>
      <rPr>
        <u/>
        <sz val="12"/>
        <rFont val="Arial"/>
        <family val="2"/>
      </rPr>
      <t>As a minimum you must provide commentary where in any period the organisation is ranked Red or Amber.</t>
    </r>
    <r>
      <rPr>
        <sz val="12"/>
        <rFont val="Arial"/>
        <family val="2"/>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</si>
  <si>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This section can be used to enter lists (e.g., for Data Validation) that may be required as the FVRA Tool is developed.</t>
  </si>
  <si>
    <t>Private Limited Company/Publicly Listed Company Template</t>
  </si>
  <si>
    <t>Sheet Colour Coding</t>
  </si>
  <si>
    <t>Sheet Input Logic</t>
  </si>
  <si>
    <t>Annual contract value (£000s)</t>
  </si>
  <si>
    <t>Stated exchange rate currency (e.g. € / £)</t>
  </si>
  <si>
    <t>Other costs/Income</t>
  </si>
  <si>
    <t>Subcontractor #1</t>
  </si>
  <si>
    <t>Subcontractor #2</t>
  </si>
  <si>
    <t>Subcontractor #3</t>
  </si>
  <si>
    <t>Subcontractor #1 Ltd</t>
  </si>
  <si>
    <t>Subcontractor #2 Ltd</t>
  </si>
  <si>
    <t>Subcontractor #3 Ltd</t>
  </si>
  <si>
    <t>Private Limited Company/Public Listed Company Subcontractor Template</t>
  </si>
  <si>
    <t>Select Subcontractor Type</t>
  </si>
  <si>
    <t>1.2a Subcontractor Input</t>
  </si>
  <si>
    <t>1.2b Subcontractor Input</t>
  </si>
  <si>
    <t>3.4 Subcontractor #1 Assmt</t>
  </si>
  <si>
    <t>3.5 Subcontractor #2 Assmt</t>
  </si>
  <si>
    <t>3.6 Subcontractor #3 Assmt</t>
  </si>
  <si>
    <t>Subcontractor Type</t>
  </si>
  <si>
    <t>2.2 Subcontractor Ancillary Inp</t>
  </si>
  <si>
    <t>Tool Developer</t>
  </si>
  <si>
    <t>Tool Owner</t>
  </si>
  <si>
    <t>Tool Start Date (dd/mm/yy)</t>
  </si>
  <si>
    <t>Please select the organisation type from the dropdown:</t>
  </si>
  <si>
    <t>For each relevant organisation for whom you are providing FVRA data, information should be provided in the 3 groups of separately-coloured tabs:</t>
  </si>
  <si>
    <t>Blue tabs -       1.1, 1.2.</t>
  </si>
  <si>
    <t>Green tabs -       2.1, 2.2.</t>
  </si>
  <si>
    <t>Black tabs -       3.1 - 3.6</t>
  </si>
  <si>
    <t>Blue tabs</t>
  </si>
  <si>
    <t>Green tabs</t>
  </si>
  <si>
    <t>Black tabs</t>
  </si>
  <si>
    <t>Please provide the name of company directors as at close of business the day before submission.</t>
  </si>
  <si>
    <t>Non-current trade receivables</t>
  </si>
  <si>
    <t>Other non-current assets (Deferred tax, etc.)</t>
  </si>
  <si>
    <t>Other non-current liabilities</t>
  </si>
  <si>
    <t>Total non-current assets</t>
  </si>
  <si>
    <t>Non-current liabilities</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</si>
  <si>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</si>
  <si>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</si>
  <si>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Share-based payments</t>
  </si>
  <si>
    <t>Please enter the procurement title here. This will appear in the tool strapline across all tabs.</t>
  </si>
  <si>
    <t>Procurement Name</t>
  </si>
  <si>
    <t>Enter the current date.</t>
  </si>
  <si>
    <t>Constant value used in calculations.</t>
  </si>
  <si>
    <t>Constant Value</t>
  </si>
  <si>
    <t>Named Range</t>
  </si>
  <si>
    <t>Constant value reflecting the number of days per week.</t>
  </si>
  <si>
    <t>Constant value reflecting the number of weeks per year.</t>
  </si>
  <si>
    <t>Constant value reflecting the number of months per quarter.</t>
  </si>
  <si>
    <t>Constant value reflecting the number of months per year.</t>
  </si>
  <si>
    <t>Constant value reflecting the number of days per year.</t>
  </si>
  <si>
    <t>This is an error tolerance value, primarily used in validation formula to check that the balance sheet balances. The error tolerance can be adjusted to allow for rounding errors in the balance sheet.</t>
  </si>
  <si>
    <t>This cell contains the wording which is displayed when the validation formulas do not show any errors.</t>
  </si>
  <si>
    <t>The table below sets out the name and location and purpose of all named ranges used throughout the tool.</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</si>
  <si>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</si>
  <si>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Turnover Ratio = Turnover / Annual Contract Value</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</si>
  <si>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</si>
  <si>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Net income/(expenditure) before gains and losses / - (Net finance costs + Investment income)</t>
  </si>
  <si>
    <t>Unrestricted-General</t>
  </si>
  <si>
    <t xml:space="preserve">Unrestricted-Pension Funds </t>
  </si>
  <si>
    <t xml:space="preserve">Unrestricted-Designated </t>
  </si>
  <si>
    <t xml:space="preserve">Restricted-Endowment </t>
  </si>
  <si>
    <t xml:space="preserve">Restricted-Income </t>
  </si>
  <si>
    <t>Annual/Interim</t>
  </si>
  <si>
    <t>Do not change this cell.</t>
  </si>
  <si>
    <t>4.</t>
  </si>
  <si>
    <t>Bidder Instructions</t>
  </si>
  <si>
    <t>This sheet provides instructions to Bidders on how to use this template.</t>
  </si>
  <si>
    <t>3.1 Lead Bidder Assessment</t>
  </si>
  <si>
    <t>Select Lead Bidder Type</t>
  </si>
  <si>
    <t>Lead Bidder Type</t>
  </si>
  <si>
    <t>These cells are not to be modified</t>
  </si>
  <si>
    <t>Guidance for protecting and unprotecting a sheet</t>
  </si>
  <si>
    <t>Protecting the sheet</t>
  </si>
  <si>
    <t>Unprotecting the sheet</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</si>
  <si>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</si>
  <si>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Locking cells</t>
  </si>
  <si>
    <t>In order to lock cells, first select the cell range and right click on the range with the mouse and select "Format Cells" from the menu.</t>
  </si>
  <si>
    <t>You will then be prompted to re-enter the password to confirm. The user should re-enter a password and press "OK". The sheet will then be protected.</t>
  </si>
  <si>
    <t>In order to protect a sheet, first navigate to the sheet you wish to protect and then select the "Review" tab of the toolbar and press the "Protect Sheet" button.</t>
  </si>
  <si>
    <t>In order to unprotect a sheet, first navigate to the sheet you wish to unprotect and then select the "Review" tab of the toolbar and press the "Unprotect Sheet" button.</t>
  </si>
  <si>
    <t>A window will appear and will prompt the user to enter a password. The user should enter a password and press "OK". The sheet will then become unprotected.</t>
  </si>
  <si>
    <t>This will open up a new window which allows users to format cells. Navigate to the "Protection" tab in this window.</t>
  </si>
  <si>
    <t>Within this window, ensure that the "Locked" tick box is ticked. Once this is done click "OK" in the bottom right hand corner. The cells will now be locked.</t>
  </si>
  <si>
    <t>Ancillary information must be entered into the Green tabs "2.1 Lead Ancillary Input" and "2.2 Subcontractor Ancillary Input" as necessary.  Where not relevant to your organisation (e.g. a Not-for-profit will not have a Share Price) please enter n/a, adding explanatory narrative as required.</t>
  </si>
  <si>
    <t>Not-for-profit/Voluntary Organisation</t>
  </si>
  <si>
    <t>Not-for-profit/Voluntary organisation Template</t>
  </si>
  <si>
    <t>Note please only complete this template if you are a Not-for-profit/Voluntary organisation.</t>
  </si>
  <si>
    <t>Not-for-profit/Voluntary organisation Subcontractor Template</t>
  </si>
  <si>
    <t>Not-for-Profit/Voluntary Organisation</t>
  </si>
  <si>
    <t>Exceptional and non-underlying items</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</si>
  <si>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</si>
  <si>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</si>
  <si>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</si>
  <si>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</si>
  <si>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r>
      <t xml:space="preserve">Where the tool is used for </t>
    </r>
    <r>
      <rPr>
        <b/>
        <sz val="12"/>
        <color theme="1"/>
        <rFont val="Arial"/>
        <family val="2"/>
      </rPr>
      <t>monitoring purposes</t>
    </r>
    <r>
      <rPr>
        <sz val="12"/>
        <color theme="1"/>
        <rFont val="Arial"/>
        <family val="2"/>
      </rPr>
      <t xml:space="preserve"> throughout the life of the contract, the information for the Lead Bidder should be populated in the designated areas for a Lead Bidder.  </t>
    </r>
  </si>
  <si>
    <t>Please provide share prices as quoted at close of business the day before submission.</t>
  </si>
  <si>
    <t>Free Cash flow to Net Debt Ratio</t>
  </si>
  <si>
    <t>Approximate Annual Contract Value (£000s)</t>
  </si>
  <si>
    <r>
      <t xml:space="preserve">Costs should be entered as </t>
    </r>
    <r>
      <rPr>
        <b/>
        <sz val="12"/>
        <color rgb="FFFF0000"/>
        <rFont val="Arial"/>
        <family val="2"/>
      </rPr>
      <t>(</t>
    </r>
    <r>
      <rPr>
        <b/>
        <u/>
        <sz val="12"/>
        <color rgb="FFFF0000"/>
        <rFont val="Arial"/>
        <family val="2"/>
      </rPr>
      <t>negative values)</t>
    </r>
    <r>
      <rPr>
        <sz val="12"/>
        <rFont val="Arial"/>
        <family val="2"/>
      </rPr>
      <t xml:space="preserve">, income should be entered as </t>
    </r>
    <r>
      <rPr>
        <b/>
        <u/>
        <sz val="12"/>
        <rFont val="Arial"/>
        <family val="2"/>
      </rPr>
      <t>positive values</t>
    </r>
    <r>
      <rPr>
        <sz val="12"/>
        <rFont val="Arial"/>
        <family val="2"/>
      </rPr>
      <t xml:space="preserve">. </t>
    </r>
  </si>
  <si>
    <r>
      <rPr>
        <b/>
        <sz val="12"/>
        <color rgb="FFFF0000"/>
        <rFont val="Arial"/>
        <family val="2"/>
      </rPr>
      <t>Capital Expenditure (Tangible and Intangible)</t>
    </r>
    <r>
      <rPr>
        <sz val="12"/>
        <rFont val="Arial"/>
        <family val="2"/>
      </rPr>
      <t xml:space="preserve"> must be entered as a </t>
    </r>
    <r>
      <rPr>
        <b/>
        <sz val="12"/>
        <color rgb="FFFF0000"/>
        <rFont val="Arial"/>
        <family val="2"/>
      </rPr>
      <t>(</t>
    </r>
    <r>
      <rPr>
        <b/>
        <u/>
        <sz val="12"/>
        <color rgb="FFFF0000"/>
        <rFont val="Arial"/>
        <family val="2"/>
      </rPr>
      <t>negative value)</t>
    </r>
    <r>
      <rPr>
        <sz val="12"/>
        <rFont val="Arial"/>
        <family val="2"/>
      </rPr>
      <t>.</t>
    </r>
  </si>
  <si>
    <t>Further discussion around providing this commentary and examples of potential mitigations can be found in the Assessing and Monitoring the Economic and Financial Standing of Bidders and Suppliers Guidance Note.</t>
  </si>
  <si>
    <t xml:space="preserve">Contracting Authorities should refer to Appendix II in the Assessing and Monitoring the Economic and Financial Standing of Bidders and Suppliers Guidance Note for further information. </t>
  </si>
  <si>
    <t xml:space="preserve">Please see below for the definitions of the 8 Metrics as detailed in Appendix I in the Assessing and Monitoring the Economic and Financial Standing of Bidders and Suppliers Guidance Note. </t>
  </si>
  <si>
    <t>Contracting Authorities should ensure that if they use or adapt the FVRA tool, they do so in a way that is consistent with the Standard Selection Questionnaire and related procurement documents for their procurement.</t>
  </si>
  <si>
    <t>Contracting Authorities using the Model Services Contract (MSC) should ensure they make clear the linkage between any thresholds in the FVRA tool they require Bidders to meet and any Financial Indicators included in the Financial Distress Schedule 7.4 of the MSC.</t>
  </si>
  <si>
    <t>The UK Government Contracting Authorities can use the FVRA tool or their own assessment template which is in alignment with the principles of the Sourcing Playbook and related guidance notes.</t>
  </si>
  <si>
    <t>CONTRACTING AUTHORITIES TO COMPLETE IN LINE WITH PROCUREMENT DOCUMENTS AND LOCK THE ABOVE CELLS AFTER THRESHOLDS HAVE BEEN SET. THE AMOUNT IS AN APPROXIMATION PROVIDED TO ENABLE THE CALCULATION OF THE TURNOVER RATIO. IT IS NOT A COMMITMENT TO A MINIMUM ANNUAL CONTRACT VALUE. THE VALUE OF THE CONTRACT WILL BE SUBJECT TO THE SPECIFIC TERMS OF THE CONTRACT, INCLUDING FACTORS SUCH AS PAYMENT MECHANISMS, ETC.</t>
  </si>
  <si>
    <t>This tool follows the Assessing and Monitoring the Economic and Financial Standing of Bidders and Suppliers Guidance Note. The UK Government Contracting Authorities can use this tool or their own assessment template which is in alignment with the principles of the Sourcing Playbook and the Assessing and Monitoring the Economic and Financial Standing of Bidders and Suppliers Guidance Note.</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</si>
  <si>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</si>
  <si>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</si>
  <si>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The thresholds in this sheet should only be altered by the Contracting Authority to reflect the relevant sector of the procurement. Input thresholds into bold cells below:</t>
  </si>
  <si>
    <t>Note please only complete this template if you are a Not-for-profit/Voluntary organisation.  If a Bidder has more than three subcontractors, a separate FVRA tool should be completed for any additional subcontractors.</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</si>
  <si>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</si>
  <si>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</si>
  <si>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 xml:space="preserve">This tab sets out instructions to the Contracting Authority about how to prepare the FVRA tool for use in a procurement exercise. Additional guidance can be found within the Assessing and Monitoring the Economic and Financial Standing of Bidders and Suppliers Guidance Note (see link on right hand side).  </t>
  </si>
  <si>
    <t>When the FVRA tool is used for the purposes of monitoring supplier Economic and Financial Standing over the life of a contract, a Contracting Authority should consider all relevant circumstances (i.e. not be limited to the output of the FVRA tool) when considering a supplier's Economic and Financial Standing.</t>
  </si>
  <si>
    <t>Users should then look to set the threshold values in the "Authority RAG Threshold" sheet by inputting relevant data into the yellow input cells in the cell range G15:I23. Once this is complete, the cells in the specified range should be locked and this sheet should also be protected with a password of the Contracting Authority's choosing.</t>
  </si>
  <si>
    <t>A window will appear and will prompt the user to enter a password and select which aspects of the cell the user is able to modify. The Contracting Authority should enter a password and press "OK".</t>
  </si>
  <si>
    <t>The Financial Viability Risk Assessment tool ('FVRA') should be completed by the Bidder and include information on the prospective Lead Bidder, Immediate Parent organisation, Ultimate Parent organisation, including any other guarantor, and all relevant subcontractors as defined in the Contracting Authority's procurement documentation.</t>
  </si>
  <si>
    <t>Contracting Authority Instructions</t>
  </si>
  <si>
    <t>Enter the name of the Contracting Authority here.</t>
  </si>
  <si>
    <t>Instructions to Contracting Authorities</t>
  </si>
  <si>
    <t>This sheet allows for the Contracting Authority to set the RAG thresholds used in the scoring of the ratios.</t>
  </si>
  <si>
    <t>Ancillary information input sheet for Lead Bidder, the Immediate Parent and Ultimate Parent.</t>
  </si>
  <si>
    <t>Ancillary information input sheet for subcontractors.</t>
  </si>
  <si>
    <t>The map below indicates the flow between worksheets within the template. Additional information around each tab can be found in the "Bidder Instructions" sheet.</t>
  </si>
  <si>
    <t>The FVRA tool may be used to assess the EFS of Bidders for a public contract. It may also be used to assess the EFS of Bidders for a framework agreement. Note that as set out in the Assessing and Monitoring the Economic and Financial Standing of Bidders and Suppliers Guidance Note the Turnover Ratio is not relevant to the procurement of multi-supplier frameworks. However, the Turnover Ratio can be assessed with the FVRA tool where the Contracting Authority requires the test and provides a minimum or approximate contract value in their procurement documents for a framework agreement. Please contact sourcing.programme@cabinetoffice.gov.uk if you have any questions.</t>
  </si>
  <si>
    <t>If a Bidder is a consortium or joint venture, a separate FVRA tool should be completed by each consortium or joint venture member. Subcontractor input need only be completed by the consortium or joint venture member that is the Lead Bidder, except where other consortium or joint venture members rely on one or more subcontractors for the purposes of demonstrating their financial and economic standing.</t>
  </si>
  <si>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</si>
  <si>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 xml:space="preserve">Note: Potential Bidder to provide information/clarification on ratings. </t>
  </si>
  <si>
    <t>Potential Bidder to input comments</t>
  </si>
  <si>
    <t>These cells are not to be changed by the Bidder.</t>
  </si>
  <si>
    <t>These cells are used in the dropdown lists in the Bidder input tabs and are not to be modified.</t>
  </si>
  <si>
    <t>These cells are used in the dropdown lists in the Bidder instruction tabs and are not to be modified.</t>
  </si>
  <si>
    <t>This tab should be updated by the Contracting Authority before the FVRA tool is distributed to Bidders.</t>
  </si>
  <si>
    <t>1 Lists</t>
  </si>
  <si>
    <t>2.1 External Auditors Opinion</t>
  </si>
  <si>
    <t>2.2 Company Organisation Type</t>
  </si>
  <si>
    <t>2.3 Uncapped Liabilities</t>
  </si>
  <si>
    <t>3 Named Constants</t>
  </si>
  <si>
    <t>4 Error Check Settings</t>
  </si>
  <si>
    <t>5 Named Ranges List</t>
  </si>
  <si>
    <t>Setup</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</si>
  <si>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</si>
  <si>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</si>
  <si>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r>
      <t xml:space="preserve">Users should first complete the "Setup" sheet by updating the relevant input cells as indicated by the </t>
    </r>
    <r>
      <rPr>
        <sz val="12"/>
        <color rgb="FFFF0000"/>
        <rFont val="Arial"/>
        <family val="2"/>
      </rPr>
      <t>red text</t>
    </r>
    <r>
      <rPr>
        <sz val="12"/>
        <color theme="1"/>
        <rFont val="Arial"/>
        <family val="2"/>
      </rPr>
      <t>. Following completion of this sheet, users should then protect it with a password of the Contracting Authority's choosing.</t>
    </r>
  </si>
  <si>
    <t>Input sheet for a Lead Bidder which is a Private Limited Company/Publicly Listed Company together with its Immediate and Ultimate Parent.</t>
  </si>
  <si>
    <t>Input sheet for subcontractor which is a Private Limited Company/Publicly Listed Company.</t>
  </si>
  <si>
    <t>Note please only complete this template if you are a Private Limited Company/ Publicly Listed Company.</t>
  </si>
  <si>
    <t>Setup sheet, including general details, such as Contracting Authority name, and FVRA tool start date.</t>
  </si>
  <si>
    <t>System configuration sheet, including lists, named ranges and constants.</t>
  </si>
  <si>
    <t>Private Limited Company/Publicly Listed Company</t>
  </si>
  <si>
    <t>Private Limited Company/Public Listed Company</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</si>
  <si>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(i) the Lead Bidder (ii) Any Subcontractors (where there are no subcontractors select 'None'). </t>
  </si>
  <si>
    <t>SysConfig!$F$49</t>
  </si>
  <si>
    <t>SysConfig!$F$50</t>
  </si>
  <si>
    <t>SysConfig!$F$51</t>
  </si>
  <si>
    <t>SysConfig!$F$52</t>
  </si>
  <si>
    <t>SysConfig!$F$53</t>
  </si>
  <si>
    <t>SysConfig!$F$54</t>
  </si>
  <si>
    <t>SysConfig!$F$55</t>
  </si>
  <si>
    <t>Setup!F17</t>
  </si>
  <si>
    <t>Setup!F22</t>
  </si>
  <si>
    <t>SysConfig!$E$67:$G$79</t>
  </si>
  <si>
    <t>Authority Instructions</t>
  </si>
  <si>
    <t>This sheet provides instructions to the Authority on how to use this template.</t>
  </si>
  <si>
    <t>Explanatory comments should be entered into the Black sheets "3.1 Lead Bidder Assessment" to "3.6 Subcontractor #3 Assmt" as necessary.</t>
  </si>
  <si>
    <t xml:space="preserve">With the exception of the "CoverPage", "Authority RAG Thresholds" and "Setup" sheets, all other sheets within the FVRA tool have been protected and should not be altered. </t>
  </si>
  <si>
    <t>Input sheet for a Lead Bidder which is a Not-for-profit/Voluntary organisation together with its Immediate and Ultimate Parent.</t>
  </si>
  <si>
    <t>Input sheet for subcontractor which is a Not-for-profit/Voluntary organisation.</t>
  </si>
  <si>
    <t>Ratio commentary and supplementary information sheet for Lead Bidder.</t>
  </si>
  <si>
    <t>Ratio commentary and supplementary information sheet for Immediate Parent of the Lead Bidder.</t>
  </si>
  <si>
    <t>Ratio commentary and supplementary information sheet for Ultimate Parent of the Lead Bidder.</t>
  </si>
  <si>
    <t>Ratio commentary and supplementary information sheet for subcontractor 1.</t>
  </si>
  <si>
    <t>Ratio commentary and supplementary information sheet for subcontractor 2.</t>
  </si>
  <si>
    <t>Ratio commentary and supplementary information sheet for subcontractor 3.</t>
  </si>
  <si>
    <t>Please note that an Approximate Annual Contract Value (cell range F26) should be entered into the "Authority RAG Threshold" sheet before distribution of the tool to Bidders in line with the procurement documents.  The amount is an approximation provided to enable the calculation of the Turnover Ratio.  It is not a commitment to a minimum annual contract value. The value of the contract will be subject to the specific terms of the contract, including factors such as payment mechanisms, etc.</t>
  </si>
  <si>
    <t>Please select the relevant sub Company/Organisation type in the drop down set out in the section named "Company/Organisation Selection Dropdown" which accurately reflects the nature of the respective sub entity. Where there is no sub entity please select "None". A key subcontractor is one which, in the opinion of the Contracting Authority, performs (or would perform if appointed) a critical role in the provision of all or any part of the services and/or delivery of goods under the contract.</t>
  </si>
  <si>
    <t>The FVRA tool automatically allocates the same status (Private Limited Company/Publicly Listed Company or Not-for-profit/Voluntary Organisations) to the Immediate Parent and Ultimate Parent as that entered for the Lead Bidder.  The FVRA tool also allocates the same status to all subcontractors.  Where this does not reflect reality - i.e. your bidding team includes both Not-for-profit/Voluntary Organisations and Private Limited Companies/Publicly Listed Companies - you should complete a separate FVRA tool for the relevant entities as part of your submission.</t>
  </si>
  <si>
    <t>Where inputs are to be selected from a dropdown, input cells have been highlighted in blue. For example, External audit opinion would be selected from the drop down within the cell.</t>
  </si>
  <si>
    <r>
      <rPr>
        <u/>
        <sz val="12"/>
        <rFont val="Arial"/>
        <family val="2"/>
      </rPr>
      <t>Numeric or narrative data must only be entered in the yellow input cells</t>
    </r>
    <r>
      <rPr>
        <sz val="12"/>
        <rFont val="Arial"/>
        <family val="2"/>
      </rPr>
      <t>. For example, the Bidder would enter 422 to represent £422,000 of tangible fixed assets.</t>
    </r>
  </si>
  <si>
    <t>Financial information in relation to the last three financial periods must be entered into the Blue tabs "1.1 Lead Financial Input" and (if relevant) "1.2 Subcontractor Input". Where the Bidder is a Private Limited Company/Publicly Listed Company, the Bidder should complete tab "1.1a Lead Financial Input" where they are the Lead Bidder. Where the Lead Bidder is a Not-for-profit/Voluntary Organisation the Bidder should complete tab "1.1b Lead Financial Input". Similarly where the subcontractor is a Private Limited Company/Publicly Listed Company, the subcontractor should complete tab "1.2a Subcontractor Input". Furthermore, where the subcontractor is a Not-for-profit/Voluntary Organisation the subcontractor should complete tab "1.2b Subcontractor Input".</t>
  </si>
  <si>
    <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 Depreciation and Amortisation must be entered as </t>
    </r>
    <r>
      <rPr>
        <b/>
        <u/>
        <sz val="12"/>
        <color rgb="FFFF0000"/>
        <rFont val="Arial"/>
        <family val="2"/>
      </rPr>
      <t>(negative values)</t>
    </r>
    <r>
      <rPr>
        <sz val="12"/>
        <rFont val="Arial"/>
        <family val="2"/>
      </rPr>
      <t>.</t>
    </r>
  </si>
  <si>
    <t xml:space="preserve">Cash Flow </t>
  </si>
  <si>
    <r>
      <t>Annual Contract Value: Contracting Authority to confirm the value and d</t>
    </r>
    <r>
      <rPr>
        <u/>
        <sz val="12"/>
        <rFont val="Arial"/>
        <family val="2"/>
      </rPr>
      <t>oes not require Bidder input</t>
    </r>
    <r>
      <rPr>
        <sz val="12"/>
        <rFont val="Arial"/>
        <family val="2"/>
      </rPr>
      <t>.</t>
    </r>
  </si>
  <si>
    <t>Enter the name/Contracting Authority responsible for updating and distributing the tool.</t>
  </si>
  <si>
    <t>Enter the contact details of the tool owner within the Contracting Authority distributing the tool.</t>
  </si>
  <si>
    <t>Enter the name of the tool owner in the Contracting Authority distributing the tool.</t>
  </si>
  <si>
    <t>Note please only complete this template if you have a private limited company/publicly listed company as a subcontractor.  If a Bidder has more than three subcontractors, a separate FVRA tool should be completed for any additional subcontractors.</t>
  </si>
  <si>
    <t>Modified: Disclaimer of opinion</t>
  </si>
  <si>
    <r>
      <t xml:space="preserve">Net cash flow from operating activities should be entered after working capital and tax. The item should be entered as a </t>
    </r>
    <r>
      <rPr>
        <b/>
        <sz val="12"/>
        <rFont val="Arial"/>
        <family val="2"/>
      </rPr>
      <t>positive</t>
    </r>
    <r>
      <rPr>
        <sz val="12"/>
        <rFont val="Arial"/>
        <family val="2"/>
      </rPr>
      <t xml:space="preserve"> or </t>
    </r>
    <r>
      <rPr>
        <b/>
        <sz val="12"/>
        <color rgb="FFFF0000"/>
        <rFont val="Arial"/>
        <family val="2"/>
      </rPr>
      <t xml:space="preserve">(negative) </t>
    </r>
    <r>
      <rPr>
        <sz val="12"/>
        <rFont val="Arial"/>
        <family val="2"/>
      </rPr>
      <t>value as set out in your cash flow statement or management accounting data where a statement of cash flows is not produced as a part of audited accounts.</t>
    </r>
  </si>
  <si>
    <t>Non-controlling interest (e.g. Minority interest)</t>
  </si>
  <si>
    <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b/>
        <sz val="12"/>
        <rFont val="Arial"/>
        <family val="2"/>
      </rPr>
      <t xml:space="preserve"> positive</t>
    </r>
    <r>
      <rPr>
        <sz val="12"/>
        <rFont val="Arial"/>
        <family val="2"/>
      </rPr>
      <t xml:space="preserve"> or </t>
    </r>
    <r>
      <rPr>
        <b/>
        <sz val="12"/>
        <color rgb="FFFF0000"/>
        <rFont val="Arial"/>
        <family val="2"/>
      </rPr>
      <t>(negative)</t>
    </r>
    <r>
      <rPr>
        <sz val="12"/>
        <rFont val="Arial"/>
        <family val="2"/>
      </rPr>
      <t xml:space="preserve"> value based on audited accounts</t>
    </r>
  </si>
  <si>
    <t>RM6232 - FM &amp; Workplace Services</t>
  </si>
  <si>
    <t>Crown Commercial Service</t>
  </si>
  <si>
    <t>Robert Bodell</t>
  </si>
  <si>
    <t>FMWorkplaceservices@crowncommercial.gov.uk</t>
  </si>
  <si>
    <t>Not Used</t>
  </si>
  <si>
    <t>Not assessed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</si>
</sst>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0.0"/>
    <numFmt numFmtId="165" formatCode="#,##0.0;[Red]\(#,##0.0\)"/>
    <numFmt numFmtId="166" formatCode="0.0%;[Red]\(0.0%\)"/>
    <numFmt numFmtId="167" formatCode="#,##0.0;[Red]#,##0.0"/>
    <numFmt numFmtId="168" formatCode="[Red]&quot;!Err!&quot;;[Red]&quot;!Err!&quot;;&quot;OK&quot;"/>
    <numFmt numFmtId="169" formatCode="[Red]&quot;!W!&quot;;[Red]&quot;!W!&quot;;&quot;OK&quot;"/>
    <numFmt numFmtId="170" formatCode="#,##0_);[Red]\(#,##0\);&quot;-&quot;_);[Red]&quot;Err-&quot;@"/>
    <numFmt numFmtId="171" formatCode="0.00%_);[Red]\-0.00%_);\-\%_);[Red]&quot;Err-&quot;@"/>
    <numFmt numFmtId="172" formatCode="0%_);[Red]\-0%_);\-\%_)"/>
    <numFmt numFmtId="173" formatCode="0.00%_);[Red]\-0.00%_);\-\%_)"/>
    <numFmt numFmtId="174" formatCode="#,##0_);[Red]\(#,##0\);&quot;-&quot;_)"/>
    <numFmt numFmtId="175" formatCode="#,##0.00_);[Red]\(#,##0.00\);&quot;-&quot;_)"/>
    <numFmt numFmtId="176" formatCode="0%_);[Red]\-0%_);\-\%_);[Red]&quot;Err-&quot;@"/>
    <numFmt numFmtId="177" formatCode="#,##0.00_);[Red]\(#,##0.00\);&quot;-&quot;_);[Red]&quot;Err-&quot;@"/>
    <numFmt numFmtId="178" formatCode="#,##0.000_);[Red]\(#,##0.000\);&quot;-&quot;_);[Red]&quot;Err-&quot;@"/>
  </numFmts>
  <fonts count="70" x14ac:knownFonts="1">
    <font>
      <sz val="9"/>
      <color theme="1"/>
      <name val="Arial"/>
      <family val="2"/>
    </font>
    <font>
      <sz val="11"/>
      <color theme="1"/>
      <name val="Calibri"/>
      <family val="2"/>
      <scheme val="minor"/>
    </font>
    <font>
      <sz val="11"/>
      <color theme="1"/>
      <name val="Calibri"/>
      <family val="2"/>
      <scheme val="minor"/>
    </font>
    <font>
      <sz val="11"/>
      <color indexed="8"/>
      <name val="Calibri"/>
      <family val="2"/>
    </font>
    <font>
      <sz val="8"/>
      <name val="Calibri"/>
      <family val="2"/>
    </font>
    <font>
      <sz val="9"/>
      <color indexed="81"/>
      <name val="Tahoma"/>
      <family val="2"/>
    </font>
    <font>
      <b/>
      <sz val="9"/>
      <color indexed="81"/>
      <name val="Tahoma"/>
      <family val="2"/>
    </font>
    <font>
      <b/>
      <sz val="12"/>
      <color indexed="8"/>
      <name val="Arial"/>
      <family val="2"/>
    </font>
    <font>
      <sz val="16"/>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b/>
      <u/>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sz val="9"/>
      <color rgb="FF000000"/>
      <name val="Tahoma"/>
      <family val="2"/>
    </font>
    <font>
      <sz val="8"/>
      <color rgb="FF000000"/>
      <name val="Tahoma"/>
      <family val="2"/>
    </font>
    <font>
      <b/>
      <sz val="9"/>
      <color rgb="FF000000"/>
      <name val="Tahoma"/>
      <family val="2"/>
    </font>
    <font>
      <b/>
      <sz val="16"/>
      <color theme="1"/>
      <name val="Calibri"/>
      <family val="2"/>
      <scheme val="minor"/>
    </font>
    <font>
      <b/>
      <sz val="11"/>
      <color rgb="FFFF0000"/>
      <name val="Calibri"/>
      <family val="2"/>
      <scheme val="minor"/>
    </font>
    <font>
      <b/>
      <sz val="11"/>
      <color theme="1"/>
      <name val="Calibri Light"/>
      <family val="2"/>
      <scheme val="major"/>
    </font>
    <font>
      <b/>
      <sz val="16"/>
      <name val="Calibri"/>
      <family val="2"/>
      <scheme val="minor"/>
    </font>
    <font>
      <i/>
      <sz val="9"/>
      <color indexed="81"/>
      <name val="Tahoma"/>
      <family val="2"/>
    </font>
    <font>
      <b/>
      <u/>
      <sz val="14"/>
      <color theme="1"/>
      <name val="Arial"/>
      <family val="2"/>
    </font>
    <font>
      <b/>
      <u/>
      <sz val="14"/>
      <color theme="0"/>
      <name val="Arial"/>
      <family val="2"/>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i/>
      <sz val="12"/>
      <color rgb="FFFF000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b/>
      <sz val="12"/>
      <color rgb="FF57B6B3"/>
      <name val="Arial"/>
      <family val="2"/>
    </font>
    <font>
      <sz val="9"/>
      <color rgb="FFFF0000"/>
      <name val="Arial"/>
      <family val="2"/>
    </font>
    <font>
      <b/>
      <i/>
      <sz val="9"/>
      <color rgb="FFFF0000"/>
      <name val="Arial"/>
      <family val="2"/>
    </font>
    <font>
      <b/>
      <sz val="12"/>
      <color rgb="FFFF0000"/>
      <name val="Arial"/>
      <family val="2"/>
    </font>
    <font>
      <sz val="12"/>
      <name val="Calibri"/>
      <family val="2"/>
      <scheme val="minor"/>
    </font>
    <font>
      <b/>
      <sz val="12"/>
      <name val="Arial"/>
      <family val="2"/>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s>
  <borders count="37">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thin">
        <color indexed="22"/>
      </left>
      <right style="thin">
        <color indexed="22"/>
      </right>
      <top/>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hair">
        <color rgb="FFFF0000"/>
      </left>
      <right style="hair">
        <color rgb="FFFF0000"/>
      </right>
      <top style="hair">
        <color rgb="FFFF0000"/>
      </top>
      <bottom style="hair">
        <color rgb="FFFF0000"/>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hair">
        <color theme="0" tint="-0.499984740745262"/>
      </left>
      <right style="dotted">
        <color indexed="10"/>
      </right>
      <top style="hair">
        <color theme="0" tint="-0.499984740745262"/>
      </top>
      <bottom style="hair">
        <color theme="0" tint="-0.499984740745262"/>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diagonal/>
    </border>
  </borders>
  <cellStyleXfs count="50">
    <xf numFmtId="0" fontId="0" fillId="0" borderId="0"/>
    <xf numFmtId="9" fontId="3" fillId="0" borderId="0" applyFont="0" applyFill="0" applyBorder="0" applyAlignment="0" applyProtection="0"/>
    <xf numFmtId="9" fontId="20" fillId="0" borderId="0" applyFont="0" applyFill="0" applyBorder="0" applyAlignment="0" applyProtection="0"/>
    <xf numFmtId="0" fontId="51" fillId="15" borderId="0">
      <alignment horizontal="left"/>
    </xf>
    <xf numFmtId="0" fontId="55" fillId="0" borderId="25">
      <alignment horizontal="left" vertical="center"/>
    </xf>
    <xf numFmtId="0" fontId="44" fillId="0" borderId="0">
      <alignment horizontal="left" vertical="center"/>
    </xf>
    <xf numFmtId="0" fontId="41" fillId="0" borderId="0">
      <alignment vertical="center"/>
    </xf>
    <xf numFmtId="0" fontId="53" fillId="0" borderId="0">
      <alignment vertical="center"/>
    </xf>
    <xf numFmtId="0" fontId="19" fillId="0" borderId="0"/>
    <xf numFmtId="0" fontId="48" fillId="0" borderId="0" applyNumberFormat="0" applyFill="0" applyBorder="0" applyAlignment="0" applyProtection="0"/>
    <xf numFmtId="0" fontId="54" fillId="0" borderId="0" applyNumberFormat="0" applyFill="0" applyBorder="0" applyAlignment="0" applyProtection="0"/>
    <xf numFmtId="168" fontId="43" fillId="0" borderId="12">
      <alignment horizontal="center"/>
    </xf>
    <xf numFmtId="0" fontId="44" fillId="0" borderId="0">
      <alignment horizontal="left" vertical="center"/>
    </xf>
    <xf numFmtId="0" fontId="48" fillId="0" borderId="0" applyNumberFormat="0" applyFill="0" applyBorder="0" applyAlignment="0" applyProtection="0"/>
    <xf numFmtId="169" fontId="43" fillId="0" borderId="12">
      <alignment horizontal="center"/>
    </xf>
    <xf numFmtId="0" fontId="41" fillId="0" borderId="0">
      <alignment vertical="center"/>
    </xf>
    <xf numFmtId="0" fontId="51" fillId="15" borderId="0">
      <alignment horizontal="left"/>
    </xf>
    <xf numFmtId="0" fontId="19" fillId="0" borderId="0">
      <alignment vertical="center"/>
    </xf>
    <xf numFmtId="0" fontId="12" fillId="9" borderId="13">
      <alignment horizontal="left" vertical="center"/>
      <protection locked="0"/>
    </xf>
    <xf numFmtId="0" fontId="12" fillId="16" borderId="13">
      <alignment horizontal="left" vertical="center"/>
      <protection locked="0"/>
    </xf>
    <xf numFmtId="15" fontId="12" fillId="9" borderId="13">
      <alignment horizontal="right" vertical="center"/>
      <protection locked="0"/>
    </xf>
    <xf numFmtId="0" fontId="53" fillId="0" borderId="0">
      <alignment vertical="center"/>
    </xf>
    <xf numFmtId="170" fontId="12" fillId="9" borderId="13">
      <alignment vertical="center"/>
      <protection locked="0"/>
    </xf>
    <xf numFmtId="171" fontId="12" fillId="9" borderId="13">
      <alignment vertical="center"/>
      <protection locked="0"/>
    </xf>
    <xf numFmtId="0" fontId="12" fillId="17" borderId="13">
      <alignment vertical="center"/>
    </xf>
    <xf numFmtId="0" fontId="19" fillId="13" borderId="0"/>
    <xf numFmtId="172" fontId="12" fillId="0" borderId="13">
      <alignment vertical="center"/>
    </xf>
    <xf numFmtId="173" fontId="12" fillId="0" borderId="13">
      <alignment vertical="center"/>
    </xf>
    <xf numFmtId="174" fontId="12" fillId="0" borderId="13">
      <alignment vertical="center"/>
    </xf>
    <xf numFmtId="15" fontId="12" fillId="0" borderId="13">
      <alignment horizontal="right" vertical="center"/>
    </xf>
    <xf numFmtId="175" fontId="12" fillId="0" borderId="13">
      <alignment vertical="center"/>
    </xf>
    <xf numFmtId="0" fontId="12" fillId="18" borderId="13">
      <alignment horizontal="left" vertical="center"/>
      <protection locked="0"/>
    </xf>
    <xf numFmtId="176" fontId="12" fillId="9" borderId="13">
      <alignment vertical="center"/>
      <protection locked="0"/>
    </xf>
    <xf numFmtId="177" fontId="12" fillId="9" borderId="13">
      <alignment vertical="center"/>
      <protection locked="0"/>
    </xf>
    <xf numFmtId="0" fontId="56" fillId="0" borderId="0">
      <alignment horizontal="right" vertical="center"/>
    </xf>
    <xf numFmtId="172" fontId="57" fillId="0" borderId="13">
      <alignment vertical="center"/>
    </xf>
    <xf numFmtId="173" fontId="57" fillId="0" borderId="13">
      <alignment vertical="center"/>
    </xf>
    <xf numFmtId="0" fontId="57" fillId="0" borderId="13">
      <alignment horizontal="left" vertical="center"/>
    </xf>
    <xf numFmtId="174" fontId="57" fillId="0" borderId="13">
      <alignment vertical="center"/>
    </xf>
    <xf numFmtId="15" fontId="57" fillId="0" borderId="13">
      <alignment horizontal="right" vertical="center"/>
    </xf>
    <xf numFmtId="175" fontId="57" fillId="0" borderId="13">
      <alignment vertical="center"/>
    </xf>
    <xf numFmtId="172" fontId="12" fillId="0" borderId="0">
      <alignment vertical="center"/>
    </xf>
    <xf numFmtId="173" fontId="12" fillId="0" borderId="0">
      <alignment vertical="center"/>
    </xf>
    <xf numFmtId="174" fontId="12" fillId="0" borderId="0">
      <alignment vertical="center"/>
    </xf>
    <xf numFmtId="15" fontId="12" fillId="0" borderId="0">
      <alignment horizontal="right" vertical="center"/>
    </xf>
    <xf numFmtId="175" fontId="12" fillId="0" borderId="0">
      <alignment vertical="center"/>
    </xf>
    <xf numFmtId="0" fontId="12" fillId="19" borderId="0">
      <alignment vertical="center"/>
    </xf>
    <xf numFmtId="0" fontId="19" fillId="0" borderId="0">
      <alignment vertical="center"/>
    </xf>
    <xf numFmtId="0" fontId="63" fillId="10" borderId="0" applyNumberFormat="0">
      <alignment horizontal="left" vertical="center"/>
    </xf>
    <xf numFmtId="9" fontId="2" fillId="0" borderId="0" applyFont="0" applyFill="0" applyBorder="0" applyAlignment="0" applyProtection="0"/>
  </cellStyleXfs>
  <cellXfs count="307">
    <xf numFmtId="0" fontId="0" fillId="0" borderId="0" xfId="0"/>
    <xf numFmtId="0" fontId="16" fillId="5" borderId="0" xfId="0" applyFont="1" applyFill="1"/>
    <xf numFmtId="0" fontId="16" fillId="5" borderId="0" xfId="0" applyFont="1" applyFill="1" applyProtection="1"/>
    <xf numFmtId="0" fontId="16" fillId="0" borderId="0" xfId="0" applyFont="1" applyProtection="1"/>
    <xf numFmtId="0" fontId="16" fillId="2" borderId="0" xfId="0" applyFont="1" applyFill="1" applyProtection="1"/>
    <xf numFmtId="0" fontId="7" fillId="2" borderId="0" xfId="0" applyFont="1" applyFill="1" applyBorder="1" applyProtection="1"/>
    <xf numFmtId="0" fontId="16" fillId="2" borderId="0" xfId="0" applyFont="1" applyFill="1" applyBorder="1" applyProtection="1"/>
    <xf numFmtId="0" fontId="7" fillId="3" borderId="2" xfId="0" applyFont="1" applyFill="1" applyBorder="1" applyProtection="1"/>
    <xf numFmtId="0" fontId="7" fillId="0" borderId="0" xfId="0" applyFont="1" applyProtection="1"/>
    <xf numFmtId="0" fontId="16" fillId="2" borderId="3"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8" fillId="0" borderId="0" xfId="0" applyFont="1" applyAlignment="1">
      <alignment horizontal="left"/>
    </xf>
    <xf numFmtId="0" fontId="9" fillId="0" borderId="0" xfId="0" applyFont="1" applyAlignment="1">
      <alignment horizontal="left"/>
    </xf>
    <xf numFmtId="0" fontId="12" fillId="0" borderId="1" xfId="0" applyFont="1" applyBorder="1"/>
    <xf numFmtId="0" fontId="11" fillId="3" borderId="1" xfId="0" applyFont="1" applyFill="1" applyBorder="1"/>
    <xf numFmtId="0" fontId="0" fillId="0" borderId="0" xfId="0" applyAlignment="1">
      <alignment horizontal="right"/>
    </xf>
    <xf numFmtId="0" fontId="12" fillId="0" borderId="0" xfId="0" applyFont="1" applyBorder="1"/>
    <xf numFmtId="3" fontId="0" fillId="0" borderId="0" xfId="0" applyNumberFormat="1" applyAlignment="1">
      <alignment horizontal="right"/>
    </xf>
    <xf numFmtId="0" fontId="12" fillId="0" borderId="1" xfId="0" applyNumberFormat="1" applyFont="1" applyFill="1" applyBorder="1" applyAlignment="1">
      <alignment horizontal="left"/>
    </xf>
    <xf numFmtId="0" fontId="12" fillId="0" borderId="1" xfId="0" applyFont="1" applyBorder="1" applyAlignment="1">
      <alignment wrapText="1"/>
    </xf>
    <xf numFmtId="0" fontId="12" fillId="0" borderId="1" xfId="0" applyFont="1" applyBorder="1" applyAlignment="1"/>
    <xf numFmtId="164" fontId="12" fillId="0" borderId="1" xfId="0" applyNumberFormat="1" applyFont="1" applyBorder="1" applyAlignment="1">
      <alignment horizontal="left" wrapText="1"/>
    </xf>
    <xf numFmtId="0" fontId="13" fillId="4" borderId="1" xfId="0" applyFont="1" applyFill="1" applyBorder="1"/>
    <xf numFmtId="0" fontId="14" fillId="0" borderId="0" xfId="0" applyFont="1"/>
    <xf numFmtId="0" fontId="14" fillId="0" borderId="0" xfId="0" applyFont="1" applyFill="1"/>
    <xf numFmtId="0" fontId="15" fillId="0" borderId="0" xfId="0" applyFont="1"/>
    <xf numFmtId="0" fontId="0" fillId="0" borderId="0" xfId="0" applyFont="1"/>
    <xf numFmtId="0" fontId="0" fillId="0" borderId="0" xfId="0"/>
    <xf numFmtId="0" fontId="10" fillId="7" borderId="1" xfId="0" applyFont="1" applyFill="1" applyBorder="1"/>
    <xf numFmtId="0" fontId="21" fillId="0" borderId="0" xfId="0" applyFont="1"/>
    <xf numFmtId="0" fontId="15" fillId="5" borderId="0" xfId="0" applyFont="1" applyFill="1"/>
    <xf numFmtId="0" fontId="0" fillId="5" borderId="0" xfId="0" applyFont="1" applyFill="1"/>
    <xf numFmtId="0" fontId="0" fillId="5" borderId="0" xfId="0" applyFont="1" applyFill="1" applyAlignment="1">
      <alignment horizontal="left"/>
    </xf>
    <xf numFmtId="0" fontId="0" fillId="5" borderId="0" xfId="0" applyFont="1" applyFill="1" applyBorder="1" applyAlignment="1">
      <alignment horizontal="left"/>
    </xf>
    <xf numFmtId="0" fontId="18" fillId="5" borderId="0" xfId="0" applyFont="1" applyFill="1" applyBorder="1" applyAlignment="1">
      <alignment vertical="center"/>
    </xf>
    <xf numFmtId="0" fontId="16" fillId="5" borderId="0" xfId="0" applyFont="1" applyFill="1" applyBorder="1"/>
    <xf numFmtId="0" fontId="16" fillId="5" borderId="0" xfId="0" applyFont="1" applyFill="1" applyBorder="1" applyAlignment="1">
      <alignment vertical="center"/>
    </xf>
    <xf numFmtId="0" fontId="24" fillId="0" borderId="0" xfId="0" applyFont="1" applyBorder="1"/>
    <xf numFmtId="0" fontId="25" fillId="0" borderId="0" xfId="0" applyFont="1"/>
    <xf numFmtId="0" fontId="0" fillId="0" borderId="0" xfId="0" applyFont="1" applyAlignment="1">
      <alignment horizontal="center"/>
    </xf>
    <xf numFmtId="0" fontId="22" fillId="6" borderId="2" xfId="0" applyFont="1" applyFill="1" applyBorder="1" applyAlignment="1">
      <alignment horizontal="center" vertical="center"/>
    </xf>
    <xf numFmtId="0" fontId="22" fillId="8" borderId="2" xfId="0" applyFont="1" applyFill="1" applyBorder="1" applyAlignment="1">
      <alignment horizontal="center" vertical="center"/>
    </xf>
    <xf numFmtId="0" fontId="0" fillId="0" borderId="0" xfId="0" applyFont="1" applyFill="1" applyBorder="1"/>
    <xf numFmtId="3" fontId="0" fillId="0" borderId="0" xfId="0" applyNumberFormat="1" applyFill="1" applyBorder="1"/>
    <xf numFmtId="0" fontId="0" fillId="5" borderId="0" xfId="0" applyFill="1"/>
    <xf numFmtId="3" fontId="0" fillId="5" borderId="0" xfId="0" applyNumberFormat="1" applyFill="1"/>
    <xf numFmtId="0" fontId="13" fillId="5" borderId="0" xfId="0" applyFont="1" applyFill="1" applyBorder="1"/>
    <xf numFmtId="3" fontId="13" fillId="5" borderId="0" xfId="0" applyNumberFormat="1" applyFont="1" applyFill="1" applyBorder="1" applyAlignment="1">
      <alignment horizontal="right"/>
    </xf>
    <xf numFmtId="166" fontId="0" fillId="0" borderId="0" xfId="1" applyNumberFormat="1" applyFont="1" applyFill="1" applyBorder="1"/>
    <xf numFmtId="3" fontId="11" fillId="3" borderId="1" xfId="0" applyNumberFormat="1" applyFont="1" applyFill="1" applyBorder="1" applyAlignment="1" applyProtection="1">
      <alignment horizontal="right"/>
      <protection hidden="1"/>
    </xf>
    <xf numFmtId="3" fontId="13" fillId="4" borderId="1" xfId="0" applyNumberFormat="1" applyFont="1" applyFill="1" applyBorder="1" applyAlignment="1" applyProtection="1">
      <alignment horizontal="right"/>
      <protection hidden="1"/>
    </xf>
    <xf numFmtId="14" fontId="11"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29" fillId="0" borderId="0" xfId="0" applyFont="1"/>
    <xf numFmtId="0" fontId="31" fillId="0" borderId="0" xfId="0" applyFont="1"/>
    <xf numFmtId="0" fontId="32" fillId="0" borderId="0" xfId="0" applyFont="1" applyAlignment="1">
      <alignment horizontal="left"/>
    </xf>
    <xf numFmtId="0" fontId="0" fillId="0" borderId="0" xfId="0" applyBorder="1" applyAlignment="1">
      <alignment vertical="center" wrapText="1"/>
    </xf>
    <xf numFmtId="0" fontId="12" fillId="0" borderId="1" xfId="0" applyFont="1" applyBorder="1" applyAlignment="1">
      <alignment horizontal="center" vertical="center"/>
    </xf>
    <xf numFmtId="0" fontId="37" fillId="5" borderId="0" xfId="0" applyFont="1" applyFill="1" applyBorder="1"/>
    <xf numFmtId="0" fontId="36" fillId="11" borderId="0" xfId="0" applyFont="1" applyFill="1" applyBorder="1" applyAlignment="1">
      <alignment horizontal="center" vertical="center" wrapText="1"/>
    </xf>
    <xf numFmtId="0" fontId="36" fillId="10" borderId="0" xfId="0" applyFont="1" applyFill="1" applyBorder="1" applyAlignment="1">
      <alignment horizontal="center" vertical="center" wrapText="1"/>
    </xf>
    <xf numFmtId="0" fontId="39" fillId="0" borderId="0" xfId="0" applyFont="1"/>
    <xf numFmtId="0" fontId="17" fillId="5" borderId="0" xfId="0" applyFont="1" applyFill="1" applyBorder="1"/>
    <xf numFmtId="0" fontId="12" fillId="0" borderId="1" xfId="0" applyFont="1" applyFill="1" applyBorder="1"/>
    <xf numFmtId="0" fontId="12" fillId="0" borderId="1" xfId="0" applyFont="1" applyFill="1" applyBorder="1" applyAlignment="1">
      <alignment wrapText="1"/>
    </xf>
    <xf numFmtId="164" fontId="12" fillId="0" borderId="1" xfId="0" applyNumberFormat="1" applyFont="1" applyFill="1" applyBorder="1" applyAlignment="1">
      <alignment horizontal="left" wrapText="1"/>
    </xf>
    <xf numFmtId="0" fontId="0" fillId="0" borderId="0" xfId="0" applyFill="1"/>
    <xf numFmtId="0" fontId="10" fillId="3" borderId="1" xfId="0" applyFont="1" applyFill="1" applyBorder="1" applyProtection="1"/>
    <xf numFmtId="0" fontId="0" fillId="0" borderId="0" xfId="0" applyProtection="1"/>
    <xf numFmtId="0" fontId="29" fillId="0" borderId="0" xfId="0" applyFont="1" applyProtection="1"/>
    <xf numFmtId="0" fontId="15" fillId="0" borderId="0" xfId="0" applyFont="1" applyProtection="1"/>
    <xf numFmtId="0" fontId="8" fillId="0" borderId="0" xfId="0" applyFont="1" applyAlignment="1" applyProtection="1">
      <alignment horizontal="left"/>
    </xf>
    <xf numFmtId="3" fontId="24" fillId="0" borderId="0" xfId="0" applyNumberFormat="1" applyFont="1" applyFill="1" applyBorder="1" applyAlignment="1" applyProtection="1">
      <alignment horizontal="right"/>
    </xf>
    <xf numFmtId="3" fontId="13" fillId="5" borderId="0" xfId="0" applyNumberFormat="1" applyFont="1" applyFill="1" applyBorder="1" applyAlignment="1" applyProtection="1">
      <alignment horizontal="right"/>
    </xf>
    <xf numFmtId="3" fontId="14" fillId="0" borderId="0" xfId="0" applyNumberFormat="1" applyFont="1" applyFill="1" applyProtection="1"/>
    <xf numFmtId="0" fontId="0" fillId="5" borderId="0" xfId="0" applyFill="1" applyProtection="1"/>
    <xf numFmtId="3" fontId="0" fillId="5" borderId="0" xfId="0" applyNumberFormat="1" applyFill="1" applyProtection="1"/>
    <xf numFmtId="0" fontId="0" fillId="0" borderId="0" xfId="0" applyAlignment="1">
      <alignment vertical="top" wrapText="1"/>
    </xf>
    <xf numFmtId="0" fontId="0" fillId="5" borderId="0" xfId="0" applyFill="1" applyBorder="1"/>
    <xf numFmtId="0" fontId="0" fillId="0" borderId="0" xfId="0" applyBorder="1"/>
    <xf numFmtId="0" fontId="19" fillId="0" borderId="0" xfId="8"/>
    <xf numFmtId="0" fontId="19" fillId="13" borderId="0" xfId="8" applyFill="1"/>
    <xf numFmtId="0" fontId="42" fillId="13" borderId="0" xfId="8" applyFont="1" applyFill="1"/>
    <xf numFmtId="168" fontId="43" fillId="13" borderId="12" xfId="11" applyFill="1">
      <alignment horizontal="center"/>
    </xf>
    <xf numFmtId="0" fontId="45" fillId="13" borderId="0" xfId="12" applyFont="1" applyFill="1">
      <alignment horizontal="left" vertical="center"/>
    </xf>
    <xf numFmtId="0" fontId="46" fillId="13" borderId="0" xfId="12" applyFont="1" applyFill="1">
      <alignment horizontal="left" vertical="center"/>
    </xf>
    <xf numFmtId="0" fontId="47" fillId="13" borderId="0" xfId="8" applyFont="1" applyFill="1"/>
    <xf numFmtId="0" fontId="49" fillId="13" borderId="0" xfId="13" quotePrefix="1" applyFont="1" applyFill="1"/>
    <xf numFmtId="169" fontId="43" fillId="14" borderId="12" xfId="14" applyFill="1">
      <alignment horizontal="center"/>
    </xf>
    <xf numFmtId="0" fontId="47" fillId="13" borderId="0" xfId="15" applyFont="1" applyFill="1" applyAlignment="1">
      <alignment horizontal="center" vertical="center"/>
    </xf>
    <xf numFmtId="0" fontId="51" fillId="15" borderId="0" xfId="16">
      <alignment horizontal="left"/>
    </xf>
    <xf numFmtId="0" fontId="19" fillId="0" borderId="0" xfId="17">
      <alignment vertical="center"/>
    </xf>
    <xf numFmtId="0" fontId="19" fillId="0" borderId="0" xfId="8" applyAlignment="1">
      <alignment vertical="center"/>
    </xf>
    <xf numFmtId="0" fontId="0" fillId="0" borderId="0" xfId="17" applyFont="1">
      <alignment vertical="center"/>
    </xf>
    <xf numFmtId="0" fontId="12" fillId="16" borderId="13" xfId="19">
      <alignment horizontal="left" vertical="center"/>
      <protection locked="0"/>
    </xf>
    <xf numFmtId="0" fontId="12" fillId="9" borderId="13" xfId="18">
      <alignment horizontal="left" vertical="center"/>
      <protection locked="0"/>
    </xf>
    <xf numFmtId="15" fontId="12" fillId="9" borderId="13" xfId="20">
      <alignment horizontal="right" vertical="center"/>
      <protection locked="0"/>
    </xf>
    <xf numFmtId="0" fontId="53" fillId="0" borderId="0" xfId="21">
      <alignment vertical="center"/>
    </xf>
    <xf numFmtId="169" fontId="43" fillId="0" borderId="12" xfId="14">
      <alignment horizontal="center"/>
    </xf>
    <xf numFmtId="0" fontId="52" fillId="0" borderId="0" xfId="8" applyFont="1"/>
    <xf numFmtId="0" fontId="12" fillId="17" borderId="14" xfId="24" applyBorder="1">
      <alignment vertical="center"/>
    </xf>
    <xf numFmtId="0" fontId="41" fillId="0" borderId="17" xfId="8" applyFont="1" applyBorder="1"/>
    <xf numFmtId="0" fontId="41" fillId="0" borderId="18" xfId="8" applyFont="1" applyBorder="1"/>
    <xf numFmtId="0" fontId="41" fillId="0" borderId="19" xfId="8" applyFont="1" applyBorder="1"/>
    <xf numFmtId="0" fontId="19" fillId="0" borderId="20" xfId="17" applyBorder="1">
      <alignment vertical="center"/>
    </xf>
    <xf numFmtId="0" fontId="12" fillId="9" borderId="13" xfId="18" quotePrefix="1">
      <alignment horizontal="left" vertical="center"/>
      <protection locked="0"/>
    </xf>
    <xf numFmtId="0" fontId="11" fillId="17" borderId="22" xfId="24" applyFont="1" applyBorder="1">
      <alignment vertical="center"/>
    </xf>
    <xf numFmtId="0" fontId="11" fillId="17" borderId="23" xfId="24" applyFont="1" applyBorder="1">
      <alignment vertical="center"/>
    </xf>
    <xf numFmtId="0" fontId="11" fillId="17" borderId="24" xfId="24" applyFont="1" applyBorder="1">
      <alignment vertical="center"/>
    </xf>
    <xf numFmtId="0" fontId="0" fillId="13" borderId="0" xfId="0" applyFill="1"/>
    <xf numFmtId="0" fontId="42" fillId="13" borderId="0" xfId="0" applyFont="1" applyFill="1"/>
    <xf numFmtId="0" fontId="45" fillId="13" borderId="0" xfId="5" applyFont="1" applyFill="1">
      <alignment horizontal="left" vertical="center"/>
    </xf>
    <xf numFmtId="0" fontId="46" fillId="13" borderId="0" xfId="5" applyFont="1" applyFill="1">
      <alignment horizontal="left" vertical="center"/>
    </xf>
    <xf numFmtId="0" fontId="47" fillId="13" borderId="0" xfId="0" applyFont="1" applyFill="1"/>
    <xf numFmtId="0" fontId="49" fillId="13" borderId="0" xfId="9" quotePrefix="1" applyFont="1" applyFill="1"/>
    <xf numFmtId="169" fontId="43" fillId="13" borderId="12" xfId="14" applyFill="1">
      <alignment horizontal="center"/>
    </xf>
    <xf numFmtId="0" fontId="47" fillId="13" borderId="0" xfId="6" applyFont="1" applyFill="1" applyAlignment="1">
      <alignment horizontal="center" vertical="center"/>
    </xf>
    <xf numFmtId="0" fontId="51" fillId="15" borderId="0" xfId="3">
      <alignment horizontal="left"/>
    </xf>
    <xf numFmtId="0" fontId="41" fillId="0" borderId="0" xfId="0" applyFont="1"/>
    <xf numFmtId="0" fontId="41" fillId="0" borderId="0" xfId="0" applyFont="1" applyAlignment="1">
      <alignment horizontal="center"/>
    </xf>
    <xf numFmtId="0" fontId="48" fillId="0" borderId="0" xfId="9" quotePrefix="1"/>
    <xf numFmtId="168" fontId="43" fillId="0" borderId="12" xfId="11">
      <alignment horizontal="center"/>
    </xf>
    <xf numFmtId="0" fontId="11" fillId="17" borderId="15" xfId="24" applyFont="1" applyBorder="1">
      <alignment vertical="center"/>
    </xf>
    <xf numFmtId="0" fontId="12" fillId="17" borderId="15" xfId="24" applyBorder="1">
      <alignment vertical="center"/>
    </xf>
    <xf numFmtId="0" fontId="41" fillId="0" borderId="0" xfId="17" applyFont="1">
      <alignment vertical="center"/>
    </xf>
    <xf numFmtId="0" fontId="53" fillId="0" borderId="0" xfId="7">
      <alignment vertical="center"/>
    </xf>
    <xf numFmtId="0" fontId="44" fillId="0" borderId="0" xfId="12">
      <alignment horizontal="left" vertical="center"/>
    </xf>
    <xf numFmtId="170" fontId="12" fillId="9" borderId="16" xfId="22" applyBorder="1" applyProtection="1">
      <alignment vertical="center"/>
    </xf>
    <xf numFmtId="0" fontId="37" fillId="20" borderId="0" xfId="0" applyFont="1" applyFill="1" applyBorder="1" applyAlignment="1">
      <alignment horizontal="center" vertical="center" wrapText="1"/>
    </xf>
    <xf numFmtId="0" fontId="55" fillId="0" borderId="25" xfId="4">
      <alignment horizontal="left" vertical="center"/>
    </xf>
    <xf numFmtId="0" fontId="12" fillId="17" borderId="13" xfId="24">
      <alignment vertical="center"/>
    </xf>
    <xf numFmtId="0" fontId="44" fillId="0" borderId="0" xfId="5">
      <alignment horizontal="left" vertical="center"/>
    </xf>
    <xf numFmtId="177" fontId="12" fillId="9" borderId="13" xfId="33">
      <alignment vertical="center"/>
      <protection locked="0"/>
    </xf>
    <xf numFmtId="0" fontId="55" fillId="0" borderId="25" xfId="4" applyAlignment="1">
      <alignment horizontal="center" vertical="center"/>
    </xf>
    <xf numFmtId="0" fontId="22" fillId="0" borderId="0" xfId="0" applyFont="1" applyBorder="1" applyAlignment="1"/>
    <xf numFmtId="0" fontId="16" fillId="6" borderId="2" xfId="0" applyFont="1" applyFill="1" applyBorder="1" applyAlignment="1">
      <alignment horizontal="center" vertical="center"/>
    </xf>
    <xf numFmtId="0" fontId="16" fillId="8" borderId="2" xfId="0" applyFont="1" applyFill="1" applyBorder="1" applyAlignment="1">
      <alignment horizontal="center" vertical="center"/>
    </xf>
    <xf numFmtId="9" fontId="16" fillId="6" borderId="2" xfId="0" applyNumberFormat="1" applyFont="1" applyFill="1" applyBorder="1" applyAlignment="1">
      <alignment horizontal="center" vertical="center"/>
    </xf>
    <xf numFmtId="9" fontId="16" fillId="8" borderId="2" xfId="0" applyNumberFormat="1" applyFont="1" applyFill="1" applyBorder="1" applyAlignment="1">
      <alignment horizontal="center" vertical="center"/>
    </xf>
    <xf numFmtId="0" fontId="16" fillId="0" borderId="0" xfId="8" applyFont="1" applyAlignment="1">
      <alignment horizontal="center"/>
    </xf>
    <xf numFmtId="0" fontId="16" fillId="0" borderId="0" xfId="0" applyFont="1" applyAlignment="1">
      <alignment horizontal="center"/>
    </xf>
    <xf numFmtId="0" fontId="16" fillId="0" borderId="0" xfId="8" applyFont="1"/>
    <xf numFmtId="170" fontId="37" fillId="9" borderId="13" xfId="22" applyFont="1">
      <alignment vertical="center"/>
      <protection locked="0"/>
    </xf>
    <xf numFmtId="169" fontId="43" fillId="0" borderId="0" xfId="14" applyBorder="1">
      <alignment horizontal="center"/>
    </xf>
    <xf numFmtId="0" fontId="41" fillId="0" borderId="0" xfId="15">
      <alignment vertical="center"/>
    </xf>
    <xf numFmtId="0" fontId="41" fillId="0" borderId="0" xfId="6">
      <alignment vertical="center"/>
    </xf>
    <xf numFmtId="0" fontId="57" fillId="0" borderId="13" xfId="37">
      <alignment horizontal="left" vertical="center"/>
    </xf>
    <xf numFmtId="15" fontId="57" fillId="0" borderId="13" xfId="39">
      <alignment horizontal="right" vertical="center"/>
    </xf>
    <xf numFmtId="175" fontId="12" fillId="0" borderId="13" xfId="30">
      <alignment vertical="center"/>
    </xf>
    <xf numFmtId="175" fontId="12" fillId="0" borderId="13" xfId="30" applyAlignment="1">
      <alignment horizontal="center" vertical="center"/>
    </xf>
    <xf numFmtId="173" fontId="12" fillId="0" borderId="13" xfId="27" applyAlignment="1">
      <alignment horizontal="center" vertical="center"/>
    </xf>
    <xf numFmtId="174" fontId="12" fillId="0" borderId="13" xfId="28" applyAlignment="1">
      <alignment horizontal="center" vertical="center"/>
    </xf>
    <xf numFmtId="174" fontId="57" fillId="0" borderId="13" xfId="38">
      <alignment vertical="center"/>
    </xf>
    <xf numFmtId="0" fontId="12" fillId="19" borderId="0" xfId="46">
      <alignment vertical="center"/>
    </xf>
    <xf numFmtId="0" fontId="7" fillId="3" borderId="2" xfId="0" applyFont="1" applyFill="1" applyBorder="1" applyAlignment="1" applyProtection="1">
      <alignment horizontal="center"/>
    </xf>
    <xf numFmtId="165" fontId="0" fillId="0" borderId="0" xfId="0" applyNumberFormat="1" applyFill="1" applyBorder="1" applyProtection="1">
      <protection hidden="1"/>
    </xf>
    <xf numFmtId="3" fontId="0" fillId="5" borderId="0" xfId="0" applyNumberFormat="1" applyFill="1" applyBorder="1"/>
    <xf numFmtId="166" fontId="0" fillId="5" borderId="0" xfId="1" applyNumberFormat="1" applyFont="1" applyFill="1" applyBorder="1" applyProtection="1">
      <protection hidden="1"/>
    </xf>
    <xf numFmtId="166" fontId="0" fillId="0" borderId="0" xfId="1" applyNumberFormat="1" applyFont="1" applyFill="1" applyBorder="1" applyAlignment="1" applyProtection="1">
      <alignment horizontal="right"/>
      <protection hidden="1"/>
    </xf>
    <xf numFmtId="167" fontId="0" fillId="0" borderId="0" xfId="1" applyNumberFormat="1" applyFont="1" applyFill="1" applyBorder="1" applyAlignment="1" applyProtection="1">
      <alignment horizontal="right"/>
      <protection hidden="1"/>
    </xf>
    <xf numFmtId="0" fontId="0" fillId="0" borderId="0" xfId="0" applyFont="1" applyFill="1" applyBorder="1" applyAlignment="1">
      <alignment wrapText="1"/>
    </xf>
    <xf numFmtId="166" fontId="0" fillId="0" borderId="0" xfId="1" applyNumberFormat="1" applyFont="1" applyFill="1" applyBorder="1" applyProtection="1">
      <protection hidden="1"/>
    </xf>
    <xf numFmtId="0" fontId="15" fillId="0" borderId="0" xfId="0" applyFont="1" applyBorder="1"/>
    <xf numFmtId="0" fontId="0" fillId="2" borderId="0" xfId="0" applyFont="1" applyFill="1" applyBorder="1" applyAlignment="1" applyProtection="1">
      <alignment horizontal="center" vertical="center"/>
      <protection hidden="1"/>
    </xf>
    <xf numFmtId="0" fontId="37" fillId="0" borderId="1" xfId="0" applyFont="1" applyBorder="1" applyAlignment="1">
      <alignment horizontal="center" vertical="center"/>
    </xf>
    <xf numFmtId="175" fontId="58" fillId="0" borderId="13" xfId="40" applyFont="1" applyAlignment="1">
      <alignment horizontal="center" vertical="center"/>
    </xf>
    <xf numFmtId="173" fontId="58" fillId="0" borderId="13" xfId="36" applyFont="1" applyAlignment="1">
      <alignment horizontal="center" vertical="center"/>
    </xf>
    <xf numFmtId="0" fontId="58" fillId="0" borderId="13" xfId="37" applyFont="1" applyAlignment="1">
      <alignment horizontal="center" vertical="center"/>
    </xf>
    <xf numFmtId="0" fontId="16" fillId="2" borderId="29" xfId="0" applyFont="1" applyFill="1" applyBorder="1" applyAlignment="1" applyProtection="1">
      <alignment horizontal="center" vertical="center"/>
    </xf>
    <xf numFmtId="0" fontId="58" fillId="0" borderId="13" xfId="37" applyFont="1" applyBorder="1" applyAlignment="1">
      <alignment horizontal="center" vertical="center"/>
    </xf>
    <xf numFmtId="0" fontId="16" fillId="2" borderId="30" xfId="0" applyFont="1" applyFill="1" applyBorder="1" applyAlignment="1" applyProtection="1">
      <alignment horizontal="center" vertical="center"/>
    </xf>
    <xf numFmtId="0" fontId="51" fillId="15" borderId="0" xfId="3" applyAlignment="1">
      <alignment horizontal="center"/>
    </xf>
    <xf numFmtId="0" fontId="16" fillId="0" borderId="11" xfId="0" applyFont="1" applyBorder="1" applyAlignment="1">
      <alignment horizontal="center" vertical="center"/>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6" fillId="0" borderId="0" xfId="0" applyFont="1" applyAlignment="1">
      <alignment vertical="top" wrapText="1"/>
    </xf>
    <xf numFmtId="0" fontId="59" fillId="0" borderId="0" xfId="21" applyFont="1">
      <alignment vertical="center"/>
    </xf>
    <xf numFmtId="0" fontId="60" fillId="0" borderId="0" xfId="9" applyFont="1" applyAlignment="1">
      <alignment vertical="top" wrapText="1"/>
    </xf>
    <xf numFmtId="0" fontId="59" fillId="0" borderId="0" xfId="21" applyFont="1" applyAlignment="1">
      <alignment vertical="center"/>
    </xf>
    <xf numFmtId="49" fontId="16" fillId="5" borderId="0" xfId="0" applyNumberFormat="1" applyFont="1" applyFill="1" applyBorder="1" applyAlignment="1">
      <alignment horizontal="right"/>
    </xf>
    <xf numFmtId="49" fontId="16" fillId="5" borderId="31" xfId="0" applyNumberFormat="1" applyFont="1" applyFill="1" applyBorder="1" applyAlignment="1">
      <alignment horizontal="right" vertical="center"/>
    </xf>
    <xf numFmtId="49" fontId="16" fillId="5" borderId="0" xfId="0" applyNumberFormat="1" applyFont="1" applyFill="1" applyBorder="1" applyAlignment="1">
      <alignment horizontal="right" vertical="center"/>
    </xf>
    <xf numFmtId="49" fontId="16" fillId="5" borderId="0" xfId="0" applyNumberFormat="1" applyFont="1" applyFill="1" applyBorder="1" applyAlignment="1">
      <alignment horizontal="right" vertical="top"/>
    </xf>
    <xf numFmtId="49" fontId="16" fillId="5" borderId="31" xfId="0" applyNumberFormat="1" applyFont="1" applyFill="1" applyBorder="1" applyAlignment="1">
      <alignment horizontal="right"/>
    </xf>
    <xf numFmtId="168" fontId="43" fillId="13" borderId="0" xfId="11" applyFill="1" applyBorder="1">
      <alignment horizontal="center"/>
    </xf>
    <xf numFmtId="0" fontId="7" fillId="3" borderId="2" xfId="0" applyFont="1" applyFill="1" applyBorder="1" applyAlignment="1" applyProtection="1"/>
    <xf numFmtId="0" fontId="16" fillId="0" borderId="0" xfId="0" applyFont="1" applyAlignment="1">
      <alignment horizontal="left" vertical="top" wrapText="1"/>
    </xf>
    <xf numFmtId="0" fontId="12" fillId="9" borderId="13" xfId="18">
      <alignment horizontal="left" vertical="center"/>
      <protection locked="0"/>
    </xf>
    <xf numFmtId="0" fontId="16" fillId="0" borderId="0" xfId="0" applyFont="1"/>
    <xf numFmtId="0" fontId="12" fillId="9" borderId="13" xfId="18">
      <alignment horizontal="left" vertical="center"/>
      <protection locked="0"/>
    </xf>
    <xf numFmtId="0" fontId="0" fillId="0" borderId="0" xfId="0" applyAlignment="1">
      <alignment wrapText="1"/>
    </xf>
    <xf numFmtId="0" fontId="60" fillId="5" borderId="0" xfId="9" applyFont="1" applyFill="1" applyBorder="1" applyAlignment="1">
      <alignment vertical="center"/>
    </xf>
    <xf numFmtId="0" fontId="0" fillId="13" borderId="0" xfId="0" applyFill="1" applyAlignment="1">
      <alignment wrapText="1"/>
    </xf>
    <xf numFmtId="0" fontId="47" fillId="13" borderId="0" xfId="0" applyFont="1" applyFill="1" applyAlignment="1">
      <alignment wrapText="1"/>
    </xf>
    <xf numFmtId="0" fontId="47" fillId="13" borderId="0" xfId="6" applyFont="1" applyFill="1" applyAlignment="1">
      <alignment horizontal="center" vertical="center" wrapText="1"/>
    </xf>
    <xf numFmtId="0" fontId="0" fillId="5" borderId="0" xfId="0" applyFont="1" applyFill="1" applyAlignment="1">
      <alignment wrapText="1"/>
    </xf>
    <xf numFmtId="0" fontId="41" fillId="0" borderId="0" xfId="15" applyAlignment="1">
      <alignment vertical="center" wrapText="1"/>
    </xf>
    <xf numFmtId="0" fontId="15" fillId="5" borderId="0" xfId="0" applyFont="1" applyFill="1" applyAlignment="1">
      <alignment wrapText="1"/>
    </xf>
    <xf numFmtId="0" fontId="12" fillId="9" borderId="13" xfId="18" applyAlignment="1">
      <alignment horizontal="left" vertical="center" wrapText="1"/>
      <protection locked="0"/>
    </xf>
    <xf numFmtId="0" fontId="51" fillId="15" borderId="0" xfId="3" applyAlignment="1">
      <alignment horizontal="left" wrapText="1"/>
    </xf>
    <xf numFmtId="0" fontId="22" fillId="21" borderId="7" xfId="0" applyFont="1" applyFill="1" applyBorder="1" applyAlignment="1">
      <alignment horizontal="center" vertical="center"/>
    </xf>
    <xf numFmtId="0" fontId="16" fillId="21" borderId="7" xfId="0" applyFont="1" applyFill="1" applyBorder="1" applyAlignment="1">
      <alignment horizontal="center" vertical="center"/>
    </xf>
    <xf numFmtId="9" fontId="16" fillId="21" borderId="7" xfId="0" applyNumberFormat="1" applyFont="1" applyFill="1" applyBorder="1" applyAlignment="1">
      <alignment horizontal="center" vertical="center"/>
    </xf>
    <xf numFmtId="0" fontId="12" fillId="9" borderId="13" xfId="18" applyAlignment="1">
      <alignment horizontal="left" vertical="center" wrapText="1"/>
      <protection locked="0"/>
    </xf>
    <xf numFmtId="178" fontId="12" fillId="9" borderId="13" xfId="33" applyNumberFormat="1">
      <alignment vertical="center"/>
      <protection locked="0"/>
    </xf>
    <xf numFmtId="0" fontId="12" fillId="9" borderId="14" xfId="18" applyBorder="1" applyProtection="1">
      <alignment horizontal="left" vertical="center"/>
    </xf>
    <xf numFmtId="0" fontId="12" fillId="9" borderId="15" xfId="18" applyBorder="1" applyProtection="1">
      <alignment horizontal="left" vertical="center"/>
    </xf>
    <xf numFmtId="0" fontId="12" fillId="9" borderId="13" xfId="18" applyProtection="1">
      <alignment horizontal="left" vertical="center"/>
    </xf>
    <xf numFmtId="0" fontId="53" fillId="0" borderId="0" xfId="7" applyProtection="1">
      <alignment vertical="center"/>
    </xf>
    <xf numFmtId="0" fontId="53" fillId="0" borderId="0" xfId="21" applyAlignment="1">
      <alignment horizontal="left" vertical="center" wrapText="1"/>
    </xf>
    <xf numFmtId="0" fontId="12" fillId="16" borderId="13" xfId="19" applyProtection="1">
      <alignment horizontal="left" vertical="center"/>
    </xf>
    <xf numFmtId="170" fontId="12" fillId="9" borderId="13" xfId="22" applyProtection="1">
      <alignment vertical="center"/>
    </xf>
    <xf numFmtId="0" fontId="30" fillId="0" borderId="0" xfId="0" applyFont="1" applyProtection="1"/>
    <xf numFmtId="0" fontId="31" fillId="0" borderId="0" xfId="0" applyFont="1" applyProtection="1"/>
    <xf numFmtId="3" fontId="12" fillId="0" borderId="10" xfId="0" applyNumberFormat="1" applyFont="1" applyFill="1" applyBorder="1" applyAlignment="1" applyProtection="1">
      <alignment horizontal="right"/>
    </xf>
    <xf numFmtId="14" fontId="11" fillId="7" borderId="1" xfId="0" applyNumberFormat="1" applyFont="1" applyFill="1" applyBorder="1" applyAlignment="1" applyProtection="1">
      <alignment horizontal="right"/>
    </xf>
    <xf numFmtId="15" fontId="57" fillId="0" borderId="13" xfId="39" applyProtection="1">
      <alignment horizontal="right" vertical="center"/>
    </xf>
    <xf numFmtId="0" fontId="64" fillId="0" borderId="0" xfId="5" applyFont="1">
      <alignment horizontal="left" vertical="center"/>
    </xf>
    <xf numFmtId="0" fontId="0" fillId="0" borderId="0" xfId="0"/>
    <xf numFmtId="49" fontId="16" fillId="5" borderId="0" xfId="0" applyNumberFormat="1" applyFont="1" applyFill="1" applyBorder="1" applyAlignment="1">
      <alignment horizontal="right"/>
    </xf>
    <xf numFmtId="0" fontId="16" fillId="5" borderId="0" xfId="0" applyFont="1" applyFill="1" applyBorder="1" applyAlignment="1">
      <alignment horizontal="left" vertical="center" wrapText="1"/>
    </xf>
    <xf numFmtId="0" fontId="0" fillId="0" borderId="0" xfId="0"/>
    <xf numFmtId="49" fontId="16" fillId="5" borderId="0" xfId="0" applyNumberFormat="1" applyFont="1" applyFill="1" applyBorder="1" applyAlignment="1">
      <alignment horizontal="right"/>
    </xf>
    <xf numFmtId="0" fontId="61" fillId="5" borderId="0" xfId="0" applyFont="1" applyFill="1" applyBorder="1" applyAlignment="1">
      <alignment vertical="center" wrapText="1"/>
    </xf>
    <xf numFmtId="0" fontId="65" fillId="0" borderId="0" xfId="0" applyFont="1" applyAlignment="1">
      <alignment vertical="center" wrapText="1"/>
    </xf>
    <xf numFmtId="0" fontId="64" fillId="0" borderId="0" xfId="12" applyFont="1">
      <alignment horizontal="left" vertical="center"/>
    </xf>
    <xf numFmtId="0" fontId="58" fillId="0" borderId="13" xfId="37" applyFont="1" applyAlignment="1">
      <alignment horizontal="center" vertical="center"/>
    </xf>
    <xf numFmtId="0" fontId="66" fillId="0" borderId="0" xfId="21" applyFont="1">
      <alignment vertical="center"/>
    </xf>
    <xf numFmtId="0" fontId="1" fillId="0" borderId="0" xfId="0" applyFont="1"/>
    <xf numFmtId="15" fontId="12" fillId="9" borderId="13" xfId="20" applyAlignment="1">
      <alignment horizontal="center" vertical="center"/>
      <protection locked="0"/>
    </xf>
    <xf numFmtId="0" fontId="12" fillId="9" borderId="13" xfId="18" applyAlignment="1">
      <alignment horizontal="left" vertical="center"/>
      <protection locked="0"/>
    </xf>
    <xf numFmtId="0" fontId="12" fillId="16" borderId="13" xfId="19" applyAlignment="1">
      <alignment horizontal="left" vertical="center"/>
      <protection locked="0"/>
    </xf>
    <xf numFmtId="0" fontId="37" fillId="5" borderId="0" xfId="0" applyFont="1" applyFill="1" applyBorder="1" applyAlignment="1">
      <alignment vertical="center" wrapText="1"/>
    </xf>
    <xf numFmtId="15" fontId="12" fillId="9" borderId="13" xfId="20" applyProtection="1">
      <alignment horizontal="right" vertical="center"/>
    </xf>
    <xf numFmtId="177" fontId="12" fillId="9" borderId="13" xfId="33" quotePrefix="1" applyProtection="1">
      <alignment vertical="center"/>
    </xf>
    <xf numFmtId="0" fontId="12" fillId="9" borderId="21" xfId="18" applyBorder="1" applyProtection="1">
      <alignment horizontal="left" vertical="center"/>
    </xf>
    <xf numFmtId="0" fontId="12" fillId="9" borderId="13" xfId="18" quotePrefix="1" applyProtection="1">
      <alignment horizontal="left" vertical="center"/>
    </xf>
    <xf numFmtId="0" fontId="0" fillId="0" borderId="0" xfId="8" applyFont="1"/>
    <xf numFmtId="0" fontId="50" fillId="13" borderId="0" xfId="13" applyFont="1" applyFill="1" applyBorder="1" applyAlignment="1">
      <alignment horizontal="left"/>
    </xf>
    <xf numFmtId="0" fontId="47" fillId="13" borderId="0" xfId="0" applyFont="1" applyFill="1" applyAlignment="1">
      <alignment horizontal="left"/>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6" fillId="0" borderId="0" xfId="8" applyFont="1" applyAlignment="1">
      <alignment horizontal="left" vertical="center" wrapText="1"/>
    </xf>
    <xf numFmtId="0" fontId="16" fillId="5" borderId="0" xfId="0" applyFont="1" applyFill="1" applyBorder="1" applyAlignment="1">
      <alignment vertical="center" wrapText="1"/>
    </xf>
    <xf numFmtId="0" fontId="0" fillId="0" borderId="0" xfId="0" applyFont="1" applyAlignment="1">
      <alignment wrapText="1"/>
    </xf>
    <xf numFmtId="0" fontId="37" fillId="5" borderId="0" xfId="0" applyFont="1" applyFill="1" applyBorder="1" applyAlignment="1">
      <alignment vertical="center" wrapText="1"/>
    </xf>
    <xf numFmtId="0" fontId="23" fillId="0" borderId="0" xfId="0" applyFont="1" applyAlignment="1">
      <alignment vertical="center" wrapText="1"/>
    </xf>
    <xf numFmtId="0" fontId="37" fillId="5" borderId="0" xfId="0" applyFont="1" applyFill="1" applyBorder="1" applyAlignment="1">
      <alignment horizontal="left" vertical="center" wrapText="1" indent="1"/>
    </xf>
    <xf numFmtId="0" fontId="23" fillId="0" borderId="0" xfId="0" applyFont="1" applyAlignment="1">
      <alignment horizontal="left" vertical="center" wrapText="1" indent="1"/>
    </xf>
    <xf numFmtId="0" fontId="68" fillId="0" borderId="0" xfId="0" applyFont="1" applyAlignment="1">
      <alignment horizontal="left" vertical="center" wrapText="1" indent="1"/>
    </xf>
    <xf numFmtId="0" fontId="16" fillId="12" borderId="8" xfId="0" applyFont="1" applyFill="1"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16" fillId="5" borderId="0" xfId="0" applyFont="1" applyFill="1" applyBorder="1" applyAlignment="1">
      <alignment horizontal="left" vertical="center" wrapText="1"/>
    </xf>
    <xf numFmtId="0" fontId="37" fillId="5" borderId="0" xfId="0" applyFont="1" applyFill="1" applyBorder="1" applyAlignment="1">
      <alignment horizontal="left" vertical="center" wrapText="1"/>
    </xf>
    <xf numFmtId="0" fontId="23" fillId="0" borderId="0" xfId="0" applyFont="1" applyAlignment="1">
      <alignment horizontal="left" wrapText="1"/>
    </xf>
    <xf numFmtId="0" fontId="16" fillId="5" borderId="0" xfId="0" applyFont="1" applyFill="1" applyBorder="1" applyAlignment="1">
      <alignment horizontal="left" vertical="center" wrapText="1" indent="1"/>
    </xf>
    <xf numFmtId="0" fontId="0" fillId="0" borderId="0" xfId="0" applyAlignment="1">
      <alignment horizontal="left" wrapText="1" indent="1"/>
    </xf>
    <xf numFmtId="0" fontId="17" fillId="5" borderId="0" xfId="0" applyFont="1" applyFill="1" applyAlignment="1">
      <alignment vertical="top" wrapText="1"/>
    </xf>
    <xf numFmtId="0" fontId="0" fillId="0" borderId="0" xfId="0" applyAlignment="1">
      <alignment vertical="top" wrapText="1"/>
    </xf>
    <xf numFmtId="0" fontId="16" fillId="0" borderId="0" xfId="0" applyFont="1" applyAlignment="1">
      <alignment horizontal="left" wrapText="1" indent="1"/>
    </xf>
    <xf numFmtId="0" fontId="0" fillId="0" borderId="0" xfId="0" applyFont="1" applyAlignment="1">
      <alignment vertical="center" wrapText="1"/>
    </xf>
    <xf numFmtId="0" fontId="16" fillId="0" borderId="0" xfId="0" applyFont="1" applyAlignment="1">
      <alignment wrapText="1"/>
    </xf>
    <xf numFmtId="0" fontId="0" fillId="0" borderId="0" xfId="0" applyAlignment="1">
      <alignment wrapText="1"/>
    </xf>
    <xf numFmtId="0" fontId="35" fillId="11" borderId="0" xfId="0" applyFont="1" applyFill="1" applyBorder="1" applyAlignment="1">
      <alignment vertical="center" wrapText="1"/>
    </xf>
    <xf numFmtId="0" fontId="0" fillId="0" borderId="0" xfId="0" applyBorder="1" applyAlignment="1">
      <alignment wrapText="1"/>
    </xf>
    <xf numFmtId="0" fontId="34" fillId="20" borderId="0" xfId="0" applyFont="1" applyFill="1" applyBorder="1" applyAlignment="1">
      <alignment vertical="center" wrapText="1"/>
    </xf>
    <xf numFmtId="0" fontId="0" fillId="20" borderId="0" xfId="0" applyFill="1" applyBorder="1" applyAlignment="1">
      <alignment wrapText="1"/>
    </xf>
    <xf numFmtId="0" fontId="35" fillId="10" borderId="0" xfId="0" applyFont="1" applyFill="1" applyBorder="1" applyAlignment="1">
      <alignment vertical="center" wrapText="1"/>
    </xf>
    <xf numFmtId="0" fontId="53" fillId="0" borderId="0" xfId="21" applyAlignment="1">
      <alignment horizontal="left" vertical="center" wrapText="1"/>
    </xf>
    <xf numFmtId="0" fontId="52" fillId="0" borderId="0" xfId="21" applyFont="1" applyAlignment="1">
      <alignment horizontal="left" vertical="center" wrapText="1"/>
    </xf>
    <xf numFmtId="0" fontId="51" fillId="15" borderId="0" xfId="3" applyAlignment="1">
      <alignment horizontal="center"/>
    </xf>
    <xf numFmtId="0" fontId="58" fillId="0" borderId="32" xfId="37" applyFont="1" applyBorder="1" applyAlignment="1">
      <alignment horizontal="center" vertical="center"/>
    </xf>
    <xf numFmtId="0" fontId="58" fillId="0" borderId="27" xfId="37" applyFont="1" applyBorder="1" applyAlignment="1">
      <alignment horizontal="center" vertical="center"/>
    </xf>
    <xf numFmtId="0" fontId="58" fillId="0" borderId="28" xfId="37" applyFont="1" applyBorder="1" applyAlignment="1">
      <alignment horizontal="center" vertical="center"/>
    </xf>
    <xf numFmtId="0" fontId="17" fillId="0" borderId="0" xfId="6" applyFont="1" applyAlignment="1">
      <alignment horizontal="left" vertical="center"/>
    </xf>
    <xf numFmtId="0" fontId="17" fillId="0" borderId="36" xfId="6" applyFont="1" applyBorder="1" applyAlignment="1">
      <alignment horizontal="left" vertical="center"/>
    </xf>
    <xf numFmtId="0" fontId="7" fillId="3" borderId="5" xfId="0" applyFont="1" applyFill="1" applyBorder="1" applyAlignment="1" applyProtection="1">
      <alignment horizontal="center"/>
    </xf>
    <xf numFmtId="0" fontId="7" fillId="3" borderId="4" xfId="0" applyFont="1" applyFill="1" applyBorder="1" applyAlignment="1" applyProtection="1">
      <alignment horizontal="center"/>
    </xf>
    <xf numFmtId="0" fontId="12" fillId="9" borderId="26" xfId="18" applyBorder="1" applyAlignment="1">
      <alignment horizontal="left" vertical="center" wrapText="1"/>
      <protection locked="0"/>
    </xf>
    <xf numFmtId="0" fontId="12" fillId="9" borderId="27" xfId="18" applyBorder="1" applyAlignment="1">
      <alignment horizontal="left" vertical="center" wrapText="1"/>
      <protection locked="0"/>
    </xf>
    <xf numFmtId="0" fontId="12" fillId="9" borderId="28" xfId="18" applyBorder="1" applyAlignment="1">
      <alignment horizontal="left" vertical="center" wrapText="1"/>
      <protection locked="0"/>
    </xf>
    <xf numFmtId="0" fontId="7" fillId="3" borderId="5" xfId="0" applyFont="1" applyFill="1" applyBorder="1" applyAlignment="1" applyProtection="1">
      <alignment wrapText="1"/>
    </xf>
    <xf numFmtId="0" fontId="7" fillId="3" borderId="6" xfId="0" applyFont="1" applyFill="1" applyBorder="1" applyAlignment="1" applyProtection="1">
      <alignment wrapText="1"/>
    </xf>
    <xf numFmtId="0" fontId="7" fillId="3" borderId="4" xfId="0" applyFont="1" applyFill="1" applyBorder="1" applyAlignment="1" applyProtection="1">
      <alignment wrapText="1"/>
    </xf>
    <xf numFmtId="0" fontId="12" fillId="9" borderId="33" xfId="18" applyBorder="1" applyAlignment="1">
      <alignment horizontal="left" vertical="center" wrapText="1"/>
      <protection locked="0"/>
    </xf>
    <xf numFmtId="0" fontId="12" fillId="9" borderId="34" xfId="18" applyBorder="1" applyAlignment="1">
      <alignment horizontal="left" vertical="center" wrapText="1"/>
      <protection locked="0"/>
    </xf>
    <xf numFmtId="0" fontId="12" fillId="9" borderId="35" xfId="18" applyBorder="1" applyAlignment="1">
      <alignment horizontal="left" vertical="center" wrapText="1"/>
      <protection locked="0"/>
    </xf>
    <xf numFmtId="15" fontId="58" fillId="0" borderId="32" xfId="39" applyFont="1" applyBorder="1" applyAlignment="1">
      <alignment horizontal="center" vertical="center"/>
    </xf>
    <xf numFmtId="15" fontId="58" fillId="0" borderId="27" xfId="39" applyFont="1" applyBorder="1" applyAlignment="1">
      <alignment horizontal="center" vertical="center"/>
    </xf>
    <xf numFmtId="15" fontId="58" fillId="0" borderId="28" xfId="39" applyFont="1" applyBorder="1" applyAlignment="1">
      <alignment horizontal="center" vertical="center"/>
    </xf>
    <xf numFmtId="0" fontId="12" fillId="9" borderId="26" xfId="18" applyBorder="1" applyAlignment="1">
      <alignment horizontal="center" vertical="center" wrapText="1"/>
      <protection locked="0"/>
    </xf>
    <xf numFmtId="0" fontId="12" fillId="9" borderId="27" xfId="18" applyBorder="1" applyAlignment="1">
      <alignment horizontal="center" vertical="center" wrapText="1"/>
      <protection locked="0"/>
    </xf>
    <xf numFmtId="0" fontId="12" fillId="9" borderId="28" xfId="18" applyBorder="1" applyAlignment="1">
      <alignment horizontal="center" vertical="center" wrapText="1"/>
      <protection locked="0"/>
    </xf>
    <xf numFmtId="0" fontId="58" fillId="0" borderId="13" xfId="37" applyFont="1" applyAlignment="1">
      <alignment horizontal="center" vertical="center"/>
    </xf>
    <xf numFmtId="0" fontId="7" fillId="3" borderId="2" xfId="0" applyFont="1" applyFill="1" applyBorder="1" applyAlignment="1" applyProtection="1">
      <alignment wrapText="1"/>
    </xf>
    <xf numFmtId="0" fontId="12" fillId="9" borderId="13" xfId="18" applyAlignment="1">
      <alignment horizontal="left" vertical="center" wrapText="1"/>
      <protection locked="0"/>
    </xf>
    <xf numFmtId="15" fontId="58" fillId="0" borderId="13" xfId="39" applyFont="1" applyAlignment="1">
      <alignment horizontal="center" vertical="center"/>
    </xf>
    <xf numFmtId="0" fontId="17" fillId="0" borderId="0" xfId="6" applyFont="1">
      <alignment vertical="center"/>
    </xf>
    <xf numFmtId="0" fontId="7" fillId="3" borderId="2" xfId="0" applyFont="1" applyFill="1" applyBorder="1" applyAlignment="1" applyProtection="1">
      <alignment horizontal="center"/>
    </xf>
    <xf numFmtId="0" fontId="16" fillId="0" borderId="0" xfId="8" applyFont="1" applyAlignment="1">
      <alignment horizontal="left" wrapText="1"/>
    </xf>
    <xf numFmtId="0" fontId="61" fillId="0" borderId="0" xfId="8" applyFont="1" applyAlignment="1">
      <alignment horizontal="left" wrapText="1"/>
    </xf>
    <xf numFmtId="0" fontId="48" fillId="9" borderId="13" xfId="9" applyFill="1" applyBorder="1" applyAlignment="1" applyProtection="1">
      <alignment horizontal="left" vertical="center"/>
    </xf>
    <xf numFmtId="177" fontId="37" fillId="9" borderId="13" xfId="33" applyFont="1" applyAlignment="1" applyProtection="1">
      <alignment horizontal="center" vertical="center"/>
    </xf>
    <xf numFmtId="0" fontId="37" fillId="19" borderId="0" xfId="46" applyFont="1" applyAlignment="1" applyProtection="1">
      <alignment horizontal="center" vertical="center"/>
    </xf>
    <xf numFmtId="171" fontId="37" fillId="9" borderId="13" xfId="23" applyFont="1" applyAlignment="1" applyProtection="1">
      <alignment horizontal="center" vertical="center"/>
    </xf>
  </cellXfs>
  <cellStyles count="50">
    <cellStyle name="Banner" xfId="25"/>
    <cellStyle name="Calc % 0dp" xfId="26"/>
    <cellStyle name="Calc % 2dp" xfId="27"/>
    <cellStyle name="Calc Amount" xfId="28"/>
    <cellStyle name="Calc Date" xfId="29"/>
    <cellStyle name="Calc Dec 2dp" xfId="30"/>
    <cellStyle name="Check" xfId="11"/>
    <cellStyle name="Databook Ref" xfId="31"/>
    <cellStyle name="Followed Hyperlink" xfId="10" builtinId="9" customBuiltin="1"/>
    <cellStyle name="Heading 1" xfId="3" builtinId="16" customBuiltin="1"/>
    <cellStyle name="Heading 1 2" xfId="16"/>
    <cellStyle name="Heading 1 3" xfId="48"/>
    <cellStyle name="Heading 2" xfId="4" builtinId="17" customBuiltin="1"/>
    <cellStyle name="Heading 3" xfId="5" builtinId="18" customBuiltin="1"/>
    <cellStyle name="Heading 3 2" xfId="12"/>
    <cellStyle name="Heading 4" xfId="6" builtinId="19" customBuiltin="1"/>
    <cellStyle name="Heading 4 2" xfId="15"/>
    <cellStyle name="Hyperlink" xfId="9" builtinId="8" customBuiltin="1"/>
    <cellStyle name="Hyperlink 2" xfId="13"/>
    <cellStyle name="Input % 0dp" xfId="32"/>
    <cellStyle name="Input % 2dp" xfId="23"/>
    <cellStyle name="Input Amount" xfId="22"/>
    <cellStyle name="Input Date" xfId="20"/>
    <cellStyle name="Input Dec 2dp" xfId="33"/>
    <cellStyle name="Input General" xfId="18"/>
    <cellStyle name="Input List" xfId="19"/>
    <cellStyle name="Label Name" xfId="17"/>
    <cellStyle name="Label Time/Unit" xfId="34"/>
    <cellStyle name="Link  % 0dp" xfId="35"/>
    <cellStyle name="Link  % 2dp" xfId="36"/>
    <cellStyle name="Link  General" xfId="37"/>
    <cellStyle name="Link Amount" xfId="38"/>
    <cellStyle name="Link Date" xfId="39"/>
    <cellStyle name="Link Dec 2dp" xfId="40"/>
    <cellStyle name="Normal" xfId="0" builtinId="0" customBuiltin="1"/>
    <cellStyle name="Normal 2" xfId="8"/>
    <cellStyle name="Normal 3" xfId="47"/>
    <cellStyle name="Output % 0dp" xfId="41"/>
    <cellStyle name="Output % 2dp" xfId="42"/>
    <cellStyle name="Output Amount" xfId="43"/>
    <cellStyle name="Output Date" xfId="44"/>
    <cellStyle name="Output Dec 2dp" xfId="45"/>
    <cellStyle name="Percent" xfId="1" builtinId="5"/>
    <cellStyle name="Percent 2" xfId="2"/>
    <cellStyle name="Percent 2 2" xfId="49"/>
    <cellStyle name="System" xfId="24"/>
    <cellStyle name="Unused" xfId="46"/>
    <cellStyle name="Warn" xfId="14"/>
    <cellStyle name="Warning Text" xfId="7" builtinId="11" customBuiltin="1"/>
    <cellStyle name="Warning Text 2" xfId="21"/>
  </cellStyles>
  <dxfs count="633">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0070C0"/>
      <color rgb="FF5AB7B2"/>
      <color rgb="FFFF5353"/>
      <color rgb="FFA6A6A6"/>
      <color rgb="FFFFFFCC"/>
      <color rgb="FFD9E1F2"/>
      <color rgb="FF5CDA77"/>
      <color rgb="FF91DBA1"/>
      <color rgb="FFFF0101"/>
      <color rgb="FFFF69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customXml" Target="../customXml/item1.xml"/><Relationship Id="rId3" Type="http://schemas.openxmlformats.org/officeDocument/2006/relationships/worksheet" Target="worksheets/sheet2.xml"/><Relationship Id="rId21" Type="http://schemas.openxmlformats.org/officeDocument/2006/relationships/worksheet" Target="worksheets/sheet20.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calcChain" Target="calcChain.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worksheet" Target="worksheets/sheet19.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24" Type="http://schemas.openxmlformats.org/officeDocument/2006/relationships/sharedStrings" Target="sharedStrings.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9.xml"/><Relationship Id="rId19" Type="http://schemas.openxmlformats.org/officeDocument/2006/relationships/worksheet" Target="worksheets/sheet18.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theme" Target="theme/theme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699889784"/>
        <c:axId val="699892736"/>
      </c:barChart>
      <c:catAx>
        <c:axId val="69988978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9892736"/>
        <c:crosses val="autoZero"/>
        <c:auto val="1"/>
        <c:lblAlgn val="ctr"/>
        <c:lblOffset val="100"/>
        <c:noMultiLvlLbl val="0"/>
      </c:catAx>
      <c:valAx>
        <c:axId val="699892736"/>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9889784"/>
        <c:crosses val="autoZero"/>
        <c:crossBetween val="between"/>
      </c:valAx>
      <c:spPr>
        <a:noFill/>
        <a:ln>
          <a:noFill/>
        </a:ln>
        <a:effectLst/>
      </c:spPr>
    </c:plotArea>
    <c:plotVisOnly val="1"/>
    <c:dispBlanksAs val="gap"/>
    <c:showDLblsOverMax val="0"/>
  </c:chart>
  <c:spPr>
    <a:solidFill>
      <a:srgbClr val="617179"/>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sheetPr codeName="Chart1">
    <tabColor rgb="FF617179"/>
  </sheetPr>
  <sheetViews>
    <sheetView zoomScale="85" workbookViewId="0"/>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1.1b Lead Financial Input'!A1"/><Relationship Id="rId13" Type="http://schemas.openxmlformats.org/officeDocument/2006/relationships/hyperlink" Target="#'3.2 Immediate Parent Assmt'!A1"/><Relationship Id="rId18" Type="http://schemas.openxmlformats.org/officeDocument/2006/relationships/hyperlink" Target="#'2.2 Subcontractor Ancillary Inp'!A1"/><Relationship Id="rId3" Type="http://schemas.openxmlformats.org/officeDocument/2006/relationships/hyperlink" Target="#'Bidder Instructions'!A1"/><Relationship Id="rId21" Type="http://schemas.openxmlformats.org/officeDocument/2006/relationships/hyperlink" Target="#'Authority Instructions'!A1"/><Relationship Id="rId7" Type="http://schemas.openxmlformats.org/officeDocument/2006/relationships/hyperlink" Target="#'Authority RAG Thresholds'!A1"/><Relationship Id="rId12" Type="http://schemas.openxmlformats.org/officeDocument/2006/relationships/hyperlink" Target="#'2.2 Sub-Supplier Ancillary Inpu'!A1"/><Relationship Id="rId17" Type="http://schemas.openxmlformats.org/officeDocument/2006/relationships/hyperlink" Target="#'3.6 Sub-Supplier #3 Assmt'!A1"/><Relationship Id="rId2" Type="http://schemas.openxmlformats.org/officeDocument/2006/relationships/hyperlink" Target="#'1.1a Lead Financial Input'!A1"/><Relationship Id="rId16" Type="http://schemas.openxmlformats.org/officeDocument/2006/relationships/hyperlink" Target="#'3.5 Subcontractor #2 Assmt'!A1"/><Relationship Id="rId20" Type="http://schemas.openxmlformats.org/officeDocument/2006/relationships/hyperlink" Target="#Setup!A1"/><Relationship Id="rId1" Type="http://schemas.openxmlformats.org/officeDocument/2006/relationships/hyperlink" Target="#'3.1 Lead Bidder Assessment'!A1"/><Relationship Id="rId6" Type="http://schemas.openxmlformats.org/officeDocument/2006/relationships/hyperlink" Target="#'Metric Definitions'!A1"/><Relationship Id="rId11" Type="http://schemas.openxmlformats.org/officeDocument/2006/relationships/hyperlink" Target="#'2.1 Lead Ancillary Input '!A1"/><Relationship Id="rId5" Type="http://schemas.openxmlformats.org/officeDocument/2006/relationships/hyperlink" Target="#SysConfig!A1"/><Relationship Id="rId15" Type="http://schemas.openxmlformats.org/officeDocument/2006/relationships/hyperlink" Target="#'3.4 Subcontractor #1 Assmt'!Print_Area"/><Relationship Id="rId10" Type="http://schemas.openxmlformats.org/officeDocument/2006/relationships/hyperlink" Target="#'1.2b Subcontractor Input'!A1"/><Relationship Id="rId19" Type="http://schemas.openxmlformats.org/officeDocument/2006/relationships/hyperlink" Target="#'3.6 Subcontractor #3 Assmt'!A1"/><Relationship Id="rId4" Type="http://schemas.openxmlformats.org/officeDocument/2006/relationships/hyperlink" Target="#Contents!A1"/><Relationship Id="rId9" Type="http://schemas.openxmlformats.org/officeDocument/2006/relationships/hyperlink" Target="#'1.2a Subcontractor Input'!A1"/><Relationship Id="rId14" Type="http://schemas.openxmlformats.org/officeDocument/2006/relationships/hyperlink" Target="#'3.3 Ultimate Parent Assmt'!Print_Area"/></Relationships>
</file>

<file path=xl/drawings/_rels/drawing4.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_rels/drawing5.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absoluteAnchor>
    <xdr:pos x="0" y="0"/>
    <xdr:ext cx="9312088" cy="6084794"/>
    <xdr:graphicFrame macro="">
      <xdr:nvGraphicFramePr>
        <xdr:cNvPr id="2" name="Chart 1">
          <a:extLst>
            <a:ext uri="{FF2B5EF4-FFF2-40B4-BE49-F238E27FC236}">
              <a16:creationId xmlns:a16="http://schemas.microsoft.com/office/drawing/2014/main" id="{9344D2C0-555E-4847-BC6B-5157C7C1ABE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0.03985</cdr:x>
      <cdr:y>0.03659</cdr:y>
    </cdr:from>
    <cdr:to>
      <cdr:x>0.12685</cdr:x>
      <cdr:y>0.15092</cdr:y>
    </cdr:to>
    <cdr:pic>
      <cdr:nvPicPr>
        <cdr:cNvPr id="2" name="Google Shape;17;p11" descr="Government Commercial Function logo">
          <a:extLst xmlns:a="http://schemas.openxmlformats.org/drawingml/2006/main">
            <a:ext uri="{FF2B5EF4-FFF2-40B4-BE49-F238E27FC236}">
              <a16:creationId xmlns:a16="http://schemas.microsoft.com/office/drawing/2014/main" id="{00000000-0008-0000-0100-000005000000}"/>
            </a:ext>
          </a:extLst>
        </cdr:cNvPr>
        <cdr:cNvPicPr preferRelativeResize="0"/>
      </cdr:nvPicPr>
      <cdr:blipFill rotWithShape="1">
        <a:blip xmlns:a="http://schemas.openxmlformats.org/drawingml/2006/main" xmlns:r="http://schemas.openxmlformats.org/officeDocument/2006/relationships" r:embed="rId1">
          <a:alphaModFix/>
        </a:blip>
        <a:srcRect xmlns:a="http://schemas.openxmlformats.org/drawingml/2006/main" l="5815"/>
        <a:stretch xmlns:a="http://schemas.openxmlformats.org/drawingml/2006/main"/>
      </cdr:blipFill>
      <cdr:spPr>
        <a:xfrm xmlns:a="http://schemas.openxmlformats.org/drawingml/2006/main">
          <a:off x="370902" y="222563"/>
          <a:ext cx="809625" cy="695325"/>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0.029</cdr:x>
      <cdr:y>0.21036</cdr:y>
    </cdr:from>
    <cdr:to>
      <cdr:x>0.5183</cdr:x>
      <cdr:y>0.43671</cdr:y>
    </cdr:to>
    <cdr:sp macro="" textlink="">
      <cdr:nvSpPr>
        <cdr:cNvPr id="3" name="TextBox 1">
          <a:extLst xmlns:a="http://schemas.openxmlformats.org/drawingml/2006/main">
            <a:ext uri="{FF2B5EF4-FFF2-40B4-BE49-F238E27FC236}">
              <a16:creationId xmlns:a16="http://schemas.microsoft.com/office/drawing/2014/main" id="{AC50EC96-F874-4F1A-B407-1A9C8521432A}"/>
            </a:ext>
          </a:extLst>
        </cdr:cNvPr>
        <cdr:cNvSpPr txBox="1"/>
      </cdr:nvSpPr>
      <cdr:spPr>
        <a:xfrm xmlns:a="http://schemas.openxmlformats.org/drawingml/2006/main">
          <a:off x="180034" y="853331"/>
          <a:ext cx="3037603" cy="91820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2800" b="0" i="0">
              <a:solidFill>
                <a:srgbClr val="57B6B2"/>
              </a:solidFill>
              <a:effectLst/>
              <a:latin typeface="Arial" panose="020B0604020202020204" pitchFamily="34" charset="0"/>
              <a:ea typeface="+mn-ea"/>
              <a:cs typeface="Arial" panose="020B0604020202020204" pitchFamily="34" charset="0"/>
            </a:rPr>
            <a:t>The Sourcing Programme</a:t>
          </a:r>
          <a:endParaRPr lang="en-US" sz="2800">
            <a:solidFill>
              <a:srgbClr val="57B6B2"/>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0.49452</cdr:x>
      <cdr:y>0.31077</cdr:y>
    </cdr:from>
    <cdr:to>
      <cdr:x>0.86461</cdr:x>
      <cdr:y>0.82377</cdr:y>
    </cdr:to>
    <cdr:pic>
      <cdr:nvPicPr>
        <cdr:cNvPr id="4" name="Google Shape;18;p11">
          <a:extLst xmlns:a="http://schemas.openxmlformats.org/drawingml/2006/main">
            <a:ext uri="{FF2B5EF4-FFF2-40B4-BE49-F238E27FC236}">
              <a16:creationId xmlns:a16="http://schemas.microsoft.com/office/drawing/2014/main" id="{FD9F5C79-0A90-4B8B-BD65-630656FE54DC}"/>
            </a:ext>
          </a:extLst>
        </cdr:cNvPr>
        <cdr:cNvPicPr preferRelativeResize="0"/>
      </cdr:nvPicPr>
      <cdr:blipFill rotWithShape="1">
        <a:blip xmlns:a="http://schemas.openxmlformats.org/drawingml/2006/main" xmlns:r="http://schemas.openxmlformats.org/officeDocument/2006/relationships" r:embed="rId2">
          <a:alphaModFix/>
        </a:blip>
        <a:srcRect xmlns:a="http://schemas.openxmlformats.org/drawingml/2006/main"/>
        <a:stretch xmlns:a="http://schemas.openxmlformats.org/drawingml/2006/main"/>
      </cdr:blipFill>
      <cdr:spPr>
        <a:xfrm xmlns:a="http://schemas.openxmlformats.org/drawingml/2006/main">
          <a:off x="4602188" y="1890062"/>
          <a:ext cx="3444175" cy="3120071"/>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0.04111</cdr:x>
      <cdr:y>0.80239</cdr:y>
    </cdr:from>
    <cdr:to>
      <cdr:x>0.59162</cdr:x>
      <cdr:y>0.87107</cdr:y>
    </cdr:to>
    <cdr:sp macro="" textlink="">
      <cdr:nvSpPr>
        <cdr:cNvPr id="6"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382110" y="4869078"/>
          <a:ext cx="5116887" cy="41678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Financial</a:t>
          </a:r>
          <a:r>
            <a:rPr lang="en-GB" sz="1100" b="0" i="0" baseline="0">
              <a:solidFill>
                <a:sysClr val="windowText" lastClr="000000"/>
              </a:solidFill>
              <a:effectLst/>
              <a:latin typeface="Arial" panose="020B0604020202020204" pitchFamily="34" charset="0"/>
              <a:ea typeface="+mn-ea"/>
              <a:cs typeface="Arial" panose="020B0604020202020204" pitchFamily="34" charset="0"/>
            </a:rPr>
            <a:t> Viability Risk Assessment Tool (FVRA)</a:t>
          </a:r>
          <a:endParaRPr lang="en-GB" sz="1100" b="0" i="0">
            <a:solidFill>
              <a:sysClr val="windowText" lastClr="000000"/>
            </a:solidFill>
            <a:effectLst/>
            <a:latin typeface="Arial" panose="020B0604020202020204" pitchFamily="34" charset="0"/>
            <a:ea typeface="+mn-ea"/>
            <a:cs typeface="Arial" panose="020B0604020202020204" pitchFamily="34" charset="0"/>
          </a:endParaRPr>
        </a:p>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Version: v4.3.1</a:t>
          </a:r>
          <a:endParaRPr lang="en-US" sz="11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0.03962</cdr:x>
      <cdr:y>0.88912</cdr:y>
    </cdr:from>
    <cdr:to>
      <cdr:x>0.99122</cdr:x>
      <cdr:y>0.99372</cdr:y>
    </cdr:to>
    <cdr:sp macro="" textlink="">
      <cdr:nvSpPr>
        <cdr:cNvPr id="5" name="TextBox 4"/>
        <cdr:cNvSpPr txBox="1"/>
      </cdr:nvSpPr>
      <cdr:spPr>
        <a:xfrm xmlns:a="http://schemas.openxmlformats.org/drawingml/2006/main">
          <a:off x="245477" y="3597252"/>
          <a:ext cx="5895880" cy="423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200"/>
            </a:spcAft>
          </a:pPr>
          <a:r>
            <a:rPr lang="en-GB" sz="1100" b="0" i="1">
              <a:solidFill>
                <a:srgbClr val="FF0000"/>
              </a:solidFill>
              <a:effectLst/>
              <a:latin typeface="Arial" panose="020B0604020202020204" pitchFamily="34" charset="0"/>
              <a:ea typeface="Arial" panose="020B0604020202020204" pitchFamily="34" charset="0"/>
              <a:cs typeface="Times New Roman" panose="02020603050405020304" pitchFamily="18" charset="0"/>
            </a:rPr>
            <a:t>This tool is provided as guidance. UK Contracting Authorities can use their own branding.</a:t>
          </a:r>
          <a:endParaRPr lang="en-GB" sz="1100"/>
        </a:p>
      </cdr:txBody>
    </cdr:sp>
  </cdr:relSizeAnchor>
  <cdr:relSizeAnchor xmlns:cdr="http://schemas.openxmlformats.org/drawingml/2006/chartDrawing">
    <cdr:from>
      <cdr:x>0.04359</cdr:x>
      <cdr:y>0.6881</cdr:y>
    </cdr:from>
    <cdr:to>
      <cdr:x>0.41019</cdr:x>
      <cdr:y>0.77492</cdr:y>
    </cdr:to>
    <cdr:sp macro="" textlink="">
      <cdr:nvSpPr>
        <cdr:cNvPr id="9" name="TextBox 8"/>
        <cdr:cNvSpPr txBox="1"/>
      </cdr:nvSpPr>
      <cdr:spPr>
        <a:xfrm xmlns:a="http://schemas.openxmlformats.org/drawingml/2006/main">
          <a:off x="405423" y="4181231"/>
          <a:ext cx="3409462" cy="527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0.03073</cdr:x>
      <cdr:y>0.42087</cdr:y>
    </cdr:from>
    <cdr:to>
      <cdr:x>0.4994</cdr:x>
      <cdr:y>0.47413</cdr:y>
    </cdr:to>
    <cdr:sp macro="" textlink="Setup!$F$17">
      <cdr:nvSpPr>
        <cdr:cNvPr id="10"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342546" y="3060422"/>
          <a:ext cx="5224251" cy="38728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fld id="{AC6DDCBD-E6F9-4632-9517-FFC63A513F34}" type="TxLink">
            <a:rPr lang="en-US" sz="2000" b="0" i="0" u="none" strike="noStrike">
              <a:solidFill>
                <a:schemeClr val="bg1"/>
              </a:solidFill>
              <a:effectLst/>
              <a:latin typeface="Arial"/>
              <a:cs typeface="Arial"/>
            </a:rPr>
            <a:pPr rtl="0"/>
            <a:t>RM6232 - FM &amp; Workplace Services</a:t>
          </a:fld>
          <a:endParaRPr lang="en-US" sz="20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0.38572</cdr:x>
      <cdr:y>0.0194</cdr:y>
    </cdr:from>
    <cdr:to>
      <cdr:x>0.6787</cdr:x>
      <cdr:y>0.06559</cdr:y>
    </cdr:to>
    <cdr:sp macro="" textlink="[0]!cstProtectiveMarking">
      <cdr:nvSpPr>
        <cdr:cNvPr id="11" name="TextBox 1">
          <a:extLst xmlns:a="http://schemas.openxmlformats.org/drawingml/2006/main">
            <a:ext uri="{FF2B5EF4-FFF2-40B4-BE49-F238E27FC236}">
              <a16:creationId xmlns:a16="http://schemas.microsoft.com/office/drawing/2014/main" id="{F0323009-8D2E-124A-8A6E-AD92FBF6BFA4}"/>
            </a:ext>
          </a:extLst>
        </cdr:cNvPr>
        <cdr:cNvSpPr txBox="1"/>
      </cdr:nvSpPr>
      <cdr:spPr>
        <a:xfrm xmlns:a="http://schemas.openxmlformats.org/drawingml/2006/main">
          <a:off x="3584655" y="117683"/>
          <a:ext cx="2722784" cy="28020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fld id="{163AC149-9748-4507-B590-79FC605D33F1}" type="TxLink">
            <a:rPr lang="en-US" sz="1200" b="0" i="0" u="none" strike="noStrike">
              <a:solidFill>
                <a:schemeClr val="bg1"/>
              </a:solidFill>
              <a:effectLst/>
              <a:latin typeface="+mn-lt"/>
              <a:cs typeface="Arial"/>
            </a:rPr>
            <a:pPr rtl="0"/>
            <a:t>OFFICIAL</a:t>
          </a:fld>
          <a:r>
            <a:rPr lang="en-US" sz="1200" b="0" i="0" u="none" strike="noStrike">
              <a:solidFill>
                <a:schemeClr val="bg1"/>
              </a:solidFill>
              <a:effectLst/>
              <a:latin typeface="+mn-lt"/>
              <a:cs typeface="Arial"/>
            </a:rPr>
            <a:t>  </a:t>
          </a:r>
          <a:endParaRPr lang="en-US" sz="2000" b="1">
            <a:solidFill>
              <a:schemeClr val="bg1"/>
            </a:solidFill>
            <a:effectLst/>
            <a:latin typeface="+mn-lt"/>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3416300</xdr:colOff>
      <xdr:row>42</xdr:row>
      <xdr:rowOff>119455</xdr:rowOff>
    </xdr:from>
    <xdr:to>
      <xdr:col>6</xdr:col>
      <xdr:colOff>4876800</xdr:colOff>
      <xdr:row>46</xdr:row>
      <xdr:rowOff>113105</xdr:rowOff>
    </xdr:to>
    <xdr:sp macro="" textlink="">
      <xdr:nvSpPr>
        <xdr:cNvPr id="2" name="Rounded Rectangle 7">
          <a:hlinkClick xmlns:r="http://schemas.openxmlformats.org/officeDocument/2006/relationships" r:id="rId1"/>
          <a:extLst>
            <a:ext uri="{FF2B5EF4-FFF2-40B4-BE49-F238E27FC236}">
              <a16:creationId xmlns:a16="http://schemas.microsoft.com/office/drawing/2014/main" id="{DC0E4E8A-B1F7-4AC1-8A7A-319591DC88F7}"/>
            </a:ext>
          </a:extLst>
        </xdr:cNvPr>
        <xdr:cNvSpPr/>
      </xdr:nvSpPr>
      <xdr:spPr>
        <a:xfrm>
          <a:off x="6426200" y="6113855"/>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3.1 Lead Bidder Assessment</a:t>
          </a:r>
        </a:p>
      </xdr:txBody>
    </xdr:sp>
    <xdr:clientData/>
  </xdr:twoCellAnchor>
  <xdr:twoCellAnchor>
    <xdr:from>
      <xdr:col>6</xdr:col>
      <xdr:colOff>1073150</xdr:colOff>
      <xdr:row>42</xdr:row>
      <xdr:rowOff>63575</xdr:rowOff>
    </xdr:from>
    <xdr:to>
      <xdr:col>6</xdr:col>
      <xdr:colOff>2533650</xdr:colOff>
      <xdr:row>46</xdr:row>
      <xdr:rowOff>57225</xdr:rowOff>
    </xdr:to>
    <xdr:sp macro="" textlink="">
      <xdr:nvSpPr>
        <xdr:cNvPr id="3" name="Rounded Rectangle 8">
          <a:hlinkClick xmlns:r="http://schemas.openxmlformats.org/officeDocument/2006/relationships" r:id="rId2"/>
          <a:extLst>
            <a:ext uri="{FF2B5EF4-FFF2-40B4-BE49-F238E27FC236}">
              <a16:creationId xmlns:a16="http://schemas.microsoft.com/office/drawing/2014/main" id="{7CF6EEC2-497A-4E87-8A41-90410692CF56}"/>
            </a:ext>
          </a:extLst>
        </xdr:cNvPr>
        <xdr:cNvSpPr/>
      </xdr:nvSpPr>
      <xdr:spPr>
        <a:xfrm>
          <a:off x="4083050" y="59119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1.1a</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4</xdr:col>
      <xdr:colOff>1298687</xdr:colOff>
      <xdr:row>56</xdr:row>
      <xdr:rowOff>29920</xdr:rowOff>
    </xdr:from>
    <xdr:to>
      <xdr:col>6</xdr:col>
      <xdr:colOff>338455</xdr:colOff>
      <xdr:row>60</xdr:row>
      <xdr:rowOff>21665</xdr:rowOff>
    </xdr:to>
    <xdr:sp macro="" textlink="">
      <xdr:nvSpPr>
        <xdr:cNvPr id="4" name="Rounded Rectangle 9">
          <a:hlinkClick xmlns:r="http://schemas.openxmlformats.org/officeDocument/2006/relationships" r:id="rId3"/>
          <a:extLst>
            <a:ext uri="{FF2B5EF4-FFF2-40B4-BE49-F238E27FC236}">
              <a16:creationId xmlns:a16="http://schemas.microsoft.com/office/drawing/2014/main" id="{BBB4FC73-ECAD-4115-91C9-154879D440AA}"/>
            </a:ext>
          </a:extLst>
        </xdr:cNvPr>
        <xdr:cNvSpPr/>
      </xdr:nvSpPr>
      <xdr:spPr>
        <a:xfrm>
          <a:off x="2362312" y="8062670"/>
          <a:ext cx="1802018" cy="563245"/>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Bidder Instructions</a:t>
          </a:r>
        </a:p>
      </xdr:txBody>
    </xdr:sp>
    <xdr:clientData/>
  </xdr:twoCellAnchor>
  <xdr:twoCellAnchor>
    <xdr:from>
      <xdr:col>6</xdr:col>
      <xdr:colOff>5643880</xdr:colOff>
      <xdr:row>50</xdr:row>
      <xdr:rowOff>17103</xdr:rowOff>
    </xdr:from>
    <xdr:to>
      <xdr:col>7</xdr:col>
      <xdr:colOff>119380</xdr:colOff>
      <xdr:row>54</xdr:row>
      <xdr:rowOff>10754</xdr:rowOff>
    </xdr:to>
    <xdr:sp macro="" textlink="">
      <xdr:nvSpPr>
        <xdr:cNvPr id="7" name="Rounded Rectangle 10">
          <a:hlinkClick xmlns:r="http://schemas.openxmlformats.org/officeDocument/2006/relationships" r:id="rId4"/>
          <a:extLst>
            <a:ext uri="{FF2B5EF4-FFF2-40B4-BE49-F238E27FC236}">
              <a16:creationId xmlns:a16="http://schemas.microsoft.com/office/drawing/2014/main" id="{A60816D4-5008-4E06-B323-E267F2A6A1B3}"/>
            </a:ext>
          </a:extLst>
        </xdr:cNvPr>
        <xdr:cNvSpPr/>
      </xdr:nvSpPr>
      <xdr:spPr>
        <a:xfrm>
          <a:off x="8653780" y="7033853"/>
          <a:ext cx="1460500" cy="5778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Contents</a:t>
          </a:r>
        </a:p>
      </xdr:txBody>
    </xdr:sp>
    <xdr:clientData/>
  </xdr:twoCellAnchor>
  <xdr:twoCellAnchor>
    <xdr:from>
      <xdr:col>6</xdr:col>
      <xdr:colOff>5650230</xdr:colOff>
      <xdr:row>60</xdr:row>
      <xdr:rowOff>16953</xdr:rowOff>
    </xdr:from>
    <xdr:to>
      <xdr:col>7</xdr:col>
      <xdr:colOff>125730</xdr:colOff>
      <xdr:row>64</xdr:row>
      <xdr:rowOff>10604</xdr:rowOff>
    </xdr:to>
    <xdr:sp macro="" textlink="">
      <xdr:nvSpPr>
        <xdr:cNvPr id="10" name="Rounded Rectangle 15">
          <a:hlinkClick xmlns:r="http://schemas.openxmlformats.org/officeDocument/2006/relationships" r:id="rId5"/>
          <a:extLst>
            <a:ext uri="{FF2B5EF4-FFF2-40B4-BE49-F238E27FC236}">
              <a16:creationId xmlns:a16="http://schemas.microsoft.com/office/drawing/2014/main" id="{D082336F-F168-481E-9674-965D1D75FE53}"/>
            </a:ext>
          </a:extLst>
        </xdr:cNvPr>
        <xdr:cNvSpPr/>
      </xdr:nvSpPr>
      <xdr:spPr>
        <a:xfrm>
          <a:off x="9476105" y="94784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SysConfig</a:t>
          </a:r>
        </a:p>
      </xdr:txBody>
    </xdr:sp>
    <xdr:clientData/>
  </xdr:twoCellAnchor>
  <xdr:twoCellAnchor>
    <xdr:from>
      <xdr:col>6</xdr:col>
      <xdr:colOff>5643880</xdr:colOff>
      <xdr:row>65</xdr:row>
      <xdr:rowOff>5712</xdr:rowOff>
    </xdr:from>
    <xdr:to>
      <xdr:col>7</xdr:col>
      <xdr:colOff>119380</xdr:colOff>
      <xdr:row>68</xdr:row>
      <xdr:rowOff>158111</xdr:rowOff>
    </xdr:to>
    <xdr:sp macro="" textlink="">
      <xdr:nvSpPr>
        <xdr:cNvPr id="11" name="Rounded Rectangle 16">
          <a:hlinkClick xmlns:r="http://schemas.openxmlformats.org/officeDocument/2006/relationships" r:id="rId6"/>
          <a:extLst>
            <a:ext uri="{FF2B5EF4-FFF2-40B4-BE49-F238E27FC236}">
              <a16:creationId xmlns:a16="http://schemas.microsoft.com/office/drawing/2014/main" id="{B0AF5728-3A29-49F5-9D11-8D12F76FC199}"/>
            </a:ext>
          </a:extLst>
        </xdr:cNvPr>
        <xdr:cNvSpPr/>
      </xdr:nvSpPr>
      <xdr:spPr>
        <a:xfrm>
          <a:off x="9469755" y="10260962"/>
          <a:ext cx="1460500" cy="628649"/>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Metric Definitions</a:t>
          </a:r>
        </a:p>
      </xdr:txBody>
    </xdr:sp>
    <xdr:clientData/>
  </xdr:twoCellAnchor>
  <xdr:twoCellAnchor>
    <xdr:from>
      <xdr:col>4</xdr:col>
      <xdr:colOff>1293737</xdr:colOff>
      <xdr:row>60</xdr:row>
      <xdr:rowOff>129857</xdr:rowOff>
    </xdr:from>
    <xdr:to>
      <xdr:col>6</xdr:col>
      <xdr:colOff>339406</xdr:colOff>
      <xdr:row>64</xdr:row>
      <xdr:rowOff>131127</xdr:rowOff>
    </xdr:to>
    <xdr:sp macro="" textlink="">
      <xdr:nvSpPr>
        <xdr:cNvPr id="14" name="Rounded Rectangle 9">
          <a:hlinkClick xmlns:r="http://schemas.openxmlformats.org/officeDocument/2006/relationships" r:id="rId7"/>
          <a:extLst>
            <a:ext uri="{FF2B5EF4-FFF2-40B4-BE49-F238E27FC236}">
              <a16:creationId xmlns:a16="http://schemas.microsoft.com/office/drawing/2014/main" id="{FAE85A4C-F5BC-4FFA-B61A-A6096881F6D4}"/>
            </a:ext>
          </a:extLst>
        </xdr:cNvPr>
        <xdr:cNvSpPr/>
      </xdr:nvSpPr>
      <xdr:spPr>
        <a:xfrm>
          <a:off x="2357362" y="8734107"/>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RAG Thresholds</a:t>
          </a:r>
          <a:endParaRPr lang="en-GB" sz="1100" b="1">
            <a:solidFill>
              <a:sysClr val="windowText" lastClr="000000"/>
            </a:solidFill>
          </a:endParaRPr>
        </a:p>
      </xdr:txBody>
    </xdr:sp>
    <xdr:clientData/>
  </xdr:twoCellAnchor>
  <xdr:twoCellAnchor>
    <xdr:from>
      <xdr:col>6</xdr:col>
      <xdr:colOff>1066800</xdr:colOff>
      <xdr:row>47</xdr:row>
      <xdr:rowOff>57225</xdr:rowOff>
    </xdr:from>
    <xdr:to>
      <xdr:col>6</xdr:col>
      <xdr:colOff>2527300</xdr:colOff>
      <xdr:row>51</xdr:row>
      <xdr:rowOff>50875</xdr:rowOff>
    </xdr:to>
    <xdr:sp macro="" textlink="">
      <xdr:nvSpPr>
        <xdr:cNvPr id="15" name="Rounded Rectangle 8">
          <a:hlinkClick xmlns:r="http://schemas.openxmlformats.org/officeDocument/2006/relationships" r:id="rId8"/>
          <a:extLst>
            <a:ext uri="{FF2B5EF4-FFF2-40B4-BE49-F238E27FC236}">
              <a16:creationId xmlns:a16="http://schemas.microsoft.com/office/drawing/2014/main" id="{CC047EBC-72F7-430A-A9D6-09DE06D0DEF8}"/>
            </a:ext>
          </a:extLst>
        </xdr:cNvPr>
        <xdr:cNvSpPr/>
      </xdr:nvSpPr>
      <xdr:spPr>
        <a:xfrm>
          <a:off x="4076700" y="66358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1.1b</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6</xdr:col>
      <xdr:colOff>1073150</xdr:colOff>
      <xdr:row>52</xdr:row>
      <xdr:rowOff>48260</xdr:rowOff>
    </xdr:from>
    <xdr:to>
      <xdr:col>6</xdr:col>
      <xdr:colOff>2533650</xdr:colOff>
      <xdr:row>56</xdr:row>
      <xdr:rowOff>41910</xdr:rowOff>
    </xdr:to>
    <xdr:sp macro="" textlink="">
      <xdr:nvSpPr>
        <xdr:cNvPr id="16" name="Rounded Rectangle 8">
          <a:hlinkClick xmlns:r="http://schemas.openxmlformats.org/officeDocument/2006/relationships" r:id="rId9"/>
          <a:extLst>
            <a:ext uri="{FF2B5EF4-FFF2-40B4-BE49-F238E27FC236}">
              <a16:creationId xmlns:a16="http://schemas.microsoft.com/office/drawing/2014/main" id="{E6BE32E5-37B5-4DE1-88F2-F1788C185525}"/>
            </a:ext>
          </a:extLst>
        </xdr:cNvPr>
        <xdr:cNvSpPr/>
      </xdr:nvSpPr>
      <xdr:spPr>
        <a:xfrm>
          <a:off x="4083050" y="735711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1.2a Subcontractor Input</a:t>
          </a:r>
        </a:p>
      </xdr:txBody>
    </xdr:sp>
    <xdr:clientData/>
  </xdr:twoCellAnchor>
  <xdr:twoCellAnchor>
    <xdr:from>
      <xdr:col>6</xdr:col>
      <xdr:colOff>1066800</xdr:colOff>
      <xdr:row>57</xdr:row>
      <xdr:rowOff>35560</xdr:rowOff>
    </xdr:from>
    <xdr:to>
      <xdr:col>6</xdr:col>
      <xdr:colOff>2527300</xdr:colOff>
      <xdr:row>61</xdr:row>
      <xdr:rowOff>29210</xdr:rowOff>
    </xdr:to>
    <xdr:sp macro="" textlink="">
      <xdr:nvSpPr>
        <xdr:cNvPr id="17" name="Rounded Rectangle 8">
          <a:hlinkClick xmlns:r="http://schemas.openxmlformats.org/officeDocument/2006/relationships" r:id="rId10"/>
          <a:extLst>
            <a:ext uri="{FF2B5EF4-FFF2-40B4-BE49-F238E27FC236}">
              <a16:creationId xmlns:a16="http://schemas.microsoft.com/office/drawing/2014/main" id="{8243E143-DB4E-45C6-8B6A-481E107FF794}"/>
            </a:ext>
          </a:extLst>
        </xdr:cNvPr>
        <xdr:cNvSpPr/>
      </xdr:nvSpPr>
      <xdr:spPr>
        <a:xfrm>
          <a:off x="4076700" y="807466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1.2b Subcontractor Input</a:t>
          </a:r>
        </a:p>
      </xdr:txBody>
    </xdr:sp>
    <xdr:clientData/>
  </xdr:twoCellAnchor>
  <xdr:twoCellAnchor>
    <xdr:from>
      <xdr:col>6</xdr:col>
      <xdr:colOff>1047750</xdr:colOff>
      <xdr:row>62</xdr:row>
      <xdr:rowOff>41910</xdr:rowOff>
    </xdr:from>
    <xdr:to>
      <xdr:col>6</xdr:col>
      <xdr:colOff>2508250</xdr:colOff>
      <xdr:row>66</xdr:row>
      <xdr:rowOff>35560</xdr:rowOff>
    </xdr:to>
    <xdr:sp macro="" textlink="">
      <xdr:nvSpPr>
        <xdr:cNvPr id="18" name="Rounded Rectangle 8">
          <a:hlinkClick xmlns:r="http://schemas.openxmlformats.org/officeDocument/2006/relationships" r:id="rId11"/>
          <a:extLst>
            <a:ext uri="{FF2B5EF4-FFF2-40B4-BE49-F238E27FC236}">
              <a16:creationId xmlns:a16="http://schemas.microsoft.com/office/drawing/2014/main" id="{9F3E57D2-C8F7-43F2-A31E-C839ADC18A7B}"/>
            </a:ext>
          </a:extLst>
        </xdr:cNvPr>
        <xdr:cNvSpPr/>
      </xdr:nvSpPr>
      <xdr:spPr>
        <a:xfrm>
          <a:off x="4057650" y="88112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2.1 Lead Ancillary Input </a:t>
          </a:r>
        </a:p>
      </xdr:txBody>
    </xdr:sp>
    <xdr:clientData/>
  </xdr:twoCellAnchor>
  <xdr:twoCellAnchor>
    <xdr:from>
      <xdr:col>6</xdr:col>
      <xdr:colOff>1752600</xdr:colOff>
      <xdr:row>78</xdr:row>
      <xdr:rowOff>111760</xdr:rowOff>
    </xdr:from>
    <xdr:to>
      <xdr:col>6</xdr:col>
      <xdr:colOff>3213100</xdr:colOff>
      <xdr:row>82</xdr:row>
      <xdr:rowOff>105410</xdr:rowOff>
    </xdr:to>
    <xdr:sp macro="" textlink="">
      <xdr:nvSpPr>
        <xdr:cNvPr id="19" name="Rounded Rectangle 8">
          <a:hlinkClick xmlns:r="http://schemas.openxmlformats.org/officeDocument/2006/relationships" r:id="rId12"/>
          <a:extLst>
            <a:ext uri="{FF2B5EF4-FFF2-40B4-BE49-F238E27FC236}">
              <a16:creationId xmlns:a16="http://schemas.microsoft.com/office/drawing/2014/main" id="{63A5FC2B-4A61-441E-A55F-F1E59CE9741F}"/>
            </a:ext>
          </a:extLst>
        </xdr:cNvPr>
        <xdr:cNvSpPr/>
      </xdr:nvSpPr>
      <xdr:spPr>
        <a:xfrm>
          <a:off x="4762500" y="105384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Sub-Supplier Ancillary Inpu</a:t>
          </a:r>
        </a:p>
      </xdr:txBody>
    </xdr:sp>
    <xdr:clientData/>
  </xdr:twoCellAnchor>
  <xdr:twoCellAnchor>
    <xdr:from>
      <xdr:col>6</xdr:col>
      <xdr:colOff>3422650</xdr:colOff>
      <xdr:row>47</xdr:row>
      <xdr:rowOff>116840</xdr:rowOff>
    </xdr:from>
    <xdr:to>
      <xdr:col>6</xdr:col>
      <xdr:colOff>4883150</xdr:colOff>
      <xdr:row>51</xdr:row>
      <xdr:rowOff>110490</xdr:rowOff>
    </xdr:to>
    <xdr:sp macro="" textlink="">
      <xdr:nvSpPr>
        <xdr:cNvPr id="20" name="Rounded Rectangle 7">
          <a:hlinkClick xmlns:r="http://schemas.openxmlformats.org/officeDocument/2006/relationships" r:id="rId13"/>
          <a:extLst>
            <a:ext uri="{FF2B5EF4-FFF2-40B4-BE49-F238E27FC236}">
              <a16:creationId xmlns:a16="http://schemas.microsoft.com/office/drawing/2014/main" id="{C621C808-B892-41F8-9636-9E03544799B3}"/>
            </a:ext>
          </a:extLst>
        </xdr:cNvPr>
        <xdr:cNvSpPr/>
      </xdr:nvSpPr>
      <xdr:spPr>
        <a:xfrm>
          <a:off x="6432550" y="68414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3.2 Immediate Parent Assmt</a:t>
          </a:r>
        </a:p>
      </xdr:txBody>
    </xdr:sp>
    <xdr:clientData/>
  </xdr:twoCellAnchor>
  <xdr:twoCellAnchor>
    <xdr:from>
      <xdr:col>6</xdr:col>
      <xdr:colOff>3429000</xdr:colOff>
      <xdr:row>52</xdr:row>
      <xdr:rowOff>104140</xdr:rowOff>
    </xdr:from>
    <xdr:to>
      <xdr:col>6</xdr:col>
      <xdr:colOff>4889500</xdr:colOff>
      <xdr:row>56</xdr:row>
      <xdr:rowOff>97790</xdr:rowOff>
    </xdr:to>
    <xdr:sp macro="" textlink="">
      <xdr:nvSpPr>
        <xdr:cNvPr id="21" name="Rounded Rectangle 7">
          <a:hlinkClick xmlns:r="http://schemas.openxmlformats.org/officeDocument/2006/relationships" r:id="rId14"/>
          <a:extLst>
            <a:ext uri="{FF2B5EF4-FFF2-40B4-BE49-F238E27FC236}">
              <a16:creationId xmlns:a16="http://schemas.microsoft.com/office/drawing/2014/main" id="{C1A4801D-9F72-4A7D-AADB-692CCB632216}"/>
            </a:ext>
          </a:extLst>
        </xdr:cNvPr>
        <xdr:cNvSpPr/>
      </xdr:nvSpPr>
      <xdr:spPr>
        <a:xfrm>
          <a:off x="6438900" y="75590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3.3 Ultimate Parent Assmt</a:t>
          </a:r>
        </a:p>
      </xdr:txBody>
    </xdr:sp>
    <xdr:clientData/>
  </xdr:twoCellAnchor>
  <xdr:twoCellAnchor>
    <xdr:from>
      <xdr:col>6</xdr:col>
      <xdr:colOff>3422650</xdr:colOff>
      <xdr:row>57</xdr:row>
      <xdr:rowOff>116840</xdr:rowOff>
    </xdr:from>
    <xdr:to>
      <xdr:col>6</xdr:col>
      <xdr:colOff>4883150</xdr:colOff>
      <xdr:row>61</xdr:row>
      <xdr:rowOff>110490</xdr:rowOff>
    </xdr:to>
    <xdr:sp macro="" textlink="">
      <xdr:nvSpPr>
        <xdr:cNvPr id="22" name="Rounded Rectangle 7">
          <a:hlinkClick xmlns:r="http://schemas.openxmlformats.org/officeDocument/2006/relationships" r:id="rId15"/>
          <a:extLst>
            <a:ext uri="{FF2B5EF4-FFF2-40B4-BE49-F238E27FC236}">
              <a16:creationId xmlns:a16="http://schemas.microsoft.com/office/drawing/2014/main" id="{AE6ECD97-1909-4634-B090-2158D26AFE32}"/>
            </a:ext>
          </a:extLst>
        </xdr:cNvPr>
        <xdr:cNvSpPr/>
      </xdr:nvSpPr>
      <xdr:spPr>
        <a:xfrm>
          <a:off x="6432550" y="83019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3.4 Subcontractor #1 Assmt</a:t>
          </a:r>
        </a:p>
      </xdr:txBody>
    </xdr:sp>
    <xdr:clientData/>
  </xdr:twoCellAnchor>
  <xdr:twoCellAnchor>
    <xdr:from>
      <xdr:col>6</xdr:col>
      <xdr:colOff>3422650</xdr:colOff>
      <xdr:row>62</xdr:row>
      <xdr:rowOff>104140</xdr:rowOff>
    </xdr:from>
    <xdr:to>
      <xdr:col>6</xdr:col>
      <xdr:colOff>4883150</xdr:colOff>
      <xdr:row>66</xdr:row>
      <xdr:rowOff>76200</xdr:rowOff>
    </xdr:to>
    <xdr:sp macro="" textlink="">
      <xdr:nvSpPr>
        <xdr:cNvPr id="23" name="Rounded Rectangle 7">
          <a:hlinkClick xmlns:r="http://schemas.openxmlformats.org/officeDocument/2006/relationships" r:id="rId16"/>
          <a:extLst>
            <a:ext uri="{FF2B5EF4-FFF2-40B4-BE49-F238E27FC236}">
              <a16:creationId xmlns:a16="http://schemas.microsoft.com/office/drawing/2014/main" id="{E7C17FC1-7519-453C-A0DD-DACC26699F13}"/>
            </a:ext>
          </a:extLst>
        </xdr:cNvPr>
        <xdr:cNvSpPr/>
      </xdr:nvSpPr>
      <xdr:spPr>
        <a:xfrm>
          <a:off x="6432550" y="9019540"/>
          <a:ext cx="1460500" cy="55626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3.5 Subcontractor #2 Assmt</a:t>
          </a:r>
        </a:p>
      </xdr:txBody>
    </xdr:sp>
    <xdr:clientData/>
  </xdr:twoCellAnchor>
  <xdr:twoCellAnchor>
    <xdr:from>
      <xdr:col>6</xdr:col>
      <xdr:colOff>3594100</xdr:colOff>
      <xdr:row>79</xdr:row>
      <xdr:rowOff>21590</xdr:rowOff>
    </xdr:from>
    <xdr:to>
      <xdr:col>6</xdr:col>
      <xdr:colOff>5054600</xdr:colOff>
      <xdr:row>83</xdr:row>
      <xdr:rowOff>15240</xdr:rowOff>
    </xdr:to>
    <xdr:sp macro="" textlink="">
      <xdr:nvSpPr>
        <xdr:cNvPr id="24" name="Rounded Rectangle 7">
          <a:hlinkClick xmlns:r="http://schemas.openxmlformats.org/officeDocument/2006/relationships" r:id="rId17"/>
          <a:extLst>
            <a:ext uri="{FF2B5EF4-FFF2-40B4-BE49-F238E27FC236}">
              <a16:creationId xmlns:a16="http://schemas.microsoft.com/office/drawing/2014/main" id="{C7223FA9-E591-4064-8A1A-57B3B05D5AB4}"/>
            </a:ext>
          </a:extLst>
        </xdr:cNvPr>
        <xdr:cNvSpPr/>
      </xdr:nvSpPr>
      <xdr:spPr>
        <a:xfrm>
          <a:off x="6604000" y="105943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Sub-Supplier #3 Assmt</a:t>
          </a:r>
        </a:p>
      </xdr:txBody>
    </xdr:sp>
    <xdr:clientData/>
  </xdr:twoCellAnchor>
  <xdr:twoCellAnchor>
    <xdr:from>
      <xdr:col>6</xdr:col>
      <xdr:colOff>1047750</xdr:colOff>
      <xdr:row>67</xdr:row>
      <xdr:rowOff>12700</xdr:rowOff>
    </xdr:from>
    <xdr:to>
      <xdr:col>6</xdr:col>
      <xdr:colOff>2508250</xdr:colOff>
      <xdr:row>71</xdr:row>
      <xdr:rowOff>6350</xdr:rowOff>
    </xdr:to>
    <xdr:sp macro="" textlink="">
      <xdr:nvSpPr>
        <xdr:cNvPr id="25" name="Rounded Rectangle 8">
          <a:hlinkClick xmlns:r="http://schemas.openxmlformats.org/officeDocument/2006/relationships" r:id="rId18"/>
          <a:extLst>
            <a:ext uri="{FF2B5EF4-FFF2-40B4-BE49-F238E27FC236}">
              <a16:creationId xmlns:a16="http://schemas.microsoft.com/office/drawing/2014/main" id="{EDB944B2-0522-4B1E-9C01-0D6A3189EB67}"/>
            </a:ext>
          </a:extLst>
        </xdr:cNvPr>
        <xdr:cNvSpPr/>
      </xdr:nvSpPr>
      <xdr:spPr>
        <a:xfrm>
          <a:off x="4057650" y="951230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Subcontractor Ancillary Input</a:t>
          </a:r>
        </a:p>
      </xdr:txBody>
    </xdr:sp>
    <xdr:clientData/>
  </xdr:twoCellAnchor>
  <xdr:twoCellAnchor>
    <xdr:from>
      <xdr:col>6</xdr:col>
      <xdr:colOff>5486400</xdr:colOff>
      <xdr:row>48</xdr:row>
      <xdr:rowOff>107950</xdr:rowOff>
    </xdr:from>
    <xdr:to>
      <xdr:col>7</xdr:col>
      <xdr:colOff>317500</xdr:colOff>
      <xdr:row>70</xdr:row>
      <xdr:rowOff>47625</xdr:rowOff>
    </xdr:to>
    <xdr:sp macro="" textlink="">
      <xdr:nvSpPr>
        <xdr:cNvPr id="5" name="Rectangle: Rounded Corners 4">
          <a:extLst>
            <a:ext uri="{FF2B5EF4-FFF2-40B4-BE49-F238E27FC236}">
              <a16:creationId xmlns:a16="http://schemas.microsoft.com/office/drawing/2014/main" id="{DB5B72D9-C12A-434A-8704-FFA68B192367}"/>
            </a:ext>
          </a:extLst>
        </xdr:cNvPr>
        <xdr:cNvSpPr/>
      </xdr:nvSpPr>
      <xdr:spPr>
        <a:xfrm>
          <a:off x="9312275" y="7664450"/>
          <a:ext cx="1816100" cy="34321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5342266</xdr:colOff>
      <xdr:row>45</xdr:row>
      <xdr:rowOff>35227</xdr:rowOff>
    </xdr:from>
    <xdr:to>
      <xdr:col>8</xdr:col>
      <xdr:colOff>123350</xdr:colOff>
      <xdr:row>48</xdr:row>
      <xdr:rowOff>65739</xdr:rowOff>
    </xdr:to>
    <xdr:sp macro="" textlink="">
      <xdr:nvSpPr>
        <xdr:cNvPr id="6" name="TextBox 5">
          <a:extLst>
            <a:ext uri="{FF2B5EF4-FFF2-40B4-BE49-F238E27FC236}">
              <a16:creationId xmlns:a16="http://schemas.microsoft.com/office/drawing/2014/main" id="{2B596180-1F1A-4EB6-B475-F9A276685613}"/>
            </a:ext>
          </a:extLst>
        </xdr:cNvPr>
        <xdr:cNvSpPr txBox="1"/>
      </xdr:nvSpPr>
      <xdr:spPr>
        <a:xfrm>
          <a:off x="8973672" y="6452696"/>
          <a:ext cx="1865303" cy="471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Navigation/Template Settings</a:t>
          </a:r>
        </a:p>
      </xdr:txBody>
    </xdr:sp>
    <xdr:clientData/>
  </xdr:twoCellAnchor>
  <xdr:twoCellAnchor>
    <xdr:from>
      <xdr:col>6</xdr:col>
      <xdr:colOff>3238500</xdr:colOff>
      <xdr:row>41</xdr:row>
      <xdr:rowOff>31750</xdr:rowOff>
    </xdr:from>
    <xdr:to>
      <xdr:col>6</xdr:col>
      <xdr:colOff>5054600</xdr:colOff>
      <xdr:row>72</xdr:row>
      <xdr:rowOff>6350</xdr:rowOff>
    </xdr:to>
    <xdr:sp macro="" textlink="">
      <xdr:nvSpPr>
        <xdr:cNvPr id="26" name="Rectangle: Rounded Corners 25">
          <a:extLst>
            <a:ext uri="{FF2B5EF4-FFF2-40B4-BE49-F238E27FC236}">
              <a16:creationId xmlns:a16="http://schemas.microsoft.com/office/drawing/2014/main" id="{536F481A-2F69-4C38-9703-8882D2CB82A3}"/>
            </a:ext>
          </a:extLst>
        </xdr:cNvPr>
        <xdr:cNvSpPr/>
      </xdr:nvSpPr>
      <xdr:spPr>
        <a:xfrm>
          <a:off x="6248400" y="5880100"/>
          <a:ext cx="1816100" cy="450215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3285557</xdr:colOff>
      <xdr:row>38</xdr:row>
      <xdr:rowOff>50800</xdr:rowOff>
    </xdr:from>
    <xdr:to>
      <xdr:col>6</xdr:col>
      <xdr:colOff>5051994</xdr:colOff>
      <xdr:row>40</xdr:row>
      <xdr:rowOff>76200</xdr:rowOff>
    </xdr:to>
    <xdr:sp macro="" textlink="">
      <xdr:nvSpPr>
        <xdr:cNvPr id="27" name="TextBox 26">
          <a:extLst>
            <a:ext uri="{FF2B5EF4-FFF2-40B4-BE49-F238E27FC236}">
              <a16:creationId xmlns:a16="http://schemas.microsoft.com/office/drawing/2014/main" id="{0D94A046-CF11-4F4E-B605-6EF63E16020C}"/>
            </a:ext>
          </a:extLst>
        </xdr:cNvPr>
        <xdr:cNvSpPr txBox="1"/>
      </xdr:nvSpPr>
      <xdr:spPr>
        <a:xfrm>
          <a:off x="6295457" y="54610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Assessment</a:t>
          </a:r>
        </a:p>
      </xdr:txBody>
    </xdr:sp>
    <xdr:clientData/>
  </xdr:twoCellAnchor>
  <xdr:twoCellAnchor>
    <xdr:from>
      <xdr:col>6</xdr:col>
      <xdr:colOff>895350</xdr:colOff>
      <xdr:row>41</xdr:row>
      <xdr:rowOff>25400</xdr:rowOff>
    </xdr:from>
    <xdr:to>
      <xdr:col>6</xdr:col>
      <xdr:colOff>2711450</xdr:colOff>
      <xdr:row>71</xdr:row>
      <xdr:rowOff>139700</xdr:rowOff>
    </xdr:to>
    <xdr:sp macro="" textlink="">
      <xdr:nvSpPr>
        <xdr:cNvPr id="28" name="Rectangle: Rounded Corners 27">
          <a:extLst>
            <a:ext uri="{FF2B5EF4-FFF2-40B4-BE49-F238E27FC236}">
              <a16:creationId xmlns:a16="http://schemas.microsoft.com/office/drawing/2014/main" id="{22D55C61-5B72-4AD5-AC89-88B3047B4A10}"/>
            </a:ext>
          </a:extLst>
        </xdr:cNvPr>
        <xdr:cNvSpPr/>
      </xdr:nvSpPr>
      <xdr:spPr>
        <a:xfrm>
          <a:off x="3905250" y="5727700"/>
          <a:ext cx="1816100" cy="449580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942407</xdr:colOff>
      <xdr:row>38</xdr:row>
      <xdr:rowOff>44450</xdr:rowOff>
    </xdr:from>
    <xdr:to>
      <xdr:col>6</xdr:col>
      <xdr:colOff>2708844</xdr:colOff>
      <xdr:row>40</xdr:row>
      <xdr:rowOff>69850</xdr:rowOff>
    </xdr:to>
    <xdr:sp macro="" textlink="">
      <xdr:nvSpPr>
        <xdr:cNvPr id="29" name="TextBox 28">
          <a:extLst>
            <a:ext uri="{FF2B5EF4-FFF2-40B4-BE49-F238E27FC236}">
              <a16:creationId xmlns:a16="http://schemas.microsoft.com/office/drawing/2014/main" id="{1BDE3CF9-BB6E-4D86-A164-4520178B0E65}"/>
            </a:ext>
          </a:extLst>
        </xdr:cNvPr>
        <xdr:cNvSpPr txBox="1"/>
      </xdr:nvSpPr>
      <xdr:spPr>
        <a:xfrm>
          <a:off x="3952307" y="53086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Inputs</a:t>
          </a:r>
        </a:p>
      </xdr:txBody>
    </xdr:sp>
    <xdr:clientData/>
  </xdr:twoCellAnchor>
  <xdr:twoCellAnchor>
    <xdr:from>
      <xdr:col>4</xdr:col>
      <xdr:colOff>1178718</xdr:colOff>
      <xdr:row>50</xdr:row>
      <xdr:rowOff>25515</xdr:rowOff>
    </xdr:from>
    <xdr:to>
      <xdr:col>6</xdr:col>
      <xdr:colOff>495300</xdr:colOff>
      <xdr:row>66</xdr:row>
      <xdr:rowOff>55563</xdr:rowOff>
    </xdr:to>
    <xdr:sp macro="" textlink="">
      <xdr:nvSpPr>
        <xdr:cNvPr id="30" name="Rectangle: Rounded Corners 29">
          <a:extLst>
            <a:ext uri="{FF2B5EF4-FFF2-40B4-BE49-F238E27FC236}">
              <a16:creationId xmlns:a16="http://schemas.microsoft.com/office/drawing/2014/main" id="{CB2DA09B-8EE4-44A3-9BBE-02F2C4C52F90}"/>
            </a:ext>
          </a:extLst>
        </xdr:cNvPr>
        <xdr:cNvSpPr/>
      </xdr:nvSpPr>
      <xdr:spPr>
        <a:xfrm>
          <a:off x="2242343" y="7201015"/>
          <a:ext cx="2078832" cy="2316048"/>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664221</xdr:colOff>
      <xdr:row>46</xdr:row>
      <xdr:rowOff>35966</xdr:rowOff>
    </xdr:from>
    <xdr:to>
      <xdr:col>6</xdr:col>
      <xdr:colOff>866765</xdr:colOff>
      <xdr:row>49</xdr:row>
      <xdr:rowOff>76139</xdr:rowOff>
    </xdr:to>
    <xdr:sp macro="" textlink="">
      <xdr:nvSpPr>
        <xdr:cNvPr id="31" name="TextBox 30">
          <a:extLst>
            <a:ext uri="{FF2B5EF4-FFF2-40B4-BE49-F238E27FC236}">
              <a16:creationId xmlns:a16="http://schemas.microsoft.com/office/drawing/2014/main" id="{07C0F38F-B9E5-45E5-BB13-043D88628AE5}"/>
            </a:ext>
          </a:extLst>
        </xdr:cNvPr>
        <xdr:cNvSpPr txBox="1"/>
      </xdr:nvSpPr>
      <xdr:spPr>
        <a:xfrm>
          <a:off x="1688159" y="6608216"/>
          <a:ext cx="2810012" cy="46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Instructions/Evaluation</a:t>
          </a:r>
          <a:r>
            <a:rPr lang="en-GB" sz="1200" b="1" baseline="0">
              <a:solidFill>
                <a:schemeClr val="bg1">
                  <a:lumMod val="50000"/>
                </a:schemeClr>
              </a:solidFill>
              <a:latin typeface="Arial" panose="020B0604020202020204" pitchFamily="34" charset="0"/>
              <a:cs typeface="Arial" panose="020B0604020202020204" pitchFamily="34" charset="0"/>
            </a:rPr>
            <a:t> criteria</a:t>
          </a:r>
          <a:endParaRPr lang="en-GB" sz="1200" b="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6</xdr:col>
      <xdr:colOff>3409950</xdr:colOff>
      <xdr:row>67</xdr:row>
      <xdr:rowOff>59690</xdr:rowOff>
    </xdr:from>
    <xdr:to>
      <xdr:col>6</xdr:col>
      <xdr:colOff>4870450</xdr:colOff>
      <xdr:row>71</xdr:row>
      <xdr:rowOff>31750</xdr:rowOff>
    </xdr:to>
    <xdr:sp macro="" textlink="">
      <xdr:nvSpPr>
        <xdr:cNvPr id="32" name="Rounded Rectangle 7">
          <a:hlinkClick xmlns:r="http://schemas.openxmlformats.org/officeDocument/2006/relationships" r:id="rId19"/>
          <a:extLst>
            <a:ext uri="{FF2B5EF4-FFF2-40B4-BE49-F238E27FC236}">
              <a16:creationId xmlns:a16="http://schemas.microsoft.com/office/drawing/2014/main" id="{3F20616D-9DFF-4EB3-8C7D-261DDF8A2E33}"/>
            </a:ext>
          </a:extLst>
        </xdr:cNvPr>
        <xdr:cNvSpPr/>
      </xdr:nvSpPr>
      <xdr:spPr>
        <a:xfrm>
          <a:off x="6419850" y="9705340"/>
          <a:ext cx="1460500" cy="55626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Subcontractor #3 Assmt</a:t>
          </a:r>
        </a:p>
      </xdr:txBody>
    </xdr:sp>
    <xdr:clientData/>
  </xdr:twoCellAnchor>
  <xdr:twoCellAnchor>
    <xdr:from>
      <xdr:col>6</xdr:col>
      <xdr:colOff>5643880</xdr:colOff>
      <xdr:row>55</xdr:row>
      <xdr:rowOff>10603</xdr:rowOff>
    </xdr:from>
    <xdr:to>
      <xdr:col>7</xdr:col>
      <xdr:colOff>119380</xdr:colOff>
      <xdr:row>59</xdr:row>
      <xdr:rowOff>4254</xdr:rowOff>
    </xdr:to>
    <xdr:sp macro="" textlink="">
      <xdr:nvSpPr>
        <xdr:cNvPr id="33" name="Rounded Rectangle 15">
          <a:hlinkClick xmlns:r="http://schemas.openxmlformats.org/officeDocument/2006/relationships" r:id="rId20"/>
          <a:extLst>
            <a:ext uri="{FF2B5EF4-FFF2-40B4-BE49-F238E27FC236}">
              <a16:creationId xmlns:a16="http://schemas.microsoft.com/office/drawing/2014/main" id="{2655395A-D34B-074A-908F-ECA2B8E586D0}"/>
            </a:ext>
          </a:extLst>
        </xdr:cNvPr>
        <xdr:cNvSpPr/>
      </xdr:nvSpPr>
      <xdr:spPr>
        <a:xfrm>
          <a:off x="9469755" y="86783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Setup</a:t>
          </a:r>
        </a:p>
      </xdr:txBody>
    </xdr:sp>
    <xdr:clientData/>
  </xdr:twoCellAnchor>
  <xdr:twoCellAnchor>
    <xdr:from>
      <xdr:col>4</xdr:col>
      <xdr:colOff>1295324</xdr:colOff>
      <xdr:row>51</xdr:row>
      <xdr:rowOff>52069</xdr:rowOff>
    </xdr:from>
    <xdr:to>
      <xdr:col>6</xdr:col>
      <xdr:colOff>340993</xdr:colOff>
      <xdr:row>55</xdr:row>
      <xdr:rowOff>53339</xdr:rowOff>
    </xdr:to>
    <xdr:sp macro="" textlink="">
      <xdr:nvSpPr>
        <xdr:cNvPr id="34" name="Rounded Rectangle 9">
          <a:hlinkClick xmlns:r="http://schemas.openxmlformats.org/officeDocument/2006/relationships" r:id="rId21"/>
          <a:extLst>
            <a:ext uri="{FF2B5EF4-FFF2-40B4-BE49-F238E27FC236}">
              <a16:creationId xmlns:a16="http://schemas.microsoft.com/office/drawing/2014/main" id="{107E81EB-593F-494C-AC0E-EC2934E53BDE}"/>
            </a:ext>
          </a:extLst>
        </xdr:cNvPr>
        <xdr:cNvSpPr/>
      </xdr:nvSpPr>
      <xdr:spPr>
        <a:xfrm>
          <a:off x="2358949" y="7370444"/>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Instructions</a:t>
          </a:r>
          <a:endParaRPr lang="en-GB"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57151</xdr:colOff>
      <xdr:row>12</xdr:row>
      <xdr:rowOff>15602</xdr:rowOff>
    </xdr:from>
    <xdr:to>
      <xdr:col>22</xdr:col>
      <xdr:colOff>266701</xdr:colOff>
      <xdr:row>19</xdr:row>
      <xdr:rowOff>63500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F5E45923-A093-4911-8641-D57898A2F914}"/>
            </a:ext>
          </a:extLst>
        </xdr:cNvPr>
        <xdr:cNvSpPr txBox="1"/>
      </xdr:nvSpPr>
      <xdr:spPr>
        <a:xfrm>
          <a:off x="19116222" y="1975031"/>
          <a:ext cx="4146550" cy="1408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solidFill>
                <a:srgbClr val="0070C0"/>
              </a:solidFill>
              <a:latin typeface="Arial" panose="020B0604020202020204" pitchFamily="34" charset="0"/>
              <a:cs typeface="Arial" panose="020B0604020202020204" pitchFamily="34" charset="0"/>
            </a:rPr>
            <a:t>RAG Thresholds</a:t>
          </a:r>
        </a:p>
        <a:p>
          <a:r>
            <a:rPr lang="en-GB" sz="1200" b="0" u="sng">
              <a:solidFill>
                <a:srgbClr val="0070C0"/>
              </a:solidFill>
              <a:latin typeface="Arial" panose="020B0604020202020204" pitchFamily="34" charset="0"/>
              <a:cs typeface="Arial" panose="020B0604020202020204" pitchFamily="34" charset="0"/>
            </a:rPr>
            <a:t>The RAG thresholds in the table opposite set</a:t>
          </a:r>
          <a:r>
            <a:rPr lang="en-GB" sz="1200" b="0" u="sng" baseline="0">
              <a:solidFill>
                <a:srgbClr val="0070C0"/>
              </a:solidFill>
              <a:latin typeface="Arial" panose="020B0604020202020204" pitchFamily="34" charset="0"/>
              <a:cs typeface="Arial" panose="020B0604020202020204" pitchFamily="34" charset="0"/>
            </a:rPr>
            <a:t> the boundaries of the RAG ratings as defined in Appendix 2 of the Assessing and Monitoring the Economic and Financial Standing of Bidders and Suppliers Guidance Note.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278246</xdr:colOff>
      <xdr:row>27</xdr:row>
      <xdr:rowOff>163204</xdr:rowOff>
    </xdr:from>
    <xdr:to>
      <xdr:col>7</xdr:col>
      <xdr:colOff>4301297</xdr:colOff>
      <xdr:row>27</xdr:row>
      <xdr:rowOff>1534227</xdr:rowOff>
    </xdr:to>
    <xdr:pic>
      <xdr:nvPicPr>
        <xdr:cNvPr id="15" name="Picture 14">
          <a:extLst>
            <a:ext uri="{FF2B5EF4-FFF2-40B4-BE49-F238E27FC236}">
              <a16:creationId xmlns:a16="http://schemas.microsoft.com/office/drawing/2014/main" id="{00000000-0008-0000-1000-00000F000000}"/>
            </a:ext>
          </a:extLst>
        </xdr:cNvPr>
        <xdr:cNvPicPr>
          <a:picLocks noChangeAspect="1"/>
        </xdr:cNvPicPr>
      </xdr:nvPicPr>
      <xdr:blipFill>
        <a:blip xmlns:r="http://schemas.openxmlformats.org/officeDocument/2006/relationships" r:embed="rId1"/>
        <a:stretch>
          <a:fillRect/>
        </a:stretch>
      </xdr:blipFill>
      <xdr:spPr>
        <a:xfrm>
          <a:off x="4503882" y="17897022"/>
          <a:ext cx="4023051" cy="1371023"/>
        </a:xfrm>
        <a:prstGeom prst="rect">
          <a:avLst/>
        </a:prstGeom>
      </xdr:spPr>
    </xdr:pic>
    <xdr:clientData/>
  </xdr:twoCellAnchor>
  <xdr:twoCellAnchor editAs="oneCell">
    <xdr:from>
      <xdr:col>7</xdr:col>
      <xdr:colOff>161223</xdr:colOff>
      <xdr:row>23</xdr:row>
      <xdr:rowOff>135988</xdr:rowOff>
    </xdr:from>
    <xdr:to>
      <xdr:col>7</xdr:col>
      <xdr:colOff>4410941</xdr:colOff>
      <xdr:row>23</xdr:row>
      <xdr:rowOff>1813087</xdr:rowOff>
    </xdr:to>
    <xdr:pic>
      <xdr:nvPicPr>
        <xdr:cNvPr id="37" name="Picture 36">
          <a:extLst>
            <a:ext uri="{FF2B5EF4-FFF2-40B4-BE49-F238E27FC236}">
              <a16:creationId xmlns:a16="http://schemas.microsoft.com/office/drawing/2014/main" id="{CC003930-2DA9-4772-B43B-1417A11E040D}"/>
            </a:ext>
          </a:extLst>
        </xdr:cNvPr>
        <xdr:cNvPicPr>
          <a:picLocks noChangeAspect="1"/>
        </xdr:cNvPicPr>
      </xdr:nvPicPr>
      <xdr:blipFill>
        <a:blip xmlns:r="http://schemas.openxmlformats.org/officeDocument/2006/relationships" r:embed="rId2"/>
        <a:stretch>
          <a:fillRect/>
        </a:stretch>
      </xdr:blipFill>
      <xdr:spPr>
        <a:xfrm>
          <a:off x="4386859" y="10792443"/>
          <a:ext cx="4249718" cy="1677099"/>
        </a:xfrm>
        <a:prstGeom prst="rect">
          <a:avLst/>
        </a:prstGeom>
      </xdr:spPr>
    </xdr:pic>
    <xdr:clientData/>
  </xdr:twoCellAnchor>
  <xdr:twoCellAnchor editAs="oneCell">
    <xdr:from>
      <xdr:col>7</xdr:col>
      <xdr:colOff>165265</xdr:colOff>
      <xdr:row>24</xdr:row>
      <xdr:rowOff>242207</xdr:rowOff>
    </xdr:from>
    <xdr:to>
      <xdr:col>7</xdr:col>
      <xdr:colOff>4446732</xdr:colOff>
      <xdr:row>24</xdr:row>
      <xdr:rowOff>1631309</xdr:rowOff>
    </xdr:to>
    <xdr:pic>
      <xdr:nvPicPr>
        <xdr:cNvPr id="38" name="Picture 37">
          <a:extLst>
            <a:ext uri="{FF2B5EF4-FFF2-40B4-BE49-F238E27FC236}">
              <a16:creationId xmlns:a16="http://schemas.microsoft.com/office/drawing/2014/main" id="{994004BE-DF73-4AC4-A76A-1915A76D808B}"/>
            </a:ext>
          </a:extLst>
        </xdr:cNvPr>
        <xdr:cNvPicPr>
          <a:picLocks noChangeAspect="1"/>
        </xdr:cNvPicPr>
      </xdr:nvPicPr>
      <xdr:blipFill>
        <a:blip xmlns:r="http://schemas.openxmlformats.org/officeDocument/2006/relationships" r:embed="rId3"/>
        <a:stretch>
          <a:fillRect/>
        </a:stretch>
      </xdr:blipFill>
      <xdr:spPr>
        <a:xfrm>
          <a:off x="4021447" y="11591389"/>
          <a:ext cx="4281467" cy="1389102"/>
        </a:xfrm>
        <a:prstGeom prst="rect">
          <a:avLst/>
        </a:prstGeom>
      </xdr:spPr>
    </xdr:pic>
    <xdr:clientData/>
  </xdr:twoCellAnchor>
  <xdr:twoCellAnchor editAs="oneCell">
    <xdr:from>
      <xdr:col>7</xdr:col>
      <xdr:colOff>287070</xdr:colOff>
      <xdr:row>25</xdr:row>
      <xdr:rowOff>420005</xdr:rowOff>
    </xdr:from>
    <xdr:to>
      <xdr:col>7</xdr:col>
      <xdr:colOff>3999924</xdr:colOff>
      <xdr:row>25</xdr:row>
      <xdr:rowOff>1221400</xdr:rowOff>
    </xdr:to>
    <xdr:pic>
      <xdr:nvPicPr>
        <xdr:cNvPr id="39" name="Picture 38">
          <a:extLst>
            <a:ext uri="{FF2B5EF4-FFF2-40B4-BE49-F238E27FC236}">
              <a16:creationId xmlns:a16="http://schemas.microsoft.com/office/drawing/2014/main" id="{D68EE7BA-5941-487F-A4CB-AFEE33711445}"/>
            </a:ext>
          </a:extLst>
        </xdr:cNvPr>
        <xdr:cNvPicPr>
          <a:picLocks noChangeAspect="1"/>
        </xdr:cNvPicPr>
      </xdr:nvPicPr>
      <xdr:blipFill>
        <a:blip xmlns:r="http://schemas.openxmlformats.org/officeDocument/2006/relationships" r:embed="rId4"/>
        <a:stretch>
          <a:fillRect/>
        </a:stretch>
      </xdr:blipFill>
      <xdr:spPr>
        <a:xfrm>
          <a:off x="4512706" y="14967278"/>
          <a:ext cx="3712854" cy="801395"/>
        </a:xfrm>
        <a:prstGeom prst="rect">
          <a:avLst/>
        </a:prstGeom>
      </xdr:spPr>
    </xdr:pic>
    <xdr:clientData/>
  </xdr:twoCellAnchor>
  <xdr:twoCellAnchor editAs="oneCell">
    <xdr:from>
      <xdr:col>7</xdr:col>
      <xdr:colOff>344798</xdr:colOff>
      <xdr:row>26</xdr:row>
      <xdr:rowOff>399802</xdr:rowOff>
    </xdr:from>
    <xdr:to>
      <xdr:col>7</xdr:col>
      <xdr:colOff>2738090</xdr:colOff>
      <xdr:row>26</xdr:row>
      <xdr:rowOff>1017289</xdr:rowOff>
    </xdr:to>
    <xdr:pic>
      <xdr:nvPicPr>
        <xdr:cNvPr id="40" name="Picture 39">
          <a:extLst>
            <a:ext uri="{FF2B5EF4-FFF2-40B4-BE49-F238E27FC236}">
              <a16:creationId xmlns:a16="http://schemas.microsoft.com/office/drawing/2014/main" id="{5A9B6C2A-11F5-4EB8-9A56-16F759D79788}"/>
            </a:ext>
          </a:extLst>
        </xdr:cNvPr>
        <xdr:cNvPicPr>
          <a:picLocks noChangeAspect="1"/>
        </xdr:cNvPicPr>
      </xdr:nvPicPr>
      <xdr:blipFill>
        <a:blip xmlns:r="http://schemas.openxmlformats.org/officeDocument/2006/relationships" r:embed="rId5"/>
        <a:stretch>
          <a:fillRect/>
        </a:stretch>
      </xdr:blipFill>
      <xdr:spPr>
        <a:xfrm>
          <a:off x="4570434" y="16540347"/>
          <a:ext cx="2393292" cy="617487"/>
        </a:xfrm>
        <a:prstGeom prst="rect">
          <a:avLst/>
        </a:prstGeom>
      </xdr:spPr>
    </xdr:pic>
    <xdr:clientData/>
  </xdr:twoCellAnchor>
  <xdr:twoCellAnchor editAs="oneCell">
    <xdr:from>
      <xdr:col>7</xdr:col>
      <xdr:colOff>182748</xdr:colOff>
      <xdr:row>22</xdr:row>
      <xdr:rowOff>152564</xdr:rowOff>
    </xdr:from>
    <xdr:to>
      <xdr:col>7</xdr:col>
      <xdr:colOff>4413415</xdr:colOff>
      <xdr:row>22</xdr:row>
      <xdr:rowOff>1881812</xdr:rowOff>
    </xdr:to>
    <xdr:pic>
      <xdr:nvPicPr>
        <xdr:cNvPr id="41" name="Picture 40">
          <a:extLst>
            <a:ext uri="{FF2B5EF4-FFF2-40B4-BE49-F238E27FC236}">
              <a16:creationId xmlns:a16="http://schemas.microsoft.com/office/drawing/2014/main" id="{9942B07F-0F83-4792-ABFD-B72B5AFDAFFD}"/>
            </a:ext>
          </a:extLst>
        </xdr:cNvPr>
        <xdr:cNvPicPr>
          <a:picLocks noChangeAspect="1"/>
        </xdr:cNvPicPr>
      </xdr:nvPicPr>
      <xdr:blipFill>
        <a:blip xmlns:r="http://schemas.openxmlformats.org/officeDocument/2006/relationships" r:embed="rId6"/>
        <a:stretch>
          <a:fillRect/>
        </a:stretch>
      </xdr:blipFill>
      <xdr:spPr>
        <a:xfrm>
          <a:off x="4408384" y="8684655"/>
          <a:ext cx="4230667" cy="1729248"/>
        </a:xfrm>
        <a:prstGeom prst="rect">
          <a:avLst/>
        </a:prstGeom>
      </xdr:spPr>
    </xdr:pic>
    <xdr:clientData/>
  </xdr:twoCellAnchor>
  <xdr:twoCellAnchor editAs="oneCell">
    <xdr:from>
      <xdr:col>7</xdr:col>
      <xdr:colOff>232560</xdr:colOff>
      <xdr:row>21</xdr:row>
      <xdr:rowOff>231568</xdr:rowOff>
    </xdr:from>
    <xdr:to>
      <xdr:col>7</xdr:col>
      <xdr:colOff>4447805</xdr:colOff>
      <xdr:row>21</xdr:row>
      <xdr:rowOff>2304533</xdr:rowOff>
    </xdr:to>
    <xdr:pic>
      <xdr:nvPicPr>
        <xdr:cNvPr id="42" name="Picture 41">
          <a:extLst>
            <a:ext uri="{FF2B5EF4-FFF2-40B4-BE49-F238E27FC236}">
              <a16:creationId xmlns:a16="http://schemas.microsoft.com/office/drawing/2014/main" id="{4793BF12-757C-4FC5-AA65-6A0F544C4889}"/>
            </a:ext>
          </a:extLst>
        </xdr:cNvPr>
        <xdr:cNvPicPr>
          <a:picLocks noChangeAspect="1"/>
        </xdr:cNvPicPr>
      </xdr:nvPicPr>
      <xdr:blipFill>
        <a:blip xmlns:r="http://schemas.openxmlformats.org/officeDocument/2006/relationships" r:embed="rId7"/>
        <a:stretch>
          <a:fillRect/>
        </a:stretch>
      </xdr:blipFill>
      <xdr:spPr>
        <a:xfrm>
          <a:off x="4458196" y="6385295"/>
          <a:ext cx="4215245" cy="2072965"/>
        </a:xfrm>
        <a:prstGeom prst="rect">
          <a:avLst/>
        </a:prstGeom>
      </xdr:spPr>
    </xdr:pic>
    <xdr:clientData/>
  </xdr:twoCellAnchor>
  <xdr:twoCellAnchor editAs="oneCell">
    <xdr:from>
      <xdr:col>7</xdr:col>
      <xdr:colOff>329707</xdr:colOff>
      <xdr:row>19</xdr:row>
      <xdr:rowOff>474270</xdr:rowOff>
    </xdr:from>
    <xdr:to>
      <xdr:col>7</xdr:col>
      <xdr:colOff>5258544</xdr:colOff>
      <xdr:row>19</xdr:row>
      <xdr:rowOff>1213590</xdr:rowOff>
    </xdr:to>
    <xdr:pic>
      <xdr:nvPicPr>
        <xdr:cNvPr id="43" name="Picture 42">
          <a:extLst>
            <a:ext uri="{FF2B5EF4-FFF2-40B4-BE49-F238E27FC236}">
              <a16:creationId xmlns:a16="http://schemas.microsoft.com/office/drawing/2014/main" id="{27C23A48-784A-4CB5-AB1F-9B37932F63B4}"/>
            </a:ext>
          </a:extLst>
        </xdr:cNvPr>
        <xdr:cNvPicPr>
          <a:picLocks noChangeAspect="1"/>
        </xdr:cNvPicPr>
      </xdr:nvPicPr>
      <xdr:blipFill rotWithShape="1">
        <a:blip xmlns:r="http://schemas.openxmlformats.org/officeDocument/2006/relationships" r:embed="rId8"/>
        <a:srcRect b="46514"/>
        <a:stretch/>
      </xdr:blipFill>
      <xdr:spPr>
        <a:xfrm>
          <a:off x="4555343" y="3441452"/>
          <a:ext cx="4928837" cy="739320"/>
        </a:xfrm>
        <a:prstGeom prst="rect">
          <a:avLst/>
        </a:prstGeom>
      </xdr:spPr>
    </xdr:pic>
    <xdr:clientData/>
  </xdr:twoCellAnchor>
  <xdr:twoCellAnchor editAs="oneCell">
    <xdr:from>
      <xdr:col>7</xdr:col>
      <xdr:colOff>291441</xdr:colOff>
      <xdr:row>20</xdr:row>
      <xdr:rowOff>362526</xdr:rowOff>
    </xdr:from>
    <xdr:to>
      <xdr:col>7</xdr:col>
      <xdr:colOff>3496459</xdr:colOff>
      <xdr:row>20</xdr:row>
      <xdr:rowOff>1174153</xdr:rowOff>
    </xdr:to>
    <xdr:pic>
      <xdr:nvPicPr>
        <xdr:cNvPr id="44" name="Picture 43">
          <a:extLst>
            <a:ext uri="{FF2B5EF4-FFF2-40B4-BE49-F238E27FC236}">
              <a16:creationId xmlns:a16="http://schemas.microsoft.com/office/drawing/2014/main" id="{12BB1B21-A836-4E8F-AAF7-9243C9FEBD13}"/>
            </a:ext>
          </a:extLst>
        </xdr:cNvPr>
        <xdr:cNvPicPr>
          <a:picLocks noChangeAspect="1"/>
        </xdr:cNvPicPr>
      </xdr:nvPicPr>
      <xdr:blipFill>
        <a:blip xmlns:r="http://schemas.openxmlformats.org/officeDocument/2006/relationships" r:embed="rId9"/>
        <a:stretch>
          <a:fillRect/>
        </a:stretch>
      </xdr:blipFill>
      <xdr:spPr>
        <a:xfrm>
          <a:off x="4517077" y="4922981"/>
          <a:ext cx="3205018" cy="811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mailto:FMWorkplaceservices@crowncommercial.gov.uk"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Contents">
    <tabColor rgb="FF5E6D75"/>
    <pageSetUpPr fitToPage="1"/>
  </sheetPr>
  <dimension ref="A1:K103"/>
  <sheetViews>
    <sheetView showGridLines="0" zoomScale="80" zoomScaleNormal="80" workbookViewId="0">
      <pane ySplit="9" topLeftCell="A42" activePane="bottomLeft" state="frozen"/>
      <selection activeCell="A9" sqref="A9"/>
      <selection pane="bottomLeft"/>
    </sheetView>
  </sheetViews>
  <sheetFormatPr defaultColWidth="0" defaultRowHeight="11.45" customHeight="1" zeroHeight="1" x14ac:dyDescent="0.2"/>
  <cols>
    <col min="1" max="2" width="5.85546875" customWidth="1"/>
    <col min="3" max="3" width="2.140625" bestFit="1" customWidth="1"/>
    <col min="4" max="4" width="3" customWidth="1"/>
    <col min="5" max="5" width="38.85546875" customWidth="1"/>
    <col min="6" max="6" width="4.85546875" customWidth="1"/>
    <col min="7" max="7" width="110" bestFit="1" customWidth="1"/>
    <col min="8" max="8" width="6.140625" bestFit="1" customWidth="1"/>
    <col min="9" max="9" width="9.140625" bestFit="1" customWidth="1"/>
    <col min="10" max="11" width="9.140625" customWidth="1"/>
    <col min="12" max="16384" width="9.140625" hidden="1"/>
  </cols>
  <sheetData>
    <row r="1" spans="1:11" ht="12" x14ac:dyDescent="0.2">
      <c r="A1" s="109"/>
      <c r="B1" s="109"/>
      <c r="C1" s="110"/>
      <c r="D1" s="109"/>
      <c r="E1" s="109"/>
      <c r="F1" s="109"/>
      <c r="G1" s="109"/>
      <c r="H1" s="109"/>
      <c r="I1" s="109"/>
      <c r="J1" s="109"/>
      <c r="K1" s="109"/>
    </row>
    <row r="2" spans="1:11" ht="12.75" x14ac:dyDescent="0.2">
      <c r="A2" s="109"/>
      <c r="B2" s="109"/>
      <c r="C2" s="111" t="str">
        <f>cstProjectName</f>
        <v>RM6232 - FM &amp; Workplace Services</v>
      </c>
      <c r="D2" s="109"/>
      <c r="E2" s="109"/>
      <c r="F2" s="109"/>
      <c r="G2" s="109"/>
      <c r="H2" s="109"/>
      <c r="I2" s="109"/>
      <c r="J2" s="109"/>
      <c r="K2" s="109"/>
    </row>
    <row r="3" spans="1:11" ht="12.75" x14ac:dyDescent="0.2">
      <c r="A3" s="109"/>
      <c r="B3" s="109"/>
      <c r="C3" s="112" t="str">
        <f ca="1">MID(CELL("filename",A1),FIND("]",CELL("filename",A1))+1,256)&amp;" Sheet"</f>
        <v>Contents Sheet</v>
      </c>
      <c r="D3" s="109"/>
      <c r="E3" s="109"/>
      <c r="F3" s="109"/>
      <c r="G3" s="109"/>
      <c r="H3" s="109"/>
      <c r="I3" s="109"/>
      <c r="J3" s="109"/>
      <c r="K3" s="109"/>
    </row>
    <row r="4" spans="1:11" ht="12" x14ac:dyDescent="0.2">
      <c r="A4" s="109"/>
      <c r="B4" s="109"/>
      <c r="C4" s="110" t="str">
        <f>IF(ISBLANK(cstProtectiveMarking),"",cstProtectiveMarking)</f>
        <v>OFFICIAL</v>
      </c>
      <c r="D4" s="109"/>
      <c r="E4" s="109"/>
      <c r="F4" s="109"/>
      <c r="G4" s="109"/>
      <c r="H4" s="109"/>
      <c r="I4" s="109"/>
      <c r="J4" s="109"/>
      <c r="K4" s="109"/>
    </row>
    <row r="5" spans="1:11" ht="12" x14ac:dyDescent="0.2">
      <c r="A5" s="109"/>
      <c r="B5" s="109"/>
      <c r="C5" s="239" t="str">
        <f>HYPERLINK("#'Contents'!A1",sysChkWord)</f>
        <v>All Checks OK</v>
      </c>
      <c r="D5" s="239"/>
      <c r="E5" s="239"/>
      <c r="F5" s="113"/>
      <c r="G5" s="109"/>
      <c r="H5" s="109"/>
      <c r="I5" s="109"/>
      <c r="J5" s="109"/>
      <c r="K5" s="109"/>
    </row>
    <row r="6" spans="1:11" ht="12.75" x14ac:dyDescent="0.2">
      <c r="A6" s="109"/>
      <c r="B6" s="114"/>
      <c r="C6" s="238" t="str">
        <f>HYPERLINK("#'Contents'!A1","Click for Contents")</f>
        <v>Click for Contents</v>
      </c>
      <c r="D6" s="238"/>
      <c r="E6" s="238"/>
      <c r="F6" s="113"/>
      <c r="G6" s="109"/>
      <c r="H6" s="109"/>
      <c r="I6" s="109"/>
      <c r="J6" s="109"/>
      <c r="K6" s="109"/>
    </row>
    <row r="7" spans="1:11" ht="12" x14ac:dyDescent="0.2">
      <c r="A7" s="109"/>
      <c r="B7" s="109"/>
      <c r="C7" s="109"/>
      <c r="D7" s="109"/>
      <c r="E7" s="109"/>
      <c r="F7" s="109"/>
      <c r="G7" s="109"/>
      <c r="H7" s="109"/>
      <c r="I7" s="109"/>
      <c r="J7" s="109"/>
      <c r="K7" s="109"/>
    </row>
    <row r="8" spans="1:11" ht="12" x14ac:dyDescent="0.2">
      <c r="A8" s="83">
        <f>SUM(A9:A76)</f>
        <v>0</v>
      </c>
      <c r="B8" s="115">
        <f>SUM(B9:B76)</f>
        <v>0</v>
      </c>
      <c r="C8" s="116"/>
      <c r="D8" s="116"/>
      <c r="E8" s="116"/>
      <c r="F8" s="116"/>
      <c r="G8" s="116"/>
      <c r="H8" s="116"/>
      <c r="I8" s="109"/>
      <c r="J8" s="109"/>
      <c r="K8" s="109"/>
    </row>
    <row r="9" spans="1:11" ht="12" x14ac:dyDescent="0.2">
      <c r="A9" s="27"/>
      <c r="B9" s="27"/>
      <c r="C9" s="27"/>
      <c r="D9" s="27"/>
      <c r="E9" s="27"/>
      <c r="F9" s="27"/>
      <c r="G9" s="27"/>
      <c r="H9" s="27"/>
      <c r="I9" s="27"/>
      <c r="J9" s="27"/>
    </row>
    <row r="10" spans="1:11" ht="15.75" x14ac:dyDescent="0.25">
      <c r="A10" s="117"/>
      <c r="B10" s="117"/>
      <c r="C10" s="117"/>
      <c r="D10" s="117" t="s">
        <v>288</v>
      </c>
      <c r="E10" s="117"/>
      <c r="F10" s="117"/>
      <c r="G10" s="117"/>
      <c r="H10" s="117"/>
      <c r="I10" s="117"/>
      <c r="J10" s="117"/>
    </row>
    <row r="11" spans="1:11" ht="12" x14ac:dyDescent="0.2">
      <c r="A11" s="91"/>
      <c r="B11" s="91"/>
      <c r="C11" s="91"/>
      <c r="D11" s="91"/>
      <c r="E11" s="91"/>
      <c r="F11" s="91"/>
      <c r="G11" s="91"/>
      <c r="H11" s="91"/>
      <c r="I11" s="91"/>
    </row>
    <row r="12" spans="1:11" ht="12" x14ac:dyDescent="0.2">
      <c r="A12" s="91"/>
      <c r="B12" s="91"/>
      <c r="C12" s="91"/>
      <c r="D12" s="91"/>
      <c r="E12" s="118" t="s">
        <v>289</v>
      </c>
      <c r="F12" s="118" t="s">
        <v>290</v>
      </c>
      <c r="G12" s="118" t="s">
        <v>291</v>
      </c>
      <c r="H12" s="119" t="s">
        <v>156</v>
      </c>
      <c r="I12" s="119" t="s">
        <v>157</v>
      </c>
    </row>
    <row r="13" spans="1:11" ht="12" x14ac:dyDescent="0.2">
      <c r="A13" s="91"/>
      <c r="B13" s="91"/>
      <c r="C13" s="91"/>
      <c r="D13" s="91"/>
      <c r="E13" s="91" t="s">
        <v>288</v>
      </c>
      <c r="F13" s="120" t="s">
        <v>290</v>
      </c>
      <c r="G13" s="91" t="s">
        <v>315</v>
      </c>
      <c r="H13" s="121">
        <f>A8</f>
        <v>0</v>
      </c>
      <c r="I13" s="121">
        <f>B8</f>
        <v>0</v>
      </c>
    </row>
    <row r="14" spans="1:11" s="221" customFormat="1" ht="12" x14ac:dyDescent="0.2">
      <c r="A14" s="91"/>
      <c r="B14" s="91"/>
      <c r="C14" s="91"/>
      <c r="D14" s="91"/>
      <c r="E14" s="91" t="s">
        <v>486</v>
      </c>
      <c r="F14" s="120" t="s">
        <v>290</v>
      </c>
      <c r="G14" s="91" t="s">
        <v>487</v>
      </c>
      <c r="H14" s="121">
        <f>'Authority Instructions'!A8</f>
        <v>0</v>
      </c>
      <c r="I14" s="121">
        <f>'Authority Instructions'!B8</f>
        <v>0</v>
      </c>
    </row>
    <row r="15" spans="1:11" ht="12" x14ac:dyDescent="0.2">
      <c r="A15" s="91"/>
      <c r="B15" s="91"/>
      <c r="C15" s="91"/>
      <c r="D15" s="91"/>
      <c r="E15" s="91" t="s">
        <v>387</v>
      </c>
      <c r="F15" s="120" t="s">
        <v>290</v>
      </c>
      <c r="G15" s="91" t="s">
        <v>388</v>
      </c>
      <c r="H15" s="121">
        <f>'Bidder Instructions'!A8</f>
        <v>0</v>
      </c>
      <c r="I15" s="121">
        <f>'Bidder Instructions'!B8</f>
        <v>0</v>
      </c>
    </row>
    <row r="16" spans="1:11" ht="12" x14ac:dyDescent="0.2">
      <c r="A16" s="91"/>
      <c r="B16" s="91"/>
      <c r="C16" s="91"/>
      <c r="D16" s="91"/>
      <c r="E16" s="91" t="s">
        <v>81</v>
      </c>
      <c r="F16" s="120" t="s">
        <v>290</v>
      </c>
      <c r="G16" s="93" t="s">
        <v>444</v>
      </c>
      <c r="H16" s="121">
        <f>'Authority RAG Thresholds'!A8</f>
        <v>0</v>
      </c>
      <c r="I16" s="121">
        <f>'Authority RAG Thresholds'!B8</f>
        <v>0</v>
      </c>
    </row>
    <row r="17" spans="1:9" ht="12" x14ac:dyDescent="0.2">
      <c r="A17" s="91"/>
      <c r="B17" s="91"/>
      <c r="C17" s="91"/>
      <c r="D17" s="91"/>
      <c r="E17" s="91" t="s">
        <v>162</v>
      </c>
      <c r="F17" s="120" t="s">
        <v>290</v>
      </c>
      <c r="G17" s="93" t="s">
        <v>468</v>
      </c>
      <c r="H17" s="121">
        <f>'1.1a Lead Financial Input'!A8</f>
        <v>0</v>
      </c>
      <c r="I17" s="121">
        <f>'1.1a Lead Financial Input'!B8</f>
        <v>0</v>
      </c>
    </row>
    <row r="18" spans="1:9" ht="12" x14ac:dyDescent="0.2">
      <c r="A18" s="91"/>
      <c r="B18" s="91"/>
      <c r="C18" s="91"/>
      <c r="D18" s="91"/>
      <c r="E18" s="91" t="s">
        <v>163</v>
      </c>
      <c r="F18" s="120" t="s">
        <v>290</v>
      </c>
      <c r="G18" s="93" t="s">
        <v>490</v>
      </c>
      <c r="H18" s="121">
        <f>'1.1b Lead Financial Input'!A8</f>
        <v>0</v>
      </c>
      <c r="I18" s="121">
        <f>'1.1b Lead Financial Input'!B8</f>
        <v>0</v>
      </c>
    </row>
    <row r="19" spans="1:9" ht="12" x14ac:dyDescent="0.2">
      <c r="A19" s="91"/>
      <c r="B19" s="91"/>
      <c r="C19" s="91"/>
      <c r="D19" s="91"/>
      <c r="E19" s="91" t="s">
        <v>334</v>
      </c>
      <c r="F19" s="120" t="s">
        <v>290</v>
      </c>
      <c r="G19" s="91" t="s">
        <v>469</v>
      </c>
      <c r="H19" s="121">
        <f>'1.2a Subcontractor Input'!A8</f>
        <v>0</v>
      </c>
      <c r="I19" s="121">
        <f>'1.2a Subcontractor Input'!B8</f>
        <v>0</v>
      </c>
    </row>
    <row r="20" spans="1:9" ht="12" x14ac:dyDescent="0.2">
      <c r="A20" s="91"/>
      <c r="B20" s="91"/>
      <c r="C20" s="91"/>
      <c r="D20" s="91"/>
      <c r="E20" s="91" t="s">
        <v>335</v>
      </c>
      <c r="F20" s="120" t="s">
        <v>290</v>
      </c>
      <c r="G20" s="93" t="s">
        <v>491</v>
      </c>
      <c r="H20" s="121">
        <f>'1.2b Subcontractor Input'!A8</f>
        <v>0</v>
      </c>
      <c r="I20" s="121">
        <f>'1.2b Subcontractor Input'!B8</f>
        <v>0</v>
      </c>
    </row>
    <row r="21" spans="1:9" ht="12" x14ac:dyDescent="0.2">
      <c r="A21" s="91"/>
      <c r="B21" s="91"/>
      <c r="C21" s="91"/>
      <c r="D21" s="91"/>
      <c r="E21" s="91" t="s">
        <v>295</v>
      </c>
      <c r="F21" s="120" t="s">
        <v>290</v>
      </c>
      <c r="G21" s="93" t="s">
        <v>445</v>
      </c>
      <c r="H21" s="121">
        <f>'2.1 Lead Ancillary Input '!A8</f>
        <v>0</v>
      </c>
      <c r="I21" s="121">
        <f>'2.1 Lead Ancillary Input '!B8</f>
        <v>0</v>
      </c>
    </row>
    <row r="22" spans="1:9" ht="12" x14ac:dyDescent="0.2">
      <c r="A22" s="91"/>
      <c r="B22" s="91"/>
      <c r="C22" s="91"/>
      <c r="D22" s="91"/>
      <c r="E22" s="91" t="s">
        <v>340</v>
      </c>
      <c r="F22" s="120" t="s">
        <v>290</v>
      </c>
      <c r="G22" s="93" t="s">
        <v>446</v>
      </c>
      <c r="H22" s="121">
        <f>'2.2 Subcontractor Ancillary Inp'!A8</f>
        <v>0</v>
      </c>
      <c r="I22" s="121">
        <f>'2.2 Subcontractor Ancillary Inp'!B8</f>
        <v>0</v>
      </c>
    </row>
    <row r="23" spans="1:9" ht="12" x14ac:dyDescent="0.2">
      <c r="A23" s="91"/>
      <c r="B23" s="91"/>
      <c r="C23" s="91"/>
      <c r="D23" s="91"/>
      <c r="E23" s="91" t="s">
        <v>389</v>
      </c>
      <c r="F23" s="120" t="s">
        <v>290</v>
      </c>
      <c r="G23" s="93" t="s">
        <v>492</v>
      </c>
      <c r="H23" s="121">
        <f>'3.1 Lead Bidder Assessment'!A8</f>
        <v>0</v>
      </c>
      <c r="I23" s="121">
        <f>'3.1 Lead Bidder Assessment'!B8</f>
        <v>0</v>
      </c>
    </row>
    <row r="24" spans="1:9" ht="12" x14ac:dyDescent="0.2">
      <c r="A24" s="91"/>
      <c r="B24" s="91"/>
      <c r="C24" s="91"/>
      <c r="D24" s="91"/>
      <c r="E24" s="91" t="s">
        <v>296</v>
      </c>
      <c r="F24" s="120" t="s">
        <v>290</v>
      </c>
      <c r="G24" s="93" t="s">
        <v>493</v>
      </c>
      <c r="H24" s="121">
        <f>'3.2 Immediate Parent Assmt'!A8</f>
        <v>0</v>
      </c>
      <c r="I24" s="121">
        <f>'3.2 Immediate Parent Assmt'!B8</f>
        <v>0</v>
      </c>
    </row>
    <row r="25" spans="1:9" ht="12" x14ac:dyDescent="0.2">
      <c r="A25" s="91"/>
      <c r="B25" s="91"/>
      <c r="C25" s="91"/>
      <c r="D25" s="91"/>
      <c r="E25" s="91" t="s">
        <v>297</v>
      </c>
      <c r="F25" s="120" t="s">
        <v>290</v>
      </c>
      <c r="G25" s="93" t="s">
        <v>494</v>
      </c>
      <c r="H25" s="121">
        <f>'3.3 Ultimate Parent Assmt'!A8</f>
        <v>0</v>
      </c>
      <c r="I25" s="121">
        <f>'3.3 Ultimate Parent Assmt'!B8</f>
        <v>0</v>
      </c>
    </row>
    <row r="26" spans="1:9" ht="12" x14ac:dyDescent="0.2">
      <c r="A26" s="91"/>
      <c r="B26" s="91"/>
      <c r="C26" s="91"/>
      <c r="D26" s="91"/>
      <c r="E26" s="91" t="s">
        <v>336</v>
      </c>
      <c r="F26" s="120" t="s">
        <v>290</v>
      </c>
      <c r="G26" s="93" t="s">
        <v>495</v>
      </c>
      <c r="H26" s="121">
        <f>'3.4 Subcontractor #1 Assmt'!A8</f>
        <v>0</v>
      </c>
      <c r="I26" s="121">
        <f>'3.4 Subcontractor #1 Assmt'!B8</f>
        <v>0</v>
      </c>
    </row>
    <row r="27" spans="1:9" ht="12" x14ac:dyDescent="0.2">
      <c r="A27" s="91"/>
      <c r="B27" s="91"/>
      <c r="C27" s="91"/>
      <c r="D27" s="91"/>
      <c r="E27" s="91" t="s">
        <v>337</v>
      </c>
      <c r="F27" s="120" t="s">
        <v>290</v>
      </c>
      <c r="G27" s="93" t="s">
        <v>496</v>
      </c>
      <c r="H27" s="121">
        <f>'3.5 Subcontractor #2 Assmt'!A8</f>
        <v>0</v>
      </c>
      <c r="I27" s="121">
        <f>'3.5 Subcontractor #2 Assmt'!B8</f>
        <v>0</v>
      </c>
    </row>
    <row r="28" spans="1:9" ht="12" x14ac:dyDescent="0.2">
      <c r="A28" s="91"/>
      <c r="B28" s="91"/>
      <c r="C28" s="91"/>
      <c r="D28" s="91"/>
      <c r="E28" s="91" t="s">
        <v>338</v>
      </c>
      <c r="F28" s="120" t="s">
        <v>290</v>
      </c>
      <c r="G28" s="93" t="s">
        <v>497</v>
      </c>
      <c r="H28" s="121">
        <f>'3.6 Subcontractor #3 Assmt'!A8</f>
        <v>0</v>
      </c>
      <c r="I28" s="121">
        <f>'3.6 Subcontractor #3 Assmt'!B8</f>
        <v>0</v>
      </c>
    </row>
    <row r="29" spans="1:9" ht="12" x14ac:dyDescent="0.2">
      <c r="A29" s="91"/>
      <c r="B29" s="91"/>
      <c r="C29" s="91"/>
      <c r="D29" s="91"/>
      <c r="E29" s="91" t="s">
        <v>298</v>
      </c>
      <c r="F29" s="120" t="s">
        <v>290</v>
      </c>
      <c r="G29" s="93" t="s">
        <v>316</v>
      </c>
      <c r="H29" s="121">
        <f>'Metric Definitions'!A8</f>
        <v>0</v>
      </c>
      <c r="I29" s="121">
        <f>'Metric Definitions'!B8</f>
        <v>0</v>
      </c>
    </row>
    <row r="30" spans="1:9" s="221" customFormat="1" ht="12" x14ac:dyDescent="0.2">
      <c r="A30" s="91"/>
      <c r="B30" s="91"/>
      <c r="C30" s="91"/>
      <c r="D30" s="91"/>
      <c r="E30" s="93" t="s">
        <v>464</v>
      </c>
      <c r="F30" s="120" t="s">
        <v>290</v>
      </c>
      <c r="G30" s="93" t="s">
        <v>471</v>
      </c>
      <c r="H30" s="121">
        <f>Setup!A8</f>
        <v>0</v>
      </c>
      <c r="I30" s="121">
        <f>Setup!B8</f>
        <v>0</v>
      </c>
    </row>
    <row r="31" spans="1:9" ht="12" x14ac:dyDescent="0.2">
      <c r="A31" s="91"/>
      <c r="B31" s="91"/>
      <c r="C31" s="91"/>
      <c r="D31" s="91"/>
      <c r="E31" s="91" t="s">
        <v>292</v>
      </c>
      <c r="F31" s="120" t="s">
        <v>290</v>
      </c>
      <c r="G31" s="93" t="s">
        <v>472</v>
      </c>
      <c r="H31" s="121">
        <f>SysConfig!A8</f>
        <v>0</v>
      </c>
      <c r="I31" s="121">
        <f>SysConfig!B8</f>
        <v>0</v>
      </c>
    </row>
    <row r="32" spans="1:9" ht="12" x14ac:dyDescent="0.2">
      <c r="A32" s="91"/>
      <c r="B32" s="91"/>
      <c r="C32" s="91"/>
      <c r="D32" s="91"/>
      <c r="E32" s="122" t="s">
        <v>286</v>
      </c>
      <c r="F32" s="123"/>
      <c r="G32" s="123"/>
      <c r="H32" s="123"/>
      <c r="I32" s="123"/>
    </row>
    <row r="33" spans="1:10" ht="12" x14ac:dyDescent="0.2">
      <c r="A33" s="91"/>
      <c r="B33" s="91"/>
      <c r="C33" s="91"/>
      <c r="D33" s="91"/>
      <c r="E33" s="91"/>
      <c r="F33" s="91"/>
      <c r="G33" s="91"/>
      <c r="H33" s="91"/>
      <c r="I33" s="91"/>
    </row>
    <row r="34" spans="1:10" ht="12" x14ac:dyDescent="0.2">
      <c r="A34" s="91"/>
      <c r="B34" s="91"/>
      <c r="C34" s="91"/>
      <c r="D34" s="91"/>
      <c r="E34" s="124" t="s">
        <v>293</v>
      </c>
      <c r="F34" s="91"/>
      <c r="G34" s="125" t="s">
        <v>294</v>
      </c>
      <c r="H34" s="121">
        <f>IFERROR(SUM(H12:H32),1)</f>
        <v>0</v>
      </c>
      <c r="I34" s="98">
        <f>IFERROR(SUM(I12:I32),1)</f>
        <v>0</v>
      </c>
    </row>
    <row r="35" spans="1:10" ht="12" x14ac:dyDescent="0.2">
      <c r="A35" s="91"/>
      <c r="B35" s="91"/>
      <c r="C35" s="91"/>
      <c r="D35" s="91"/>
      <c r="E35" s="91"/>
      <c r="F35" s="91"/>
      <c r="G35" s="91"/>
      <c r="H35" s="91"/>
      <c r="I35" s="91"/>
    </row>
    <row r="36" spans="1:10" ht="15.75" x14ac:dyDescent="0.25">
      <c r="A36" s="117"/>
      <c r="B36" s="117"/>
      <c r="C36" s="117"/>
      <c r="D36" s="117" t="s">
        <v>314</v>
      </c>
      <c r="E36" s="117"/>
      <c r="F36" s="117"/>
      <c r="G36" s="117"/>
      <c r="H36" s="117"/>
      <c r="I36" s="117"/>
      <c r="J36" s="117"/>
    </row>
    <row r="37" spans="1:10" ht="12" x14ac:dyDescent="0.2">
      <c r="A37" s="91"/>
      <c r="B37" s="91"/>
      <c r="C37" s="91"/>
      <c r="D37" s="91"/>
      <c r="E37" s="91"/>
      <c r="F37" s="91"/>
      <c r="G37" s="91"/>
      <c r="H37" s="91"/>
      <c r="I37" s="91"/>
      <c r="J37" s="91"/>
    </row>
    <row r="38" spans="1:10" s="27" customFormat="1" ht="12" x14ac:dyDescent="0.2">
      <c r="A38" s="91"/>
      <c r="B38" s="91"/>
      <c r="C38" s="91"/>
      <c r="D38" s="91"/>
      <c r="E38" s="93" t="s">
        <v>447</v>
      </c>
      <c r="F38" s="91"/>
      <c r="G38" s="91"/>
      <c r="H38" s="91"/>
      <c r="I38" s="91"/>
      <c r="J38" s="91"/>
    </row>
    <row r="39" spans="1:10" ht="12" x14ac:dyDescent="0.2">
      <c r="A39" s="91"/>
      <c r="B39" s="91"/>
      <c r="C39" s="91"/>
      <c r="D39" s="91"/>
      <c r="E39" s="93"/>
      <c r="F39" s="91"/>
      <c r="G39" s="91"/>
      <c r="H39" s="91"/>
      <c r="I39" s="91"/>
      <c r="J39" s="91"/>
    </row>
    <row r="40" spans="1:10" s="27" customFormat="1" ht="12" x14ac:dyDescent="0.2">
      <c r="A40" s="91"/>
      <c r="B40" s="91"/>
      <c r="C40" s="91"/>
      <c r="D40" s="91"/>
      <c r="E40" s="93"/>
      <c r="F40" s="91"/>
      <c r="G40" s="91"/>
      <c r="H40" s="91"/>
      <c r="I40" s="91"/>
      <c r="J40" s="91"/>
    </row>
    <row r="41" spans="1:10" s="27" customFormat="1" ht="12" x14ac:dyDescent="0.2">
      <c r="A41" s="91"/>
      <c r="B41" s="91"/>
      <c r="C41" s="91"/>
      <c r="D41" s="91"/>
      <c r="E41" s="93"/>
      <c r="F41" s="91"/>
      <c r="G41" s="91"/>
      <c r="H41" s="91"/>
      <c r="I41" s="91"/>
      <c r="J41" s="91"/>
    </row>
    <row r="42" spans="1:10" ht="12" x14ac:dyDescent="0.2">
      <c r="A42" s="91"/>
      <c r="B42" s="91"/>
      <c r="C42" s="91"/>
      <c r="D42" s="91"/>
      <c r="E42" s="91"/>
      <c r="F42" s="91"/>
      <c r="G42" s="91"/>
      <c r="H42" s="91"/>
      <c r="I42" s="91"/>
      <c r="J42" s="91"/>
    </row>
    <row r="43" spans="1:10" ht="12" x14ac:dyDescent="0.2">
      <c r="A43" s="91"/>
      <c r="B43" s="91"/>
      <c r="C43" s="91"/>
      <c r="D43" s="91"/>
      <c r="E43" s="91"/>
      <c r="F43" s="91"/>
      <c r="G43" s="91"/>
      <c r="H43" s="91"/>
      <c r="I43" s="91"/>
      <c r="J43" s="91"/>
    </row>
    <row r="44" spans="1:10" ht="12" x14ac:dyDescent="0.2">
      <c r="A44" s="27"/>
      <c r="B44" s="91"/>
      <c r="C44" s="91"/>
      <c r="D44" s="91"/>
      <c r="E44" s="91"/>
      <c r="F44" s="91"/>
      <c r="G44" s="91"/>
      <c r="H44" s="91"/>
      <c r="I44" s="91"/>
      <c r="J44" s="91"/>
    </row>
    <row r="45" spans="1:10" ht="12" x14ac:dyDescent="0.2">
      <c r="A45" s="91"/>
      <c r="B45" s="91"/>
      <c r="C45" s="91"/>
      <c r="D45" s="91"/>
      <c r="E45" s="91"/>
      <c r="F45" s="91"/>
      <c r="G45" s="91"/>
      <c r="H45" s="91"/>
      <c r="I45" s="91"/>
      <c r="J45" s="91"/>
    </row>
    <row r="46" spans="1:10" ht="12" x14ac:dyDescent="0.2">
      <c r="A46" s="91"/>
      <c r="B46" s="91"/>
      <c r="C46" s="91"/>
      <c r="D46" s="91"/>
      <c r="E46" s="91"/>
      <c r="F46" s="91"/>
      <c r="G46" s="91"/>
      <c r="H46" s="91"/>
      <c r="I46" s="91"/>
      <c r="J46" s="144"/>
    </row>
    <row r="47" spans="1:10" ht="12" x14ac:dyDescent="0.2">
      <c r="A47" s="91"/>
      <c r="B47" s="91"/>
      <c r="C47" s="91"/>
      <c r="D47" s="91"/>
      <c r="E47" s="91"/>
      <c r="F47" s="91"/>
      <c r="G47" s="91"/>
      <c r="H47" s="91"/>
      <c r="I47" s="91"/>
      <c r="J47" s="91"/>
    </row>
    <row r="48" spans="1:10" ht="12" x14ac:dyDescent="0.2">
      <c r="A48" s="91"/>
      <c r="B48" s="91"/>
      <c r="C48" s="91"/>
      <c r="D48" s="91"/>
      <c r="E48" s="91"/>
      <c r="F48" s="91"/>
      <c r="G48" s="91"/>
      <c r="H48" s="91"/>
      <c r="I48" s="91"/>
      <c r="J48" s="91"/>
    </row>
    <row r="49" spans="1:10" ht="12" x14ac:dyDescent="0.2">
      <c r="A49" s="91"/>
      <c r="B49" s="91"/>
      <c r="C49" s="91"/>
      <c r="D49" s="91"/>
      <c r="E49" s="91"/>
      <c r="F49" s="91"/>
      <c r="G49" s="91"/>
      <c r="H49" s="91"/>
      <c r="I49" s="91"/>
      <c r="J49" s="91"/>
    </row>
    <row r="50" spans="1:10" ht="12" x14ac:dyDescent="0.2">
      <c r="A50" s="91"/>
      <c r="B50" s="91"/>
      <c r="C50" s="91"/>
      <c r="D50" s="91"/>
      <c r="E50" s="91"/>
      <c r="F50" s="91"/>
      <c r="G50" s="91"/>
      <c r="H50" s="91"/>
      <c r="I50" s="91"/>
      <c r="J50" s="91"/>
    </row>
    <row r="51" spans="1:10" ht="12" x14ac:dyDescent="0.2">
      <c r="A51" s="91"/>
      <c r="B51" s="91"/>
      <c r="C51" s="91"/>
      <c r="D51" s="91"/>
      <c r="E51" s="91"/>
      <c r="F51" s="91"/>
      <c r="G51" s="91"/>
      <c r="H51" s="91"/>
      <c r="I51" s="91"/>
      <c r="J51" s="91"/>
    </row>
    <row r="52" spans="1:10" ht="12" x14ac:dyDescent="0.2">
      <c r="A52" s="91"/>
      <c r="B52" s="91"/>
      <c r="C52" s="91"/>
      <c r="D52" s="91"/>
      <c r="E52" s="91"/>
      <c r="F52" s="91"/>
      <c r="G52" s="91"/>
      <c r="H52" s="91"/>
      <c r="I52" s="91"/>
      <c r="J52" s="91"/>
    </row>
    <row r="53" spans="1:10" ht="12" x14ac:dyDescent="0.2">
      <c r="A53" s="91"/>
      <c r="B53" s="91"/>
      <c r="C53" s="91"/>
      <c r="D53" s="91"/>
      <c r="E53" s="91"/>
      <c r="F53" s="91"/>
      <c r="G53" s="91"/>
      <c r="H53" s="91"/>
      <c r="I53" s="91"/>
      <c r="J53" s="91"/>
    </row>
    <row r="54" spans="1:10" ht="12" x14ac:dyDescent="0.2">
      <c r="A54" s="91"/>
      <c r="B54" s="91"/>
      <c r="C54" s="91"/>
      <c r="D54" s="91"/>
      <c r="E54" s="91"/>
      <c r="F54" s="91"/>
      <c r="G54" s="91"/>
      <c r="H54" s="91"/>
      <c r="I54" s="91"/>
      <c r="J54" s="91"/>
    </row>
    <row r="55" spans="1:10" ht="12" x14ac:dyDescent="0.2">
      <c r="A55" s="91"/>
      <c r="B55" s="91"/>
      <c r="C55" s="91"/>
      <c r="D55" s="91"/>
      <c r="E55" s="91"/>
      <c r="F55" s="91"/>
      <c r="G55" s="91"/>
      <c r="H55" s="91"/>
      <c r="I55" s="91"/>
      <c r="J55" s="91"/>
    </row>
    <row r="56" spans="1:10" ht="12" x14ac:dyDescent="0.2">
      <c r="A56" s="91"/>
      <c r="B56" s="91"/>
      <c r="C56" s="91"/>
      <c r="D56" s="91"/>
      <c r="E56" s="91"/>
      <c r="F56" s="91"/>
      <c r="G56" s="91"/>
      <c r="H56" s="91"/>
      <c r="I56" s="91"/>
      <c r="J56" s="91"/>
    </row>
    <row r="57" spans="1:10" ht="12" x14ac:dyDescent="0.2">
      <c r="A57" s="91"/>
      <c r="B57" s="91"/>
      <c r="C57" s="91"/>
      <c r="D57" s="91"/>
      <c r="E57" s="91"/>
      <c r="F57" s="91"/>
      <c r="G57" s="91"/>
      <c r="H57" s="91"/>
      <c r="I57" s="91"/>
      <c r="J57" s="91"/>
    </row>
    <row r="58" spans="1:10" ht="12" x14ac:dyDescent="0.2">
      <c r="A58" s="91"/>
      <c r="B58" s="91"/>
      <c r="C58" s="91"/>
      <c r="D58" s="91"/>
      <c r="E58" s="91"/>
      <c r="F58" s="91"/>
      <c r="G58" s="91"/>
      <c r="H58" s="91"/>
      <c r="I58" s="91"/>
      <c r="J58" s="91"/>
    </row>
    <row r="59" spans="1:10" ht="12" x14ac:dyDescent="0.2">
      <c r="A59" s="91"/>
      <c r="B59" s="91"/>
      <c r="C59" s="91"/>
      <c r="D59" s="91"/>
      <c r="E59" s="91"/>
      <c r="F59" s="91"/>
      <c r="G59" s="91"/>
      <c r="H59" s="91"/>
      <c r="I59" s="91"/>
      <c r="J59" s="91"/>
    </row>
    <row r="60" spans="1:10" ht="12" x14ac:dyDescent="0.2">
      <c r="A60" s="91"/>
      <c r="B60" s="91"/>
      <c r="C60" s="91"/>
      <c r="D60" s="91"/>
      <c r="E60" s="91"/>
      <c r="F60" s="91"/>
      <c r="G60" s="91"/>
      <c r="H60" s="91"/>
      <c r="I60" s="91"/>
      <c r="J60" s="91"/>
    </row>
    <row r="61" spans="1:10" ht="12" x14ac:dyDescent="0.2">
      <c r="A61" s="91"/>
      <c r="B61" s="91"/>
      <c r="C61" s="91"/>
      <c r="D61" s="91"/>
      <c r="E61" s="91"/>
      <c r="F61" s="91"/>
      <c r="G61" s="91"/>
      <c r="H61" s="91"/>
      <c r="I61" s="91"/>
      <c r="J61" s="91"/>
    </row>
    <row r="62" spans="1:10" ht="12" x14ac:dyDescent="0.2">
      <c r="A62" s="91"/>
      <c r="B62" s="91"/>
      <c r="C62" s="91"/>
      <c r="D62" s="91"/>
      <c r="E62" s="91"/>
      <c r="F62" s="91"/>
      <c r="G62" s="91"/>
      <c r="H62" s="91"/>
      <c r="I62" s="91"/>
      <c r="J62" s="91"/>
    </row>
    <row r="63" spans="1:10" ht="12" x14ac:dyDescent="0.2">
      <c r="A63" s="91"/>
      <c r="B63" s="91"/>
      <c r="C63" s="91"/>
      <c r="D63" s="91"/>
      <c r="E63" s="91"/>
      <c r="F63" s="91"/>
      <c r="G63" s="91"/>
      <c r="H63" s="91"/>
      <c r="I63" s="91"/>
      <c r="J63" s="91"/>
    </row>
    <row r="64" spans="1:10" ht="12" x14ac:dyDescent="0.2">
      <c r="A64" s="91"/>
      <c r="B64" s="91"/>
      <c r="C64" s="91"/>
      <c r="D64" s="91"/>
      <c r="E64" s="91"/>
      <c r="F64" s="91"/>
      <c r="G64" s="91"/>
      <c r="H64" s="91"/>
      <c r="I64" s="91"/>
      <c r="J64" s="91"/>
    </row>
    <row r="65" spans="1:11" ht="12" x14ac:dyDescent="0.2">
      <c r="A65" s="91"/>
      <c r="B65" s="91"/>
      <c r="C65" s="91"/>
      <c r="D65" s="91"/>
      <c r="E65" s="91"/>
      <c r="F65" s="91"/>
      <c r="G65" s="91"/>
      <c r="H65" s="91"/>
      <c r="I65" s="91"/>
      <c r="J65" s="91"/>
    </row>
    <row r="66" spans="1:11" ht="12" x14ac:dyDescent="0.2">
      <c r="A66" s="91"/>
      <c r="B66" s="91"/>
      <c r="C66" s="91"/>
      <c r="D66" s="91"/>
      <c r="E66" s="91"/>
      <c r="F66" s="91"/>
      <c r="G66" s="91"/>
      <c r="H66" s="91"/>
      <c r="I66" s="91"/>
      <c r="J66" s="91"/>
    </row>
    <row r="67" spans="1:11" ht="12" x14ac:dyDescent="0.2">
      <c r="A67" s="91"/>
      <c r="B67" s="91"/>
      <c r="C67" s="91"/>
      <c r="D67" s="91"/>
      <c r="E67" s="91"/>
      <c r="F67" s="91"/>
      <c r="G67" s="91"/>
      <c r="H67" s="91"/>
      <c r="I67" s="91"/>
      <c r="J67" s="91"/>
    </row>
    <row r="68" spans="1:11" ht="12" x14ac:dyDescent="0.2">
      <c r="A68" s="91"/>
      <c r="B68" s="91"/>
      <c r="C68" s="91"/>
      <c r="D68" s="91"/>
      <c r="E68" s="91"/>
      <c r="F68" s="91"/>
      <c r="G68" s="91"/>
      <c r="H68" s="91"/>
      <c r="I68" s="91"/>
      <c r="J68" s="91"/>
    </row>
    <row r="69" spans="1:11" s="27" customFormat="1" ht="12" x14ac:dyDescent="0.2">
      <c r="A69" s="91"/>
      <c r="B69" s="91"/>
      <c r="C69" s="91"/>
      <c r="D69" s="91"/>
      <c r="E69" s="91"/>
      <c r="F69" s="91"/>
      <c r="G69" s="91"/>
      <c r="H69" s="91"/>
      <c r="I69" s="91"/>
      <c r="J69" s="91"/>
    </row>
    <row r="70" spans="1:11" s="27" customFormat="1" ht="12" x14ac:dyDescent="0.2">
      <c r="A70" s="91"/>
      <c r="B70" s="91"/>
      <c r="C70" s="91"/>
      <c r="D70" s="91"/>
      <c r="E70" s="91"/>
      <c r="F70" s="91"/>
      <c r="G70" s="91"/>
      <c r="H70" s="91"/>
      <c r="I70" s="91"/>
      <c r="J70" s="91"/>
    </row>
    <row r="71" spans="1:11" ht="12" x14ac:dyDescent="0.2">
      <c r="A71" s="91"/>
      <c r="B71" s="91"/>
      <c r="C71" s="91"/>
      <c r="D71" s="91"/>
      <c r="E71" s="91"/>
      <c r="F71" s="91"/>
      <c r="G71" s="91"/>
      <c r="H71" s="91"/>
      <c r="I71" s="91"/>
      <c r="J71" s="91"/>
    </row>
    <row r="72" spans="1:11" ht="12" x14ac:dyDescent="0.2">
      <c r="A72" s="91"/>
      <c r="B72" s="91"/>
      <c r="C72" s="91"/>
      <c r="D72" s="91"/>
      <c r="E72" s="91"/>
      <c r="F72" s="91"/>
      <c r="G72" s="91"/>
      <c r="H72" s="91"/>
      <c r="I72" s="91"/>
      <c r="J72" s="91"/>
    </row>
    <row r="73" spans="1:11" ht="12" x14ac:dyDescent="0.2">
      <c r="A73" s="91"/>
      <c r="B73" s="91"/>
      <c r="C73" s="91"/>
      <c r="D73" s="91"/>
      <c r="E73" s="91"/>
      <c r="F73" s="91"/>
      <c r="G73" s="91"/>
      <c r="H73" s="91"/>
      <c r="I73" s="91"/>
      <c r="J73" s="91"/>
    </row>
    <row r="74" spans="1:11" ht="12" x14ac:dyDescent="0.2">
      <c r="A74" s="91"/>
      <c r="B74" s="91"/>
      <c r="C74" s="91"/>
      <c r="D74" s="91"/>
      <c r="E74" s="91"/>
      <c r="F74" s="91"/>
      <c r="G74" s="91"/>
      <c r="H74" s="91"/>
      <c r="I74" s="91"/>
      <c r="J74" s="91"/>
    </row>
    <row r="75" spans="1:11" s="27" customFormat="1" ht="12" x14ac:dyDescent="0.2">
      <c r="A75" s="91"/>
      <c r="B75" s="91"/>
      <c r="C75" s="91"/>
      <c r="D75" s="91"/>
      <c r="E75" s="91"/>
      <c r="F75" s="91"/>
      <c r="G75" s="91"/>
      <c r="H75" s="91"/>
      <c r="I75" s="91"/>
      <c r="J75" s="91"/>
    </row>
    <row r="76" spans="1:11" ht="15.75" x14ac:dyDescent="0.25">
      <c r="A76" s="117"/>
      <c r="B76" s="117"/>
      <c r="C76" s="117"/>
      <c r="D76" s="117" t="s">
        <v>287</v>
      </c>
      <c r="E76" s="117"/>
      <c r="F76" s="117"/>
      <c r="G76" s="117"/>
      <c r="H76" s="117"/>
      <c r="I76" s="117"/>
      <c r="J76" s="117"/>
      <c r="K76" s="117"/>
    </row>
    <row r="77" spans="1:11" ht="11.45" customHeight="1" x14ac:dyDescent="0.2"/>
    <row r="78" spans="1:11" ht="11.45" customHeight="1" x14ac:dyDescent="0.2"/>
    <row r="79" spans="1:11" ht="11.45" hidden="1" customHeight="1" x14ac:dyDescent="0.2"/>
    <row r="80" spans="1:11" ht="11.45" hidden="1" customHeight="1" x14ac:dyDescent="0.2"/>
    <row r="81" ht="11.45" hidden="1" customHeight="1" x14ac:dyDescent="0.2"/>
    <row r="82" ht="11.45" hidden="1" customHeight="1" x14ac:dyDescent="0.2"/>
    <row r="83" ht="11.45" hidden="1" customHeight="1" x14ac:dyDescent="0.2"/>
    <row r="84" ht="11.45" hidden="1" customHeight="1" x14ac:dyDescent="0.2"/>
    <row r="85" ht="11.45" hidden="1" customHeight="1" x14ac:dyDescent="0.2"/>
    <row r="86" ht="11.45" hidden="1" customHeight="1" x14ac:dyDescent="0.2"/>
    <row r="87" ht="11.45" hidden="1" customHeight="1" x14ac:dyDescent="0.2"/>
    <row r="88" ht="11.45" hidden="1" customHeight="1" x14ac:dyDescent="0.2"/>
    <row r="89" ht="11.45" hidden="1" customHeight="1" x14ac:dyDescent="0.2"/>
    <row r="90" ht="11.45" hidden="1" customHeight="1" x14ac:dyDescent="0.2"/>
    <row r="91" ht="11.45" hidden="1" customHeight="1" x14ac:dyDescent="0.2"/>
    <row r="92" ht="11.45" hidden="1" customHeight="1" x14ac:dyDescent="0.2"/>
    <row r="93" ht="11.45" hidden="1" customHeight="1" x14ac:dyDescent="0.2"/>
    <row r="94" ht="11.45" hidden="1" customHeight="1" x14ac:dyDescent="0.2"/>
    <row r="95" ht="11.45" hidden="1" customHeight="1" x14ac:dyDescent="0.2"/>
    <row r="96" ht="11.45" hidden="1" customHeight="1" x14ac:dyDescent="0.2"/>
    <row r="97" ht="11.45" hidden="1" customHeight="1" x14ac:dyDescent="0.2"/>
    <row r="98" ht="11.45" hidden="1" customHeight="1" x14ac:dyDescent="0.2"/>
    <row r="99" ht="11.45" hidden="1" customHeight="1" x14ac:dyDescent="0.2"/>
    <row r="100" ht="11.45" hidden="1" customHeight="1" x14ac:dyDescent="0.2"/>
    <row r="101" ht="11.45" hidden="1" customHeight="1" x14ac:dyDescent="0.2"/>
    <row r="102" ht="11.45" hidden="1" customHeight="1" x14ac:dyDescent="0.2"/>
    <row r="103" ht="11.45" customHeight="1" x14ac:dyDescent="0.2"/>
  </sheetData>
  <sheetProtection password="F9C4" sheet="1" objects="1" scenarios="1"/>
  <mergeCells count="2">
    <mergeCell ref="C6:E6"/>
    <mergeCell ref="C5:E5"/>
  </mergeCells>
  <conditionalFormatting sqref="C5 F5">
    <cfRule type="expression" dxfId="632" priority="1">
      <formula>IF(AND(sysChk=0,sysWarn=0),1,0)</formula>
    </cfRule>
    <cfRule type="expression" dxfId="631" priority="2">
      <formula>IF(AND(sysChk=0,sysWarn&lt;&gt;0),1,0)</formula>
    </cfRule>
    <cfRule type="expression" dxfId="630" priority="3">
      <formula>IF(sysChk&lt;&gt;0,1,0)</formula>
    </cfRule>
  </conditionalFormatting>
  <hyperlinks>
    <hyperlink ref="F13" location="Contents!C1" display="Link"/>
    <hyperlink ref="F16" location="'Authority RAG Thresholds'!A1" display="Link"/>
    <hyperlink ref="F17" location="'1.1a Lead Financial Input'!A1" display="Link"/>
    <hyperlink ref="F18" location="'1.1b Lead Financial Input'!A1" display="Link"/>
    <hyperlink ref="F19" location="'1.2a Subcontractor Input'!Print_Area" display="Link"/>
    <hyperlink ref="F20" location="'1.2b Subcontractor Input'!A1" display="Link"/>
    <hyperlink ref="F21" location="'2.1 Lead Ancillary Input '!A1" display="Link"/>
    <hyperlink ref="F22" location="'2.2 Subcontractor Ancillary Inp'!A1" display="Link"/>
    <hyperlink ref="F23" location="'3.1 Lead Bidder Assessment'!A1" display="Link"/>
    <hyperlink ref="F24" location="'3.2 Immediate Parent Assmt'!C1" display="Link"/>
    <hyperlink ref="F25" location="'3.3 Ultimate Parent Assmt'!A1" display="Link"/>
    <hyperlink ref="F15" location="'Bidder Instructions'!A1" display="Link"/>
    <hyperlink ref="F26" location="'3.4 Subcontractor #1 Assmt'!A1" display="Link"/>
    <hyperlink ref="F27" location="'3.5 Subcontractor #2 Assmt'!A1" display="Link"/>
    <hyperlink ref="F28" location="'3.6 Subcontractor #3 Assmt'!A1" display="Link"/>
    <hyperlink ref="F29" location="'Metric Definitions'!A1" display="Link"/>
    <hyperlink ref="F31" location="SysConfig!A1" display="Link"/>
    <hyperlink ref="F30" location="Setup!A1" display="Link"/>
    <hyperlink ref="F14" location="'Authority Instructions'!C1" display="Link"/>
  </hyperlinks>
  <pageMargins left="0.70866141732283472" right="0.70866141732283472" top="0.74803149606299213" bottom="0.74803149606299213" header="0.31496062992125984" footer="0.31496062992125984"/>
  <pageSetup paperSize="9" scale="80" fitToHeight="10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5AB7B2"/>
  </sheetPr>
  <dimension ref="A1:F86"/>
  <sheetViews>
    <sheetView showGridLines="0" zoomScale="80" zoomScaleNormal="80" workbookViewId="0">
      <pane ySplit="8" topLeftCell="A9" activePane="bottomLeft" state="frozen"/>
      <selection activeCell="A9" sqref="A9"/>
      <selection pane="bottomLeft" activeCell="A9" sqref="A9"/>
    </sheetView>
  </sheetViews>
  <sheetFormatPr defaultColWidth="0" defaultRowHeight="14.45" customHeight="1" zeroHeight="1" x14ac:dyDescent="0.2"/>
  <cols>
    <col min="1" max="2" width="5.140625" customWidth="1"/>
    <col min="3" max="3" width="45" customWidth="1"/>
    <col min="4" max="4" width="25.42578125" customWidth="1"/>
    <col min="5" max="5" width="54.85546875" style="190" customWidth="1"/>
    <col min="6" max="6" width="9.140625" customWidth="1"/>
    <col min="7" max="16384" width="9.140625" hidden="1"/>
  </cols>
  <sheetData>
    <row r="1" spans="1:6" ht="12" x14ac:dyDescent="0.2">
      <c r="A1" s="109"/>
      <c r="B1" s="109"/>
      <c r="C1" s="110"/>
      <c r="D1" s="109"/>
      <c r="E1" s="192"/>
      <c r="F1" s="109"/>
    </row>
    <row r="2" spans="1:6" ht="12.75" x14ac:dyDescent="0.2">
      <c r="A2" s="109"/>
      <c r="B2" s="109"/>
      <c r="C2" s="111" t="str">
        <f>cstProjectName</f>
        <v>RM6232 - FM &amp; Workplace Services</v>
      </c>
      <c r="D2" s="109"/>
      <c r="E2" s="192"/>
      <c r="F2" s="109"/>
    </row>
    <row r="3" spans="1:6" ht="12.75" x14ac:dyDescent="0.2">
      <c r="A3" s="109"/>
      <c r="B3" s="109"/>
      <c r="C3" s="112" t="str">
        <f ca="1">MID(CELL("filename",A1),FIND("]",CELL("filename",A1))+1,256)&amp;" Sheet"</f>
        <v>2.1 Lead Ancillary Input  Sheet</v>
      </c>
      <c r="D3" s="109"/>
      <c r="E3" s="192"/>
      <c r="F3" s="109"/>
    </row>
    <row r="4" spans="1:6" ht="12" x14ac:dyDescent="0.2">
      <c r="A4" s="109"/>
      <c r="B4" s="109"/>
      <c r="C4" s="110" t="str">
        <f>IF(ISBLANK(cstProtectiveMarking),"",cstProtectiveMarking)</f>
        <v>OFFICIAL</v>
      </c>
      <c r="D4" s="109"/>
      <c r="E4" s="192"/>
      <c r="F4" s="109"/>
    </row>
    <row r="5" spans="1:6" ht="12" x14ac:dyDescent="0.2">
      <c r="A5" s="109"/>
      <c r="B5" s="109"/>
      <c r="C5" s="113" t="str">
        <f>HYPERLINK("#'Contents'!A1",sysChkWord)</f>
        <v>All Checks OK</v>
      </c>
      <c r="D5" s="109"/>
      <c r="E5" s="192"/>
      <c r="F5" s="109"/>
    </row>
    <row r="6" spans="1:6" ht="12.75" x14ac:dyDescent="0.2">
      <c r="A6" s="109"/>
      <c r="B6" s="114"/>
      <c r="C6" s="238" t="str">
        <f>HYPERLINK("#'Contents'!A1","Click for Contents")</f>
        <v>Click for Contents</v>
      </c>
      <c r="D6" s="238"/>
      <c r="E6" s="193"/>
      <c r="F6" s="113"/>
    </row>
    <row r="7" spans="1:6" ht="12" x14ac:dyDescent="0.2">
      <c r="A7" s="109"/>
      <c r="B7" s="109"/>
      <c r="C7" s="109"/>
      <c r="D7" s="109"/>
      <c r="E7" s="192"/>
      <c r="F7" s="109"/>
    </row>
    <row r="8" spans="1:6" ht="12" x14ac:dyDescent="0.2">
      <c r="A8" s="83">
        <f>SUM(A9:A85)</f>
        <v>0</v>
      </c>
      <c r="B8" s="83">
        <f>SUM(B9:B85)</f>
        <v>0</v>
      </c>
      <c r="C8" s="116"/>
      <c r="D8" s="116"/>
      <c r="E8" s="194"/>
      <c r="F8" s="116"/>
    </row>
    <row r="9" spans="1:6" ht="12" x14ac:dyDescent="0.2">
      <c r="A9" s="31"/>
      <c r="B9" s="31"/>
      <c r="C9" s="31"/>
      <c r="D9" s="31"/>
      <c r="E9" s="195"/>
    </row>
    <row r="10" spans="1:6" ht="12" x14ac:dyDescent="0.2">
      <c r="A10" s="31"/>
      <c r="B10" s="31"/>
      <c r="C10" s="144" t="s">
        <v>91</v>
      </c>
      <c r="D10" s="144"/>
      <c r="E10" s="196"/>
    </row>
    <row r="11" spans="1:6" ht="12" x14ac:dyDescent="0.2">
      <c r="A11" s="31"/>
      <c r="B11" s="31"/>
      <c r="C11" s="144" t="str">
        <f>CHOOSE('Bidder Instructions'!$E$40,'1.1b Lead Financial Input'!E$18,'1.1a Lead Financial Input'!E$18)</f>
        <v>Lead Bidder Name</v>
      </c>
      <c r="D11" s="144" t="s">
        <v>52</v>
      </c>
      <c r="E11" s="196" t="s">
        <v>53</v>
      </c>
    </row>
    <row r="12" spans="1:6" ht="15" x14ac:dyDescent="0.25">
      <c r="A12" s="31"/>
      <c r="B12" s="31"/>
      <c r="C12" s="31" t="s">
        <v>0</v>
      </c>
      <c r="D12" s="95"/>
      <c r="E12" s="197"/>
    </row>
    <row r="13" spans="1:6" ht="15" x14ac:dyDescent="0.25">
      <c r="A13" s="31"/>
      <c r="B13" s="31"/>
      <c r="C13" s="31" t="s">
        <v>46</v>
      </c>
      <c r="D13" s="105"/>
      <c r="E13" s="197"/>
    </row>
    <row r="14" spans="1:6" ht="15" x14ac:dyDescent="0.25">
      <c r="A14" s="31"/>
      <c r="B14" s="31"/>
      <c r="C14" s="31" t="s">
        <v>47</v>
      </c>
      <c r="D14" s="95"/>
      <c r="E14" s="197"/>
    </row>
    <row r="15" spans="1:6" ht="14.85" customHeight="1" x14ac:dyDescent="0.2">
      <c r="A15" s="31"/>
      <c r="B15" s="31"/>
      <c r="C15" s="31" t="s">
        <v>54</v>
      </c>
      <c r="D15" s="95"/>
      <c r="E15" s="198"/>
    </row>
    <row r="16" spans="1:6" ht="12" x14ac:dyDescent="0.2">
      <c r="A16" s="31"/>
      <c r="B16" s="31"/>
      <c r="C16" s="31" t="s">
        <v>45</v>
      </c>
      <c r="D16" s="132"/>
      <c r="E16" s="198"/>
    </row>
    <row r="17" spans="1:5" ht="12" x14ac:dyDescent="0.2">
      <c r="A17" s="31"/>
      <c r="B17" s="31"/>
      <c r="C17" s="31" t="s">
        <v>55</v>
      </c>
      <c r="D17" s="96"/>
      <c r="E17" s="198"/>
    </row>
    <row r="18" spans="1:5" ht="12" x14ac:dyDescent="0.2">
      <c r="A18" s="31"/>
      <c r="B18" s="31"/>
      <c r="C18" s="31" t="s">
        <v>92</v>
      </c>
      <c r="D18" s="31"/>
      <c r="E18" s="195"/>
    </row>
    <row r="19" spans="1:5" ht="12" x14ac:dyDescent="0.2">
      <c r="A19" s="31"/>
      <c r="B19" s="31"/>
      <c r="C19" s="32">
        <v>1</v>
      </c>
      <c r="D19" s="95"/>
      <c r="E19" s="198"/>
    </row>
    <row r="20" spans="1:5" ht="12" x14ac:dyDescent="0.2">
      <c r="A20" s="31"/>
      <c r="B20" s="31"/>
      <c r="C20" s="32">
        <v>2</v>
      </c>
      <c r="D20" s="95"/>
      <c r="E20" s="198"/>
    </row>
    <row r="21" spans="1:5" ht="12" x14ac:dyDescent="0.2">
      <c r="A21" s="31"/>
      <c r="B21" s="31"/>
      <c r="C21" s="32">
        <v>3</v>
      </c>
      <c r="D21" s="95"/>
      <c r="E21" s="198"/>
    </row>
    <row r="22" spans="1:5" ht="12" x14ac:dyDescent="0.2">
      <c r="A22" s="31"/>
      <c r="B22" s="31"/>
      <c r="C22" s="32">
        <v>4</v>
      </c>
      <c r="D22" s="95"/>
      <c r="E22" s="198"/>
    </row>
    <row r="23" spans="1:5" ht="12" x14ac:dyDescent="0.2">
      <c r="A23" s="31"/>
      <c r="B23" s="31"/>
      <c r="C23" s="32">
        <v>5</v>
      </c>
      <c r="D23" s="95"/>
      <c r="E23" s="198"/>
    </row>
    <row r="24" spans="1:5" ht="12" x14ac:dyDescent="0.2">
      <c r="A24" s="31"/>
      <c r="B24" s="31"/>
      <c r="C24" s="31" t="s">
        <v>56</v>
      </c>
      <c r="D24" s="95"/>
      <c r="E24" s="198"/>
    </row>
    <row r="25" spans="1:5" s="27" customFormat="1" ht="12" x14ac:dyDescent="0.2">
      <c r="A25" s="31"/>
      <c r="B25" s="31"/>
      <c r="C25" s="31" t="s">
        <v>136</v>
      </c>
      <c r="D25" s="189"/>
      <c r="E25" s="203"/>
    </row>
    <row r="26" spans="1:5" ht="12" x14ac:dyDescent="0.2">
      <c r="A26" s="31"/>
      <c r="B26" s="31"/>
      <c r="C26" s="31" t="s">
        <v>57</v>
      </c>
      <c r="D26" s="31"/>
      <c r="E26" s="195"/>
    </row>
    <row r="27" spans="1:5" ht="12" x14ac:dyDescent="0.2">
      <c r="A27" s="31"/>
      <c r="B27" s="31"/>
      <c r="C27" s="32">
        <v>1</v>
      </c>
      <c r="D27" s="95"/>
      <c r="E27" s="198"/>
    </row>
    <row r="28" spans="1:5" ht="12" x14ac:dyDescent="0.2">
      <c r="A28" s="31"/>
      <c r="B28" s="31"/>
      <c r="C28" s="33">
        <v>2</v>
      </c>
      <c r="D28" s="95"/>
      <c r="E28" s="198"/>
    </row>
    <row r="29" spans="1:5" ht="12" x14ac:dyDescent="0.2">
      <c r="A29" s="31"/>
      <c r="B29" s="31"/>
      <c r="C29" s="33">
        <v>3</v>
      </c>
      <c r="D29" s="95"/>
      <c r="E29" s="198"/>
    </row>
    <row r="30" spans="1:5" ht="12" x14ac:dyDescent="0.2">
      <c r="A30" s="31"/>
      <c r="B30" s="31"/>
      <c r="C30" s="33">
        <v>4</v>
      </c>
      <c r="D30" s="95"/>
      <c r="E30" s="198"/>
    </row>
    <row r="31" spans="1:5" ht="12" x14ac:dyDescent="0.2">
      <c r="A31" s="31"/>
      <c r="B31" s="31"/>
      <c r="C31" s="33">
        <v>5</v>
      </c>
      <c r="D31" s="95"/>
      <c r="E31" s="198"/>
    </row>
    <row r="32" spans="1:5" ht="15" x14ac:dyDescent="0.25">
      <c r="A32" s="31"/>
      <c r="B32" s="31"/>
      <c r="C32" s="31"/>
      <c r="D32" s="30"/>
      <c r="E32" s="195"/>
    </row>
    <row r="33" spans="1:5" ht="15" x14ac:dyDescent="0.25">
      <c r="A33" s="31"/>
      <c r="B33" s="31"/>
      <c r="C33" s="31" t="s">
        <v>137</v>
      </c>
      <c r="D33" s="30"/>
      <c r="E33" s="198"/>
    </row>
    <row r="34" spans="1:5" ht="12" x14ac:dyDescent="0.2">
      <c r="A34" s="31"/>
      <c r="B34" s="31"/>
      <c r="C34" s="31"/>
      <c r="D34" s="31"/>
      <c r="E34" s="195"/>
    </row>
    <row r="35" spans="1:5" ht="12" x14ac:dyDescent="0.2">
      <c r="A35" s="31"/>
      <c r="B35" s="31"/>
      <c r="C35" s="144" t="str">
        <f>CHOOSE('Bidder Instructions'!$E$40,'1.1b Lead Financial Input'!AA$18,'1.1a Lead Financial Input'!O$18)</f>
        <v>Immediate Parent Name</v>
      </c>
      <c r="D35" s="144" t="s">
        <v>52</v>
      </c>
      <c r="E35" s="196" t="s">
        <v>53</v>
      </c>
    </row>
    <row r="36" spans="1:5" ht="15" x14ac:dyDescent="0.25">
      <c r="A36" s="31"/>
      <c r="B36" s="31"/>
      <c r="C36" s="31" t="s">
        <v>0</v>
      </c>
      <c r="D36" s="95"/>
      <c r="E36" s="197"/>
    </row>
    <row r="37" spans="1:5" ht="15" x14ac:dyDescent="0.25">
      <c r="A37" s="31"/>
      <c r="B37" s="31"/>
      <c r="C37" s="31" t="s">
        <v>46</v>
      </c>
      <c r="D37" s="105"/>
      <c r="E37" s="197"/>
    </row>
    <row r="38" spans="1:5" ht="15" x14ac:dyDescent="0.25">
      <c r="A38" s="31"/>
      <c r="B38" s="31"/>
      <c r="C38" s="31" t="s">
        <v>47</v>
      </c>
      <c r="D38" s="95"/>
      <c r="E38" s="197"/>
    </row>
    <row r="39" spans="1:5" ht="12" x14ac:dyDescent="0.2">
      <c r="A39" s="31"/>
      <c r="B39" s="31"/>
      <c r="C39" s="31" t="s">
        <v>54</v>
      </c>
      <c r="D39" s="95"/>
      <c r="E39" s="198"/>
    </row>
    <row r="40" spans="1:5" ht="12" x14ac:dyDescent="0.2">
      <c r="A40" s="31"/>
      <c r="B40" s="31"/>
      <c r="C40" s="31" t="s">
        <v>45</v>
      </c>
      <c r="D40" s="132"/>
      <c r="E40" s="198"/>
    </row>
    <row r="41" spans="1:5" ht="12" x14ac:dyDescent="0.2">
      <c r="A41" s="31"/>
      <c r="B41" s="31"/>
      <c r="C41" s="31" t="s">
        <v>55</v>
      </c>
      <c r="D41" s="96"/>
      <c r="E41" s="198"/>
    </row>
    <row r="42" spans="1:5" ht="12" x14ac:dyDescent="0.2">
      <c r="A42" s="31"/>
      <c r="B42" s="31"/>
      <c r="C42" s="31" t="s">
        <v>92</v>
      </c>
      <c r="D42" s="31"/>
      <c r="E42" s="195"/>
    </row>
    <row r="43" spans="1:5" ht="12" x14ac:dyDescent="0.2">
      <c r="A43" s="31"/>
      <c r="B43" s="31"/>
      <c r="C43" s="32">
        <v>1</v>
      </c>
      <c r="D43" s="95"/>
      <c r="E43" s="198"/>
    </row>
    <row r="44" spans="1:5" ht="12" x14ac:dyDescent="0.2">
      <c r="A44" s="31"/>
      <c r="B44" s="31"/>
      <c r="C44" s="32">
        <v>2</v>
      </c>
      <c r="D44" s="95"/>
      <c r="E44" s="198"/>
    </row>
    <row r="45" spans="1:5" ht="12" x14ac:dyDescent="0.2">
      <c r="A45" s="31"/>
      <c r="B45" s="31"/>
      <c r="C45" s="32">
        <v>3</v>
      </c>
      <c r="D45" s="95"/>
      <c r="E45" s="198"/>
    </row>
    <row r="46" spans="1:5" ht="12" x14ac:dyDescent="0.2">
      <c r="A46" s="31"/>
      <c r="B46" s="31"/>
      <c r="C46" s="32">
        <v>4</v>
      </c>
      <c r="D46" s="95"/>
      <c r="E46" s="198"/>
    </row>
    <row r="47" spans="1:5" ht="12" x14ac:dyDescent="0.2">
      <c r="A47" s="31"/>
      <c r="B47" s="31"/>
      <c r="C47" s="32">
        <v>5</v>
      </c>
      <c r="D47" s="95"/>
      <c r="E47" s="198"/>
    </row>
    <row r="48" spans="1:5" ht="12" x14ac:dyDescent="0.2">
      <c r="A48" s="31"/>
      <c r="B48" s="31"/>
      <c r="C48" s="31" t="s">
        <v>56</v>
      </c>
      <c r="D48" s="95"/>
      <c r="E48" s="198"/>
    </row>
    <row r="49" spans="1:5" ht="12" x14ac:dyDescent="0.2">
      <c r="A49" s="31"/>
      <c r="B49" s="31"/>
      <c r="C49" s="31" t="s">
        <v>136</v>
      </c>
      <c r="D49" s="95"/>
      <c r="E49" s="198"/>
    </row>
    <row r="50" spans="1:5" ht="12" x14ac:dyDescent="0.2">
      <c r="A50" s="31"/>
      <c r="B50" s="31"/>
      <c r="C50" s="31" t="s">
        <v>57</v>
      </c>
      <c r="D50" s="31"/>
      <c r="E50" s="195"/>
    </row>
    <row r="51" spans="1:5" ht="12" x14ac:dyDescent="0.2">
      <c r="A51" s="31"/>
      <c r="B51" s="31"/>
      <c r="C51" s="32">
        <v>1</v>
      </c>
      <c r="D51" s="95"/>
      <c r="E51" s="198"/>
    </row>
    <row r="52" spans="1:5" ht="12" x14ac:dyDescent="0.2">
      <c r="A52" s="31"/>
      <c r="B52" s="31"/>
      <c r="C52" s="33">
        <v>2</v>
      </c>
      <c r="D52" s="95"/>
      <c r="E52" s="198"/>
    </row>
    <row r="53" spans="1:5" ht="12" x14ac:dyDescent="0.2">
      <c r="A53" s="31"/>
      <c r="B53" s="31"/>
      <c r="C53" s="33">
        <v>3</v>
      </c>
      <c r="D53" s="95"/>
      <c r="E53" s="198"/>
    </row>
    <row r="54" spans="1:5" ht="12" x14ac:dyDescent="0.2">
      <c r="A54" s="31"/>
      <c r="B54" s="31"/>
      <c r="C54" s="33">
        <v>4</v>
      </c>
      <c r="D54" s="95"/>
      <c r="E54" s="198"/>
    </row>
    <row r="55" spans="1:5" ht="12" x14ac:dyDescent="0.2">
      <c r="A55" s="31"/>
      <c r="B55" s="31"/>
      <c r="C55" s="33">
        <v>5</v>
      </c>
      <c r="D55" s="95"/>
      <c r="E55" s="198"/>
    </row>
    <row r="56" spans="1:5" ht="12" x14ac:dyDescent="0.2">
      <c r="A56" s="31"/>
      <c r="B56" s="31"/>
      <c r="C56" s="31"/>
      <c r="D56" s="31"/>
      <c r="E56" s="195"/>
    </row>
    <row r="57" spans="1:5" ht="15" x14ac:dyDescent="0.25">
      <c r="A57" s="31"/>
      <c r="B57" s="31"/>
      <c r="C57" s="31" t="s">
        <v>137</v>
      </c>
      <c r="D57" s="30"/>
      <c r="E57" s="198"/>
    </row>
    <row r="58" spans="1:5" ht="12" x14ac:dyDescent="0.2">
      <c r="A58" s="31"/>
      <c r="B58" s="31"/>
      <c r="C58" s="31"/>
      <c r="D58" s="31"/>
      <c r="E58" s="195"/>
    </row>
    <row r="59" spans="1:5" ht="12" x14ac:dyDescent="0.2">
      <c r="A59" s="31"/>
      <c r="B59" s="31"/>
      <c r="C59" s="144" t="str">
        <f>CHOOSE('Bidder Instructions'!$E$40,'1.1b Lead Financial Input'!AQ$18,'1.1a Lead Financial Input'!Y$18)</f>
        <v>Ultimate Parent Name</v>
      </c>
      <c r="D59" s="144" t="s">
        <v>52</v>
      </c>
      <c r="E59" s="196" t="s">
        <v>53</v>
      </c>
    </row>
    <row r="60" spans="1:5" ht="15" x14ac:dyDescent="0.25">
      <c r="A60" s="31"/>
      <c r="B60" s="31"/>
      <c r="C60" s="31" t="s">
        <v>0</v>
      </c>
      <c r="D60" s="95"/>
      <c r="E60" s="197"/>
    </row>
    <row r="61" spans="1:5" ht="15" x14ac:dyDescent="0.25">
      <c r="A61" s="31"/>
      <c r="B61" s="31"/>
      <c r="C61" s="31" t="s">
        <v>46</v>
      </c>
      <c r="D61" s="105"/>
      <c r="E61" s="197"/>
    </row>
    <row r="62" spans="1:5" ht="15" x14ac:dyDescent="0.25">
      <c r="A62" s="31"/>
      <c r="B62" s="31"/>
      <c r="C62" s="31" t="s">
        <v>47</v>
      </c>
      <c r="D62" s="95"/>
      <c r="E62" s="197"/>
    </row>
    <row r="63" spans="1:5" ht="12" x14ac:dyDescent="0.2">
      <c r="A63" s="31"/>
      <c r="B63" s="31"/>
      <c r="C63" s="31" t="s">
        <v>54</v>
      </c>
      <c r="D63" s="95"/>
      <c r="E63" s="198"/>
    </row>
    <row r="64" spans="1:5" ht="12" x14ac:dyDescent="0.2">
      <c r="A64" s="31"/>
      <c r="B64" s="31"/>
      <c r="C64" s="31" t="s">
        <v>45</v>
      </c>
      <c r="D64" s="132"/>
      <c r="E64" s="198"/>
    </row>
    <row r="65" spans="1:5" ht="12" x14ac:dyDescent="0.2">
      <c r="A65" s="31"/>
      <c r="B65" s="31"/>
      <c r="C65" s="31" t="s">
        <v>55</v>
      </c>
      <c r="D65" s="96"/>
      <c r="E65" s="198"/>
    </row>
    <row r="66" spans="1:5" ht="12" x14ac:dyDescent="0.2">
      <c r="A66" s="31"/>
      <c r="B66" s="31"/>
      <c r="C66" s="31" t="s">
        <v>92</v>
      </c>
      <c r="D66" s="31"/>
      <c r="E66" s="195"/>
    </row>
    <row r="67" spans="1:5" ht="12" x14ac:dyDescent="0.2">
      <c r="A67" s="31"/>
      <c r="B67" s="31"/>
      <c r="C67" s="32">
        <v>1</v>
      </c>
      <c r="D67" s="95"/>
      <c r="E67" s="198"/>
    </row>
    <row r="68" spans="1:5" ht="12" x14ac:dyDescent="0.2">
      <c r="A68" s="31"/>
      <c r="B68" s="31"/>
      <c r="C68" s="32">
        <v>2</v>
      </c>
      <c r="D68" s="95"/>
      <c r="E68" s="198"/>
    </row>
    <row r="69" spans="1:5" ht="12" x14ac:dyDescent="0.2">
      <c r="A69" s="31"/>
      <c r="B69" s="31"/>
      <c r="C69" s="32">
        <v>3</v>
      </c>
      <c r="D69" s="95"/>
      <c r="E69" s="198"/>
    </row>
    <row r="70" spans="1:5" ht="12" x14ac:dyDescent="0.2">
      <c r="A70" s="31"/>
      <c r="B70" s="31"/>
      <c r="C70" s="32">
        <v>4</v>
      </c>
      <c r="D70" s="95"/>
      <c r="E70" s="198"/>
    </row>
    <row r="71" spans="1:5" ht="12" x14ac:dyDescent="0.2">
      <c r="A71" s="31"/>
      <c r="B71" s="31"/>
      <c r="C71" s="32">
        <v>5</v>
      </c>
      <c r="D71" s="95"/>
      <c r="E71" s="198"/>
    </row>
    <row r="72" spans="1:5" ht="12" x14ac:dyDescent="0.2">
      <c r="A72" s="31"/>
      <c r="B72" s="31"/>
      <c r="C72" s="31" t="s">
        <v>56</v>
      </c>
      <c r="D72" s="95"/>
      <c r="E72" s="198"/>
    </row>
    <row r="73" spans="1:5" ht="12" x14ac:dyDescent="0.2">
      <c r="A73" s="31"/>
      <c r="B73" s="31"/>
      <c r="C73" s="31" t="s">
        <v>136</v>
      </c>
      <c r="D73" s="95"/>
      <c r="E73" s="198"/>
    </row>
    <row r="74" spans="1:5" ht="12" x14ac:dyDescent="0.2">
      <c r="A74" s="31"/>
      <c r="B74" s="31"/>
      <c r="C74" s="31" t="s">
        <v>57</v>
      </c>
      <c r="D74" s="31"/>
      <c r="E74" s="195"/>
    </row>
    <row r="75" spans="1:5" ht="12" x14ac:dyDescent="0.2">
      <c r="A75" s="31"/>
      <c r="B75" s="31"/>
      <c r="C75" s="32">
        <v>1</v>
      </c>
      <c r="D75" s="95"/>
      <c r="E75" s="198"/>
    </row>
    <row r="76" spans="1:5" ht="12" x14ac:dyDescent="0.2">
      <c r="A76" s="31"/>
      <c r="B76" s="31"/>
      <c r="C76" s="33">
        <v>2</v>
      </c>
      <c r="D76" s="95"/>
      <c r="E76" s="198"/>
    </row>
    <row r="77" spans="1:5" ht="12" x14ac:dyDescent="0.2">
      <c r="A77" s="31"/>
      <c r="B77" s="31"/>
      <c r="C77" s="33">
        <v>3</v>
      </c>
      <c r="D77" s="95"/>
      <c r="E77" s="198"/>
    </row>
    <row r="78" spans="1:5" ht="12" x14ac:dyDescent="0.2">
      <c r="A78" s="31"/>
      <c r="B78" s="31"/>
      <c r="C78" s="33">
        <v>4</v>
      </c>
      <c r="D78" s="95"/>
      <c r="E78" s="198"/>
    </row>
    <row r="79" spans="1:5" ht="12" x14ac:dyDescent="0.2">
      <c r="A79" s="31"/>
      <c r="B79" s="31"/>
      <c r="C79" s="33">
        <v>5</v>
      </c>
      <c r="D79" s="95"/>
      <c r="E79" s="198"/>
    </row>
    <row r="80" spans="1:5" ht="12" x14ac:dyDescent="0.2">
      <c r="A80" s="31"/>
      <c r="B80" s="31"/>
      <c r="C80" s="31"/>
      <c r="D80" s="31"/>
      <c r="E80" s="195"/>
    </row>
    <row r="81" spans="1:6" ht="15" x14ac:dyDescent="0.25">
      <c r="A81" s="31"/>
      <c r="B81" s="31"/>
      <c r="C81" s="31" t="s">
        <v>137</v>
      </c>
      <c r="D81" s="30"/>
      <c r="E81" s="198"/>
    </row>
    <row r="82" spans="1:6" ht="12" x14ac:dyDescent="0.2">
      <c r="A82" s="31"/>
      <c r="B82" s="31"/>
      <c r="C82" s="31"/>
      <c r="D82" s="31"/>
      <c r="E82" s="195"/>
    </row>
    <row r="83" spans="1:6" ht="12" x14ac:dyDescent="0.2">
      <c r="A83" s="31"/>
      <c r="B83" s="31"/>
      <c r="C83" s="31"/>
      <c r="D83" s="31"/>
      <c r="E83" s="195"/>
    </row>
    <row r="84" spans="1:6" ht="12" x14ac:dyDescent="0.2">
      <c r="A84" s="31"/>
      <c r="B84" s="31"/>
      <c r="C84" s="31"/>
      <c r="D84" s="31"/>
      <c r="E84" s="195"/>
    </row>
    <row r="85" spans="1:6" ht="15.75" x14ac:dyDescent="0.25">
      <c r="A85" s="117" t="s">
        <v>158</v>
      </c>
      <c r="B85" s="117"/>
      <c r="C85" s="117"/>
      <c r="D85" s="117"/>
      <c r="E85" s="199"/>
      <c r="F85" s="117"/>
    </row>
    <row r="86" spans="1:6" ht="14.45" customHeight="1" x14ac:dyDescent="0.2"/>
  </sheetData>
  <sheetProtection password="99B6" sheet="1" objects="1" scenarios="1"/>
  <protectedRanges>
    <protectedRange sqref="F16 D12:D17 D36:D41 D60:D65 E15:E17 D43:E49 D27:E31 E39:E41 D51:E55 E63:E65 D75:E79 E33 E57 E81 D67:E73 D19:E25" name="Ancillary Inputs"/>
  </protectedRanges>
  <mergeCells count="1">
    <mergeCell ref="C6:D6"/>
  </mergeCells>
  <conditionalFormatting sqref="C5">
    <cfRule type="expression" dxfId="68" priority="2">
      <formula>IF(AND(sysChk=0,sysWarn=0),1,0)</formula>
    </cfRule>
    <cfRule type="expression" dxfId="67" priority="3">
      <formula>IF(AND(sysChk=0,sysWarn&lt;&gt;0),1,0)</formula>
    </cfRule>
    <cfRule type="expression" dxfId="66" priority="4">
      <formula>IF(sysChk&lt;&gt;0,1,0)</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5AB7B2"/>
  </sheetPr>
  <dimension ref="A1:F86"/>
  <sheetViews>
    <sheetView showGridLines="0" zoomScale="80" zoomScaleNormal="80" workbookViewId="0">
      <pane ySplit="8" topLeftCell="A9" activePane="bottomLeft" state="frozen"/>
      <selection activeCell="A9" sqref="A9"/>
      <selection pane="bottomLeft" activeCell="E9" sqref="E9"/>
    </sheetView>
  </sheetViews>
  <sheetFormatPr defaultColWidth="0" defaultRowHeight="14.45" customHeight="1" zeroHeight="1" x14ac:dyDescent="0.2"/>
  <cols>
    <col min="1" max="2" width="4.42578125" customWidth="1"/>
    <col min="3" max="3" width="43.140625" customWidth="1"/>
    <col min="4" max="4" width="25.42578125" customWidth="1"/>
    <col min="5" max="5" width="54.85546875" style="190" customWidth="1"/>
    <col min="6" max="6" width="9.140625" customWidth="1"/>
    <col min="7" max="16384" width="9.140625" hidden="1"/>
  </cols>
  <sheetData>
    <row r="1" spans="1:6" ht="12" x14ac:dyDescent="0.2">
      <c r="A1" s="109"/>
      <c r="B1" s="109"/>
      <c r="C1" s="110"/>
      <c r="D1" s="109"/>
      <c r="E1" s="192"/>
      <c r="F1" s="109"/>
    </row>
    <row r="2" spans="1:6" ht="12.75" x14ac:dyDescent="0.2">
      <c r="A2" s="109"/>
      <c r="B2" s="109"/>
      <c r="C2" s="111" t="str">
        <f>cstProjectName</f>
        <v>RM6232 - FM &amp; Workplace Services</v>
      </c>
      <c r="D2" s="109"/>
      <c r="E2" s="192"/>
      <c r="F2" s="109"/>
    </row>
    <row r="3" spans="1:6" ht="12.75" x14ac:dyDescent="0.2">
      <c r="A3" s="109"/>
      <c r="B3" s="109"/>
      <c r="C3" s="112" t="str">
        <f ca="1">MID(CELL("filename",A1),FIND("]",CELL("filename",A1))+1,256)&amp;" Sheet"</f>
        <v>2.2 Subcontractor Ancillary Inp Sheet</v>
      </c>
      <c r="D3" s="109"/>
      <c r="E3" s="192"/>
      <c r="F3" s="109"/>
    </row>
    <row r="4" spans="1:6" ht="12" x14ac:dyDescent="0.2">
      <c r="A4" s="109"/>
      <c r="B4" s="109"/>
      <c r="C4" s="110" t="str">
        <f>IF(ISBLANK(cstProtectiveMarking),"",cstProtectiveMarking)</f>
        <v>OFFICIAL</v>
      </c>
      <c r="D4" s="109"/>
      <c r="E4" s="192"/>
      <c r="F4" s="109"/>
    </row>
    <row r="5" spans="1:6" ht="12" x14ac:dyDescent="0.2">
      <c r="A5" s="109"/>
      <c r="B5" s="109"/>
      <c r="C5" s="113" t="str">
        <f>HYPERLINK("#'Contents'!A1",sysChkWord)</f>
        <v>All Checks OK</v>
      </c>
      <c r="D5" s="109"/>
      <c r="E5" s="192"/>
      <c r="F5" s="109"/>
    </row>
    <row r="6" spans="1:6" ht="12.75" x14ac:dyDescent="0.2">
      <c r="A6" s="109"/>
      <c r="B6" s="114"/>
      <c r="C6" s="238" t="str">
        <f>HYPERLINK("#'Contents'!A1","Click for Contents")</f>
        <v>Click for Contents</v>
      </c>
      <c r="D6" s="238"/>
      <c r="E6" s="193"/>
      <c r="F6" s="113"/>
    </row>
    <row r="7" spans="1:6" ht="12" x14ac:dyDescent="0.2">
      <c r="A7" s="109"/>
      <c r="B7" s="109"/>
      <c r="C7" s="109"/>
      <c r="D7" s="109"/>
      <c r="E7" s="192"/>
      <c r="F7" s="109"/>
    </row>
    <row r="8" spans="1:6" ht="12" x14ac:dyDescent="0.2">
      <c r="A8" s="83">
        <f>SUM(A9:A85)</f>
        <v>0</v>
      </c>
      <c r="B8" s="83">
        <f>SUM(B9:B85)</f>
        <v>0</v>
      </c>
      <c r="C8" s="116"/>
      <c r="D8" s="116"/>
      <c r="E8" s="194"/>
      <c r="F8" s="116"/>
    </row>
    <row r="9" spans="1:6" ht="12" x14ac:dyDescent="0.2">
      <c r="A9" s="31"/>
      <c r="B9" s="31"/>
      <c r="C9" s="31"/>
      <c r="D9" s="31"/>
      <c r="E9" s="195"/>
    </row>
    <row r="10" spans="1:6" ht="12" x14ac:dyDescent="0.2">
      <c r="A10" s="31"/>
      <c r="B10" s="31"/>
      <c r="C10" s="144" t="s">
        <v>51</v>
      </c>
      <c r="D10" s="144"/>
      <c r="E10" s="196"/>
    </row>
    <row r="11" spans="1:6" ht="12" x14ac:dyDescent="0.2">
      <c r="A11" s="31"/>
      <c r="B11" s="31"/>
      <c r="C11" s="144" t="str">
        <f>CHOOSE('Bidder Instructions'!$H$40,'1.2a Subcontractor Input'!E$16,'1.2b Subcontractor Input'!E$16,"No sub-contractor selected, do not fill out below")</f>
        <v>Subcontractor #1 Ltd</v>
      </c>
      <c r="D11" s="144" t="s">
        <v>52</v>
      </c>
      <c r="E11" s="196" t="s">
        <v>53</v>
      </c>
    </row>
    <row r="12" spans="1:6" ht="15" x14ac:dyDescent="0.25">
      <c r="A12" s="31"/>
      <c r="B12" s="31"/>
      <c r="C12" s="31" t="s">
        <v>0</v>
      </c>
      <c r="D12" s="95"/>
      <c r="E12" s="197"/>
    </row>
    <row r="13" spans="1:6" ht="15" x14ac:dyDescent="0.25">
      <c r="A13" s="31"/>
      <c r="B13" s="31"/>
      <c r="C13" s="31" t="s">
        <v>46</v>
      </c>
      <c r="D13" s="105"/>
      <c r="E13" s="197"/>
    </row>
    <row r="14" spans="1:6" ht="15" x14ac:dyDescent="0.25">
      <c r="A14" s="31"/>
      <c r="B14" s="31"/>
      <c r="C14" s="31" t="s">
        <v>47</v>
      </c>
      <c r="D14" s="95"/>
      <c r="E14" s="197"/>
    </row>
    <row r="15" spans="1:6" ht="14.85" customHeight="1" x14ac:dyDescent="0.2">
      <c r="A15" s="31"/>
      <c r="B15" s="31"/>
      <c r="C15" s="31" t="s">
        <v>54</v>
      </c>
      <c r="D15" s="95"/>
      <c r="E15" s="198"/>
    </row>
    <row r="16" spans="1:6" ht="12" x14ac:dyDescent="0.2">
      <c r="A16" s="31"/>
      <c r="B16" s="31"/>
      <c r="C16" s="31" t="s">
        <v>45</v>
      </c>
      <c r="D16" s="132"/>
      <c r="E16" s="198"/>
    </row>
    <row r="17" spans="1:5" ht="12" x14ac:dyDescent="0.2">
      <c r="A17" s="31"/>
      <c r="B17" s="31"/>
      <c r="C17" s="31" t="s">
        <v>55</v>
      </c>
      <c r="D17" s="96"/>
      <c r="E17" s="198"/>
    </row>
    <row r="18" spans="1:5" ht="12" x14ac:dyDescent="0.2">
      <c r="A18" s="31"/>
      <c r="B18" s="31"/>
      <c r="C18" s="31" t="s">
        <v>92</v>
      </c>
      <c r="D18" s="31"/>
      <c r="E18" s="195"/>
    </row>
    <row r="19" spans="1:5" ht="12" x14ac:dyDescent="0.2">
      <c r="A19" s="31"/>
      <c r="B19" s="31"/>
      <c r="C19" s="32">
        <v>1</v>
      </c>
      <c r="D19" s="95"/>
      <c r="E19" s="198"/>
    </row>
    <row r="20" spans="1:5" ht="12" x14ac:dyDescent="0.2">
      <c r="A20" s="31"/>
      <c r="B20" s="31"/>
      <c r="C20" s="32">
        <v>2</v>
      </c>
      <c r="D20" s="95"/>
      <c r="E20" s="198"/>
    </row>
    <row r="21" spans="1:5" ht="12" x14ac:dyDescent="0.2">
      <c r="A21" s="31"/>
      <c r="B21" s="31"/>
      <c r="C21" s="32">
        <v>3</v>
      </c>
      <c r="D21" s="95"/>
      <c r="E21" s="198"/>
    </row>
    <row r="22" spans="1:5" ht="12" x14ac:dyDescent="0.2">
      <c r="A22" s="31"/>
      <c r="B22" s="31"/>
      <c r="C22" s="32">
        <v>4</v>
      </c>
      <c r="D22" s="95"/>
      <c r="E22" s="198"/>
    </row>
    <row r="23" spans="1:5" ht="12" x14ac:dyDescent="0.2">
      <c r="A23" s="31"/>
      <c r="B23" s="31"/>
      <c r="C23" s="32">
        <v>5</v>
      </c>
      <c r="D23" s="95"/>
      <c r="E23" s="198"/>
    </row>
    <row r="24" spans="1:5" ht="12" x14ac:dyDescent="0.2">
      <c r="A24" s="31"/>
      <c r="B24" s="31"/>
      <c r="C24" s="31" t="s">
        <v>56</v>
      </c>
      <c r="D24" s="95"/>
      <c r="E24" s="198"/>
    </row>
    <row r="25" spans="1:5" s="27" customFormat="1" ht="12" x14ac:dyDescent="0.2">
      <c r="A25" s="31"/>
      <c r="B25" s="31"/>
      <c r="C25" s="31" t="s">
        <v>136</v>
      </c>
      <c r="D25" s="189"/>
      <c r="E25" s="203"/>
    </row>
    <row r="26" spans="1:5" ht="12" x14ac:dyDescent="0.2">
      <c r="A26" s="31"/>
      <c r="B26" s="31"/>
      <c r="C26" s="31" t="s">
        <v>57</v>
      </c>
      <c r="D26" s="31"/>
      <c r="E26" s="195"/>
    </row>
    <row r="27" spans="1:5" ht="12" x14ac:dyDescent="0.2">
      <c r="A27" s="31"/>
      <c r="B27" s="31"/>
      <c r="C27" s="32">
        <v>1</v>
      </c>
      <c r="D27" s="95"/>
      <c r="E27" s="198"/>
    </row>
    <row r="28" spans="1:5" ht="12" x14ac:dyDescent="0.2">
      <c r="A28" s="31"/>
      <c r="B28" s="31"/>
      <c r="C28" s="33">
        <v>2</v>
      </c>
      <c r="D28" s="95"/>
      <c r="E28" s="198"/>
    </row>
    <row r="29" spans="1:5" ht="12" x14ac:dyDescent="0.2">
      <c r="A29" s="31"/>
      <c r="B29" s="31"/>
      <c r="C29" s="33">
        <v>3</v>
      </c>
      <c r="D29" s="95"/>
      <c r="E29" s="198"/>
    </row>
    <row r="30" spans="1:5" ht="12" x14ac:dyDescent="0.2">
      <c r="A30" s="31"/>
      <c r="B30" s="31"/>
      <c r="C30" s="33">
        <v>4</v>
      </c>
      <c r="D30" s="95"/>
      <c r="E30" s="198"/>
    </row>
    <row r="31" spans="1:5" ht="12" x14ac:dyDescent="0.2">
      <c r="A31" s="31"/>
      <c r="B31" s="31"/>
      <c r="C31" s="33">
        <v>5</v>
      </c>
      <c r="D31" s="95"/>
      <c r="E31" s="198"/>
    </row>
    <row r="32" spans="1:5" ht="15" x14ac:dyDescent="0.25">
      <c r="A32" s="31"/>
      <c r="B32" s="31"/>
      <c r="C32" s="31"/>
      <c r="D32" s="30"/>
      <c r="E32" s="195"/>
    </row>
    <row r="33" spans="1:5" ht="15" x14ac:dyDescent="0.25">
      <c r="A33" s="31"/>
      <c r="B33" s="31"/>
      <c r="C33" s="31" t="s">
        <v>137</v>
      </c>
      <c r="D33" s="30"/>
      <c r="E33" s="198"/>
    </row>
    <row r="34" spans="1:5" ht="12" x14ac:dyDescent="0.2">
      <c r="A34" s="31"/>
      <c r="B34" s="31"/>
      <c r="C34" s="31"/>
      <c r="D34" s="31"/>
      <c r="E34" s="195"/>
    </row>
    <row r="35" spans="1:5" ht="12" x14ac:dyDescent="0.2">
      <c r="A35" s="31"/>
      <c r="B35" s="31"/>
      <c r="C35" s="144" t="str">
        <f>CHOOSE('Bidder Instructions'!$H$40,'1.2a Subcontractor Input'!J$16,'1.2b Subcontractor Input'!P$16,"No sub-contractor selected, do not fill out below")</f>
        <v>Subcontractor #2 Ltd</v>
      </c>
      <c r="D35" s="144" t="s">
        <v>52</v>
      </c>
      <c r="E35" s="196" t="s">
        <v>53</v>
      </c>
    </row>
    <row r="36" spans="1:5" ht="15" x14ac:dyDescent="0.25">
      <c r="A36" s="31"/>
      <c r="B36" s="31"/>
      <c r="C36" s="31" t="s">
        <v>0</v>
      </c>
      <c r="D36" s="95"/>
      <c r="E36" s="197"/>
    </row>
    <row r="37" spans="1:5" ht="15" x14ac:dyDescent="0.25">
      <c r="A37" s="31"/>
      <c r="B37" s="31"/>
      <c r="C37" s="31" t="s">
        <v>46</v>
      </c>
      <c r="D37" s="105"/>
      <c r="E37" s="197"/>
    </row>
    <row r="38" spans="1:5" ht="15" x14ac:dyDescent="0.25">
      <c r="A38" s="31"/>
      <c r="B38" s="31"/>
      <c r="C38" s="31" t="s">
        <v>47</v>
      </c>
      <c r="D38" s="95"/>
      <c r="E38" s="197"/>
    </row>
    <row r="39" spans="1:5" ht="12" x14ac:dyDescent="0.2">
      <c r="A39" s="31"/>
      <c r="B39" s="31"/>
      <c r="C39" s="31" t="s">
        <v>54</v>
      </c>
      <c r="D39" s="95"/>
      <c r="E39" s="198"/>
    </row>
    <row r="40" spans="1:5" ht="12" x14ac:dyDescent="0.2">
      <c r="A40" s="31"/>
      <c r="B40" s="31"/>
      <c r="C40" s="31" t="s">
        <v>45</v>
      </c>
      <c r="D40" s="132"/>
      <c r="E40" s="198"/>
    </row>
    <row r="41" spans="1:5" ht="12" x14ac:dyDescent="0.2">
      <c r="A41" s="31"/>
      <c r="B41" s="31"/>
      <c r="C41" s="31" t="s">
        <v>55</v>
      </c>
      <c r="D41" s="96"/>
      <c r="E41" s="198"/>
    </row>
    <row r="42" spans="1:5" ht="12" x14ac:dyDescent="0.2">
      <c r="A42" s="31"/>
      <c r="B42" s="31"/>
      <c r="C42" s="31" t="s">
        <v>92</v>
      </c>
      <c r="D42" s="31"/>
      <c r="E42" s="195"/>
    </row>
    <row r="43" spans="1:5" ht="12" x14ac:dyDescent="0.2">
      <c r="A43" s="31"/>
      <c r="B43" s="31"/>
      <c r="C43" s="32">
        <v>1</v>
      </c>
      <c r="D43" s="95"/>
      <c r="E43" s="198"/>
    </row>
    <row r="44" spans="1:5" ht="12" x14ac:dyDescent="0.2">
      <c r="A44" s="31"/>
      <c r="B44" s="31"/>
      <c r="C44" s="32">
        <v>2</v>
      </c>
      <c r="D44" s="95"/>
      <c r="E44" s="198"/>
    </row>
    <row r="45" spans="1:5" ht="12" x14ac:dyDescent="0.2">
      <c r="A45" s="31"/>
      <c r="B45" s="31"/>
      <c r="C45" s="32">
        <v>3</v>
      </c>
      <c r="D45" s="95"/>
      <c r="E45" s="198"/>
    </row>
    <row r="46" spans="1:5" ht="12" x14ac:dyDescent="0.2">
      <c r="A46" s="31"/>
      <c r="B46" s="31"/>
      <c r="C46" s="32">
        <v>4</v>
      </c>
      <c r="D46" s="95"/>
      <c r="E46" s="198"/>
    </row>
    <row r="47" spans="1:5" ht="12" x14ac:dyDescent="0.2">
      <c r="A47" s="31"/>
      <c r="B47" s="31"/>
      <c r="C47" s="32">
        <v>5</v>
      </c>
      <c r="D47" s="95"/>
      <c r="E47" s="198"/>
    </row>
    <row r="48" spans="1:5" ht="12" x14ac:dyDescent="0.2">
      <c r="A48" s="31"/>
      <c r="B48" s="31"/>
      <c r="C48" s="31" t="s">
        <v>56</v>
      </c>
      <c r="D48" s="95"/>
      <c r="E48" s="198"/>
    </row>
    <row r="49" spans="1:5" s="27" customFormat="1" ht="12" x14ac:dyDescent="0.2">
      <c r="A49" s="31"/>
      <c r="B49" s="31"/>
      <c r="C49" s="31" t="s">
        <v>136</v>
      </c>
      <c r="D49" s="189"/>
      <c r="E49" s="203"/>
    </row>
    <row r="50" spans="1:5" ht="12" x14ac:dyDescent="0.2">
      <c r="A50" s="31"/>
      <c r="B50" s="31"/>
      <c r="C50" s="31" t="s">
        <v>57</v>
      </c>
      <c r="D50" s="31"/>
      <c r="E50" s="195"/>
    </row>
    <row r="51" spans="1:5" ht="12" x14ac:dyDescent="0.2">
      <c r="A51" s="31"/>
      <c r="B51" s="31"/>
      <c r="C51" s="32">
        <v>1</v>
      </c>
      <c r="D51" s="95"/>
      <c r="E51" s="198"/>
    </row>
    <row r="52" spans="1:5" ht="12" x14ac:dyDescent="0.2">
      <c r="A52" s="31"/>
      <c r="B52" s="31"/>
      <c r="C52" s="33">
        <v>2</v>
      </c>
      <c r="D52" s="95"/>
      <c r="E52" s="198"/>
    </row>
    <row r="53" spans="1:5" ht="12" x14ac:dyDescent="0.2">
      <c r="A53" s="31"/>
      <c r="B53" s="31"/>
      <c r="C53" s="33">
        <v>3</v>
      </c>
      <c r="D53" s="95"/>
      <c r="E53" s="198"/>
    </row>
    <row r="54" spans="1:5" ht="12" x14ac:dyDescent="0.2">
      <c r="A54" s="31"/>
      <c r="B54" s="31"/>
      <c r="C54" s="33">
        <v>4</v>
      </c>
      <c r="D54" s="95"/>
      <c r="E54" s="198"/>
    </row>
    <row r="55" spans="1:5" ht="12" x14ac:dyDescent="0.2">
      <c r="A55" s="31"/>
      <c r="B55" s="31"/>
      <c r="C55" s="33">
        <v>5</v>
      </c>
      <c r="D55" s="95"/>
      <c r="E55" s="198"/>
    </row>
    <row r="56" spans="1:5" ht="15" x14ac:dyDescent="0.25">
      <c r="A56" s="31"/>
      <c r="B56" s="31"/>
      <c r="C56" s="31"/>
      <c r="D56" s="30"/>
      <c r="E56" s="195"/>
    </row>
    <row r="57" spans="1:5" ht="15" x14ac:dyDescent="0.25">
      <c r="A57" s="31"/>
      <c r="B57" s="31"/>
      <c r="C57" s="31" t="s">
        <v>137</v>
      </c>
      <c r="D57" s="30"/>
      <c r="E57" s="198"/>
    </row>
    <row r="58" spans="1:5" ht="12" x14ac:dyDescent="0.2">
      <c r="A58" s="31"/>
      <c r="B58" s="31"/>
      <c r="C58" s="31"/>
      <c r="D58" s="31"/>
      <c r="E58" s="195"/>
    </row>
    <row r="59" spans="1:5" ht="12" x14ac:dyDescent="0.2">
      <c r="A59" s="31"/>
      <c r="B59" s="31"/>
      <c r="C59" s="144" t="str">
        <f>CHOOSE('Bidder Instructions'!$H$40,'1.2a Subcontractor Input'!O$16,'1.2b Subcontractor Input'!AA$16,"No sub-contractor selected, do not fill out below")</f>
        <v>Subcontractor #3 Ltd</v>
      </c>
      <c r="D59" s="144" t="s">
        <v>52</v>
      </c>
      <c r="E59" s="196" t="s">
        <v>53</v>
      </c>
    </row>
    <row r="60" spans="1:5" ht="15" x14ac:dyDescent="0.25">
      <c r="A60" s="31"/>
      <c r="B60" s="31"/>
      <c r="C60" s="31" t="s">
        <v>0</v>
      </c>
      <c r="D60" s="95"/>
      <c r="E60" s="197"/>
    </row>
    <row r="61" spans="1:5" ht="15" x14ac:dyDescent="0.25">
      <c r="A61" s="31"/>
      <c r="B61" s="31"/>
      <c r="C61" s="31" t="s">
        <v>46</v>
      </c>
      <c r="D61" s="105"/>
      <c r="E61" s="197"/>
    </row>
    <row r="62" spans="1:5" ht="15" x14ac:dyDescent="0.25">
      <c r="A62" s="31"/>
      <c r="B62" s="31"/>
      <c r="C62" s="31" t="s">
        <v>47</v>
      </c>
      <c r="D62" s="95"/>
      <c r="E62" s="197"/>
    </row>
    <row r="63" spans="1:5" ht="12" x14ac:dyDescent="0.2">
      <c r="A63" s="31"/>
      <c r="B63" s="31"/>
      <c r="C63" s="31" t="s">
        <v>54</v>
      </c>
      <c r="D63" s="95"/>
      <c r="E63" s="198"/>
    </row>
    <row r="64" spans="1:5" ht="12" x14ac:dyDescent="0.2">
      <c r="A64" s="31"/>
      <c r="B64" s="31"/>
      <c r="C64" s="31" t="s">
        <v>45</v>
      </c>
      <c r="D64" s="132"/>
      <c r="E64" s="198"/>
    </row>
    <row r="65" spans="1:5" ht="12" x14ac:dyDescent="0.2">
      <c r="A65" s="31"/>
      <c r="B65" s="31"/>
      <c r="C65" s="31" t="s">
        <v>55</v>
      </c>
      <c r="D65" s="96"/>
      <c r="E65" s="198"/>
    </row>
    <row r="66" spans="1:5" ht="12" x14ac:dyDescent="0.2">
      <c r="A66" s="31"/>
      <c r="B66" s="31"/>
      <c r="C66" s="31" t="s">
        <v>92</v>
      </c>
      <c r="D66" s="31"/>
      <c r="E66" s="195"/>
    </row>
    <row r="67" spans="1:5" ht="12" x14ac:dyDescent="0.2">
      <c r="A67" s="31"/>
      <c r="B67" s="31"/>
      <c r="C67" s="32">
        <v>1</v>
      </c>
      <c r="D67" s="95"/>
      <c r="E67" s="198"/>
    </row>
    <row r="68" spans="1:5" ht="12" x14ac:dyDescent="0.2">
      <c r="A68" s="31"/>
      <c r="B68" s="31"/>
      <c r="C68" s="32">
        <v>2</v>
      </c>
      <c r="D68" s="95"/>
      <c r="E68" s="198"/>
    </row>
    <row r="69" spans="1:5" ht="12" x14ac:dyDescent="0.2">
      <c r="A69" s="31"/>
      <c r="B69" s="31"/>
      <c r="C69" s="32">
        <v>3</v>
      </c>
      <c r="D69" s="95"/>
      <c r="E69" s="198"/>
    </row>
    <row r="70" spans="1:5" ht="12" x14ac:dyDescent="0.2">
      <c r="A70" s="31"/>
      <c r="B70" s="31"/>
      <c r="C70" s="32">
        <v>4</v>
      </c>
      <c r="D70" s="95"/>
      <c r="E70" s="198"/>
    </row>
    <row r="71" spans="1:5" ht="12" x14ac:dyDescent="0.2">
      <c r="A71" s="31"/>
      <c r="B71" s="31"/>
      <c r="C71" s="32">
        <v>5</v>
      </c>
      <c r="D71" s="95"/>
      <c r="E71" s="198"/>
    </row>
    <row r="72" spans="1:5" ht="12" x14ac:dyDescent="0.2">
      <c r="A72" s="31"/>
      <c r="B72" s="31"/>
      <c r="C72" s="31" t="s">
        <v>56</v>
      </c>
      <c r="D72" s="95"/>
      <c r="E72" s="198"/>
    </row>
    <row r="73" spans="1:5" s="27" customFormat="1" ht="12" x14ac:dyDescent="0.2">
      <c r="A73" s="31"/>
      <c r="B73" s="31"/>
      <c r="C73" s="31" t="s">
        <v>136</v>
      </c>
      <c r="D73" s="189"/>
      <c r="E73" s="203"/>
    </row>
    <row r="74" spans="1:5" ht="12" x14ac:dyDescent="0.2">
      <c r="A74" s="31"/>
      <c r="B74" s="31"/>
      <c r="C74" s="31" t="s">
        <v>57</v>
      </c>
      <c r="D74" s="31"/>
      <c r="E74" s="195"/>
    </row>
    <row r="75" spans="1:5" ht="12" x14ac:dyDescent="0.2">
      <c r="A75" s="31"/>
      <c r="B75" s="31"/>
      <c r="C75" s="32">
        <v>1</v>
      </c>
      <c r="D75" s="95"/>
      <c r="E75" s="198"/>
    </row>
    <row r="76" spans="1:5" ht="12" x14ac:dyDescent="0.2">
      <c r="A76" s="31"/>
      <c r="B76" s="31"/>
      <c r="C76" s="33">
        <v>2</v>
      </c>
      <c r="D76" s="95"/>
      <c r="E76" s="198"/>
    </row>
    <row r="77" spans="1:5" ht="12" x14ac:dyDescent="0.2">
      <c r="A77" s="31"/>
      <c r="B77" s="31"/>
      <c r="C77" s="33">
        <v>3</v>
      </c>
      <c r="D77" s="95"/>
      <c r="E77" s="198"/>
    </row>
    <row r="78" spans="1:5" ht="12" x14ac:dyDescent="0.2">
      <c r="A78" s="31"/>
      <c r="B78" s="31"/>
      <c r="C78" s="33">
        <v>4</v>
      </c>
      <c r="D78" s="95"/>
      <c r="E78" s="198"/>
    </row>
    <row r="79" spans="1:5" ht="12" x14ac:dyDescent="0.2">
      <c r="A79" s="31"/>
      <c r="B79" s="31"/>
      <c r="C79" s="33">
        <v>5</v>
      </c>
      <c r="D79" s="95"/>
      <c r="E79" s="198"/>
    </row>
    <row r="80" spans="1:5" ht="15" x14ac:dyDescent="0.25">
      <c r="A80" s="31"/>
      <c r="B80" s="31"/>
      <c r="C80" s="31"/>
      <c r="D80" s="30"/>
      <c r="E80" s="195"/>
    </row>
    <row r="81" spans="1:6" ht="15" x14ac:dyDescent="0.25">
      <c r="A81" s="31"/>
      <c r="B81" s="31"/>
      <c r="C81" s="31" t="s">
        <v>137</v>
      </c>
      <c r="D81" s="30"/>
      <c r="E81" s="198"/>
    </row>
    <row r="82" spans="1:6" ht="12" x14ac:dyDescent="0.2">
      <c r="A82" s="31"/>
      <c r="B82" s="31"/>
      <c r="C82" s="31"/>
      <c r="D82" s="31"/>
      <c r="E82" s="195"/>
    </row>
    <row r="83" spans="1:6" ht="12" x14ac:dyDescent="0.2">
      <c r="A83" s="31"/>
      <c r="B83" s="31"/>
      <c r="C83" s="31"/>
      <c r="D83" s="31"/>
      <c r="E83" s="195"/>
    </row>
    <row r="84" spans="1:6" ht="12" x14ac:dyDescent="0.2">
      <c r="A84" s="31"/>
      <c r="B84" s="31"/>
      <c r="C84" s="31"/>
      <c r="D84" s="31"/>
      <c r="E84" s="195"/>
    </row>
    <row r="85" spans="1:6" ht="15.75" x14ac:dyDescent="0.25">
      <c r="A85" s="117" t="s">
        <v>158</v>
      </c>
      <c r="B85" s="117"/>
      <c r="C85" s="117"/>
      <c r="D85" s="117"/>
      <c r="E85" s="199"/>
      <c r="F85" s="117"/>
    </row>
    <row r="86" spans="1:6" ht="14.45" customHeight="1" x14ac:dyDescent="0.2"/>
  </sheetData>
  <sheetProtection password="99B6" sheet="1" objects="1" scenarios="1"/>
  <protectedRanges>
    <protectedRange sqref="D12:D14 D15:E17 D19:E24 D27:E31 D36:D38 D39:E41 D43:E48 D51:E55 D60:D62 D63:E65 D67:E72 D75:E79" name="Sub Supplier Ancilliary Input"/>
    <protectedRange sqref="E33 E57 E81" name="Ancillary Inputs"/>
    <protectedRange sqref="D25:E25 D49:E49 D73:E73" name="Ancillary Inputs_1"/>
  </protectedRanges>
  <mergeCells count="1">
    <mergeCell ref="C6:D6"/>
  </mergeCells>
  <conditionalFormatting sqref="C5">
    <cfRule type="expression" dxfId="65" priority="2">
      <formula>IF(AND(sysChk=0,sysWarn=0),1,0)</formula>
    </cfRule>
    <cfRule type="expression" dxfId="64" priority="3">
      <formula>IF(AND(sysChk=0,sysWarn&lt;&gt;0),1,0)</formula>
    </cfRule>
    <cfRule type="expression" dxfId="63" priority="4">
      <formula>IF(sysChk&lt;&gt;0,1,0)</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1"/>
    <pageSetUpPr fitToPage="1"/>
  </sheetPr>
  <dimension ref="A1:S47"/>
  <sheetViews>
    <sheetView showGridLines="0" zoomScale="40" zoomScaleNormal="40" workbookViewId="0">
      <pane ySplit="8" topLeftCell="A9" activePane="bottomLeft" state="frozen"/>
      <selection activeCell="A9" sqref="A9"/>
      <selection pane="bottomLeft" activeCell="C9" sqref="C9"/>
    </sheetView>
  </sheetViews>
  <sheetFormatPr defaultColWidth="0" defaultRowHeight="14.45" customHeight="1" zeroHeight="1" x14ac:dyDescent="0.2"/>
  <cols>
    <col min="1" max="2" width="5" customWidth="1"/>
    <col min="3" max="3" width="37.140625" customWidth="1"/>
    <col min="4" max="4" width="64.85546875" customWidth="1"/>
    <col min="5" max="10" width="18.42578125" customWidth="1"/>
    <col min="11" max="13" width="9.85546875" hidden="1" customWidth="1"/>
    <col min="14" max="14" width="10.85546875" customWidth="1"/>
    <col min="15" max="15" width="40.42578125" customWidth="1"/>
    <col min="16" max="16" width="10.42578125" customWidth="1"/>
    <col min="17" max="17" width="37.140625" customWidth="1"/>
    <col min="18" max="18" width="101.85546875" customWidth="1"/>
    <col min="19" max="19" width="9.140625" customWidth="1"/>
    <col min="20" max="16384" width="9.140625" hidden="1"/>
  </cols>
  <sheetData>
    <row r="1" spans="1:19" ht="12" x14ac:dyDescent="0.2">
      <c r="A1" s="109"/>
      <c r="B1" s="109"/>
      <c r="C1" s="110"/>
      <c r="D1" s="109"/>
      <c r="E1" s="109"/>
      <c r="F1" s="109"/>
      <c r="G1" s="109"/>
      <c r="H1" s="109"/>
      <c r="I1" s="109"/>
      <c r="J1" s="109"/>
      <c r="K1" s="109"/>
      <c r="L1" s="109"/>
      <c r="M1" s="109"/>
      <c r="N1" s="109"/>
      <c r="O1" s="109"/>
      <c r="P1" s="109"/>
      <c r="Q1" s="109"/>
      <c r="R1" s="109"/>
      <c r="S1" s="109"/>
    </row>
    <row r="2" spans="1:19" ht="12.75" x14ac:dyDescent="0.2">
      <c r="A2" s="109"/>
      <c r="B2" s="109"/>
      <c r="C2" s="111" t="str">
        <f>cstProjectName</f>
        <v>RM6232 - FM &amp; Workplace Services</v>
      </c>
      <c r="D2" s="109"/>
      <c r="E2" s="109"/>
      <c r="F2" s="109"/>
      <c r="G2" s="109"/>
      <c r="H2" s="109"/>
      <c r="I2" s="109"/>
      <c r="J2" s="109"/>
      <c r="K2" s="109"/>
      <c r="L2" s="109"/>
      <c r="M2" s="109"/>
      <c r="N2" s="109"/>
      <c r="O2" s="109"/>
      <c r="P2" s="109"/>
      <c r="Q2" s="109"/>
      <c r="R2" s="109"/>
      <c r="S2" s="109"/>
    </row>
    <row r="3" spans="1:19" ht="12.75" x14ac:dyDescent="0.2">
      <c r="A3" s="109"/>
      <c r="B3" s="109"/>
      <c r="C3" s="112" t="str">
        <f ca="1">MID(CELL("filename",A1),FIND("]",CELL("filename",A1))+1,256)&amp;" Sheet"</f>
        <v>3.1 Lead Bidder Assessment Sheet</v>
      </c>
      <c r="D3" s="109"/>
      <c r="E3" s="109"/>
      <c r="F3" s="109"/>
      <c r="G3" s="109"/>
      <c r="H3" s="109"/>
      <c r="I3" s="109"/>
      <c r="J3" s="109"/>
      <c r="K3" s="109"/>
      <c r="L3" s="109"/>
      <c r="M3" s="109"/>
      <c r="N3" s="109"/>
      <c r="O3" s="109"/>
      <c r="P3" s="109"/>
      <c r="Q3" s="109"/>
      <c r="R3" s="109"/>
      <c r="S3" s="109"/>
    </row>
    <row r="4" spans="1:19" ht="12" x14ac:dyDescent="0.2">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2" x14ac:dyDescent="0.2">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75" x14ac:dyDescent="0.2">
      <c r="A6" s="109"/>
      <c r="B6" s="114"/>
      <c r="C6" s="238" t="str">
        <f>HYPERLINK("#'Contents'!A1","Click for Contents")</f>
        <v>Click for Contents</v>
      </c>
      <c r="D6" s="238"/>
      <c r="E6" s="113"/>
      <c r="F6" s="113"/>
      <c r="G6" s="113"/>
      <c r="H6" s="113"/>
      <c r="I6" s="113"/>
      <c r="J6" s="113"/>
      <c r="K6" s="113"/>
      <c r="L6" s="113"/>
      <c r="M6" s="113"/>
      <c r="N6" s="113"/>
      <c r="O6" s="113"/>
      <c r="P6" s="113"/>
      <c r="Q6" s="113"/>
      <c r="R6" s="113"/>
      <c r="S6" s="113"/>
    </row>
    <row r="7" spans="1:19" ht="12" x14ac:dyDescent="0.2">
      <c r="A7" s="109"/>
      <c r="B7" s="109"/>
      <c r="C7" s="109"/>
      <c r="D7" s="109"/>
      <c r="E7" s="109"/>
      <c r="F7" s="109"/>
      <c r="G7" s="109"/>
      <c r="H7" s="109"/>
      <c r="I7" s="109"/>
      <c r="J7" s="109"/>
      <c r="K7" s="109"/>
      <c r="L7" s="109"/>
      <c r="M7" s="109"/>
      <c r="N7" s="109"/>
      <c r="O7" s="109"/>
      <c r="P7" s="109"/>
      <c r="Q7" s="109"/>
      <c r="R7" s="109"/>
      <c r="S7" s="109"/>
    </row>
    <row r="8" spans="1:19" ht="12" x14ac:dyDescent="0.2">
      <c r="A8" s="83">
        <f>SUM(A9:A34)</f>
        <v>0</v>
      </c>
      <c r="B8" s="83">
        <f>SUM(B9:B34)</f>
        <v>0</v>
      </c>
      <c r="C8" s="116"/>
      <c r="D8" s="116"/>
      <c r="E8" s="116"/>
      <c r="F8" s="116"/>
      <c r="G8" s="116"/>
      <c r="H8" s="116"/>
      <c r="I8" s="116"/>
      <c r="J8" s="116"/>
      <c r="K8" s="116"/>
      <c r="L8" s="116"/>
      <c r="M8" s="116"/>
      <c r="N8" s="116"/>
      <c r="O8" s="116"/>
      <c r="P8" s="116"/>
      <c r="Q8" s="116"/>
      <c r="R8" s="116"/>
      <c r="S8" s="116"/>
    </row>
    <row r="9" spans="1:19" ht="12" x14ac:dyDescent="0.2">
      <c r="A9" s="80"/>
      <c r="B9" s="80"/>
      <c r="C9" s="80"/>
      <c r="D9" s="80"/>
      <c r="E9" s="80"/>
      <c r="F9" s="80"/>
      <c r="G9" s="80"/>
      <c r="H9" s="80"/>
      <c r="I9" s="80"/>
      <c r="J9" s="80"/>
      <c r="K9" s="80"/>
      <c r="L9" s="80"/>
      <c r="M9" s="80"/>
      <c r="N9" s="80"/>
      <c r="O9" s="80"/>
      <c r="P9" s="80"/>
      <c r="Q9" s="80"/>
      <c r="R9" s="80"/>
    </row>
    <row r="10" spans="1:19" ht="15.75" x14ac:dyDescent="0.2">
      <c r="A10" s="3"/>
      <c r="B10" s="3"/>
      <c r="C10" s="276" t="s">
        <v>1</v>
      </c>
      <c r="D10" s="276"/>
      <c r="E10" s="276"/>
      <c r="F10" s="276"/>
      <c r="G10" s="277"/>
      <c r="H10" s="273" t="str">
        <f>CHOOSE('Bidder Instructions'!$E$40,'1.1b Lead Financial Input'!E$18,'1.1a Lead Financial Input'!E$18)</f>
        <v>Lead Bidder Name</v>
      </c>
      <c r="I10" s="274"/>
      <c r="J10" s="274"/>
      <c r="K10" s="274"/>
      <c r="L10" s="274"/>
      <c r="M10" s="274"/>
      <c r="N10" s="274"/>
      <c r="O10" s="274"/>
      <c r="P10" s="274"/>
      <c r="Q10" s="274"/>
      <c r="R10" s="275"/>
    </row>
    <row r="11" spans="1:19" ht="15.75" x14ac:dyDescent="0.2">
      <c r="A11" s="3"/>
      <c r="B11" s="3"/>
      <c r="C11" s="276" t="s">
        <v>0</v>
      </c>
      <c r="D11" s="276"/>
      <c r="E11" s="276"/>
      <c r="F11" s="276"/>
      <c r="G11" s="277"/>
      <c r="H11" s="273">
        <f>'2.1 Lead Ancillary Input '!D12</f>
        <v>0</v>
      </c>
      <c r="I11" s="274"/>
      <c r="J11" s="274"/>
      <c r="K11" s="274"/>
      <c r="L11" s="274"/>
      <c r="M11" s="274"/>
      <c r="N11" s="274"/>
      <c r="O11" s="274"/>
      <c r="P11" s="274"/>
      <c r="Q11" s="274"/>
      <c r="R11" s="275"/>
    </row>
    <row r="12" spans="1:19" ht="15.75" x14ac:dyDescent="0.2">
      <c r="A12" s="3"/>
      <c r="B12" s="3"/>
      <c r="C12" s="276" t="s">
        <v>46</v>
      </c>
      <c r="D12" s="276"/>
      <c r="E12" s="276"/>
      <c r="F12" s="276"/>
      <c r="G12" s="277"/>
      <c r="H12" s="273">
        <f>'2.1 Lead Ancillary Input '!D13</f>
        <v>0</v>
      </c>
      <c r="I12" s="274"/>
      <c r="J12" s="274"/>
      <c r="K12" s="274"/>
      <c r="L12" s="274"/>
      <c r="M12" s="274"/>
      <c r="N12" s="274"/>
      <c r="O12" s="274"/>
      <c r="P12" s="274"/>
      <c r="Q12" s="274"/>
      <c r="R12" s="275"/>
    </row>
    <row r="13" spans="1:19" ht="15.75" x14ac:dyDescent="0.2">
      <c r="A13" s="3"/>
      <c r="B13" s="3"/>
      <c r="C13" s="276" t="s">
        <v>47</v>
      </c>
      <c r="D13" s="276"/>
      <c r="E13" s="276"/>
      <c r="F13" s="276"/>
      <c r="G13" s="277"/>
      <c r="H13" s="273">
        <f>'2.1 Lead Ancillary Input '!D14</f>
        <v>0</v>
      </c>
      <c r="I13" s="274"/>
      <c r="J13" s="274"/>
      <c r="K13" s="274"/>
      <c r="L13" s="274"/>
      <c r="M13" s="274"/>
      <c r="N13" s="274"/>
      <c r="O13" s="274"/>
      <c r="P13" s="274"/>
      <c r="Q13" s="274"/>
      <c r="R13" s="275"/>
    </row>
    <row r="14" spans="1:19" ht="15.75" x14ac:dyDescent="0.2">
      <c r="A14" s="3"/>
      <c r="B14" s="3"/>
      <c r="C14" s="276" t="s">
        <v>65</v>
      </c>
      <c r="D14" s="276"/>
      <c r="E14" s="276"/>
      <c r="F14" s="276"/>
      <c r="G14" s="277"/>
      <c r="H14" s="289" t="str">
        <f>CHOOSE('Bidder Instructions'!$E$40,'1.1b Lead Financial Input'!N$21,'1.1a Lead Financial Input'!H$21)</f>
        <v>31/XX/20XX</v>
      </c>
      <c r="I14" s="290"/>
      <c r="J14" s="290"/>
      <c r="K14" s="290"/>
      <c r="L14" s="290"/>
      <c r="M14" s="290"/>
      <c r="N14" s="290"/>
      <c r="O14" s="290"/>
      <c r="P14" s="290"/>
      <c r="Q14" s="290"/>
      <c r="R14" s="291"/>
    </row>
    <row r="15" spans="1:19" ht="15" x14ac:dyDescent="0.2">
      <c r="A15" s="3"/>
      <c r="B15" s="3"/>
      <c r="C15" s="2"/>
      <c r="D15" s="4"/>
      <c r="E15" s="4"/>
      <c r="F15" s="4"/>
      <c r="G15" s="4"/>
      <c r="H15" s="4"/>
      <c r="I15" s="4"/>
      <c r="J15" s="4"/>
      <c r="K15" s="4"/>
      <c r="L15" s="4"/>
      <c r="M15" s="4"/>
      <c r="N15" s="4"/>
      <c r="O15" s="4"/>
      <c r="P15" s="4"/>
      <c r="Q15" s="4"/>
      <c r="R15" s="4"/>
    </row>
    <row r="16" spans="1:19" ht="15" x14ac:dyDescent="0.2">
      <c r="A16" s="3"/>
      <c r="B16" s="3"/>
      <c r="C16" s="2"/>
      <c r="D16" s="4"/>
      <c r="E16" s="4"/>
      <c r="F16" s="4"/>
      <c r="G16" s="4"/>
      <c r="H16" s="4"/>
      <c r="I16" s="4"/>
      <c r="J16" s="4"/>
      <c r="K16" s="4"/>
      <c r="L16" s="4"/>
      <c r="M16" s="4"/>
      <c r="N16" s="4"/>
      <c r="O16" s="4"/>
      <c r="P16" s="4"/>
      <c r="Q16" s="4"/>
      <c r="R16" s="4"/>
    </row>
    <row r="17" spans="1:18" ht="15.75" x14ac:dyDescent="0.25">
      <c r="A17" s="3"/>
      <c r="B17" s="3"/>
      <c r="C17" s="97" t="s">
        <v>451</v>
      </c>
      <c r="D17" s="3"/>
      <c r="E17" s="5"/>
      <c r="F17" s="5"/>
      <c r="G17" s="5"/>
      <c r="H17" s="4"/>
      <c r="I17" s="4"/>
      <c r="J17" s="4"/>
      <c r="K17" s="4"/>
      <c r="L17" s="4"/>
      <c r="M17" s="4"/>
      <c r="N17" s="4"/>
      <c r="O17" s="6"/>
      <c r="P17" s="6"/>
      <c r="Q17" s="4"/>
      <c r="R17" s="4"/>
    </row>
    <row r="18" spans="1:18" ht="15.6" customHeight="1" x14ac:dyDescent="0.25">
      <c r="A18" s="8"/>
      <c r="B18" s="8"/>
      <c r="C18" s="278" t="s">
        <v>3</v>
      </c>
      <c r="D18" s="279"/>
      <c r="E18" s="7" t="s">
        <v>59</v>
      </c>
      <c r="F18" s="7"/>
      <c r="G18" s="7" t="s">
        <v>58</v>
      </c>
      <c r="H18" s="154" t="s">
        <v>60</v>
      </c>
      <c r="I18" s="154"/>
      <c r="J18" s="154" t="s">
        <v>61</v>
      </c>
      <c r="K18" s="154" t="s">
        <v>62</v>
      </c>
      <c r="L18" s="154"/>
      <c r="M18" s="154" t="s">
        <v>63</v>
      </c>
      <c r="N18" s="283" t="s">
        <v>452</v>
      </c>
      <c r="O18" s="284"/>
      <c r="P18" s="284"/>
      <c r="Q18" s="284"/>
      <c r="R18" s="285"/>
    </row>
    <row r="19" spans="1:18" ht="141" customHeight="1" x14ac:dyDescent="0.2">
      <c r="A19" s="3"/>
      <c r="B19" s="3"/>
      <c r="C19" s="164">
        <v>1</v>
      </c>
      <c r="D19" s="164" t="s">
        <v>167</v>
      </c>
      <c r="E19" s="165" t="e">
        <f>CHOOSE('Bidder Instructions'!$E$40,'1.1b Lead Financial Input'!H134,'1.1a Lead Financial Input'!F156)</f>
        <v>#DIV/0!</v>
      </c>
      <c r="F19" s="165" t="e">
        <f>CHOOSE('Bidder Instructions'!$E$40,'1.1b Lead Financial Input'!K134,'1.1a Lead Financial Input'!G156)</f>
        <v>#DIV/0!</v>
      </c>
      <c r="G19" s="165" t="e">
        <f>CHOOSE('Bidder Instructions'!$E$40,'1.1b Lead Financial Input'!N134,'1.1a Lead Financial Input'!H156)</f>
        <v>#DIV/0!</v>
      </c>
      <c r="H19" s="226" t="e">
        <f>CHOOSE('Bidder Instructions'!$E$40,'1.1b Lead Financial Input'!H146,'1.1a Lead Financial Input'!F168)</f>
        <v>#DIV/0!</v>
      </c>
      <c r="I19" s="226" t="e">
        <f>CHOOSE('Bidder Instructions'!$E$40,'1.1b Lead Financial Input'!K146,'1.1a Lead Financial Input'!G168)</f>
        <v>#DIV/0!</v>
      </c>
      <c r="J19" s="226" t="e">
        <f>CHOOSE('Bidder Instructions'!$E$40,'1.1b Lead Financial Input'!N146,'1.1a Lead Financial Input'!H168)</f>
        <v>#DIV/0!</v>
      </c>
      <c r="K19" s="9"/>
      <c r="L19" s="9"/>
      <c r="M19" s="9"/>
      <c r="N19" s="286"/>
      <c r="O19" s="287"/>
      <c r="P19" s="287"/>
      <c r="Q19" s="287"/>
      <c r="R19" s="288"/>
    </row>
    <row r="20" spans="1:18" ht="141" customHeight="1" x14ac:dyDescent="0.2">
      <c r="A20" s="3"/>
      <c r="B20" s="3"/>
      <c r="C20" s="164">
        <v>2</v>
      </c>
      <c r="D20" s="164" t="s">
        <v>68</v>
      </c>
      <c r="E20" s="166">
        <f>CHOOSE('Bidder Instructions'!$E$40,'1.1b Lead Financial Input'!H135,'1.1a Lead Financial Input'!F157)</f>
        <v>0</v>
      </c>
      <c r="F20" s="166">
        <f>CHOOSE('Bidder Instructions'!$E$40,'1.1b Lead Financial Input'!K135,'1.1a Lead Financial Input'!G157)</f>
        <v>0</v>
      </c>
      <c r="G20" s="166">
        <f>CHOOSE('Bidder Instructions'!$E$40,'1.1b Lead Financial Input'!N135,'1.1a Lead Financial Input'!H157)</f>
        <v>0</v>
      </c>
      <c r="H20" s="226" t="str">
        <f>CHOOSE('Bidder Instructions'!$E$40,'1.1b Lead Financial Input'!H147,'1.1a Lead Financial Input'!F169)</f>
        <v>R</v>
      </c>
      <c r="I20" s="226" t="str">
        <f>CHOOSE('Bidder Instructions'!$E$40,'1.1b Lead Financial Input'!K147,'1.1a Lead Financial Input'!G169)</f>
        <v>R</v>
      </c>
      <c r="J20" s="226" t="str">
        <f>CHOOSE('Bidder Instructions'!$E$40,'1.1b Lead Financial Input'!N147,'1.1a Lead Financial Input'!H169)</f>
        <v>R</v>
      </c>
      <c r="K20" s="9"/>
      <c r="L20" s="9"/>
      <c r="M20" s="9"/>
      <c r="N20" s="280"/>
      <c r="O20" s="281"/>
      <c r="P20" s="281"/>
      <c r="Q20" s="281"/>
      <c r="R20" s="282"/>
    </row>
    <row r="21" spans="1:18" ht="141" customHeight="1" x14ac:dyDescent="0.2">
      <c r="A21" s="3"/>
      <c r="B21" s="3"/>
      <c r="C21" s="164" t="s">
        <v>69</v>
      </c>
      <c r="D21" s="164" t="s">
        <v>253</v>
      </c>
      <c r="E21" s="166" t="str">
        <f>CHOOSE('Bidder Instructions'!$E$40,'1.1b Lead Financial Input'!H136,'1.1a Lead Financial Input'!F158)</f>
        <v>N/A</v>
      </c>
      <c r="F21" s="166" t="str">
        <f>CHOOSE('Bidder Instructions'!$E$40,'1.1b Lead Financial Input'!K136,'1.1a Lead Financial Input'!G158)</f>
        <v>N/A</v>
      </c>
      <c r="G21" s="166" t="str">
        <f>CHOOSE('Bidder Instructions'!$E$40,'1.1b Lead Financial Input'!N136,'1.1a Lead Financial Input'!H158)</f>
        <v>N/A</v>
      </c>
      <c r="H21" s="226" t="str">
        <f>CHOOSE('Bidder Instructions'!$E$40,'1.1b Lead Financial Input'!H148,'1.1a Lead Financial Input'!F170)</f>
        <v>N/A</v>
      </c>
      <c r="I21" s="226" t="str">
        <f>CHOOSE('Bidder Instructions'!$E$40,'1.1b Lead Financial Input'!K148,'1.1a Lead Financial Input'!G170)</f>
        <v>N/A</v>
      </c>
      <c r="J21" s="226" t="str">
        <f>CHOOSE('Bidder Instructions'!$E$40,'1.1b Lead Financial Input'!N148,'1.1a Lead Financial Input'!H170)</f>
        <v>N/A</v>
      </c>
      <c r="K21" s="9"/>
      <c r="L21" s="9"/>
      <c r="M21" s="9"/>
      <c r="N21" s="280"/>
      <c r="O21" s="281"/>
      <c r="P21" s="281"/>
      <c r="Q21" s="281"/>
      <c r="R21" s="282"/>
    </row>
    <row r="22" spans="1:18" ht="141" customHeight="1" x14ac:dyDescent="0.2">
      <c r="A22" s="3"/>
      <c r="B22" s="3"/>
      <c r="C22" s="164" t="s">
        <v>72</v>
      </c>
      <c r="D22" s="164" t="s">
        <v>77</v>
      </c>
      <c r="E22" s="165" t="e">
        <f>CHOOSE('Bidder Instructions'!$E$40,'1.1b Lead Financial Input'!H137,'1.1a Lead Financial Input'!F159)</f>
        <v>#DIV/0!</v>
      </c>
      <c r="F22" s="165" t="e">
        <f>CHOOSE('Bidder Instructions'!$E$40,'1.1b Lead Financial Input'!K137,'1.1a Lead Financial Input'!G159)</f>
        <v>#DIV/0!</v>
      </c>
      <c r="G22" s="165" t="e">
        <f>CHOOSE('Bidder Instructions'!$E$40,'1.1b Lead Financial Input'!N137,'1.1a Lead Financial Input'!H159)</f>
        <v>#DIV/0!</v>
      </c>
      <c r="H22" s="226" t="e">
        <f>CHOOSE('Bidder Instructions'!$E$40,'1.1b Lead Financial Input'!H149,'1.1a Lead Financial Input'!F171)</f>
        <v>#DIV/0!</v>
      </c>
      <c r="I22" s="226" t="e">
        <f>CHOOSE('Bidder Instructions'!$E$40,'1.1b Lead Financial Input'!K149,'1.1a Lead Financial Input'!G171)</f>
        <v>#DIV/0!</v>
      </c>
      <c r="J22" s="226" t="e">
        <f>CHOOSE('Bidder Instructions'!$E$40,'1.1b Lead Financial Input'!N149,'1.1a Lead Financial Input'!H171)</f>
        <v>#DIV/0!</v>
      </c>
      <c r="K22" s="9"/>
      <c r="L22" s="9"/>
      <c r="M22" s="9"/>
      <c r="N22" s="280"/>
      <c r="O22" s="281"/>
      <c r="P22" s="281"/>
      <c r="Q22" s="281"/>
      <c r="R22" s="282"/>
    </row>
    <row r="23" spans="1:18" ht="141" customHeight="1" x14ac:dyDescent="0.2">
      <c r="A23" s="3"/>
      <c r="B23" s="3"/>
      <c r="C23" s="164">
        <v>4</v>
      </c>
      <c r="D23" s="164" t="s">
        <v>82</v>
      </c>
      <c r="E23" s="165" t="e">
        <f>CHOOSE('Bidder Instructions'!$E$40,'1.1b Lead Financial Input'!H138,'1.1a Lead Financial Input'!F160)</f>
        <v>#DIV/0!</v>
      </c>
      <c r="F23" s="165" t="e">
        <f>CHOOSE('Bidder Instructions'!$E$40,'1.1b Lead Financial Input'!K138,'1.1a Lead Financial Input'!G160)</f>
        <v>#DIV/0!</v>
      </c>
      <c r="G23" s="165" t="e">
        <f>CHOOSE('Bidder Instructions'!$E$40,'1.1b Lead Financial Input'!N138,'1.1a Lead Financial Input'!H160)</f>
        <v>#DIV/0!</v>
      </c>
      <c r="H23" s="226" t="e">
        <f>CHOOSE('Bidder Instructions'!$E$40,'1.1b Lead Financial Input'!H150,'1.1a Lead Financial Input'!F172)</f>
        <v>#DIV/0!</v>
      </c>
      <c r="I23" s="226" t="e">
        <f>CHOOSE('Bidder Instructions'!$E$40,'1.1b Lead Financial Input'!K150,'1.1a Lead Financial Input'!G172)</f>
        <v>#DIV/0!</v>
      </c>
      <c r="J23" s="226" t="e">
        <f>CHOOSE('Bidder Instructions'!$E$40,'1.1b Lead Financial Input'!N150,'1.1a Lead Financial Input'!H172)</f>
        <v>#DIV/0!</v>
      </c>
      <c r="K23" s="9"/>
      <c r="L23" s="9"/>
      <c r="M23" s="9"/>
      <c r="N23" s="292"/>
      <c r="O23" s="293"/>
      <c r="P23" s="293"/>
      <c r="Q23" s="293"/>
      <c r="R23" s="294"/>
    </row>
    <row r="24" spans="1:18" ht="141" customHeight="1" x14ac:dyDescent="0.2">
      <c r="A24" s="3"/>
      <c r="B24" s="3"/>
      <c r="C24" s="164">
        <v>5</v>
      </c>
      <c r="D24" s="164" t="s">
        <v>75</v>
      </c>
      <c r="E24" s="165" t="e">
        <f>CHOOSE('Bidder Instructions'!$E$40,'1.1b Lead Financial Input'!H139,'1.1a Lead Financial Input'!F161)</f>
        <v>#DIV/0!</v>
      </c>
      <c r="F24" s="165" t="e">
        <f>CHOOSE('Bidder Instructions'!$E$40,'1.1b Lead Financial Input'!K139,'1.1a Lead Financial Input'!G161)</f>
        <v>#DIV/0!</v>
      </c>
      <c r="G24" s="165" t="e">
        <f>CHOOSE('Bidder Instructions'!$E$40,'1.1b Lead Financial Input'!N139,'1.1a Lead Financial Input'!H161)</f>
        <v>#DIV/0!</v>
      </c>
      <c r="H24" s="226" t="str">
        <f>CHOOSE('Bidder Instructions'!$E$40,'1.1b Lead Financial Input'!H151,'1.1a Lead Financial Input'!F173)</f>
        <v>G</v>
      </c>
      <c r="I24" s="226" t="str">
        <f>CHOOSE('Bidder Instructions'!$E$40,'1.1b Lead Financial Input'!K151,'1.1a Lead Financial Input'!G173)</f>
        <v>G</v>
      </c>
      <c r="J24" s="226" t="str">
        <f>CHOOSE('Bidder Instructions'!$E$40,'1.1b Lead Financial Input'!N151,'1.1a Lead Financial Input'!H173)</f>
        <v>G</v>
      </c>
      <c r="K24" s="9"/>
      <c r="L24" s="9"/>
      <c r="M24" s="9"/>
      <c r="N24" s="292"/>
      <c r="O24" s="293"/>
      <c r="P24" s="293"/>
      <c r="Q24" s="293"/>
      <c r="R24" s="294"/>
    </row>
    <row r="25" spans="1:18" ht="141" customHeight="1" x14ac:dyDescent="0.2">
      <c r="A25" s="3"/>
      <c r="B25" s="3"/>
      <c r="C25" s="164">
        <v>6</v>
      </c>
      <c r="D25" s="164" t="s">
        <v>78</v>
      </c>
      <c r="E25" s="165" t="e">
        <f>CHOOSE('Bidder Instructions'!$E$40,'1.1b Lead Financial Input'!H140,'1.1a Lead Financial Input'!F162)</f>
        <v>#DIV/0!</v>
      </c>
      <c r="F25" s="165" t="e">
        <f>CHOOSE('Bidder Instructions'!$E$40,'1.1b Lead Financial Input'!K140,'1.1a Lead Financial Input'!G162)</f>
        <v>#DIV/0!</v>
      </c>
      <c r="G25" s="165" t="e">
        <f>CHOOSE('Bidder Instructions'!$E$40,'1.1b Lead Financial Input'!N140,'1.1a Lead Financial Input'!H162)</f>
        <v>#DIV/0!</v>
      </c>
      <c r="H25" s="226" t="e">
        <f>CHOOSE('Bidder Instructions'!$E$40,'1.1b Lead Financial Input'!H152,'1.1a Lead Financial Input'!F174)</f>
        <v>#DIV/0!</v>
      </c>
      <c r="I25" s="226" t="e">
        <f>CHOOSE('Bidder Instructions'!$E$40,'1.1b Lead Financial Input'!K152,'1.1a Lead Financial Input'!G174)</f>
        <v>#DIV/0!</v>
      </c>
      <c r="J25" s="226" t="e">
        <f>CHOOSE('Bidder Instructions'!$E$40,'1.1b Lead Financial Input'!N152,'1.1a Lead Financial Input'!H174)</f>
        <v>#DIV/0!</v>
      </c>
      <c r="K25" s="9"/>
      <c r="L25" s="9"/>
      <c r="M25" s="9"/>
      <c r="N25" s="292"/>
      <c r="O25" s="293"/>
      <c r="P25" s="293"/>
      <c r="Q25" s="293"/>
      <c r="R25" s="294"/>
    </row>
    <row r="26" spans="1:18" ht="141" customHeight="1" x14ac:dyDescent="0.2">
      <c r="A26" s="3"/>
      <c r="B26" s="3"/>
      <c r="C26" s="164">
        <v>7</v>
      </c>
      <c r="D26" s="164" t="s">
        <v>79</v>
      </c>
      <c r="E26" s="165">
        <f>CHOOSE('Bidder Instructions'!$E$40,'1.1b Lead Financial Input'!H141,'1.1a Lead Financial Input'!F163)</f>
        <v>0</v>
      </c>
      <c r="F26" s="165">
        <f>CHOOSE('Bidder Instructions'!$E$40,'1.1b Lead Financial Input'!K141,'1.1a Lead Financial Input'!G163)</f>
        <v>0</v>
      </c>
      <c r="G26" s="165">
        <f>CHOOSE('Bidder Instructions'!$E$40,'1.1b Lead Financial Input'!N141,'1.1a Lead Financial Input'!H163)</f>
        <v>0</v>
      </c>
      <c r="H26" s="226" t="str">
        <f>CHOOSE('Bidder Instructions'!$E$40,'1.1b Lead Financial Input'!H153,'1.1a Lead Financial Input'!F175)</f>
        <v>R</v>
      </c>
      <c r="I26" s="226" t="str">
        <f>CHOOSE('Bidder Instructions'!$E$40,'1.1b Lead Financial Input'!K153,'1.1a Lead Financial Input'!G175)</f>
        <v>R</v>
      </c>
      <c r="J26" s="226" t="str">
        <f>CHOOSE('Bidder Instructions'!$E$40,'1.1b Lead Financial Input'!N153,'1.1a Lead Financial Input'!H175)</f>
        <v>R</v>
      </c>
      <c r="K26" s="9"/>
      <c r="L26" s="9"/>
      <c r="M26" s="9"/>
      <c r="N26" s="280"/>
      <c r="O26" s="281"/>
      <c r="P26" s="281"/>
      <c r="Q26" s="281"/>
      <c r="R26" s="282"/>
    </row>
    <row r="27" spans="1:18" ht="141" customHeight="1" x14ac:dyDescent="0.2">
      <c r="A27" s="3"/>
      <c r="B27" s="3"/>
      <c r="C27" s="164">
        <v>8</v>
      </c>
      <c r="D27" s="164" t="s">
        <v>80</v>
      </c>
      <c r="E27" s="166" t="e">
        <f>CHOOSE('Bidder Instructions'!$E$40,'1.1b Lead Financial Input'!H142,'1.1a Lead Financial Input'!F164)</f>
        <v>#DIV/0!</v>
      </c>
      <c r="F27" s="166" t="e">
        <f>CHOOSE('Bidder Instructions'!$E$40,'1.1b Lead Financial Input'!K142,'1.1a Lead Financial Input'!G164)</f>
        <v>#DIV/0!</v>
      </c>
      <c r="G27" s="166" t="e">
        <f>CHOOSE('Bidder Instructions'!$E$40,'1.1b Lead Financial Input'!N142,'1.1a Lead Financial Input'!H164)</f>
        <v>#DIV/0!</v>
      </c>
      <c r="H27" s="226" t="e">
        <f>CHOOSE('Bidder Instructions'!$E$40,'1.1b Lead Financial Input'!H154,'1.1a Lead Financial Input'!F176)</f>
        <v>#DIV/0!</v>
      </c>
      <c r="I27" s="226" t="e">
        <f>CHOOSE('Bidder Instructions'!$E$40,'1.1b Lead Financial Input'!K154,'1.1a Lead Financial Input'!G176)</f>
        <v>#DIV/0!</v>
      </c>
      <c r="J27" s="226" t="e">
        <f>CHOOSE('Bidder Instructions'!$E$40,'1.1b Lead Financial Input'!N154,'1.1a Lead Financial Input'!H176)</f>
        <v>#DIV/0!</v>
      </c>
      <c r="K27" s="10"/>
      <c r="L27" s="10"/>
      <c r="M27" s="10"/>
      <c r="N27" s="280"/>
      <c r="O27" s="281"/>
      <c r="P27" s="281"/>
      <c r="Q27" s="281"/>
      <c r="R27" s="282"/>
    </row>
    <row r="28" spans="1:18" ht="15" x14ac:dyDescent="0.2">
      <c r="A28" s="3"/>
      <c r="B28" s="3"/>
      <c r="C28" s="2"/>
      <c r="D28" s="2"/>
      <c r="E28" s="4"/>
      <c r="F28" s="4"/>
      <c r="G28" s="4"/>
      <c r="H28" s="4"/>
      <c r="I28" s="4"/>
      <c r="J28" s="4"/>
      <c r="K28" s="4"/>
      <c r="L28" s="4"/>
      <c r="M28" s="4"/>
      <c r="N28" s="4"/>
      <c r="O28" s="4"/>
      <c r="P28" s="4"/>
      <c r="Q28" s="4"/>
      <c r="R28" s="4"/>
    </row>
    <row r="29" spans="1:18" ht="15" x14ac:dyDescent="0.2">
      <c r="A29" s="3"/>
      <c r="B29" s="3"/>
      <c r="C29" s="2"/>
      <c r="D29" s="2"/>
      <c r="E29" s="4"/>
      <c r="F29" s="4"/>
      <c r="G29" s="4"/>
      <c r="H29" s="4"/>
      <c r="I29" s="4"/>
      <c r="J29" s="4"/>
      <c r="K29" s="4"/>
      <c r="L29" s="4"/>
      <c r="M29" s="4"/>
      <c r="N29" s="4"/>
      <c r="O29" s="4"/>
      <c r="P29" s="4"/>
      <c r="Q29" s="4"/>
      <c r="R29" s="4"/>
    </row>
    <row r="30" spans="1:18" ht="15" x14ac:dyDescent="0.2">
      <c r="A30" s="3"/>
      <c r="B30" s="3"/>
      <c r="C30" s="2"/>
      <c r="D30" s="2"/>
      <c r="E30" s="4"/>
      <c r="F30" s="4"/>
      <c r="G30" s="4"/>
      <c r="H30" s="4"/>
      <c r="I30" s="4"/>
      <c r="J30" s="4"/>
      <c r="K30" s="4"/>
      <c r="L30" s="4"/>
      <c r="M30" s="4"/>
      <c r="N30" s="4"/>
      <c r="O30" s="4"/>
      <c r="P30" s="4"/>
      <c r="Q30" s="4"/>
      <c r="R30" s="4"/>
    </row>
    <row r="31" spans="1:18" ht="15" x14ac:dyDescent="0.2">
      <c r="A31" s="3"/>
      <c r="B31" s="3"/>
      <c r="C31" s="2"/>
      <c r="D31" s="2"/>
      <c r="E31" s="4"/>
      <c r="F31" s="4"/>
      <c r="G31" s="4"/>
      <c r="H31" s="4"/>
      <c r="I31" s="4"/>
      <c r="J31" s="4"/>
      <c r="K31" s="4"/>
      <c r="L31" s="4"/>
      <c r="M31" s="4"/>
      <c r="N31" s="4"/>
      <c r="O31" s="4"/>
      <c r="P31" s="4"/>
      <c r="Q31" s="4"/>
      <c r="R31" s="4"/>
    </row>
    <row r="32" spans="1:18" ht="15" x14ac:dyDescent="0.2">
      <c r="A32" s="3"/>
      <c r="B32" s="3"/>
      <c r="C32" s="2"/>
      <c r="D32" s="2"/>
      <c r="E32" s="4"/>
      <c r="F32" s="4"/>
      <c r="G32" s="4"/>
      <c r="H32" s="4"/>
      <c r="I32" s="4"/>
      <c r="J32" s="4"/>
      <c r="K32" s="4"/>
      <c r="L32" s="4"/>
      <c r="M32" s="4"/>
      <c r="N32" s="4"/>
      <c r="O32" s="4"/>
      <c r="P32" s="4"/>
      <c r="Q32" s="4"/>
      <c r="R32" s="4"/>
    </row>
    <row r="33" spans="1:19" ht="15" x14ac:dyDescent="0.2">
      <c r="A33" s="3"/>
      <c r="B33" s="3"/>
      <c r="C33" s="2"/>
      <c r="D33" s="2"/>
      <c r="E33" s="4"/>
      <c r="F33" s="4"/>
      <c r="G33" s="4"/>
      <c r="H33" s="4"/>
      <c r="I33" s="4"/>
      <c r="J33" s="4"/>
      <c r="K33" s="4"/>
      <c r="L33" s="4"/>
      <c r="M33" s="4"/>
      <c r="N33" s="4"/>
      <c r="O33" s="4"/>
      <c r="P33" s="4"/>
      <c r="Q33" s="4"/>
      <c r="R33" s="4"/>
    </row>
    <row r="34" spans="1:19" ht="15.75" x14ac:dyDescent="0.25">
      <c r="A34" s="117" t="s">
        <v>158</v>
      </c>
      <c r="B34" s="117"/>
      <c r="C34" s="117"/>
      <c r="D34" s="117"/>
      <c r="E34" s="117"/>
      <c r="F34" s="117"/>
      <c r="G34" s="117"/>
      <c r="H34" s="117"/>
      <c r="I34" s="117"/>
      <c r="J34" s="117"/>
      <c r="K34" s="117"/>
      <c r="L34" s="117"/>
      <c r="M34" s="117"/>
      <c r="N34" s="117"/>
      <c r="O34" s="117"/>
      <c r="P34" s="117"/>
      <c r="Q34" s="117"/>
      <c r="R34" s="117"/>
      <c r="S34" s="117"/>
    </row>
    <row r="35" spans="1:19" ht="14.45" customHeight="1" x14ac:dyDescent="0.2"/>
    <row r="36" spans="1:19" ht="14.45" hidden="1" customHeight="1" x14ac:dyDescent="0.2"/>
    <row r="37" spans="1:19" ht="14.45" hidden="1" customHeight="1" x14ac:dyDescent="0.2"/>
    <row r="38" spans="1:19" ht="14.45" hidden="1" customHeight="1" x14ac:dyDescent="0.2"/>
    <row r="39" spans="1:19" ht="14.45" hidden="1" customHeight="1" x14ac:dyDescent="0.2"/>
    <row r="40" spans="1:19" ht="14.45" hidden="1" customHeight="1" x14ac:dyDescent="0.2"/>
    <row r="41" spans="1:19" ht="14.45" hidden="1" customHeight="1" x14ac:dyDescent="0.2"/>
    <row r="42" spans="1:19" ht="14.45" hidden="1" customHeight="1" x14ac:dyDescent="0.2"/>
    <row r="43" spans="1:19" ht="14.45" hidden="1" customHeight="1" x14ac:dyDescent="0.2"/>
    <row r="44" spans="1:19" ht="14.45" hidden="1" customHeight="1" x14ac:dyDescent="0.2"/>
    <row r="45" spans="1:19" ht="14.45" hidden="1" customHeight="1" x14ac:dyDescent="0.2"/>
    <row r="46" spans="1:19" ht="14.45" hidden="1" customHeight="1" x14ac:dyDescent="0.2"/>
    <row r="47" spans="1:19" ht="14.45" hidden="1" customHeight="1" x14ac:dyDescent="0.2"/>
  </sheetData>
  <sheetProtection password="99B6" sheet="1" objects="1" scenarios="1"/>
  <protectedRanges>
    <protectedRange sqref="N19:R27" name="Lead Supplier Inputs"/>
  </protectedRanges>
  <mergeCells count="22">
    <mergeCell ref="C13:G13"/>
    <mergeCell ref="C14:G14"/>
    <mergeCell ref="C18:D18"/>
    <mergeCell ref="N27:R27"/>
    <mergeCell ref="N18:R18"/>
    <mergeCell ref="N19:R19"/>
    <mergeCell ref="N20:R20"/>
    <mergeCell ref="N21:R21"/>
    <mergeCell ref="N22:R22"/>
    <mergeCell ref="H13:R13"/>
    <mergeCell ref="H14:R14"/>
    <mergeCell ref="N26:R26"/>
    <mergeCell ref="N23:R23"/>
    <mergeCell ref="N24:R24"/>
    <mergeCell ref="N25:R25"/>
    <mergeCell ref="C6:D6"/>
    <mergeCell ref="H10:R10"/>
    <mergeCell ref="H11:R11"/>
    <mergeCell ref="H12:R12"/>
    <mergeCell ref="C10:G10"/>
    <mergeCell ref="C11:G11"/>
    <mergeCell ref="C12:G12"/>
  </mergeCells>
  <phoneticPr fontId="4" type="noConversion"/>
  <conditionalFormatting sqref="H20:M27 I19:M19 I19:J27">
    <cfRule type="expression" dxfId="62" priority="8" stopIfTrue="1">
      <formula>H19="R"</formula>
    </cfRule>
    <cfRule type="expression" dxfId="61" priority="9" stopIfTrue="1">
      <formula>H19="A"</formula>
    </cfRule>
    <cfRule type="expression" dxfId="60" priority="10" stopIfTrue="1">
      <formula>H19="G"</formula>
    </cfRule>
  </conditionalFormatting>
  <conditionalFormatting sqref="H19">
    <cfRule type="expression" dxfId="59" priority="5" stopIfTrue="1">
      <formula>H19="R"</formula>
    </cfRule>
    <cfRule type="expression" dxfId="58" priority="6" stopIfTrue="1">
      <formula>H19="A"</formula>
    </cfRule>
    <cfRule type="expression" dxfId="57" priority="7" stopIfTrue="1">
      <formula>H19="G"</formula>
    </cfRule>
  </conditionalFormatting>
  <conditionalFormatting sqref="C5">
    <cfRule type="expression" dxfId="56" priority="2">
      <formula>IF(AND(sysChk=0,sysWarn=0),1,0)</formula>
    </cfRule>
    <cfRule type="expression" dxfId="55" priority="3">
      <formula>IF(AND(sysChk=0,sysWarn&lt;&gt;0),1,0)</formula>
    </cfRule>
    <cfRule type="expression" dxfId="54"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1"/>
    <pageSetUpPr fitToPage="1"/>
  </sheetPr>
  <dimension ref="A1:S35"/>
  <sheetViews>
    <sheetView showGridLines="0" zoomScale="55" zoomScaleNormal="55" workbookViewId="0">
      <pane ySplit="8" topLeftCell="A9" activePane="bottomLeft" state="frozen"/>
      <selection activeCell="A9" sqref="A9"/>
      <selection pane="bottomLeft" activeCell="C10" sqref="C10:G10"/>
    </sheetView>
  </sheetViews>
  <sheetFormatPr defaultColWidth="0" defaultRowHeight="14.45" customHeight="1" zeroHeight="1" x14ac:dyDescent="0.2"/>
  <cols>
    <col min="1" max="2" width="3.85546875" customWidth="1"/>
    <col min="3" max="3" width="32" customWidth="1"/>
    <col min="4" max="4" width="64.85546875" customWidth="1"/>
    <col min="5" max="10" width="18.140625" customWidth="1"/>
    <col min="11" max="13" width="9.85546875" hidden="1" customWidth="1"/>
    <col min="14" max="14" width="10.85546875" customWidth="1"/>
    <col min="15" max="15" width="40.42578125" customWidth="1"/>
    <col min="16" max="16" width="10.42578125" customWidth="1"/>
    <col min="17" max="17" width="37.140625" customWidth="1"/>
    <col min="18" max="18" width="101.85546875" customWidth="1"/>
    <col min="19" max="19" width="9.140625" customWidth="1"/>
    <col min="20" max="16384" width="9.140625" hidden="1"/>
  </cols>
  <sheetData>
    <row r="1" spans="1:19" ht="12" x14ac:dyDescent="0.2">
      <c r="A1" s="109"/>
      <c r="B1" s="109"/>
      <c r="C1" s="110"/>
      <c r="D1" s="109"/>
      <c r="E1" s="109"/>
      <c r="F1" s="109"/>
      <c r="G1" s="109"/>
      <c r="H1" s="109"/>
      <c r="I1" s="109"/>
      <c r="J1" s="109"/>
      <c r="K1" s="109"/>
      <c r="L1" s="109"/>
      <c r="M1" s="109"/>
      <c r="N1" s="109"/>
      <c r="O1" s="109"/>
      <c r="P1" s="109"/>
      <c r="Q1" s="109"/>
      <c r="R1" s="109"/>
      <c r="S1" s="109"/>
    </row>
    <row r="2" spans="1:19" ht="12.75" x14ac:dyDescent="0.2">
      <c r="A2" s="109"/>
      <c r="B2" s="109"/>
      <c r="C2" s="111" t="str">
        <f>cstProjectName</f>
        <v>RM6232 - FM &amp; Workplace Services</v>
      </c>
      <c r="D2" s="109"/>
      <c r="E2" s="109"/>
      <c r="F2" s="109"/>
      <c r="G2" s="109"/>
      <c r="H2" s="109"/>
      <c r="I2" s="109"/>
      <c r="J2" s="109"/>
      <c r="K2" s="109"/>
      <c r="L2" s="109"/>
      <c r="M2" s="109"/>
      <c r="N2" s="109"/>
      <c r="O2" s="109"/>
      <c r="P2" s="109"/>
      <c r="Q2" s="109"/>
      <c r="R2" s="109"/>
      <c r="S2" s="109"/>
    </row>
    <row r="3" spans="1:19" ht="12.75" x14ac:dyDescent="0.2">
      <c r="A3" s="109"/>
      <c r="B3" s="109"/>
      <c r="C3" s="112" t="str">
        <f ca="1">MID(CELL("filename",A1),FIND("]",CELL("filename",A1))+1,256)&amp;" Sheet"</f>
        <v>3.2 Immediate Parent Assmt Sheet</v>
      </c>
      <c r="D3" s="109"/>
      <c r="E3" s="109"/>
      <c r="F3" s="109"/>
      <c r="G3" s="109"/>
      <c r="H3" s="109"/>
      <c r="I3" s="109"/>
      <c r="J3" s="109"/>
      <c r="K3" s="109"/>
      <c r="L3" s="109"/>
      <c r="M3" s="109"/>
      <c r="N3" s="109"/>
      <c r="O3" s="109"/>
      <c r="P3" s="109"/>
      <c r="Q3" s="109"/>
      <c r="R3" s="109"/>
      <c r="S3" s="109"/>
    </row>
    <row r="4" spans="1:19" ht="12" x14ac:dyDescent="0.2">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2" x14ac:dyDescent="0.2">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75" x14ac:dyDescent="0.2">
      <c r="A6" s="109"/>
      <c r="B6" s="114"/>
      <c r="C6" s="238" t="str">
        <f>HYPERLINK("#'Contents'!A1","Click for Contents")</f>
        <v>Click for Contents</v>
      </c>
      <c r="D6" s="238"/>
      <c r="E6" s="113"/>
      <c r="F6" s="113"/>
      <c r="G6" s="113"/>
      <c r="H6" s="113"/>
      <c r="I6" s="113"/>
      <c r="J6" s="113"/>
      <c r="K6" s="113"/>
      <c r="L6" s="113"/>
      <c r="M6" s="113"/>
      <c r="N6" s="113"/>
      <c r="O6" s="113"/>
      <c r="P6" s="113"/>
      <c r="Q6" s="113"/>
      <c r="R6" s="113"/>
      <c r="S6" s="113"/>
    </row>
    <row r="7" spans="1:19" ht="12" x14ac:dyDescent="0.2">
      <c r="A7" s="109"/>
      <c r="B7" s="109"/>
      <c r="C7" s="109"/>
      <c r="D7" s="109"/>
      <c r="E7" s="109"/>
      <c r="F7" s="109"/>
      <c r="G7" s="109"/>
      <c r="H7" s="109"/>
      <c r="I7" s="109"/>
      <c r="J7" s="109"/>
      <c r="K7" s="109"/>
      <c r="L7" s="109"/>
      <c r="M7" s="109"/>
      <c r="N7" s="109"/>
      <c r="O7" s="109"/>
      <c r="P7" s="109"/>
      <c r="Q7" s="109"/>
      <c r="R7" s="109"/>
      <c r="S7" s="109"/>
    </row>
    <row r="8" spans="1:19" ht="12" x14ac:dyDescent="0.2">
      <c r="A8" s="83">
        <f>SUM(A9:A34)</f>
        <v>0</v>
      </c>
      <c r="B8" s="83">
        <f>SUM(B9:B34)</f>
        <v>0</v>
      </c>
      <c r="C8" s="116"/>
      <c r="D8" s="116"/>
      <c r="E8" s="116"/>
      <c r="F8" s="116"/>
      <c r="G8" s="116"/>
      <c r="H8" s="116"/>
      <c r="I8" s="116"/>
      <c r="J8" s="116"/>
      <c r="K8" s="116"/>
      <c r="L8" s="116"/>
      <c r="M8" s="116"/>
      <c r="N8" s="116"/>
      <c r="O8" s="116"/>
      <c r="P8" s="116"/>
      <c r="Q8" s="116"/>
      <c r="R8" s="116"/>
      <c r="S8" s="116"/>
    </row>
    <row r="9" spans="1:19" ht="12" x14ac:dyDescent="0.2">
      <c r="A9" s="80"/>
      <c r="B9" s="80"/>
      <c r="C9" s="80"/>
      <c r="D9" s="237" t="s">
        <v>103</v>
      </c>
      <c r="E9" s="80"/>
      <c r="F9" s="80"/>
      <c r="G9" s="80"/>
      <c r="H9" s="80"/>
      <c r="I9" s="80"/>
      <c r="J9" s="80"/>
      <c r="K9" s="80"/>
      <c r="L9" s="80"/>
      <c r="M9" s="80"/>
      <c r="N9" s="80"/>
      <c r="O9" s="80"/>
      <c r="P9" s="80"/>
      <c r="Q9" s="80"/>
      <c r="R9" s="80"/>
    </row>
    <row r="10" spans="1:19" ht="15.75" x14ac:dyDescent="0.2">
      <c r="A10" s="3"/>
      <c r="B10" s="3"/>
      <c r="C10" s="276" t="s">
        <v>1</v>
      </c>
      <c r="D10" s="276"/>
      <c r="E10" s="276"/>
      <c r="F10" s="276"/>
      <c r="G10" s="277"/>
      <c r="H10" s="295" t="str">
        <f>CHOOSE('Bidder Instructions'!$E$40,'1.1b Lead Financial Input'!AA$18,'1.1a Lead Financial Input'!O$18)</f>
        <v>Immediate Parent Name</v>
      </c>
      <c r="I10" s="295"/>
      <c r="J10" s="295"/>
      <c r="K10" s="295"/>
      <c r="L10" s="295"/>
      <c r="M10" s="295"/>
      <c r="N10" s="295"/>
      <c r="O10" s="295"/>
      <c r="P10" s="295"/>
      <c r="Q10" s="295"/>
      <c r="R10" s="295"/>
    </row>
    <row r="11" spans="1:19" ht="15.75" x14ac:dyDescent="0.2">
      <c r="A11" s="3"/>
      <c r="B11" s="3"/>
      <c r="C11" s="276" t="s">
        <v>0</v>
      </c>
      <c r="D11" s="276"/>
      <c r="E11" s="276"/>
      <c r="F11" s="276"/>
      <c r="G11" s="277"/>
      <c r="H11" s="295">
        <f>'2.1 Lead Ancillary Input '!D36</f>
        <v>0</v>
      </c>
      <c r="I11" s="295"/>
      <c r="J11" s="295"/>
      <c r="K11" s="295"/>
      <c r="L11" s="295"/>
      <c r="M11" s="295"/>
      <c r="N11" s="295"/>
      <c r="O11" s="295"/>
      <c r="P11" s="295"/>
      <c r="Q11" s="295"/>
      <c r="R11" s="295"/>
    </row>
    <row r="12" spans="1:19" ht="15.75" x14ac:dyDescent="0.2">
      <c r="A12" s="3"/>
      <c r="B12" s="3"/>
      <c r="C12" s="276" t="s">
        <v>46</v>
      </c>
      <c r="D12" s="276"/>
      <c r="E12" s="276"/>
      <c r="F12" s="276"/>
      <c r="G12" s="277"/>
      <c r="H12" s="295">
        <f>'2.1 Lead Ancillary Input '!D37</f>
        <v>0</v>
      </c>
      <c r="I12" s="295"/>
      <c r="J12" s="295"/>
      <c r="K12" s="295"/>
      <c r="L12" s="295"/>
      <c r="M12" s="295"/>
      <c r="N12" s="295"/>
      <c r="O12" s="295"/>
      <c r="P12" s="295"/>
      <c r="Q12" s="295"/>
      <c r="R12" s="295"/>
    </row>
    <row r="13" spans="1:19" ht="15.75" x14ac:dyDescent="0.2">
      <c r="A13" s="3"/>
      <c r="B13" s="3"/>
      <c r="C13" s="276" t="s">
        <v>47</v>
      </c>
      <c r="D13" s="276"/>
      <c r="E13" s="276"/>
      <c r="F13" s="276"/>
      <c r="G13" s="277"/>
      <c r="H13" s="295">
        <f>'2.1 Lead Ancillary Input '!D38</f>
        <v>0</v>
      </c>
      <c r="I13" s="295"/>
      <c r="J13" s="295"/>
      <c r="K13" s="295"/>
      <c r="L13" s="295"/>
      <c r="M13" s="295"/>
      <c r="N13" s="295"/>
      <c r="O13" s="295"/>
      <c r="P13" s="295"/>
      <c r="Q13" s="295"/>
      <c r="R13" s="295"/>
    </row>
    <row r="14" spans="1:19" ht="15.75" x14ac:dyDescent="0.2">
      <c r="A14" s="3"/>
      <c r="B14" s="3"/>
      <c r="C14" s="276" t="s">
        <v>65</v>
      </c>
      <c r="D14" s="276"/>
      <c r="E14" s="276"/>
      <c r="F14" s="276"/>
      <c r="G14" s="277"/>
      <c r="H14" s="298" t="str">
        <f>CHOOSE('Bidder Instructions'!$E$40,'1.1b Lead Financial Input'!AD$21,'1.1a Lead Financial Input'!R$21)</f>
        <v>31/XX/20XX</v>
      </c>
      <c r="I14" s="298"/>
      <c r="J14" s="298"/>
      <c r="K14" s="298"/>
      <c r="L14" s="298"/>
      <c r="M14" s="298"/>
      <c r="N14" s="298"/>
      <c r="O14" s="298"/>
      <c r="P14" s="298"/>
      <c r="Q14" s="298"/>
      <c r="R14" s="298"/>
    </row>
    <row r="15" spans="1:19" ht="15" x14ac:dyDescent="0.2">
      <c r="A15" s="3"/>
      <c r="B15" s="3"/>
      <c r="C15" s="2"/>
      <c r="D15" s="4"/>
      <c r="E15" s="4"/>
      <c r="F15" s="4"/>
      <c r="G15" s="4"/>
      <c r="H15" s="4"/>
      <c r="I15" s="4"/>
      <c r="J15" s="4"/>
      <c r="K15" s="4"/>
      <c r="L15" s="4"/>
      <c r="M15" s="4"/>
      <c r="N15" s="4"/>
      <c r="O15" s="4"/>
      <c r="P15" s="4"/>
      <c r="Q15" s="4"/>
      <c r="R15" s="4"/>
    </row>
    <row r="16" spans="1:19" ht="15" x14ac:dyDescent="0.2">
      <c r="A16" s="3"/>
      <c r="B16" s="3"/>
      <c r="C16" s="2"/>
      <c r="D16" s="4"/>
      <c r="E16" s="4"/>
      <c r="F16" s="4"/>
      <c r="G16" s="4"/>
      <c r="H16" s="4"/>
      <c r="I16" s="4"/>
      <c r="J16" s="4"/>
      <c r="K16" s="4"/>
      <c r="L16" s="4"/>
      <c r="M16" s="4"/>
      <c r="N16" s="4"/>
      <c r="O16" s="4"/>
      <c r="P16" s="4"/>
      <c r="Q16" s="4"/>
      <c r="R16" s="4"/>
    </row>
    <row r="17" spans="1:18" ht="15.75" x14ac:dyDescent="0.25">
      <c r="A17" s="3"/>
      <c r="B17" s="3"/>
      <c r="C17" s="97" t="s">
        <v>451</v>
      </c>
      <c r="D17" s="3"/>
      <c r="E17" s="5"/>
      <c r="F17" s="5"/>
      <c r="G17" s="5"/>
      <c r="H17" s="4"/>
      <c r="I17" s="4"/>
      <c r="J17" s="4"/>
      <c r="K17" s="4"/>
      <c r="L17" s="4"/>
      <c r="M17" s="4"/>
      <c r="N17" s="4"/>
      <c r="O17" s="6"/>
      <c r="P17" s="6"/>
      <c r="Q17" s="4"/>
      <c r="R17" s="4"/>
    </row>
    <row r="18" spans="1:18" ht="15.6" customHeight="1" x14ac:dyDescent="0.25">
      <c r="A18" s="8"/>
      <c r="B18" s="8"/>
      <c r="C18" s="278" t="s">
        <v>3</v>
      </c>
      <c r="D18" s="279"/>
      <c r="E18" s="7" t="s">
        <v>59</v>
      </c>
      <c r="F18" s="7"/>
      <c r="G18" s="7" t="s">
        <v>58</v>
      </c>
      <c r="H18" s="154" t="s">
        <v>60</v>
      </c>
      <c r="I18" s="154"/>
      <c r="J18" s="154" t="s">
        <v>61</v>
      </c>
      <c r="K18" s="154" t="s">
        <v>62</v>
      </c>
      <c r="L18" s="154"/>
      <c r="M18" s="154" t="s">
        <v>63</v>
      </c>
      <c r="N18" s="296" t="s">
        <v>452</v>
      </c>
      <c r="O18" s="296"/>
      <c r="P18" s="296"/>
      <c r="Q18" s="296"/>
      <c r="R18" s="296"/>
    </row>
    <row r="19" spans="1:18" ht="141" customHeight="1" x14ac:dyDescent="0.2">
      <c r="A19" s="3"/>
      <c r="B19" s="3"/>
      <c r="C19" s="164">
        <v>1</v>
      </c>
      <c r="D19" s="164" t="s">
        <v>167</v>
      </c>
      <c r="E19" s="165" t="e">
        <f>CHOOSE('Bidder Instructions'!$E$40,'1.1b Lead Financial Input'!AB134,'1.1a Lead Financial Input'!P156)</f>
        <v>#DIV/0!</v>
      </c>
      <c r="F19" s="165" t="e">
        <f>CHOOSE('Bidder Instructions'!$E$40,'1.1b Lead Financial Input'!AC134,'1.1a Lead Financial Input'!Q156)</f>
        <v>#DIV/0!</v>
      </c>
      <c r="G19" s="165" t="e">
        <f>CHOOSE('Bidder Instructions'!$E$40,'1.1b Lead Financial Input'!AD134,'1.1a Lead Financial Input'!R156)</f>
        <v>#DIV/0!</v>
      </c>
      <c r="H19" s="226" t="e">
        <f>CHOOSE('Bidder Instructions'!$E$40,'1.1b Lead Financial Input'!AB146,'1.1a Lead Financial Input'!P168)</f>
        <v>#DIV/0!</v>
      </c>
      <c r="I19" s="226" t="e">
        <f>CHOOSE('Bidder Instructions'!$E$40,'1.1b Lead Financial Input'!AC146,'1.1a Lead Financial Input'!Q168)</f>
        <v>#DIV/0!</v>
      </c>
      <c r="J19" s="226" t="e">
        <f>CHOOSE('Bidder Instructions'!$E$40,'1.1b Lead Financial Input'!AD146,'1.1a Lead Financial Input'!R168)</f>
        <v>#DIV/0!</v>
      </c>
      <c r="K19" s="9"/>
      <c r="L19" s="9"/>
      <c r="M19" s="9"/>
      <c r="N19" s="297"/>
      <c r="O19" s="297"/>
      <c r="P19" s="297"/>
      <c r="Q19" s="297"/>
      <c r="R19" s="297"/>
    </row>
    <row r="20" spans="1:18" ht="141" customHeight="1" x14ac:dyDescent="0.2">
      <c r="A20" s="3"/>
      <c r="B20" s="3"/>
      <c r="C20" s="164">
        <v>2</v>
      </c>
      <c r="D20" s="164" t="s">
        <v>68</v>
      </c>
      <c r="E20" s="166">
        <f>CHOOSE('Bidder Instructions'!$E$40,'1.1b Lead Financial Input'!AB135,'1.1a Lead Financial Input'!P157)</f>
        <v>0</v>
      </c>
      <c r="F20" s="166">
        <f>CHOOSE('Bidder Instructions'!$E$40,'1.1b Lead Financial Input'!AC135,'1.1a Lead Financial Input'!Q157)</f>
        <v>0</v>
      </c>
      <c r="G20" s="166">
        <f>CHOOSE('Bidder Instructions'!$E$40,'1.1b Lead Financial Input'!AD135,'1.1a Lead Financial Input'!R157)</f>
        <v>0</v>
      </c>
      <c r="H20" s="226" t="str">
        <f>CHOOSE('Bidder Instructions'!$E$40,'1.1b Lead Financial Input'!AB147,'1.1a Lead Financial Input'!P169)</f>
        <v>R</v>
      </c>
      <c r="I20" s="226" t="str">
        <f>CHOOSE('Bidder Instructions'!$E$40,'1.1b Lead Financial Input'!AC147,'1.1a Lead Financial Input'!Q169)</f>
        <v>R</v>
      </c>
      <c r="J20" s="226" t="str">
        <f>CHOOSE('Bidder Instructions'!$E$40,'1.1b Lead Financial Input'!AD147,'1.1a Lead Financial Input'!R169)</f>
        <v>R</v>
      </c>
      <c r="K20" s="9"/>
      <c r="L20" s="9"/>
      <c r="M20" s="9"/>
      <c r="N20" s="297"/>
      <c r="O20" s="297"/>
      <c r="P20" s="297"/>
      <c r="Q20" s="297"/>
      <c r="R20" s="297"/>
    </row>
    <row r="21" spans="1:18" ht="141" customHeight="1" x14ac:dyDescent="0.2">
      <c r="A21" s="3"/>
      <c r="B21" s="3"/>
      <c r="C21" s="164" t="s">
        <v>69</v>
      </c>
      <c r="D21" s="164" t="s">
        <v>253</v>
      </c>
      <c r="E21" s="166" t="str">
        <f>CHOOSE('Bidder Instructions'!$E$40,'1.1b Lead Financial Input'!AB136,'1.1a Lead Financial Input'!P158)</f>
        <v>N/A</v>
      </c>
      <c r="F21" s="166" t="str">
        <f>CHOOSE('Bidder Instructions'!$E$40,'1.1b Lead Financial Input'!AC136,'1.1a Lead Financial Input'!Q158)</f>
        <v>N/A</v>
      </c>
      <c r="G21" s="166" t="str">
        <f>CHOOSE('Bidder Instructions'!$E$40,'1.1b Lead Financial Input'!AD136,'1.1a Lead Financial Input'!R158)</f>
        <v>N/A</v>
      </c>
      <c r="H21" s="226" t="str">
        <f>CHOOSE('Bidder Instructions'!$E$40,'1.1b Lead Financial Input'!AB148,'1.1a Lead Financial Input'!P170)</f>
        <v>N/A</v>
      </c>
      <c r="I21" s="226" t="str">
        <f>CHOOSE('Bidder Instructions'!$E$40,'1.1b Lead Financial Input'!AC148,'1.1a Lead Financial Input'!Q170)</f>
        <v>N/A</v>
      </c>
      <c r="J21" s="226" t="str">
        <f>CHOOSE('Bidder Instructions'!$E$40,'1.1b Lead Financial Input'!AD148,'1.1a Lead Financial Input'!R170)</f>
        <v>N/A</v>
      </c>
      <c r="K21" s="9"/>
      <c r="L21" s="9"/>
      <c r="M21" s="9"/>
      <c r="N21" s="297"/>
      <c r="O21" s="297"/>
      <c r="P21" s="297"/>
      <c r="Q21" s="297"/>
      <c r="R21" s="297"/>
    </row>
    <row r="22" spans="1:18" ht="141" customHeight="1" x14ac:dyDescent="0.2">
      <c r="A22" s="3"/>
      <c r="B22" s="3"/>
      <c r="C22" s="164" t="s">
        <v>72</v>
      </c>
      <c r="D22" s="164" t="s">
        <v>73</v>
      </c>
      <c r="E22" s="165" t="e">
        <f>CHOOSE('Bidder Instructions'!$E$40,'1.1b Lead Financial Input'!AB137,'1.1a Lead Financial Input'!P159)</f>
        <v>#DIV/0!</v>
      </c>
      <c r="F22" s="165" t="e">
        <f>CHOOSE('Bidder Instructions'!$E$40,'1.1b Lead Financial Input'!AC137,'1.1a Lead Financial Input'!Q159)</f>
        <v>#DIV/0!</v>
      </c>
      <c r="G22" s="165" t="e">
        <f>CHOOSE('Bidder Instructions'!$E$40,'1.1b Lead Financial Input'!AD137,'1.1a Lead Financial Input'!R159)</f>
        <v>#DIV/0!</v>
      </c>
      <c r="H22" s="226" t="e">
        <f>CHOOSE('Bidder Instructions'!$E$40,'1.1b Lead Financial Input'!AB149,'1.1a Lead Financial Input'!P171)</f>
        <v>#DIV/0!</v>
      </c>
      <c r="I22" s="226" t="e">
        <f>CHOOSE('Bidder Instructions'!$E$40,'1.1b Lead Financial Input'!AC149,'1.1a Lead Financial Input'!Q171)</f>
        <v>#DIV/0!</v>
      </c>
      <c r="J22" s="226" t="e">
        <f>CHOOSE('Bidder Instructions'!$E$40,'1.1b Lead Financial Input'!AD149,'1.1a Lead Financial Input'!R171)</f>
        <v>#DIV/0!</v>
      </c>
      <c r="K22" s="9"/>
      <c r="L22" s="9"/>
      <c r="M22" s="9"/>
      <c r="N22" s="297"/>
      <c r="O22" s="297"/>
      <c r="P22" s="297"/>
      <c r="Q22" s="297"/>
      <c r="R22" s="297"/>
    </row>
    <row r="23" spans="1:18" ht="141" customHeight="1" x14ac:dyDescent="0.2">
      <c r="A23" s="3"/>
      <c r="B23" s="3"/>
      <c r="C23" s="164">
        <v>4</v>
      </c>
      <c r="D23" s="164" t="s">
        <v>82</v>
      </c>
      <c r="E23" s="165" t="e">
        <f>CHOOSE('Bidder Instructions'!$E$40,'1.1b Lead Financial Input'!AB138,'1.1a Lead Financial Input'!P160)</f>
        <v>#DIV/0!</v>
      </c>
      <c r="F23" s="165" t="e">
        <f>CHOOSE('Bidder Instructions'!$E$40,'1.1b Lead Financial Input'!AC138,'1.1a Lead Financial Input'!Q160)</f>
        <v>#DIV/0!</v>
      </c>
      <c r="G23" s="165" t="e">
        <f>CHOOSE('Bidder Instructions'!$E$40,'1.1b Lead Financial Input'!AD138,'1.1a Lead Financial Input'!R160)</f>
        <v>#DIV/0!</v>
      </c>
      <c r="H23" s="226" t="e">
        <f>CHOOSE('Bidder Instructions'!$E$40,'1.1b Lead Financial Input'!AB150,'1.1a Lead Financial Input'!P172)</f>
        <v>#DIV/0!</v>
      </c>
      <c r="I23" s="226" t="e">
        <f>CHOOSE('Bidder Instructions'!$E$40,'1.1b Lead Financial Input'!AC150,'1.1a Lead Financial Input'!Q172)</f>
        <v>#DIV/0!</v>
      </c>
      <c r="J23" s="169" t="e">
        <f>CHOOSE('Bidder Instructions'!$E$40,'1.1b Lead Financial Input'!AD150,'1.1a Lead Financial Input'!R172)</f>
        <v>#DIV/0!</v>
      </c>
      <c r="K23" s="168"/>
      <c r="L23" s="9"/>
      <c r="M23" s="170"/>
      <c r="N23" s="293"/>
      <c r="O23" s="293"/>
      <c r="P23" s="293"/>
      <c r="Q23" s="293"/>
      <c r="R23" s="294"/>
    </row>
    <row r="24" spans="1:18" ht="141" customHeight="1" x14ac:dyDescent="0.2">
      <c r="A24" s="3"/>
      <c r="B24" s="3"/>
      <c r="C24" s="164">
        <v>5</v>
      </c>
      <c r="D24" s="164" t="s">
        <v>75</v>
      </c>
      <c r="E24" s="165" t="e">
        <f>CHOOSE('Bidder Instructions'!$E$40,'1.1b Lead Financial Input'!AB139,'1.1a Lead Financial Input'!P161)</f>
        <v>#DIV/0!</v>
      </c>
      <c r="F24" s="165" t="e">
        <f>CHOOSE('Bidder Instructions'!$E$40,'1.1b Lead Financial Input'!AC139,'1.1a Lead Financial Input'!Q161)</f>
        <v>#DIV/0!</v>
      </c>
      <c r="G24" s="165" t="e">
        <f>CHOOSE('Bidder Instructions'!$E$40,'1.1b Lead Financial Input'!AD139,'1.1a Lead Financial Input'!R161)</f>
        <v>#DIV/0!</v>
      </c>
      <c r="H24" s="226" t="str">
        <f>CHOOSE('Bidder Instructions'!$E$40,'1.1b Lead Financial Input'!AB151,'1.1a Lead Financial Input'!P173)</f>
        <v>G</v>
      </c>
      <c r="I24" s="226" t="str">
        <f>CHOOSE('Bidder Instructions'!$E$40,'1.1b Lead Financial Input'!AC151,'1.1a Lead Financial Input'!Q173)</f>
        <v>G</v>
      </c>
      <c r="J24" s="169" t="str">
        <f>CHOOSE('Bidder Instructions'!$E$40,'1.1b Lead Financial Input'!AD151,'1.1a Lead Financial Input'!R173)</f>
        <v>G</v>
      </c>
      <c r="K24" s="168"/>
      <c r="L24" s="9"/>
      <c r="M24" s="170"/>
      <c r="N24" s="293"/>
      <c r="O24" s="293"/>
      <c r="P24" s="293"/>
      <c r="Q24" s="293"/>
      <c r="R24" s="294"/>
    </row>
    <row r="25" spans="1:18" ht="141" customHeight="1" x14ac:dyDescent="0.2">
      <c r="A25" s="3"/>
      <c r="B25" s="3"/>
      <c r="C25" s="164">
        <v>6</v>
      </c>
      <c r="D25" s="164" t="s">
        <v>78</v>
      </c>
      <c r="E25" s="165" t="e">
        <f>CHOOSE('Bidder Instructions'!$E$40,'1.1b Lead Financial Input'!AB140,'1.1a Lead Financial Input'!P162)</f>
        <v>#DIV/0!</v>
      </c>
      <c r="F25" s="165" t="e">
        <f>CHOOSE('Bidder Instructions'!$E$40,'1.1b Lead Financial Input'!AC140,'1.1a Lead Financial Input'!Q162)</f>
        <v>#DIV/0!</v>
      </c>
      <c r="G25" s="165" t="e">
        <f>CHOOSE('Bidder Instructions'!$E$40,'1.1b Lead Financial Input'!AD140,'1.1a Lead Financial Input'!R162)</f>
        <v>#DIV/0!</v>
      </c>
      <c r="H25" s="226" t="e">
        <f>CHOOSE('Bidder Instructions'!$E$40,'1.1b Lead Financial Input'!AB152,'1.1a Lead Financial Input'!P174)</f>
        <v>#DIV/0!</v>
      </c>
      <c r="I25" s="226" t="e">
        <f>CHOOSE('Bidder Instructions'!$E$40,'1.1b Lead Financial Input'!AC152,'1.1a Lead Financial Input'!Q174)</f>
        <v>#DIV/0!</v>
      </c>
      <c r="J25" s="169" t="e">
        <f>CHOOSE('Bidder Instructions'!$E$40,'1.1b Lead Financial Input'!AD152,'1.1a Lead Financial Input'!R174)</f>
        <v>#DIV/0!</v>
      </c>
      <c r="K25" s="168"/>
      <c r="L25" s="9"/>
      <c r="M25" s="170"/>
      <c r="N25" s="293"/>
      <c r="O25" s="293"/>
      <c r="P25" s="293"/>
      <c r="Q25" s="293"/>
      <c r="R25" s="294"/>
    </row>
    <row r="26" spans="1:18" ht="141" customHeight="1" x14ac:dyDescent="0.2">
      <c r="A26" s="3"/>
      <c r="B26" s="3"/>
      <c r="C26" s="164">
        <v>7</v>
      </c>
      <c r="D26" s="164" t="s">
        <v>79</v>
      </c>
      <c r="E26" s="165">
        <f>CHOOSE('Bidder Instructions'!$E$40,'1.1b Lead Financial Input'!AB141,'1.1a Lead Financial Input'!P163)</f>
        <v>0</v>
      </c>
      <c r="F26" s="165">
        <f>CHOOSE('Bidder Instructions'!$E$40,'1.1b Lead Financial Input'!AC141,'1.1a Lead Financial Input'!Q163)</f>
        <v>0</v>
      </c>
      <c r="G26" s="165">
        <f>CHOOSE('Bidder Instructions'!$E$40,'1.1b Lead Financial Input'!AD141,'1.1a Lead Financial Input'!R163)</f>
        <v>0</v>
      </c>
      <c r="H26" s="226" t="str">
        <f>CHOOSE('Bidder Instructions'!$E$40,'1.1b Lead Financial Input'!AB153,'1.1a Lead Financial Input'!P175)</f>
        <v>R</v>
      </c>
      <c r="I26" s="226" t="str">
        <f>CHOOSE('Bidder Instructions'!$E$40,'1.1b Lead Financial Input'!AC153,'1.1a Lead Financial Input'!Q175)</f>
        <v>R</v>
      </c>
      <c r="J26" s="226" t="str">
        <f>CHOOSE('Bidder Instructions'!$E$40,'1.1b Lead Financial Input'!AD153,'1.1a Lead Financial Input'!R175)</f>
        <v>R</v>
      </c>
      <c r="K26" s="9"/>
      <c r="L26" s="9"/>
      <c r="M26" s="9"/>
      <c r="N26" s="297"/>
      <c r="O26" s="297"/>
      <c r="P26" s="297"/>
      <c r="Q26" s="297"/>
      <c r="R26" s="297"/>
    </row>
    <row r="27" spans="1:18" ht="141" customHeight="1" x14ac:dyDescent="0.2">
      <c r="A27" s="3"/>
      <c r="B27" s="3"/>
      <c r="C27" s="164">
        <v>8</v>
      </c>
      <c r="D27" s="164" t="s">
        <v>80</v>
      </c>
      <c r="E27" s="166" t="e">
        <f>CHOOSE('Bidder Instructions'!$E$40,'1.1b Lead Financial Input'!AB142,'1.1a Lead Financial Input'!P164)</f>
        <v>#DIV/0!</v>
      </c>
      <c r="F27" s="166" t="e">
        <f>CHOOSE('Bidder Instructions'!$E$40,'1.1b Lead Financial Input'!AC142,'1.1a Lead Financial Input'!Q164)</f>
        <v>#DIV/0!</v>
      </c>
      <c r="G27" s="166" t="e">
        <f>CHOOSE('Bidder Instructions'!$E$40,'1.1b Lead Financial Input'!AD142,'1.1a Lead Financial Input'!R164)</f>
        <v>#DIV/0!</v>
      </c>
      <c r="H27" s="226" t="e">
        <f>CHOOSE('Bidder Instructions'!$E$40,'1.1b Lead Financial Input'!AB154,'1.1a Lead Financial Input'!P176)</f>
        <v>#DIV/0!</v>
      </c>
      <c r="I27" s="226" t="e">
        <f>CHOOSE('Bidder Instructions'!$E$40,'1.1b Lead Financial Input'!AC154,'1.1a Lead Financial Input'!Q176)</f>
        <v>#DIV/0!</v>
      </c>
      <c r="J27" s="226" t="e">
        <f>CHOOSE('Bidder Instructions'!$E$40,'1.1b Lead Financial Input'!AD154,'1.1a Lead Financial Input'!R176)</f>
        <v>#DIV/0!</v>
      </c>
      <c r="K27" s="10"/>
      <c r="L27" s="10"/>
      <c r="M27" s="10"/>
      <c r="N27" s="297"/>
      <c r="O27" s="297"/>
      <c r="P27" s="297"/>
      <c r="Q27" s="297"/>
      <c r="R27" s="297"/>
    </row>
    <row r="28" spans="1:18" ht="15" x14ac:dyDescent="0.2">
      <c r="A28" s="3"/>
      <c r="B28" s="3"/>
      <c r="C28" s="2"/>
      <c r="D28" s="2"/>
      <c r="E28" s="4"/>
      <c r="F28" s="4"/>
      <c r="G28" s="4"/>
      <c r="H28" s="4"/>
      <c r="I28" s="4"/>
      <c r="J28" s="4"/>
      <c r="K28" s="4"/>
      <c r="L28" s="4"/>
      <c r="M28" s="4"/>
      <c r="N28" s="4"/>
      <c r="O28" s="4"/>
      <c r="P28" s="4"/>
      <c r="Q28" s="4"/>
      <c r="R28" s="4"/>
    </row>
    <row r="29" spans="1:18" ht="15" x14ac:dyDescent="0.2">
      <c r="A29" s="3"/>
      <c r="B29" s="3"/>
      <c r="C29" s="2"/>
      <c r="D29" s="2"/>
      <c r="E29" s="4"/>
      <c r="F29" s="4"/>
      <c r="G29" s="4"/>
      <c r="H29" s="4"/>
      <c r="I29" s="4"/>
      <c r="J29" s="4"/>
      <c r="K29" s="4"/>
      <c r="L29" s="4"/>
      <c r="M29" s="4"/>
      <c r="N29" s="4"/>
      <c r="O29" s="4"/>
      <c r="P29" s="4"/>
      <c r="Q29" s="4"/>
      <c r="R29" s="4"/>
    </row>
    <row r="30" spans="1:18" ht="15" x14ac:dyDescent="0.2">
      <c r="A30" s="3"/>
      <c r="B30" s="3"/>
      <c r="C30" s="2"/>
      <c r="D30" s="2"/>
      <c r="E30" s="4"/>
      <c r="F30" s="4"/>
      <c r="G30" s="4"/>
      <c r="H30" s="4"/>
      <c r="I30" s="4"/>
      <c r="J30" s="4"/>
      <c r="K30" s="4"/>
      <c r="L30" s="4"/>
      <c r="M30" s="4"/>
      <c r="N30" s="4"/>
      <c r="O30" s="4"/>
      <c r="P30" s="4"/>
      <c r="Q30" s="4"/>
      <c r="R30" s="4"/>
    </row>
    <row r="31" spans="1:18" ht="15" x14ac:dyDescent="0.2">
      <c r="A31" s="3"/>
      <c r="B31" s="3"/>
      <c r="C31" s="2"/>
      <c r="D31" s="2"/>
      <c r="E31" s="4"/>
      <c r="F31" s="4"/>
      <c r="G31" s="4"/>
      <c r="H31" s="4"/>
      <c r="I31" s="4"/>
      <c r="J31" s="4"/>
      <c r="K31" s="4"/>
      <c r="L31" s="4"/>
      <c r="M31" s="4"/>
      <c r="N31" s="4"/>
      <c r="O31" s="4"/>
      <c r="P31" s="4"/>
      <c r="Q31" s="4"/>
      <c r="R31" s="4"/>
    </row>
    <row r="32" spans="1:18" ht="15" x14ac:dyDescent="0.2">
      <c r="A32" s="3"/>
      <c r="B32" s="3"/>
      <c r="C32" s="2"/>
      <c r="D32" s="2"/>
      <c r="E32" s="4"/>
      <c r="F32" s="4"/>
      <c r="G32" s="4"/>
      <c r="H32" s="4"/>
      <c r="I32" s="4"/>
      <c r="J32" s="4"/>
      <c r="K32" s="4"/>
      <c r="L32" s="4"/>
      <c r="M32" s="4"/>
      <c r="N32" s="4"/>
      <c r="O32" s="4"/>
      <c r="P32" s="4"/>
      <c r="Q32" s="4"/>
      <c r="R32" s="4"/>
    </row>
    <row r="33" spans="1:19" ht="15" x14ac:dyDescent="0.2">
      <c r="A33" s="3"/>
      <c r="B33" s="3"/>
      <c r="C33" s="2"/>
      <c r="D33" s="2"/>
      <c r="E33" s="4"/>
      <c r="F33" s="4"/>
      <c r="G33" s="4"/>
      <c r="H33" s="4"/>
      <c r="I33" s="4"/>
      <c r="J33" s="4"/>
      <c r="K33" s="4"/>
      <c r="L33" s="4"/>
      <c r="M33" s="4"/>
      <c r="N33" s="4"/>
      <c r="O33" s="4"/>
      <c r="P33" s="4"/>
      <c r="Q33" s="4"/>
      <c r="R33" s="4"/>
    </row>
    <row r="34" spans="1:19" ht="15.75" x14ac:dyDescent="0.25">
      <c r="A34" s="117" t="s">
        <v>158</v>
      </c>
      <c r="B34" s="117"/>
      <c r="C34" s="117"/>
      <c r="D34" s="117"/>
      <c r="E34" s="117"/>
      <c r="F34" s="117"/>
      <c r="G34" s="117"/>
      <c r="H34" s="117"/>
      <c r="I34" s="117"/>
      <c r="J34" s="117"/>
      <c r="K34" s="117"/>
      <c r="L34" s="117"/>
      <c r="M34" s="117"/>
      <c r="N34" s="117"/>
      <c r="O34" s="117"/>
      <c r="P34" s="117"/>
      <c r="Q34" s="117"/>
      <c r="R34" s="117"/>
      <c r="S34" s="117"/>
    </row>
    <row r="35" spans="1:19" ht="14.45" customHeight="1" x14ac:dyDescent="0.2"/>
  </sheetData>
  <sheetProtection password="99B6" sheet="1" objects="1" scenarios="1"/>
  <protectedRanges>
    <protectedRange sqref="N19:R27" name="Immediate Parent Assessment"/>
  </protectedRanges>
  <mergeCells count="22">
    <mergeCell ref="C13:G13"/>
    <mergeCell ref="C14:G14"/>
    <mergeCell ref="N18:R18"/>
    <mergeCell ref="N27:R27"/>
    <mergeCell ref="N22:R22"/>
    <mergeCell ref="N26:R26"/>
    <mergeCell ref="N20:R20"/>
    <mergeCell ref="N21:R21"/>
    <mergeCell ref="N19:R19"/>
    <mergeCell ref="H13:R13"/>
    <mergeCell ref="H14:R14"/>
    <mergeCell ref="N23:R23"/>
    <mergeCell ref="N24:R24"/>
    <mergeCell ref="N25:R25"/>
    <mergeCell ref="C18:D18"/>
    <mergeCell ref="C6:D6"/>
    <mergeCell ref="H10:R10"/>
    <mergeCell ref="H11:R11"/>
    <mergeCell ref="H12:R12"/>
    <mergeCell ref="C10:G10"/>
    <mergeCell ref="C11:G11"/>
    <mergeCell ref="C12:G12"/>
  </mergeCells>
  <conditionalFormatting sqref="H20:M27 I19:M19">
    <cfRule type="expression" dxfId="53" priority="8" stopIfTrue="1">
      <formula>H19="R"</formula>
    </cfRule>
    <cfRule type="expression" dxfId="52" priority="9" stopIfTrue="1">
      <formula>H19="A"</formula>
    </cfRule>
    <cfRule type="expression" dxfId="51" priority="10" stopIfTrue="1">
      <formula>H19="G"</formula>
    </cfRule>
  </conditionalFormatting>
  <conditionalFormatting sqref="H19">
    <cfRule type="expression" dxfId="50" priority="5" stopIfTrue="1">
      <formula>H19="R"</formula>
    </cfRule>
    <cfRule type="expression" dxfId="49" priority="6" stopIfTrue="1">
      <formula>H19="A"</formula>
    </cfRule>
    <cfRule type="expression" dxfId="48" priority="7" stopIfTrue="1">
      <formula>H19="G"</formula>
    </cfRule>
  </conditionalFormatting>
  <conditionalFormatting sqref="C5">
    <cfRule type="expression" dxfId="47" priority="2">
      <formula>IF(AND(sysChk=0,sysWarn=0),1,0)</formula>
    </cfRule>
    <cfRule type="expression" dxfId="46" priority="3">
      <formula>IF(AND(sysChk=0,sysWarn&lt;&gt;0),1,0)</formula>
    </cfRule>
    <cfRule type="expression" dxfId="45"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1"/>
    <pageSetUpPr fitToPage="1"/>
  </sheetPr>
  <dimension ref="A1:S35"/>
  <sheetViews>
    <sheetView showGridLines="0" zoomScale="40" zoomScaleNormal="40" workbookViewId="0">
      <pane ySplit="8" topLeftCell="A9" activePane="bottomLeft" state="frozen"/>
      <selection activeCell="A9" sqref="A9"/>
      <selection pane="bottomLeft" activeCell="C11" sqref="C11:G11"/>
    </sheetView>
  </sheetViews>
  <sheetFormatPr defaultColWidth="0" defaultRowHeight="14.45" customHeight="1" zeroHeight="1" x14ac:dyDescent="0.2"/>
  <cols>
    <col min="1" max="2" width="4.85546875" customWidth="1"/>
    <col min="3" max="3" width="31.85546875" customWidth="1"/>
    <col min="4" max="4" width="64.85546875" customWidth="1"/>
    <col min="5" max="10" width="18.140625" customWidth="1"/>
    <col min="11" max="13" width="9.85546875" hidden="1" customWidth="1"/>
    <col min="14" max="14" width="10.85546875" customWidth="1"/>
    <col min="15" max="15" width="40.42578125" customWidth="1"/>
    <col min="16" max="16" width="10.42578125" customWidth="1"/>
    <col min="17" max="17" width="37.140625" customWidth="1"/>
    <col min="18" max="18" width="101.85546875" customWidth="1"/>
    <col min="19" max="19" width="9.140625" customWidth="1"/>
    <col min="20" max="16384" width="9.140625" hidden="1"/>
  </cols>
  <sheetData>
    <row r="1" spans="1:19" ht="12" x14ac:dyDescent="0.2">
      <c r="A1" s="109"/>
      <c r="B1" s="109"/>
      <c r="C1" s="110"/>
      <c r="D1" s="109"/>
      <c r="E1" s="109"/>
      <c r="F1" s="109"/>
      <c r="G1" s="109"/>
      <c r="H1" s="109"/>
      <c r="I1" s="109"/>
      <c r="J1" s="109"/>
      <c r="K1" s="109"/>
      <c r="L1" s="109"/>
      <c r="M1" s="109"/>
      <c r="N1" s="109"/>
      <c r="O1" s="109"/>
      <c r="P1" s="109"/>
      <c r="Q1" s="109"/>
      <c r="R1" s="109"/>
      <c r="S1" s="109"/>
    </row>
    <row r="2" spans="1:19" ht="12.75" x14ac:dyDescent="0.2">
      <c r="A2" s="109"/>
      <c r="B2" s="109"/>
      <c r="C2" s="111" t="str">
        <f>cstProjectName</f>
        <v>RM6232 - FM &amp; Workplace Services</v>
      </c>
      <c r="D2" s="109"/>
      <c r="E2" s="109"/>
      <c r="F2" s="109"/>
      <c r="G2" s="109"/>
      <c r="H2" s="109"/>
      <c r="I2" s="109"/>
      <c r="J2" s="109"/>
      <c r="K2" s="109"/>
      <c r="L2" s="109"/>
      <c r="M2" s="109"/>
      <c r="N2" s="109"/>
      <c r="O2" s="109"/>
      <c r="P2" s="109"/>
      <c r="Q2" s="109"/>
      <c r="R2" s="109"/>
      <c r="S2" s="109"/>
    </row>
    <row r="3" spans="1:19" ht="12.75" x14ac:dyDescent="0.2">
      <c r="A3" s="109"/>
      <c r="B3" s="109"/>
      <c r="C3" s="112" t="str">
        <f ca="1">MID(CELL("filename",A1),FIND("]",CELL("filename",A1))+1,256)&amp;" Sheet"</f>
        <v>3.3 Ultimate Parent Assmt Sheet</v>
      </c>
      <c r="D3" s="109"/>
      <c r="E3" s="109"/>
      <c r="F3" s="109"/>
      <c r="G3" s="109"/>
      <c r="H3" s="109"/>
      <c r="I3" s="109"/>
      <c r="J3" s="109"/>
      <c r="K3" s="109"/>
      <c r="L3" s="109"/>
      <c r="M3" s="109"/>
      <c r="N3" s="109"/>
      <c r="O3" s="109"/>
      <c r="P3" s="109"/>
      <c r="Q3" s="109"/>
      <c r="R3" s="109"/>
      <c r="S3" s="109"/>
    </row>
    <row r="4" spans="1:19" ht="12" x14ac:dyDescent="0.2">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2" x14ac:dyDescent="0.2">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75" x14ac:dyDescent="0.2">
      <c r="A6" s="109"/>
      <c r="B6" s="114"/>
      <c r="C6" s="238" t="str">
        <f>HYPERLINK("#'Contents'!A1","Click for Contents")</f>
        <v>Click for Contents</v>
      </c>
      <c r="D6" s="238"/>
      <c r="E6" s="113"/>
      <c r="F6" s="113"/>
      <c r="G6" s="113"/>
      <c r="H6" s="113"/>
      <c r="I6" s="113"/>
      <c r="J6" s="113"/>
      <c r="K6" s="113"/>
      <c r="L6" s="113"/>
      <c r="M6" s="113"/>
      <c r="N6" s="113"/>
      <c r="O6" s="113"/>
      <c r="P6" s="113"/>
      <c r="Q6" s="113"/>
      <c r="R6" s="113"/>
      <c r="S6" s="113"/>
    </row>
    <row r="7" spans="1:19" ht="12" x14ac:dyDescent="0.2">
      <c r="A7" s="109"/>
      <c r="B7" s="109"/>
      <c r="C7" s="109"/>
      <c r="D7" s="109"/>
      <c r="E7" s="109"/>
      <c r="F7" s="109"/>
      <c r="G7" s="109"/>
      <c r="H7" s="109"/>
      <c r="I7" s="109"/>
      <c r="J7" s="109"/>
      <c r="K7" s="109"/>
      <c r="L7" s="109"/>
      <c r="M7" s="109"/>
      <c r="N7" s="109"/>
      <c r="O7" s="109"/>
      <c r="P7" s="109"/>
      <c r="Q7" s="109"/>
      <c r="R7" s="109"/>
      <c r="S7" s="109"/>
    </row>
    <row r="8" spans="1:19" ht="12" x14ac:dyDescent="0.2">
      <c r="A8" s="83">
        <f>SUM(A10:A35)</f>
        <v>0</v>
      </c>
      <c r="B8" s="83">
        <f>SUM(B10:B35)</f>
        <v>0</v>
      </c>
      <c r="C8" s="116"/>
      <c r="D8" s="116"/>
      <c r="E8" s="116"/>
      <c r="F8" s="116"/>
      <c r="G8" s="116"/>
      <c r="H8" s="116"/>
      <c r="I8" s="116"/>
      <c r="J8" s="116"/>
      <c r="K8" s="116"/>
      <c r="L8" s="116"/>
      <c r="M8" s="116"/>
      <c r="N8" s="116"/>
      <c r="O8" s="116"/>
      <c r="P8" s="116"/>
      <c r="Q8" s="116"/>
      <c r="R8" s="116"/>
      <c r="S8" s="116"/>
    </row>
    <row r="9" spans="1:19" ht="12" x14ac:dyDescent="0.2">
      <c r="A9" s="80"/>
      <c r="B9" s="80"/>
      <c r="C9" s="80"/>
      <c r="D9" s="80"/>
      <c r="E9" s="80"/>
      <c r="F9" s="80"/>
      <c r="G9" s="80"/>
      <c r="H9" s="80"/>
      <c r="I9" s="80"/>
      <c r="J9" s="80"/>
      <c r="K9" s="80"/>
      <c r="L9" s="80"/>
      <c r="M9" s="80"/>
      <c r="N9" s="80"/>
      <c r="O9" s="80"/>
      <c r="P9" s="80"/>
      <c r="Q9" s="80"/>
      <c r="R9" s="80"/>
    </row>
    <row r="10" spans="1:19" ht="15.75" x14ac:dyDescent="0.2">
      <c r="A10" s="3"/>
      <c r="B10" s="3"/>
      <c r="C10" s="276" t="s">
        <v>1</v>
      </c>
      <c r="D10" s="276"/>
      <c r="E10" s="276"/>
      <c r="F10" s="276"/>
      <c r="G10" s="277"/>
      <c r="H10" s="295" t="str">
        <f>CHOOSE('Bidder Instructions'!$E$40,'1.1b Lead Financial Input'!AQ$18,'1.1a Lead Financial Input'!Y$18)</f>
        <v>Ultimate Parent Name</v>
      </c>
      <c r="I10" s="295"/>
      <c r="J10" s="295"/>
      <c r="K10" s="295"/>
      <c r="L10" s="295"/>
      <c r="M10" s="295"/>
      <c r="N10" s="295"/>
      <c r="O10" s="295"/>
      <c r="P10" s="295"/>
      <c r="Q10" s="295"/>
      <c r="R10" s="295"/>
    </row>
    <row r="11" spans="1:19" ht="15.75" x14ac:dyDescent="0.2">
      <c r="A11" s="3"/>
      <c r="B11" s="3"/>
      <c r="C11" s="276" t="s">
        <v>0</v>
      </c>
      <c r="D11" s="276"/>
      <c r="E11" s="276"/>
      <c r="F11" s="276"/>
      <c r="G11" s="277"/>
      <c r="H11" s="295">
        <f>'2.1 Lead Ancillary Input '!D60</f>
        <v>0</v>
      </c>
      <c r="I11" s="295"/>
      <c r="J11" s="295"/>
      <c r="K11" s="295"/>
      <c r="L11" s="295"/>
      <c r="M11" s="295"/>
      <c r="N11" s="295"/>
      <c r="O11" s="295"/>
      <c r="P11" s="295"/>
      <c r="Q11" s="295"/>
      <c r="R11" s="295"/>
    </row>
    <row r="12" spans="1:19" ht="15.75" x14ac:dyDescent="0.2">
      <c r="A12" s="3"/>
      <c r="B12" s="3"/>
      <c r="C12" s="276" t="s">
        <v>46</v>
      </c>
      <c r="D12" s="276"/>
      <c r="E12" s="276"/>
      <c r="F12" s="276"/>
      <c r="G12" s="277"/>
      <c r="H12" s="295">
        <f>'2.1 Lead Ancillary Input '!D61</f>
        <v>0</v>
      </c>
      <c r="I12" s="295"/>
      <c r="J12" s="295"/>
      <c r="K12" s="295"/>
      <c r="L12" s="295"/>
      <c r="M12" s="295"/>
      <c r="N12" s="295"/>
      <c r="O12" s="295"/>
      <c r="P12" s="295"/>
      <c r="Q12" s="295"/>
      <c r="R12" s="295"/>
    </row>
    <row r="13" spans="1:19" ht="15.75" x14ac:dyDescent="0.2">
      <c r="A13" s="3"/>
      <c r="B13" s="3"/>
      <c r="C13" s="276" t="s">
        <v>47</v>
      </c>
      <c r="D13" s="276"/>
      <c r="E13" s="276"/>
      <c r="F13" s="276"/>
      <c r="G13" s="277"/>
      <c r="H13" s="295">
        <f>'2.1 Lead Ancillary Input '!D62</f>
        <v>0</v>
      </c>
      <c r="I13" s="295"/>
      <c r="J13" s="295"/>
      <c r="K13" s="295"/>
      <c r="L13" s="295"/>
      <c r="M13" s="295"/>
      <c r="N13" s="295"/>
      <c r="O13" s="295"/>
      <c r="P13" s="295"/>
      <c r="Q13" s="295"/>
      <c r="R13" s="295"/>
    </row>
    <row r="14" spans="1:19" ht="15.75" x14ac:dyDescent="0.2">
      <c r="A14" s="3"/>
      <c r="B14" s="3"/>
      <c r="C14" s="276" t="s">
        <v>65</v>
      </c>
      <c r="D14" s="276"/>
      <c r="E14" s="276"/>
      <c r="F14" s="276"/>
      <c r="G14" s="277"/>
      <c r="H14" s="298" t="str">
        <f>CHOOSE('Bidder Instructions'!$E$40,'1.1b Lead Financial Input'!AT$21,'1.1a Lead Financial Input'!AB$21)</f>
        <v>31/XX/20XX</v>
      </c>
      <c r="I14" s="298"/>
      <c r="J14" s="298"/>
      <c r="K14" s="298"/>
      <c r="L14" s="298"/>
      <c r="M14" s="298"/>
      <c r="N14" s="298"/>
      <c r="O14" s="298"/>
      <c r="P14" s="298"/>
      <c r="Q14" s="298"/>
      <c r="R14" s="298"/>
    </row>
    <row r="15" spans="1:19" ht="15" x14ac:dyDescent="0.2">
      <c r="A15" s="3"/>
      <c r="B15" s="3"/>
      <c r="C15" s="2"/>
      <c r="D15" s="4"/>
      <c r="E15" s="4"/>
      <c r="F15" s="4"/>
      <c r="G15" s="4"/>
      <c r="H15" s="4"/>
      <c r="I15" s="4"/>
      <c r="J15" s="4"/>
      <c r="K15" s="4"/>
      <c r="L15" s="4"/>
      <c r="M15" s="4"/>
      <c r="N15" s="4"/>
      <c r="O15" s="4"/>
      <c r="P15" s="4"/>
      <c r="Q15" s="4"/>
      <c r="R15" s="4"/>
    </row>
    <row r="16" spans="1:19" ht="15" x14ac:dyDescent="0.2">
      <c r="A16" s="3"/>
      <c r="B16" s="3"/>
      <c r="C16" s="2"/>
      <c r="D16" s="4"/>
      <c r="E16" s="4"/>
      <c r="F16" s="4"/>
      <c r="G16" s="4"/>
      <c r="H16" s="4"/>
      <c r="I16" s="4"/>
      <c r="J16" s="4"/>
      <c r="K16" s="4"/>
      <c r="L16" s="4"/>
      <c r="M16" s="4"/>
      <c r="N16" s="4"/>
      <c r="O16" s="4"/>
      <c r="P16" s="4"/>
      <c r="Q16" s="4"/>
      <c r="R16" s="4"/>
    </row>
    <row r="17" spans="1:18" ht="15.75" x14ac:dyDescent="0.25">
      <c r="A17" s="3"/>
      <c r="B17" s="3"/>
      <c r="C17" s="97" t="s">
        <v>451</v>
      </c>
      <c r="D17" s="3"/>
      <c r="E17" s="5"/>
      <c r="F17" s="5"/>
      <c r="G17" s="5"/>
      <c r="H17" s="4"/>
      <c r="I17" s="4"/>
      <c r="J17" s="4"/>
      <c r="K17" s="4"/>
      <c r="L17" s="4"/>
      <c r="M17" s="4"/>
      <c r="N17" s="4"/>
      <c r="O17" s="6"/>
      <c r="P17" s="6"/>
      <c r="Q17" s="4"/>
      <c r="R17" s="4"/>
    </row>
    <row r="18" spans="1:18" ht="15.6" customHeight="1" x14ac:dyDescent="0.25">
      <c r="A18" s="8"/>
      <c r="B18" s="8"/>
      <c r="C18" s="185" t="s">
        <v>3</v>
      </c>
      <c r="D18" s="185"/>
      <c r="E18" s="7" t="s">
        <v>59</v>
      </c>
      <c r="F18" s="7"/>
      <c r="G18" s="7" t="s">
        <v>58</v>
      </c>
      <c r="H18" s="154" t="s">
        <v>60</v>
      </c>
      <c r="I18" s="154"/>
      <c r="J18" s="154" t="s">
        <v>61</v>
      </c>
      <c r="K18" s="154" t="s">
        <v>62</v>
      </c>
      <c r="L18" s="154"/>
      <c r="M18" s="154" t="s">
        <v>63</v>
      </c>
      <c r="N18" s="296" t="s">
        <v>452</v>
      </c>
      <c r="O18" s="296"/>
      <c r="P18" s="296"/>
      <c r="Q18" s="296"/>
      <c r="R18" s="296"/>
    </row>
    <row r="19" spans="1:18" ht="141" customHeight="1" x14ac:dyDescent="0.2">
      <c r="A19" s="3"/>
      <c r="B19" s="3"/>
      <c r="C19" s="164">
        <v>1</v>
      </c>
      <c r="D19" s="164" t="s">
        <v>167</v>
      </c>
      <c r="E19" s="165" t="e">
        <f>CHOOSE('Bidder Instructions'!$E$40,'1.1b Lead Financial Input'!AR134,'1.1a Lead Financial Input'!Z156)</f>
        <v>#DIV/0!</v>
      </c>
      <c r="F19" s="165" t="e">
        <f>CHOOSE('Bidder Instructions'!$E$40,'1.1b Lead Financial Input'!AS134,'1.1a Lead Financial Input'!AA156)</f>
        <v>#DIV/0!</v>
      </c>
      <c r="G19" s="165" t="e">
        <f>CHOOSE('Bidder Instructions'!$E$40,'1.1b Lead Financial Input'!AT134,'1.1a Lead Financial Input'!AB156)</f>
        <v>#DIV/0!</v>
      </c>
      <c r="H19" s="167" t="e">
        <f>CHOOSE('Bidder Instructions'!$E$40,'1.1b Lead Financial Input'!AR146,'1.1a Lead Financial Input'!Z168)</f>
        <v>#DIV/0!</v>
      </c>
      <c r="I19" s="167" t="e">
        <f>CHOOSE('Bidder Instructions'!$E$40,'1.1b Lead Financial Input'!AS146,'1.1a Lead Financial Input'!AA168)</f>
        <v>#DIV/0!</v>
      </c>
      <c r="J19" s="167" t="e">
        <f>CHOOSE('Bidder Instructions'!$E$40,'1.1b Lead Financial Input'!AT146,'1.1a Lead Financial Input'!AB168)</f>
        <v>#DIV/0!</v>
      </c>
      <c r="K19" s="9"/>
      <c r="L19" s="9"/>
      <c r="M19" s="9"/>
      <c r="N19" s="297"/>
      <c r="O19" s="297"/>
      <c r="P19" s="297"/>
      <c r="Q19" s="297"/>
      <c r="R19" s="297"/>
    </row>
    <row r="20" spans="1:18" ht="141" customHeight="1" x14ac:dyDescent="0.2">
      <c r="A20" s="3"/>
      <c r="B20" s="3"/>
      <c r="C20" s="164">
        <v>2</v>
      </c>
      <c r="D20" s="164" t="s">
        <v>68</v>
      </c>
      <c r="E20" s="166">
        <f>CHOOSE('Bidder Instructions'!$E$40,'1.1b Lead Financial Input'!AR135,'1.1a Lead Financial Input'!Z157)</f>
        <v>0</v>
      </c>
      <c r="F20" s="166">
        <f>CHOOSE('Bidder Instructions'!$E$40,'1.1b Lead Financial Input'!AS135,'1.1a Lead Financial Input'!AA157)</f>
        <v>0</v>
      </c>
      <c r="G20" s="166">
        <f>CHOOSE('Bidder Instructions'!$E$40,'1.1b Lead Financial Input'!AT135,'1.1a Lead Financial Input'!AB157)</f>
        <v>0</v>
      </c>
      <c r="H20" s="167" t="str">
        <f>CHOOSE('Bidder Instructions'!$E$40,'1.1b Lead Financial Input'!AR147,'1.1a Lead Financial Input'!Z169)</f>
        <v>R</v>
      </c>
      <c r="I20" s="167" t="str">
        <f>CHOOSE('Bidder Instructions'!$E$40,'1.1b Lead Financial Input'!AS147,'1.1a Lead Financial Input'!AA169)</f>
        <v>R</v>
      </c>
      <c r="J20" s="167" t="str">
        <f>CHOOSE('Bidder Instructions'!$E$40,'1.1b Lead Financial Input'!AT147,'1.1a Lead Financial Input'!AB169)</f>
        <v>R</v>
      </c>
      <c r="K20" s="9"/>
      <c r="L20" s="9"/>
      <c r="M20" s="9"/>
      <c r="N20" s="297"/>
      <c r="O20" s="297"/>
      <c r="P20" s="297"/>
      <c r="Q20" s="297"/>
      <c r="R20" s="297"/>
    </row>
    <row r="21" spans="1:18" ht="141" customHeight="1" x14ac:dyDescent="0.2">
      <c r="A21" s="3"/>
      <c r="B21" s="3"/>
      <c r="C21" s="164" t="s">
        <v>69</v>
      </c>
      <c r="D21" s="164" t="s">
        <v>253</v>
      </c>
      <c r="E21" s="166" t="str">
        <f>CHOOSE('Bidder Instructions'!$E$40,'1.1b Lead Financial Input'!AR136,'1.1a Lead Financial Input'!Z158)</f>
        <v>N/A</v>
      </c>
      <c r="F21" s="166" t="str">
        <f>CHOOSE('Bidder Instructions'!$E$40,'1.1b Lead Financial Input'!AS136,'1.1a Lead Financial Input'!AA158)</f>
        <v>N/A</v>
      </c>
      <c r="G21" s="166" t="str">
        <f>CHOOSE('Bidder Instructions'!$E$40,'1.1b Lead Financial Input'!AT136,'1.1a Lead Financial Input'!AB158)</f>
        <v>N/A</v>
      </c>
      <c r="H21" s="167" t="str">
        <f>CHOOSE('Bidder Instructions'!$E$40,'1.1b Lead Financial Input'!AR148,'1.1a Lead Financial Input'!Z170)</f>
        <v>N/A</v>
      </c>
      <c r="I21" s="167" t="str">
        <f>CHOOSE('Bidder Instructions'!$E$40,'1.1b Lead Financial Input'!AS148,'1.1a Lead Financial Input'!AA170)</f>
        <v>N/A</v>
      </c>
      <c r="J21" s="167" t="str">
        <f>CHOOSE('Bidder Instructions'!$E$40,'1.1b Lead Financial Input'!AT148,'1.1a Lead Financial Input'!AB170)</f>
        <v>N/A</v>
      </c>
      <c r="K21" s="9"/>
      <c r="L21" s="9"/>
      <c r="M21" s="9"/>
      <c r="N21" s="297"/>
      <c r="O21" s="297"/>
      <c r="P21" s="297"/>
      <c r="Q21" s="297"/>
      <c r="R21" s="297"/>
    </row>
    <row r="22" spans="1:18" ht="141" customHeight="1" x14ac:dyDescent="0.2">
      <c r="A22" s="3"/>
      <c r="B22" s="3"/>
      <c r="C22" s="164" t="s">
        <v>72</v>
      </c>
      <c r="D22" s="164" t="s">
        <v>77</v>
      </c>
      <c r="E22" s="165" t="e">
        <f>CHOOSE('Bidder Instructions'!$E$40,'1.1b Lead Financial Input'!AR137,'1.1a Lead Financial Input'!Z159)</f>
        <v>#DIV/0!</v>
      </c>
      <c r="F22" s="165" t="e">
        <f>CHOOSE('Bidder Instructions'!$E$40,'1.1b Lead Financial Input'!AS137,'1.1a Lead Financial Input'!AA159)</f>
        <v>#DIV/0!</v>
      </c>
      <c r="G22" s="165" t="e">
        <f>CHOOSE('Bidder Instructions'!$E$40,'1.1b Lead Financial Input'!AT137,'1.1a Lead Financial Input'!AB159)</f>
        <v>#DIV/0!</v>
      </c>
      <c r="H22" s="167" t="e">
        <f>CHOOSE('Bidder Instructions'!$E$40,'1.1b Lead Financial Input'!AR149,'1.1a Lead Financial Input'!Z171)</f>
        <v>#DIV/0!</v>
      </c>
      <c r="I22" s="167" t="e">
        <f>CHOOSE('Bidder Instructions'!$E$40,'1.1b Lead Financial Input'!AS149,'1.1a Lead Financial Input'!AA171)</f>
        <v>#DIV/0!</v>
      </c>
      <c r="J22" s="167" t="e">
        <f>CHOOSE('Bidder Instructions'!$E$40,'1.1b Lead Financial Input'!AT149,'1.1a Lead Financial Input'!AB171)</f>
        <v>#DIV/0!</v>
      </c>
      <c r="K22" s="9"/>
      <c r="L22" s="9"/>
      <c r="M22" s="9"/>
      <c r="N22" s="297"/>
      <c r="O22" s="297"/>
      <c r="P22" s="297"/>
      <c r="Q22" s="297"/>
      <c r="R22" s="297"/>
    </row>
    <row r="23" spans="1:18" ht="141" customHeight="1" x14ac:dyDescent="0.2">
      <c r="A23" s="3"/>
      <c r="B23" s="3"/>
      <c r="C23" s="164">
        <v>4</v>
      </c>
      <c r="D23" s="164" t="s">
        <v>82</v>
      </c>
      <c r="E23" s="165" t="e">
        <f>CHOOSE('Bidder Instructions'!$E$40,'1.1b Lead Financial Input'!AR138,'1.1a Lead Financial Input'!Z160)</f>
        <v>#DIV/0!</v>
      </c>
      <c r="F23" s="165" t="e">
        <f>CHOOSE('Bidder Instructions'!$E$40,'1.1b Lead Financial Input'!AS138,'1.1a Lead Financial Input'!AA160)</f>
        <v>#DIV/0!</v>
      </c>
      <c r="G23" s="165" t="e">
        <f>CHOOSE('Bidder Instructions'!$E$40,'1.1b Lead Financial Input'!AT138,'1.1a Lead Financial Input'!AB160)</f>
        <v>#DIV/0!</v>
      </c>
      <c r="H23" s="167" t="e">
        <f>CHOOSE('Bidder Instructions'!$E$40,'1.1b Lead Financial Input'!AR150,'1.1a Lead Financial Input'!Z172)</f>
        <v>#DIV/0!</v>
      </c>
      <c r="I23" s="167" t="e">
        <f>CHOOSE('Bidder Instructions'!$E$40,'1.1b Lead Financial Input'!AS150,'1.1a Lead Financial Input'!AA172)</f>
        <v>#DIV/0!</v>
      </c>
      <c r="J23" s="169" t="e">
        <f>CHOOSE('Bidder Instructions'!$E$40,'1.1b Lead Financial Input'!AT150,'1.1a Lead Financial Input'!AB172)</f>
        <v>#DIV/0!</v>
      </c>
      <c r="K23" s="168"/>
      <c r="L23" s="9"/>
      <c r="M23" s="170"/>
      <c r="N23" s="293"/>
      <c r="O23" s="293"/>
      <c r="P23" s="293"/>
      <c r="Q23" s="293"/>
      <c r="R23" s="294"/>
    </row>
    <row r="24" spans="1:18" ht="141" customHeight="1" x14ac:dyDescent="0.2">
      <c r="A24" s="3"/>
      <c r="B24" s="3"/>
      <c r="C24" s="164">
        <v>5</v>
      </c>
      <c r="D24" s="164" t="s">
        <v>75</v>
      </c>
      <c r="E24" s="165" t="e">
        <f>CHOOSE('Bidder Instructions'!$E$40,'1.1b Lead Financial Input'!AR139,'1.1a Lead Financial Input'!Z161)</f>
        <v>#DIV/0!</v>
      </c>
      <c r="F24" s="165" t="e">
        <f>CHOOSE('Bidder Instructions'!$E$40,'1.1b Lead Financial Input'!AS139,'1.1a Lead Financial Input'!AA161)</f>
        <v>#DIV/0!</v>
      </c>
      <c r="G24" s="165" t="e">
        <f>CHOOSE('Bidder Instructions'!$E$40,'1.1b Lead Financial Input'!AT139,'1.1a Lead Financial Input'!AB161)</f>
        <v>#DIV/0!</v>
      </c>
      <c r="H24" s="167" t="str">
        <f>CHOOSE('Bidder Instructions'!$E$40,'1.1b Lead Financial Input'!AR151,'1.1a Lead Financial Input'!Z173)</f>
        <v>G</v>
      </c>
      <c r="I24" s="167" t="str">
        <f>CHOOSE('Bidder Instructions'!$E$40,'1.1b Lead Financial Input'!AS151,'1.1a Lead Financial Input'!AA173)</f>
        <v>G</v>
      </c>
      <c r="J24" s="169" t="str">
        <f>CHOOSE('Bidder Instructions'!$E$40,'1.1b Lead Financial Input'!AT151,'1.1a Lead Financial Input'!AB173)</f>
        <v>G</v>
      </c>
      <c r="K24" s="168"/>
      <c r="L24" s="9"/>
      <c r="M24" s="170"/>
      <c r="N24" s="293"/>
      <c r="O24" s="293"/>
      <c r="P24" s="293"/>
      <c r="Q24" s="293"/>
      <c r="R24" s="294"/>
    </row>
    <row r="25" spans="1:18" ht="141" customHeight="1" x14ac:dyDescent="0.2">
      <c r="A25" s="3"/>
      <c r="B25" s="3"/>
      <c r="C25" s="164">
        <v>6</v>
      </c>
      <c r="D25" s="164" t="s">
        <v>78</v>
      </c>
      <c r="E25" s="165" t="e">
        <f>CHOOSE('Bidder Instructions'!$E$40,'1.1b Lead Financial Input'!AR140,'1.1a Lead Financial Input'!Z162)</f>
        <v>#DIV/0!</v>
      </c>
      <c r="F25" s="165" t="e">
        <f>CHOOSE('Bidder Instructions'!$E$40,'1.1b Lead Financial Input'!AS140,'1.1a Lead Financial Input'!AA162)</f>
        <v>#DIV/0!</v>
      </c>
      <c r="G25" s="165" t="e">
        <f>CHOOSE('Bidder Instructions'!$E$40,'1.1b Lead Financial Input'!AT140,'1.1a Lead Financial Input'!AB162)</f>
        <v>#DIV/0!</v>
      </c>
      <c r="H25" s="167" t="e">
        <f>CHOOSE('Bidder Instructions'!$E$40,'1.1b Lead Financial Input'!AR152,'1.1a Lead Financial Input'!Z174)</f>
        <v>#DIV/0!</v>
      </c>
      <c r="I25" s="167" t="e">
        <f>CHOOSE('Bidder Instructions'!$E$40,'1.1b Lead Financial Input'!AS152,'1.1a Lead Financial Input'!AA174)</f>
        <v>#DIV/0!</v>
      </c>
      <c r="J25" s="169" t="e">
        <f>CHOOSE('Bidder Instructions'!$E$40,'1.1b Lead Financial Input'!AT152,'1.1a Lead Financial Input'!AB174)</f>
        <v>#DIV/0!</v>
      </c>
      <c r="K25" s="168"/>
      <c r="L25" s="9"/>
      <c r="M25" s="170"/>
      <c r="N25" s="293"/>
      <c r="O25" s="293"/>
      <c r="P25" s="293"/>
      <c r="Q25" s="293"/>
      <c r="R25" s="294"/>
    </row>
    <row r="26" spans="1:18" ht="141" customHeight="1" x14ac:dyDescent="0.2">
      <c r="A26" s="3"/>
      <c r="B26" s="3"/>
      <c r="C26" s="164">
        <v>7</v>
      </c>
      <c r="D26" s="164" t="s">
        <v>79</v>
      </c>
      <c r="E26" s="165">
        <f>CHOOSE('Bidder Instructions'!$E$40,'1.1b Lead Financial Input'!AR141,'1.1a Lead Financial Input'!Z163)</f>
        <v>0</v>
      </c>
      <c r="F26" s="165">
        <f>CHOOSE('Bidder Instructions'!$E$40,'1.1b Lead Financial Input'!AS141,'1.1a Lead Financial Input'!AA163)</f>
        <v>0</v>
      </c>
      <c r="G26" s="165">
        <f>CHOOSE('Bidder Instructions'!$E$40,'1.1b Lead Financial Input'!AT141,'1.1a Lead Financial Input'!AB163)</f>
        <v>0</v>
      </c>
      <c r="H26" s="167" t="str">
        <f>CHOOSE('Bidder Instructions'!$E$40,'1.1b Lead Financial Input'!AR153,'1.1a Lead Financial Input'!Z175)</f>
        <v>R</v>
      </c>
      <c r="I26" s="167" t="str">
        <f>CHOOSE('Bidder Instructions'!$E$40,'1.1b Lead Financial Input'!AS153,'1.1a Lead Financial Input'!AA175)</f>
        <v>R</v>
      </c>
      <c r="J26" s="167" t="str">
        <f>CHOOSE('Bidder Instructions'!$E$40,'1.1b Lead Financial Input'!AT153,'1.1a Lead Financial Input'!AB175)</f>
        <v>R</v>
      </c>
      <c r="K26" s="9"/>
      <c r="L26" s="9"/>
      <c r="M26" s="9"/>
      <c r="N26" s="297"/>
      <c r="O26" s="297"/>
      <c r="P26" s="297"/>
      <c r="Q26" s="297"/>
      <c r="R26" s="297"/>
    </row>
    <row r="27" spans="1:18" ht="141" customHeight="1" x14ac:dyDescent="0.2">
      <c r="A27" s="3"/>
      <c r="B27" s="3"/>
      <c r="C27" s="164">
        <v>8</v>
      </c>
      <c r="D27" s="164" t="s">
        <v>80</v>
      </c>
      <c r="E27" s="166" t="e">
        <f>CHOOSE('Bidder Instructions'!$E$40,'1.1b Lead Financial Input'!AR142,'1.1a Lead Financial Input'!Z164)</f>
        <v>#DIV/0!</v>
      </c>
      <c r="F27" s="166" t="e">
        <f>CHOOSE('Bidder Instructions'!$E$40,'1.1b Lead Financial Input'!AS142,'1.1a Lead Financial Input'!AA164)</f>
        <v>#DIV/0!</v>
      </c>
      <c r="G27" s="166" t="e">
        <f>CHOOSE('Bidder Instructions'!$E$40,'1.1b Lead Financial Input'!AT142,'1.1a Lead Financial Input'!AB164)</f>
        <v>#DIV/0!</v>
      </c>
      <c r="H27" s="226" t="e">
        <f>CHOOSE('Bidder Instructions'!$E$40,'1.1b Lead Financial Input'!AR154,'1.1a Lead Financial Input'!Z176)</f>
        <v>#DIV/0!</v>
      </c>
      <c r="I27" s="226" t="e">
        <f>CHOOSE('Bidder Instructions'!$E$40,'1.1b Lead Financial Input'!AS154,'1.1a Lead Financial Input'!AA176)</f>
        <v>#DIV/0!</v>
      </c>
      <c r="J27" s="226" t="e">
        <f>CHOOSE('Bidder Instructions'!$E$40,'1.1b Lead Financial Input'!AT154,'1.1a Lead Financial Input'!AB176)</f>
        <v>#DIV/0!</v>
      </c>
      <c r="K27" s="10"/>
      <c r="L27" s="10"/>
      <c r="M27" s="10"/>
      <c r="N27" s="297"/>
      <c r="O27" s="297"/>
      <c r="P27" s="297"/>
      <c r="Q27" s="297"/>
      <c r="R27" s="297"/>
    </row>
    <row r="28" spans="1:18" ht="15" x14ac:dyDescent="0.2">
      <c r="A28" s="3"/>
      <c r="B28" s="3"/>
      <c r="C28" s="2"/>
      <c r="D28" s="2"/>
      <c r="E28" s="4"/>
      <c r="F28" s="4"/>
      <c r="G28" s="4"/>
      <c r="H28" s="4"/>
      <c r="I28" s="4"/>
      <c r="J28" s="4"/>
      <c r="K28" s="4"/>
      <c r="L28" s="4"/>
      <c r="M28" s="4"/>
      <c r="N28" s="4"/>
      <c r="O28" s="4"/>
      <c r="P28" s="4"/>
      <c r="Q28" s="4"/>
      <c r="R28" s="4"/>
    </row>
    <row r="29" spans="1:18" ht="15" x14ac:dyDescent="0.2">
      <c r="A29" s="3"/>
      <c r="B29" s="3"/>
      <c r="C29" s="2"/>
      <c r="D29" s="2"/>
      <c r="E29" s="4"/>
      <c r="F29" s="4"/>
      <c r="G29" s="4"/>
      <c r="H29" s="4"/>
      <c r="I29" s="4"/>
      <c r="J29" s="4"/>
      <c r="K29" s="4"/>
      <c r="L29" s="4"/>
      <c r="M29" s="4"/>
      <c r="N29" s="4"/>
      <c r="O29" s="4"/>
      <c r="P29" s="4"/>
      <c r="Q29" s="4"/>
      <c r="R29" s="4"/>
    </row>
    <row r="30" spans="1:18" ht="15" x14ac:dyDescent="0.2">
      <c r="A30" s="3"/>
      <c r="B30" s="3"/>
      <c r="C30" s="2"/>
      <c r="D30" s="2"/>
      <c r="E30" s="4"/>
      <c r="F30" s="4"/>
      <c r="G30" s="4"/>
      <c r="H30" s="4"/>
      <c r="I30" s="4"/>
      <c r="J30" s="4"/>
      <c r="K30" s="4"/>
      <c r="L30" s="4"/>
      <c r="M30" s="4"/>
      <c r="N30" s="4"/>
      <c r="O30" s="4"/>
      <c r="P30" s="4"/>
      <c r="Q30" s="4"/>
      <c r="R30" s="4"/>
    </row>
    <row r="31" spans="1:18" ht="15" x14ac:dyDescent="0.2">
      <c r="A31" s="3"/>
      <c r="B31" s="3"/>
      <c r="C31" s="2"/>
      <c r="D31" s="2"/>
      <c r="E31" s="4"/>
      <c r="F31" s="4"/>
      <c r="G31" s="4"/>
      <c r="H31" s="4"/>
      <c r="I31" s="4"/>
      <c r="J31" s="4"/>
      <c r="K31" s="4"/>
      <c r="L31" s="4"/>
      <c r="M31" s="4"/>
      <c r="N31" s="4"/>
      <c r="O31" s="4"/>
      <c r="P31" s="4"/>
      <c r="Q31" s="4"/>
      <c r="R31" s="4"/>
    </row>
    <row r="32" spans="1:18" ht="15" x14ac:dyDescent="0.2">
      <c r="A32" s="3"/>
      <c r="B32" s="3"/>
      <c r="C32" s="2"/>
      <c r="D32" s="2"/>
      <c r="E32" s="4"/>
      <c r="F32" s="4"/>
      <c r="G32" s="4"/>
      <c r="H32" s="4"/>
      <c r="I32" s="4"/>
      <c r="J32" s="4"/>
      <c r="K32" s="4"/>
      <c r="L32" s="4"/>
      <c r="M32" s="4"/>
      <c r="N32" s="4"/>
      <c r="O32" s="4"/>
      <c r="P32" s="4"/>
      <c r="Q32" s="4"/>
      <c r="R32" s="4"/>
    </row>
    <row r="33" spans="1:19" ht="15" x14ac:dyDescent="0.2">
      <c r="A33" s="3"/>
      <c r="B33" s="3"/>
      <c r="C33" s="2"/>
      <c r="D33" s="2"/>
      <c r="E33" s="4"/>
      <c r="F33" s="4"/>
      <c r="G33" s="4"/>
      <c r="H33" s="4"/>
      <c r="I33" s="4"/>
      <c r="J33" s="4"/>
      <c r="K33" s="4"/>
      <c r="L33" s="4"/>
      <c r="M33" s="4"/>
      <c r="N33" s="4"/>
      <c r="O33" s="4"/>
      <c r="P33" s="4"/>
      <c r="Q33" s="4"/>
      <c r="R33" s="4"/>
    </row>
    <row r="34" spans="1:19" ht="15.75" x14ac:dyDescent="0.25">
      <c r="A34" s="90" t="s">
        <v>158</v>
      </c>
      <c r="B34" s="90"/>
      <c r="C34" s="90"/>
      <c r="D34" s="90"/>
      <c r="E34" s="90"/>
      <c r="F34" s="90"/>
      <c r="G34" s="90"/>
      <c r="H34" s="90"/>
      <c r="I34" s="90"/>
      <c r="J34" s="90"/>
      <c r="K34" s="90"/>
      <c r="L34" s="90"/>
      <c r="M34" s="90"/>
      <c r="N34" s="90"/>
      <c r="O34" s="90"/>
      <c r="P34" s="90"/>
      <c r="Q34" s="90"/>
      <c r="R34" s="90"/>
      <c r="S34" s="90"/>
    </row>
    <row r="35" spans="1:19" ht="14.45" customHeight="1" x14ac:dyDescent="0.2"/>
  </sheetData>
  <sheetProtection password="99B6" sheet="1" objects="1" scenarios="1"/>
  <protectedRanges>
    <protectedRange sqref="N19:R27" name="Ultimate Parent Assessment"/>
  </protectedRanges>
  <mergeCells count="21">
    <mergeCell ref="N27:R27"/>
    <mergeCell ref="N22:R22"/>
    <mergeCell ref="N26:R26"/>
    <mergeCell ref="N20:R20"/>
    <mergeCell ref="N21:R21"/>
    <mergeCell ref="H14:R14"/>
    <mergeCell ref="N23:R23"/>
    <mergeCell ref="N24:R24"/>
    <mergeCell ref="N25:R25"/>
    <mergeCell ref="C14:G14"/>
    <mergeCell ref="N18:R18"/>
    <mergeCell ref="N19:R19"/>
    <mergeCell ref="C6:D6"/>
    <mergeCell ref="C13:G13"/>
    <mergeCell ref="H10:R10"/>
    <mergeCell ref="H11:R11"/>
    <mergeCell ref="H12:R12"/>
    <mergeCell ref="C10:G10"/>
    <mergeCell ref="C11:G11"/>
    <mergeCell ref="C12:G12"/>
    <mergeCell ref="H13:R13"/>
  </mergeCells>
  <conditionalFormatting sqref="H19">
    <cfRule type="expression" dxfId="44" priority="5" stopIfTrue="1">
      <formula>H19="R"</formula>
    </cfRule>
    <cfRule type="expression" dxfId="43" priority="6" stopIfTrue="1">
      <formula>H19="A"</formula>
    </cfRule>
    <cfRule type="expression" dxfId="42" priority="7" stopIfTrue="1">
      <formula>H19="G"</formula>
    </cfRule>
  </conditionalFormatting>
  <conditionalFormatting sqref="H20:M27 I19:M19">
    <cfRule type="expression" dxfId="41" priority="8" stopIfTrue="1">
      <formula>H19="R"</formula>
    </cfRule>
    <cfRule type="expression" dxfId="40" priority="9" stopIfTrue="1">
      <formula>H19="A"</formula>
    </cfRule>
    <cfRule type="expression" dxfId="39" priority="10" stopIfTrue="1">
      <formula>H19="G"</formula>
    </cfRule>
  </conditionalFormatting>
  <conditionalFormatting sqref="C5">
    <cfRule type="expression" dxfId="38" priority="2">
      <formula>IF(AND(sysChk=0,sysWarn=0),1,0)</formula>
    </cfRule>
    <cfRule type="expression" dxfId="37" priority="3">
      <formula>IF(AND(sysChk=0,sysWarn&lt;&gt;0),1,0)</formula>
    </cfRule>
    <cfRule type="expression" dxfId="36" priority="4">
      <formula>IF(sysChk&lt;&gt;0,1,0)</formula>
    </cfRule>
  </conditionalFormatting>
  <pageMargins left="0.17" right="0.25" top="0.5" bottom="0.17" header="0.23" footer="0.18"/>
  <pageSetup paperSize="8" scale="59" orientation="landscape" r:id="rId1"/>
  <headerFooter alignWithMargins="0"/>
  <colBreaks count="1" manualBreakCount="1">
    <brk id="18"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1"/>
    <pageSetUpPr fitToPage="1"/>
  </sheetPr>
  <dimension ref="A1:S35"/>
  <sheetViews>
    <sheetView showGridLines="0" zoomScale="55" zoomScaleNormal="55" workbookViewId="0">
      <pane ySplit="8" topLeftCell="A9" activePane="bottomLeft" state="frozen"/>
      <selection activeCell="A9" sqref="A9"/>
      <selection pane="bottomLeft" activeCell="C9" sqref="C9"/>
    </sheetView>
  </sheetViews>
  <sheetFormatPr defaultColWidth="0" defaultRowHeight="14.45" customHeight="1" zeroHeight="1" x14ac:dyDescent="0.2"/>
  <cols>
    <col min="1" max="2" width="4.140625" customWidth="1"/>
    <col min="3" max="3" width="32.85546875" customWidth="1"/>
    <col min="4" max="4" width="64.85546875" customWidth="1"/>
    <col min="5" max="10" width="18.140625" customWidth="1"/>
    <col min="11" max="13" width="9.85546875" hidden="1" customWidth="1"/>
    <col min="14" max="14" width="10.85546875" customWidth="1"/>
    <col min="15" max="15" width="40.42578125" customWidth="1"/>
    <col min="16" max="16" width="10.42578125" customWidth="1"/>
    <col min="17" max="17" width="37.140625" customWidth="1"/>
    <col min="18" max="18" width="101.85546875" customWidth="1"/>
    <col min="19" max="19" width="9.140625" customWidth="1"/>
    <col min="20" max="16384" width="9.140625" hidden="1"/>
  </cols>
  <sheetData>
    <row r="1" spans="1:19" ht="12" x14ac:dyDescent="0.2">
      <c r="A1" s="109"/>
      <c r="B1" s="109"/>
      <c r="C1" s="110"/>
      <c r="D1" s="109"/>
      <c r="E1" s="109"/>
      <c r="F1" s="109"/>
      <c r="G1" s="109"/>
      <c r="H1" s="109"/>
      <c r="I1" s="109"/>
      <c r="J1" s="109"/>
      <c r="K1" s="109"/>
      <c r="L1" s="109"/>
      <c r="M1" s="109"/>
      <c r="N1" s="109"/>
      <c r="O1" s="109"/>
      <c r="P1" s="109"/>
      <c r="Q1" s="109"/>
      <c r="R1" s="109"/>
      <c r="S1" s="109"/>
    </row>
    <row r="2" spans="1:19" ht="12.75" x14ac:dyDescent="0.2">
      <c r="A2" s="109"/>
      <c r="B2" s="109"/>
      <c r="C2" s="111" t="str">
        <f>cstProjectName</f>
        <v>RM6232 - FM &amp; Workplace Services</v>
      </c>
      <c r="D2" s="109"/>
      <c r="E2" s="109"/>
      <c r="F2" s="109"/>
      <c r="G2" s="109"/>
      <c r="H2" s="109"/>
      <c r="I2" s="109"/>
      <c r="J2" s="109"/>
      <c r="K2" s="109"/>
      <c r="L2" s="109"/>
      <c r="M2" s="109"/>
      <c r="N2" s="109"/>
      <c r="O2" s="109"/>
      <c r="P2" s="109"/>
      <c r="Q2" s="109"/>
      <c r="R2" s="109"/>
      <c r="S2" s="109"/>
    </row>
    <row r="3" spans="1:19" ht="12.75" x14ac:dyDescent="0.2">
      <c r="A3" s="109"/>
      <c r="B3" s="109"/>
      <c r="C3" s="112" t="str">
        <f ca="1">MID(CELL("filename",A1),FIND("]",CELL("filename",A1))+1,256)&amp;" Sheet"</f>
        <v>3.4 Subcontractor #1 Assmt Sheet</v>
      </c>
      <c r="D3" s="109"/>
      <c r="E3" s="109"/>
      <c r="F3" s="109"/>
      <c r="G3" s="109"/>
      <c r="H3" s="109"/>
      <c r="I3" s="109"/>
      <c r="J3" s="109"/>
      <c r="K3" s="109"/>
      <c r="L3" s="109"/>
      <c r="M3" s="109"/>
      <c r="N3" s="109"/>
      <c r="O3" s="109"/>
      <c r="P3" s="109"/>
      <c r="Q3" s="109"/>
      <c r="R3" s="109"/>
      <c r="S3" s="109"/>
    </row>
    <row r="4" spans="1:19" ht="12" x14ac:dyDescent="0.2">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2" x14ac:dyDescent="0.2">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75" x14ac:dyDescent="0.2">
      <c r="A6" s="109"/>
      <c r="B6" s="114"/>
      <c r="C6" s="238" t="str">
        <f>HYPERLINK("#'Contents'!A1","Click for Contents")</f>
        <v>Click for Contents</v>
      </c>
      <c r="D6" s="238"/>
      <c r="E6" s="113"/>
      <c r="F6" s="113"/>
      <c r="G6" s="113"/>
      <c r="H6" s="113"/>
      <c r="I6" s="113"/>
      <c r="J6" s="113"/>
      <c r="K6" s="113"/>
      <c r="L6" s="113"/>
      <c r="M6" s="113"/>
      <c r="N6" s="113"/>
      <c r="O6" s="113"/>
      <c r="P6" s="113"/>
      <c r="Q6" s="113"/>
      <c r="R6" s="113"/>
      <c r="S6" s="113"/>
    </row>
    <row r="7" spans="1:19" ht="12" x14ac:dyDescent="0.2">
      <c r="A7" s="109"/>
      <c r="B7" s="109"/>
      <c r="C7" s="109"/>
      <c r="D7" s="109"/>
      <c r="E7" s="109"/>
      <c r="F7" s="109"/>
      <c r="G7" s="109"/>
      <c r="H7" s="109"/>
      <c r="I7" s="109"/>
      <c r="J7" s="109"/>
      <c r="K7" s="109"/>
      <c r="L7" s="109"/>
      <c r="M7" s="109"/>
      <c r="N7" s="109"/>
      <c r="O7" s="109"/>
      <c r="P7" s="109"/>
      <c r="Q7" s="109"/>
      <c r="R7" s="109"/>
      <c r="S7" s="109"/>
    </row>
    <row r="8" spans="1:19" ht="12" x14ac:dyDescent="0.2">
      <c r="A8" s="83">
        <f>SUM(A9:A34)</f>
        <v>0</v>
      </c>
      <c r="B8" s="83">
        <f>SUM(B9:B34)</f>
        <v>0</v>
      </c>
      <c r="C8" s="116"/>
      <c r="D8" s="116"/>
      <c r="E8" s="116"/>
      <c r="F8" s="116"/>
      <c r="G8" s="116"/>
      <c r="H8" s="116"/>
      <c r="I8" s="116"/>
      <c r="J8" s="116"/>
      <c r="K8" s="116"/>
      <c r="L8" s="116"/>
      <c r="M8" s="116"/>
      <c r="N8" s="116"/>
      <c r="O8" s="116"/>
      <c r="P8" s="116"/>
      <c r="Q8" s="116"/>
      <c r="R8" s="116"/>
      <c r="S8" s="116"/>
    </row>
    <row r="9" spans="1:19" ht="14.45" customHeight="1" x14ac:dyDescent="0.2">
      <c r="A9" s="27"/>
      <c r="B9" s="27"/>
      <c r="C9" s="27"/>
      <c r="D9" s="27"/>
      <c r="E9" s="27"/>
      <c r="F9" s="27"/>
      <c r="G9" s="27"/>
      <c r="H9" s="27"/>
      <c r="I9" s="27"/>
      <c r="J9" s="27"/>
      <c r="K9" s="27"/>
      <c r="L9" s="27"/>
      <c r="M9" s="27"/>
      <c r="N9" s="27"/>
      <c r="O9" s="27"/>
      <c r="P9" s="27"/>
      <c r="Q9" s="27"/>
      <c r="R9" s="27"/>
    </row>
    <row r="10" spans="1:19" ht="15.75" x14ac:dyDescent="0.2">
      <c r="A10" s="3"/>
      <c r="B10" s="3"/>
      <c r="C10" s="299" t="s">
        <v>1</v>
      </c>
      <c r="D10" s="299"/>
      <c r="E10" s="299"/>
      <c r="F10" s="299"/>
      <c r="G10" s="299"/>
      <c r="H10" s="295" t="str">
        <f>CHOOSE('Bidder Instructions'!$H$40,'1.2a Subcontractor Input'!E$16,'1.2b Subcontractor Input'!E$16,"No sub-contractor selected")</f>
        <v>Subcontractor #1 Ltd</v>
      </c>
      <c r="I10" s="295"/>
      <c r="J10" s="295"/>
      <c r="K10" s="295"/>
      <c r="L10" s="295"/>
      <c r="M10" s="295"/>
      <c r="N10" s="295"/>
      <c r="O10" s="295"/>
      <c r="P10" s="295"/>
      <c r="Q10" s="295"/>
      <c r="R10" s="295"/>
    </row>
    <row r="11" spans="1:19" ht="15.75" x14ac:dyDescent="0.2">
      <c r="A11" s="3"/>
      <c r="B11" s="3"/>
      <c r="C11" s="299" t="s">
        <v>0</v>
      </c>
      <c r="D11" s="299"/>
      <c r="E11" s="299"/>
      <c r="F11" s="299"/>
      <c r="G11" s="299"/>
      <c r="H11" s="295">
        <f>'2.2 Subcontractor Ancillary Inp'!D12</f>
        <v>0</v>
      </c>
      <c r="I11" s="295"/>
      <c r="J11" s="295"/>
      <c r="K11" s="295"/>
      <c r="L11" s="295"/>
      <c r="M11" s="295"/>
      <c r="N11" s="295"/>
      <c r="O11" s="295"/>
      <c r="P11" s="295"/>
      <c r="Q11" s="295"/>
      <c r="R11" s="295"/>
    </row>
    <row r="12" spans="1:19" ht="15.75" x14ac:dyDescent="0.2">
      <c r="A12" s="3"/>
      <c r="B12" s="3"/>
      <c r="C12" s="299" t="s">
        <v>46</v>
      </c>
      <c r="D12" s="299"/>
      <c r="E12" s="299"/>
      <c r="F12" s="299"/>
      <c r="G12" s="299"/>
      <c r="H12" s="295">
        <f>'2.2 Subcontractor Ancillary Inp'!D13</f>
        <v>0</v>
      </c>
      <c r="I12" s="295"/>
      <c r="J12" s="295"/>
      <c r="K12" s="295"/>
      <c r="L12" s="295"/>
      <c r="M12" s="295"/>
      <c r="N12" s="295"/>
      <c r="O12" s="295"/>
      <c r="P12" s="295"/>
      <c r="Q12" s="295"/>
      <c r="R12" s="295"/>
    </row>
    <row r="13" spans="1:19" ht="15.75" x14ac:dyDescent="0.2">
      <c r="A13" s="3"/>
      <c r="B13" s="3"/>
      <c r="C13" s="299" t="s">
        <v>47</v>
      </c>
      <c r="D13" s="299"/>
      <c r="E13" s="299"/>
      <c r="F13" s="299"/>
      <c r="G13" s="299"/>
      <c r="H13" s="295">
        <f>'2.2 Subcontractor Ancillary Inp'!D14</f>
        <v>0</v>
      </c>
      <c r="I13" s="295"/>
      <c r="J13" s="295"/>
      <c r="K13" s="295"/>
      <c r="L13" s="295"/>
      <c r="M13" s="295"/>
      <c r="N13" s="295"/>
      <c r="O13" s="295"/>
      <c r="P13" s="295"/>
      <c r="Q13" s="295"/>
      <c r="R13" s="295"/>
    </row>
    <row r="14" spans="1:19" ht="15.75" x14ac:dyDescent="0.2">
      <c r="A14" s="3"/>
      <c r="B14" s="3"/>
      <c r="C14" s="299" t="s">
        <v>65</v>
      </c>
      <c r="D14" s="299"/>
      <c r="E14" s="299"/>
      <c r="F14" s="299"/>
      <c r="G14" s="299"/>
      <c r="H14" s="298" t="str">
        <f>CHOOSE('Bidder Instructions'!$H$40,'1.2a Subcontractor Input'!H$21,'1.2b Subcontractor Input'!N$21,"No sub-contractor selected")</f>
        <v>31/XX/20XX</v>
      </c>
      <c r="I14" s="298"/>
      <c r="J14" s="298"/>
      <c r="K14" s="298"/>
      <c r="L14" s="298"/>
      <c r="M14" s="298"/>
      <c r="N14" s="298"/>
      <c r="O14" s="298"/>
      <c r="P14" s="298"/>
      <c r="Q14" s="298"/>
      <c r="R14" s="298"/>
    </row>
    <row r="15" spans="1:19" ht="15" x14ac:dyDescent="0.2">
      <c r="A15" s="3"/>
      <c r="B15" s="3"/>
      <c r="C15" s="2"/>
      <c r="D15" s="4"/>
      <c r="E15" s="4"/>
      <c r="F15" s="4"/>
      <c r="G15" s="4"/>
      <c r="H15" s="4"/>
      <c r="I15" s="4"/>
      <c r="J15" s="4"/>
      <c r="K15" s="4"/>
      <c r="L15" s="4"/>
      <c r="M15" s="4"/>
      <c r="N15" s="4"/>
      <c r="O15" s="4"/>
      <c r="P15" s="4"/>
      <c r="Q15" s="4"/>
      <c r="R15" s="4"/>
    </row>
    <row r="16" spans="1:19" ht="15" x14ac:dyDescent="0.2">
      <c r="A16" s="3"/>
      <c r="B16" s="3"/>
      <c r="C16" s="2"/>
      <c r="D16" s="4"/>
      <c r="E16" s="4"/>
      <c r="F16" s="4"/>
      <c r="G16" s="4"/>
      <c r="H16" s="4"/>
      <c r="I16" s="4"/>
      <c r="J16" s="4"/>
      <c r="K16" s="4"/>
      <c r="L16" s="4"/>
      <c r="M16" s="4"/>
      <c r="N16" s="4"/>
      <c r="O16" s="4"/>
      <c r="P16" s="4"/>
      <c r="Q16" s="4"/>
      <c r="R16" s="4"/>
    </row>
    <row r="17" spans="1:18" ht="15.75" x14ac:dyDescent="0.25">
      <c r="A17" s="3"/>
      <c r="B17" s="3"/>
      <c r="C17" s="97" t="s">
        <v>451</v>
      </c>
      <c r="D17" s="3"/>
      <c r="E17" s="5"/>
      <c r="F17" s="5"/>
      <c r="G17" s="5"/>
      <c r="H17" s="4"/>
      <c r="I17" s="4"/>
      <c r="J17" s="4"/>
      <c r="K17" s="4"/>
      <c r="L17" s="4"/>
      <c r="M17" s="4"/>
      <c r="N17" s="4"/>
      <c r="O17" s="6"/>
      <c r="P17" s="6"/>
      <c r="Q17" s="4"/>
      <c r="R17" s="4"/>
    </row>
    <row r="18" spans="1:18" ht="15.6" customHeight="1" x14ac:dyDescent="0.25">
      <c r="A18" s="8"/>
      <c r="B18" s="8"/>
      <c r="C18" s="300" t="s">
        <v>3</v>
      </c>
      <c r="D18" s="300"/>
      <c r="E18" s="7" t="s">
        <v>59</v>
      </c>
      <c r="F18" s="7"/>
      <c r="G18" s="7" t="s">
        <v>58</v>
      </c>
      <c r="H18" s="154" t="s">
        <v>60</v>
      </c>
      <c r="I18" s="154"/>
      <c r="J18" s="154" t="s">
        <v>61</v>
      </c>
      <c r="K18" s="154" t="s">
        <v>62</v>
      </c>
      <c r="L18" s="154"/>
      <c r="M18" s="154" t="s">
        <v>63</v>
      </c>
      <c r="N18" s="296" t="s">
        <v>452</v>
      </c>
      <c r="O18" s="296"/>
      <c r="P18" s="296"/>
      <c r="Q18" s="296"/>
      <c r="R18" s="296"/>
    </row>
    <row r="19" spans="1:18" ht="141" customHeight="1" x14ac:dyDescent="0.2">
      <c r="A19" s="3"/>
      <c r="B19" s="3"/>
      <c r="C19" s="164">
        <v>1</v>
      </c>
      <c r="D19" s="164" t="s">
        <v>167</v>
      </c>
      <c r="E19" s="165" t="e">
        <f>CHOOSE('Bidder Instructions'!$H$40,'1.2a Subcontractor Input'!F156,'1.2b Subcontractor Input'!H134,"")</f>
        <v>#DIV/0!</v>
      </c>
      <c r="F19" s="165" t="e">
        <f>CHOOSE('Bidder Instructions'!$H$40,'1.2a Subcontractor Input'!G156,'1.2b Subcontractor Input'!K134,"")</f>
        <v>#DIV/0!</v>
      </c>
      <c r="G19" s="165" t="e">
        <f>CHOOSE('Bidder Instructions'!$H$40,'1.2a Subcontractor Input'!H156,'1.2b Subcontractor Input'!N134,"")</f>
        <v>#DIV/0!</v>
      </c>
      <c r="H19" s="226" t="e">
        <f>CHOOSE('Bidder Instructions'!$H$40,'1.2a Subcontractor Input'!F168,'1.2b Subcontractor Input'!H146,"")</f>
        <v>#DIV/0!</v>
      </c>
      <c r="I19" s="226" t="e">
        <f>CHOOSE('Bidder Instructions'!$H$40,'1.2a Subcontractor Input'!G168,'1.2b Subcontractor Input'!K146,"")</f>
        <v>#DIV/0!</v>
      </c>
      <c r="J19" s="226" t="e">
        <f>CHOOSE('Bidder Instructions'!$H$40,'1.2a Subcontractor Input'!H168,'1.2b Subcontractor Input'!N146,"")</f>
        <v>#DIV/0!</v>
      </c>
      <c r="K19" s="9"/>
      <c r="L19" s="9"/>
      <c r="M19" s="9"/>
      <c r="N19" s="297"/>
      <c r="O19" s="297"/>
      <c r="P19" s="297"/>
      <c r="Q19" s="297"/>
      <c r="R19" s="297"/>
    </row>
    <row r="20" spans="1:18" ht="141" customHeight="1" x14ac:dyDescent="0.2">
      <c r="A20" s="3"/>
      <c r="B20" s="3"/>
      <c r="C20" s="164">
        <v>2</v>
      </c>
      <c r="D20" s="164" t="s">
        <v>68</v>
      </c>
      <c r="E20" s="166">
        <f>CHOOSE('Bidder Instructions'!$H$40,'1.2a Subcontractor Input'!F157,'1.2b Subcontractor Input'!H135,"")</f>
        <v>0</v>
      </c>
      <c r="F20" s="166">
        <f>CHOOSE('Bidder Instructions'!$H$40,'1.2a Subcontractor Input'!G157,'1.2b Subcontractor Input'!K135,"")</f>
        <v>0</v>
      </c>
      <c r="G20" s="166">
        <f>CHOOSE('Bidder Instructions'!$H$40,'1.2a Subcontractor Input'!H157,'1.2b Subcontractor Input'!N135,"")</f>
        <v>0</v>
      </c>
      <c r="H20" s="226" t="str">
        <f>CHOOSE('Bidder Instructions'!$H$40,'1.2a Subcontractor Input'!F169,'1.2b Subcontractor Input'!H147,"")</f>
        <v>R</v>
      </c>
      <c r="I20" s="226" t="str">
        <f>CHOOSE('Bidder Instructions'!$H$40,'1.2a Subcontractor Input'!G169,'1.2b Subcontractor Input'!K147,"")</f>
        <v>R</v>
      </c>
      <c r="J20" s="226" t="str">
        <f>CHOOSE('Bidder Instructions'!$H$40,'1.2a Subcontractor Input'!H169,'1.2b Subcontractor Input'!N147,"")</f>
        <v>R</v>
      </c>
      <c r="K20" s="9"/>
      <c r="L20" s="9"/>
      <c r="M20" s="9"/>
      <c r="N20" s="297"/>
      <c r="O20" s="297"/>
      <c r="P20" s="297"/>
      <c r="Q20" s="297"/>
      <c r="R20" s="297"/>
    </row>
    <row r="21" spans="1:18" ht="141" customHeight="1" x14ac:dyDescent="0.2">
      <c r="A21" s="3"/>
      <c r="B21" s="3"/>
      <c r="C21" s="164" t="s">
        <v>69</v>
      </c>
      <c r="D21" s="164" t="s">
        <v>253</v>
      </c>
      <c r="E21" s="166" t="str">
        <f>CHOOSE('Bidder Instructions'!$H$40,'1.2a Subcontractor Input'!F158,'1.2b Subcontractor Input'!H136,"")</f>
        <v>N/A</v>
      </c>
      <c r="F21" s="166" t="str">
        <f>CHOOSE('Bidder Instructions'!$H$40,'1.2a Subcontractor Input'!G158,'1.2b Subcontractor Input'!K136,"")</f>
        <v>N/A</v>
      </c>
      <c r="G21" s="166" t="str">
        <f>CHOOSE('Bidder Instructions'!$H$40,'1.2a Subcontractor Input'!H158,'1.2b Subcontractor Input'!N136,"")</f>
        <v>N/A</v>
      </c>
      <c r="H21" s="226" t="str">
        <f>CHOOSE('Bidder Instructions'!$H$40,'1.2a Subcontractor Input'!F170,'1.2b Subcontractor Input'!H148,"")</f>
        <v>N/A</v>
      </c>
      <c r="I21" s="226" t="str">
        <f>CHOOSE('Bidder Instructions'!$H$40,'1.2a Subcontractor Input'!G170,'1.2b Subcontractor Input'!K148,"")</f>
        <v>N/A</v>
      </c>
      <c r="J21" s="226" t="str">
        <f>CHOOSE('Bidder Instructions'!$H$40,'1.2a Subcontractor Input'!H170,'1.2b Subcontractor Input'!N148,"")</f>
        <v>N/A</v>
      </c>
      <c r="K21" s="9"/>
      <c r="L21" s="9"/>
      <c r="M21" s="9"/>
      <c r="N21" s="297"/>
      <c r="O21" s="297"/>
      <c r="P21" s="297"/>
      <c r="Q21" s="297"/>
      <c r="R21" s="297"/>
    </row>
    <row r="22" spans="1:18" ht="141" customHeight="1" x14ac:dyDescent="0.2">
      <c r="A22" s="3"/>
      <c r="B22" s="3"/>
      <c r="C22" s="164" t="s">
        <v>72</v>
      </c>
      <c r="D22" s="164" t="s">
        <v>73</v>
      </c>
      <c r="E22" s="165" t="e">
        <f>CHOOSE('Bidder Instructions'!$H$40,'1.2a Subcontractor Input'!F159,'1.2b Subcontractor Input'!H137,"")</f>
        <v>#DIV/0!</v>
      </c>
      <c r="F22" s="165" t="e">
        <f>CHOOSE('Bidder Instructions'!$H$40,'1.2a Subcontractor Input'!G159,'1.2b Subcontractor Input'!K137,"")</f>
        <v>#DIV/0!</v>
      </c>
      <c r="G22" s="165" t="e">
        <f>CHOOSE('Bidder Instructions'!$H$40,'1.2a Subcontractor Input'!H159,'1.2b Subcontractor Input'!N137,"")</f>
        <v>#DIV/0!</v>
      </c>
      <c r="H22" s="226" t="e">
        <f>CHOOSE('Bidder Instructions'!$H$40,'1.2a Subcontractor Input'!F171,'1.2b Subcontractor Input'!H149,"")</f>
        <v>#DIV/0!</v>
      </c>
      <c r="I22" s="226" t="e">
        <f>CHOOSE('Bidder Instructions'!$H$40,'1.2a Subcontractor Input'!G171,'1.2b Subcontractor Input'!K149,"")</f>
        <v>#DIV/0!</v>
      </c>
      <c r="J22" s="226" t="e">
        <f>CHOOSE('Bidder Instructions'!$H$40,'1.2a Subcontractor Input'!H171,'1.2b Subcontractor Input'!N149,"")</f>
        <v>#DIV/0!</v>
      </c>
      <c r="K22" s="9"/>
      <c r="L22" s="9"/>
      <c r="M22" s="9"/>
      <c r="N22" s="297"/>
      <c r="O22" s="297"/>
      <c r="P22" s="297"/>
      <c r="Q22" s="297"/>
      <c r="R22" s="297"/>
    </row>
    <row r="23" spans="1:18" ht="141" customHeight="1" x14ac:dyDescent="0.2">
      <c r="A23" s="3"/>
      <c r="B23" s="3"/>
      <c r="C23" s="164">
        <v>4</v>
      </c>
      <c r="D23" s="164" t="s">
        <v>82</v>
      </c>
      <c r="E23" s="165" t="e">
        <f>CHOOSE('Bidder Instructions'!$H$40,'1.2a Subcontractor Input'!F160,'1.2b Subcontractor Input'!H138,"")</f>
        <v>#DIV/0!</v>
      </c>
      <c r="F23" s="165" t="e">
        <f>CHOOSE('Bidder Instructions'!$H$40,'1.2a Subcontractor Input'!G160,'1.2b Subcontractor Input'!K138,"")</f>
        <v>#DIV/0!</v>
      </c>
      <c r="G23" s="165" t="e">
        <f>CHOOSE('Bidder Instructions'!$H$40,'1.2a Subcontractor Input'!H160,'1.2b Subcontractor Input'!N138,"")</f>
        <v>#DIV/0!</v>
      </c>
      <c r="H23" s="226" t="e">
        <f>CHOOSE('Bidder Instructions'!$H$40,'1.2a Subcontractor Input'!F172,'1.2b Subcontractor Input'!H150,"")</f>
        <v>#DIV/0!</v>
      </c>
      <c r="I23" s="226" t="e">
        <f>CHOOSE('Bidder Instructions'!$H$40,'1.2a Subcontractor Input'!G172,'1.2b Subcontractor Input'!K150,"")</f>
        <v>#DIV/0!</v>
      </c>
      <c r="J23" s="169" t="e">
        <f>CHOOSE('Bidder Instructions'!$H$40,'1.2a Subcontractor Input'!H172,'1.2b Subcontractor Input'!N150,"")</f>
        <v>#DIV/0!</v>
      </c>
      <c r="K23" s="168"/>
      <c r="L23" s="9"/>
      <c r="M23" s="170"/>
      <c r="N23" s="293"/>
      <c r="O23" s="293"/>
      <c r="P23" s="293"/>
      <c r="Q23" s="293"/>
      <c r="R23" s="294"/>
    </row>
    <row r="24" spans="1:18" ht="141" customHeight="1" x14ac:dyDescent="0.2">
      <c r="A24" s="3"/>
      <c r="B24" s="3"/>
      <c r="C24" s="164">
        <v>5</v>
      </c>
      <c r="D24" s="164" t="s">
        <v>75</v>
      </c>
      <c r="E24" s="165" t="e">
        <f>CHOOSE('Bidder Instructions'!$H$40,'1.2a Subcontractor Input'!F161,'1.2b Subcontractor Input'!H139,"")</f>
        <v>#DIV/0!</v>
      </c>
      <c r="F24" s="165" t="e">
        <f>CHOOSE('Bidder Instructions'!$H$40,'1.2a Subcontractor Input'!G161,'1.2b Subcontractor Input'!K139,"")</f>
        <v>#DIV/0!</v>
      </c>
      <c r="G24" s="165" t="e">
        <f>CHOOSE('Bidder Instructions'!$H$40,'1.2a Subcontractor Input'!H161,'1.2b Subcontractor Input'!N139,"")</f>
        <v>#DIV/0!</v>
      </c>
      <c r="H24" s="226" t="str">
        <f>CHOOSE('Bidder Instructions'!$H$40,'1.2a Subcontractor Input'!F173,'1.2b Subcontractor Input'!H151,"")</f>
        <v>G</v>
      </c>
      <c r="I24" s="226" t="str">
        <f>CHOOSE('Bidder Instructions'!$H$40,'1.2a Subcontractor Input'!G173,'1.2b Subcontractor Input'!K151,"")</f>
        <v>G</v>
      </c>
      <c r="J24" s="169" t="str">
        <f>CHOOSE('Bidder Instructions'!$H$40,'1.2a Subcontractor Input'!H173,'1.2b Subcontractor Input'!N151,"")</f>
        <v>G</v>
      </c>
      <c r="K24" s="168"/>
      <c r="L24" s="9"/>
      <c r="M24" s="170"/>
      <c r="N24" s="293"/>
      <c r="O24" s="293"/>
      <c r="P24" s="293"/>
      <c r="Q24" s="293"/>
      <c r="R24" s="294"/>
    </row>
    <row r="25" spans="1:18" ht="141" customHeight="1" x14ac:dyDescent="0.2">
      <c r="A25" s="3"/>
      <c r="B25" s="3"/>
      <c r="C25" s="164">
        <v>6</v>
      </c>
      <c r="D25" s="164" t="s">
        <v>78</v>
      </c>
      <c r="E25" s="165" t="e">
        <f>CHOOSE('Bidder Instructions'!$H$40,'1.2a Subcontractor Input'!F162,'1.2b Subcontractor Input'!H140,"")</f>
        <v>#DIV/0!</v>
      </c>
      <c r="F25" s="165" t="e">
        <f>CHOOSE('Bidder Instructions'!$H$40,'1.2a Subcontractor Input'!G162,'1.2b Subcontractor Input'!K140,"")</f>
        <v>#DIV/0!</v>
      </c>
      <c r="G25" s="165" t="e">
        <f>CHOOSE('Bidder Instructions'!$H$40,'1.2a Subcontractor Input'!H162,'1.2b Subcontractor Input'!N140,"")</f>
        <v>#DIV/0!</v>
      </c>
      <c r="H25" s="226" t="e">
        <f>CHOOSE('Bidder Instructions'!$H$40,'1.2a Subcontractor Input'!F174,'1.2b Subcontractor Input'!H152,"")</f>
        <v>#DIV/0!</v>
      </c>
      <c r="I25" s="226" t="e">
        <f>CHOOSE('Bidder Instructions'!$H$40,'1.2a Subcontractor Input'!G174,'1.2b Subcontractor Input'!K152,"")</f>
        <v>#DIV/0!</v>
      </c>
      <c r="J25" s="169" t="e">
        <f>CHOOSE('Bidder Instructions'!$H$40,'1.2a Subcontractor Input'!H174,'1.2b Subcontractor Input'!N152,"")</f>
        <v>#DIV/0!</v>
      </c>
      <c r="K25" s="168"/>
      <c r="L25" s="9"/>
      <c r="M25" s="170"/>
      <c r="N25" s="293"/>
      <c r="O25" s="293"/>
      <c r="P25" s="293"/>
      <c r="Q25" s="293"/>
      <c r="R25" s="294"/>
    </row>
    <row r="26" spans="1:18" ht="141" customHeight="1" x14ac:dyDescent="0.2">
      <c r="A26" s="3"/>
      <c r="B26" s="3"/>
      <c r="C26" s="164">
        <v>7</v>
      </c>
      <c r="D26" s="164" t="s">
        <v>79</v>
      </c>
      <c r="E26" s="165">
        <f>CHOOSE('Bidder Instructions'!$H$40,'1.2a Subcontractor Input'!F163,'1.2b Subcontractor Input'!H141,"")</f>
        <v>0</v>
      </c>
      <c r="F26" s="165">
        <f>CHOOSE('Bidder Instructions'!$H$40,'1.2a Subcontractor Input'!G163,'1.2b Subcontractor Input'!K141,"")</f>
        <v>0</v>
      </c>
      <c r="G26" s="165">
        <f>CHOOSE('Bidder Instructions'!$H$40,'1.2a Subcontractor Input'!H163,'1.2b Subcontractor Input'!N141,"")</f>
        <v>0</v>
      </c>
      <c r="H26" s="226" t="str">
        <f>CHOOSE('Bidder Instructions'!$H$40,'1.2a Subcontractor Input'!F175,'1.2b Subcontractor Input'!H153,"")</f>
        <v>R</v>
      </c>
      <c r="I26" s="226" t="str">
        <f>CHOOSE('Bidder Instructions'!$H$40,'1.2a Subcontractor Input'!G175,'1.2b Subcontractor Input'!K153,"")</f>
        <v>R</v>
      </c>
      <c r="J26" s="226" t="str">
        <f>CHOOSE('Bidder Instructions'!$H$40,'1.2a Subcontractor Input'!H175,'1.2b Subcontractor Input'!N153,"")</f>
        <v>R</v>
      </c>
      <c r="K26" s="9"/>
      <c r="L26" s="9"/>
      <c r="M26" s="9"/>
      <c r="N26" s="297"/>
      <c r="O26" s="297"/>
      <c r="P26" s="297"/>
      <c r="Q26" s="297"/>
      <c r="R26" s="297"/>
    </row>
    <row r="27" spans="1:18" ht="141" customHeight="1" x14ac:dyDescent="0.2">
      <c r="A27" s="3"/>
      <c r="B27" s="3"/>
      <c r="C27" s="164">
        <v>8</v>
      </c>
      <c r="D27" s="164" t="s">
        <v>80</v>
      </c>
      <c r="E27" s="166" t="e">
        <f>CHOOSE('Bidder Instructions'!$H$40,'1.2a Subcontractor Input'!F164,'1.2b Subcontractor Input'!H142,"")</f>
        <v>#DIV/0!</v>
      </c>
      <c r="F27" s="166" t="e">
        <f>CHOOSE('Bidder Instructions'!$H$40,'1.2a Subcontractor Input'!G164,'1.2b Subcontractor Input'!K142,"")</f>
        <v>#DIV/0!</v>
      </c>
      <c r="G27" s="166" t="e">
        <f>CHOOSE('Bidder Instructions'!$H$40,'1.2a Subcontractor Input'!H164,'1.2b Subcontractor Input'!N142,"")</f>
        <v>#DIV/0!</v>
      </c>
      <c r="H27" s="226" t="e">
        <f>CHOOSE('Bidder Instructions'!$H$40,'1.2a Subcontractor Input'!F176,'1.2b Subcontractor Input'!H154,"")</f>
        <v>#DIV/0!</v>
      </c>
      <c r="I27" s="226" t="e">
        <f>CHOOSE('Bidder Instructions'!$H$40,'1.2a Subcontractor Input'!G176,'1.2b Subcontractor Input'!K154,"")</f>
        <v>#DIV/0!</v>
      </c>
      <c r="J27" s="226" t="e">
        <f>CHOOSE('Bidder Instructions'!$H$40,'1.2a Subcontractor Input'!H176,'1.2b Subcontractor Input'!N154,"")</f>
        <v>#DIV/0!</v>
      </c>
      <c r="K27" s="10"/>
      <c r="L27" s="10"/>
      <c r="M27" s="10"/>
      <c r="N27" s="297"/>
      <c r="O27" s="297"/>
      <c r="P27" s="297"/>
      <c r="Q27" s="297"/>
      <c r="R27" s="297"/>
    </row>
    <row r="28" spans="1:18" ht="15" x14ac:dyDescent="0.2">
      <c r="A28" s="3"/>
      <c r="B28" s="3"/>
      <c r="C28" s="2"/>
      <c r="D28" s="2"/>
      <c r="E28" s="4"/>
      <c r="F28" s="4"/>
      <c r="G28" s="4"/>
      <c r="H28" s="4"/>
      <c r="I28" s="4"/>
      <c r="J28" s="4"/>
      <c r="K28" s="4"/>
      <c r="L28" s="4"/>
      <c r="M28" s="4"/>
      <c r="N28" s="4"/>
      <c r="O28" s="4"/>
      <c r="P28" s="4"/>
      <c r="Q28" s="4"/>
      <c r="R28" s="4"/>
    </row>
    <row r="29" spans="1:18" ht="15" x14ac:dyDescent="0.2">
      <c r="A29" s="3"/>
      <c r="B29" s="3"/>
      <c r="C29" s="2"/>
      <c r="D29" s="2"/>
      <c r="E29" s="4"/>
      <c r="F29" s="4"/>
      <c r="G29" s="4"/>
      <c r="H29" s="4"/>
      <c r="I29" s="4"/>
      <c r="J29" s="4"/>
      <c r="K29" s="4"/>
      <c r="L29" s="4"/>
      <c r="M29" s="4"/>
      <c r="N29" s="4"/>
      <c r="O29" s="4"/>
      <c r="P29" s="4"/>
      <c r="Q29" s="4"/>
      <c r="R29" s="4"/>
    </row>
    <row r="30" spans="1:18" ht="15" x14ac:dyDescent="0.2">
      <c r="A30" s="3"/>
      <c r="B30" s="3"/>
      <c r="C30" s="2"/>
      <c r="D30" s="2"/>
      <c r="E30" s="4"/>
      <c r="F30" s="4"/>
      <c r="G30" s="4"/>
      <c r="H30" s="4"/>
      <c r="I30" s="4"/>
      <c r="J30" s="4"/>
      <c r="K30" s="4"/>
      <c r="L30" s="4"/>
      <c r="M30" s="4"/>
      <c r="N30" s="4"/>
      <c r="O30" s="4"/>
      <c r="P30" s="4"/>
      <c r="Q30" s="4"/>
      <c r="R30" s="4"/>
    </row>
    <row r="31" spans="1:18" ht="15" x14ac:dyDescent="0.2">
      <c r="A31" s="3"/>
      <c r="B31" s="3"/>
      <c r="C31" s="2"/>
      <c r="D31" s="2"/>
      <c r="E31" s="4"/>
      <c r="F31" s="4"/>
      <c r="G31" s="4"/>
      <c r="H31" s="4"/>
      <c r="I31" s="4"/>
      <c r="J31" s="4"/>
      <c r="K31" s="4"/>
      <c r="L31" s="4"/>
      <c r="M31" s="4"/>
      <c r="N31" s="4"/>
      <c r="O31" s="4"/>
      <c r="P31" s="4"/>
      <c r="Q31" s="4"/>
      <c r="R31" s="4"/>
    </row>
    <row r="32" spans="1:18" ht="15" x14ac:dyDescent="0.2">
      <c r="A32" s="3"/>
      <c r="B32" s="3"/>
      <c r="C32" s="2"/>
      <c r="D32" s="2"/>
      <c r="E32" s="4"/>
      <c r="F32" s="4"/>
      <c r="G32" s="4"/>
      <c r="H32" s="4"/>
      <c r="I32" s="4"/>
      <c r="J32" s="4"/>
      <c r="K32" s="4"/>
      <c r="L32" s="4"/>
      <c r="M32" s="4"/>
      <c r="N32" s="4"/>
      <c r="O32" s="4"/>
      <c r="P32" s="4"/>
      <c r="Q32" s="4"/>
      <c r="R32" s="4"/>
    </row>
    <row r="33" spans="1:19" ht="15" x14ac:dyDescent="0.2">
      <c r="A33" s="3"/>
      <c r="B33" s="3"/>
      <c r="C33" s="2"/>
      <c r="D33" s="2"/>
      <c r="E33" s="4"/>
      <c r="F33" s="4"/>
      <c r="G33" s="4"/>
      <c r="H33" s="4"/>
      <c r="I33" s="4"/>
      <c r="J33" s="4"/>
      <c r="K33" s="4"/>
      <c r="L33" s="4"/>
      <c r="M33" s="4"/>
      <c r="N33" s="4"/>
      <c r="O33" s="4"/>
      <c r="P33" s="4"/>
      <c r="Q33" s="4"/>
      <c r="R33" s="4"/>
    </row>
    <row r="34" spans="1:19" ht="15.75" x14ac:dyDescent="0.25">
      <c r="A34" s="117" t="s">
        <v>158</v>
      </c>
      <c r="B34" s="117"/>
      <c r="C34" s="117"/>
      <c r="D34" s="117"/>
      <c r="E34" s="117"/>
      <c r="F34" s="117"/>
      <c r="G34" s="117"/>
      <c r="H34" s="117"/>
      <c r="I34" s="117"/>
      <c r="J34" s="117"/>
      <c r="K34" s="117"/>
      <c r="L34" s="117"/>
      <c r="M34" s="117"/>
      <c r="N34" s="117"/>
      <c r="O34" s="117"/>
      <c r="P34" s="117"/>
      <c r="Q34" s="117"/>
      <c r="R34" s="117"/>
      <c r="S34" s="117"/>
    </row>
    <row r="35" spans="1:19" ht="14.45" customHeight="1" x14ac:dyDescent="0.2"/>
  </sheetData>
  <sheetProtection password="99B6" sheet="1" objects="1" scenarios="1"/>
  <protectedRanges>
    <protectedRange sqref="N19:R27" name="Sub Supplier Assessment 1"/>
  </protectedRanges>
  <mergeCells count="22">
    <mergeCell ref="N27:R27"/>
    <mergeCell ref="H13:R13"/>
    <mergeCell ref="H14:R14"/>
    <mergeCell ref="C18:D18"/>
    <mergeCell ref="N18:R18"/>
    <mergeCell ref="C13:G13"/>
    <mergeCell ref="C14:G14"/>
    <mergeCell ref="N19:R19"/>
    <mergeCell ref="N20:R20"/>
    <mergeCell ref="N21:R21"/>
    <mergeCell ref="N22:R22"/>
    <mergeCell ref="N26:R26"/>
    <mergeCell ref="N23:R23"/>
    <mergeCell ref="N24:R24"/>
    <mergeCell ref="N25:R25"/>
    <mergeCell ref="C6:D6"/>
    <mergeCell ref="H10:R10"/>
    <mergeCell ref="H11:R11"/>
    <mergeCell ref="H12:R12"/>
    <mergeCell ref="C10:G10"/>
    <mergeCell ref="C11:G11"/>
    <mergeCell ref="C12:G12"/>
  </mergeCells>
  <conditionalFormatting sqref="K19:M27">
    <cfRule type="expression" dxfId="35" priority="14" stopIfTrue="1">
      <formula>K19="R"</formula>
    </cfRule>
    <cfRule type="expression" dxfId="34" priority="15" stopIfTrue="1">
      <formula>K19="A"</formula>
    </cfRule>
    <cfRule type="expression" dxfId="33" priority="16" stopIfTrue="1">
      <formula>K19="G"</formula>
    </cfRule>
  </conditionalFormatting>
  <conditionalFormatting sqref="C5">
    <cfRule type="expression" dxfId="32" priority="8">
      <formula>IF(AND(sysChk=0,sysWarn=0),1,0)</formula>
    </cfRule>
    <cfRule type="expression" dxfId="31" priority="9">
      <formula>IF(AND(sysChk=0,sysWarn&lt;&gt;0),1,0)</formula>
    </cfRule>
    <cfRule type="expression" dxfId="30" priority="10">
      <formula>IF(sysChk&lt;&gt;0,1,0)</formula>
    </cfRule>
  </conditionalFormatting>
  <conditionalFormatting sqref="H19">
    <cfRule type="expression" dxfId="29" priority="1" stopIfTrue="1">
      <formula>H19="R"</formula>
    </cfRule>
    <cfRule type="expression" dxfId="28" priority="2" stopIfTrue="1">
      <formula>H19="A"</formula>
    </cfRule>
    <cfRule type="expression" dxfId="27" priority="3" stopIfTrue="1">
      <formula>H19="G"</formula>
    </cfRule>
  </conditionalFormatting>
  <conditionalFormatting sqref="H20:J27 I19:J19">
    <cfRule type="expression" dxfId="26" priority="4" stopIfTrue="1">
      <formula>H19="R"</formula>
    </cfRule>
    <cfRule type="expression" dxfId="25" priority="5" stopIfTrue="1">
      <formula>H19="A"</formula>
    </cfRule>
    <cfRule type="expression" dxfId="24" priority="6" stopIfTrue="1">
      <formula>H19="G"</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1"/>
    <pageSetUpPr fitToPage="1"/>
  </sheetPr>
  <dimension ref="A1:S35"/>
  <sheetViews>
    <sheetView showGridLines="0" zoomScale="40" zoomScaleNormal="40" workbookViewId="0">
      <pane ySplit="8" topLeftCell="A9" activePane="bottomLeft" state="frozen"/>
      <selection activeCell="A9" sqref="A9"/>
      <selection pane="bottomLeft" activeCell="C9" sqref="C9"/>
    </sheetView>
  </sheetViews>
  <sheetFormatPr defaultColWidth="0" defaultRowHeight="14.45" customHeight="1" zeroHeight="1" x14ac:dyDescent="0.2"/>
  <cols>
    <col min="1" max="2" width="9.140625" customWidth="1"/>
    <col min="3" max="3" width="33.85546875" customWidth="1"/>
    <col min="4" max="4" width="64.85546875" customWidth="1"/>
    <col min="5" max="10" width="18.140625" customWidth="1"/>
    <col min="11" max="13" width="9.85546875" hidden="1" customWidth="1"/>
    <col min="14" max="14" width="10.85546875" customWidth="1"/>
    <col min="15" max="15" width="40.42578125" customWidth="1"/>
    <col min="16" max="16" width="10.42578125" customWidth="1"/>
    <col min="17" max="17" width="37.140625" customWidth="1"/>
    <col min="18" max="18" width="101.85546875" customWidth="1"/>
    <col min="19" max="19" width="9.140625" customWidth="1"/>
    <col min="20" max="16384" width="9.140625" hidden="1"/>
  </cols>
  <sheetData>
    <row r="1" spans="1:19" ht="12" x14ac:dyDescent="0.2">
      <c r="A1" s="109"/>
      <c r="B1" s="109"/>
      <c r="C1" s="110"/>
      <c r="D1" s="109"/>
      <c r="E1" s="109"/>
      <c r="F1" s="109"/>
      <c r="G1" s="109"/>
      <c r="H1" s="109"/>
      <c r="I1" s="109"/>
      <c r="J1" s="109"/>
      <c r="K1" s="109"/>
      <c r="L1" s="109"/>
      <c r="M1" s="109"/>
      <c r="N1" s="109"/>
      <c r="O1" s="109"/>
      <c r="P1" s="109"/>
      <c r="Q1" s="109"/>
      <c r="R1" s="109"/>
      <c r="S1" s="109"/>
    </row>
    <row r="2" spans="1:19" ht="12.75" x14ac:dyDescent="0.2">
      <c r="A2" s="109"/>
      <c r="B2" s="109"/>
      <c r="C2" s="111" t="str">
        <f>cstProjectName</f>
        <v>RM6232 - FM &amp; Workplace Services</v>
      </c>
      <c r="D2" s="109"/>
      <c r="E2" s="109"/>
      <c r="F2" s="109"/>
      <c r="G2" s="109"/>
      <c r="H2" s="109"/>
      <c r="I2" s="109"/>
      <c r="J2" s="109"/>
      <c r="K2" s="109"/>
      <c r="L2" s="109"/>
      <c r="M2" s="109"/>
      <c r="N2" s="109"/>
      <c r="O2" s="109"/>
      <c r="P2" s="109"/>
      <c r="Q2" s="109"/>
      <c r="R2" s="109"/>
      <c r="S2" s="109"/>
    </row>
    <row r="3" spans="1:19" ht="12.75" x14ac:dyDescent="0.2">
      <c r="A3" s="109"/>
      <c r="B3" s="109"/>
      <c r="C3" s="112" t="str">
        <f ca="1">MID(CELL("filename",A1),FIND("]",CELL("filename",A1))+1,256)&amp;" Sheet"</f>
        <v>3.5 Subcontractor #2 Assmt Sheet</v>
      </c>
      <c r="D3" s="109"/>
      <c r="E3" s="109"/>
      <c r="F3" s="109"/>
      <c r="G3" s="109"/>
      <c r="H3" s="109"/>
      <c r="I3" s="109"/>
      <c r="J3" s="109"/>
      <c r="K3" s="109"/>
      <c r="L3" s="109"/>
      <c r="M3" s="109"/>
      <c r="N3" s="109"/>
      <c r="O3" s="109"/>
      <c r="P3" s="109"/>
      <c r="Q3" s="109"/>
      <c r="R3" s="109"/>
      <c r="S3" s="109"/>
    </row>
    <row r="4" spans="1:19" ht="12" x14ac:dyDescent="0.2">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2" x14ac:dyDescent="0.2">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75" x14ac:dyDescent="0.2">
      <c r="A6" s="109"/>
      <c r="B6" s="114"/>
      <c r="C6" s="238" t="str">
        <f>HYPERLINK("#'Contents'!A1","Click for Contents")</f>
        <v>Click for Contents</v>
      </c>
      <c r="D6" s="238"/>
      <c r="E6" s="113"/>
      <c r="F6" s="113"/>
      <c r="G6" s="113"/>
      <c r="H6" s="113"/>
      <c r="I6" s="113"/>
      <c r="J6" s="113"/>
      <c r="K6" s="113"/>
      <c r="L6" s="113"/>
      <c r="M6" s="113"/>
      <c r="N6" s="113"/>
      <c r="O6" s="113"/>
      <c r="P6" s="113"/>
      <c r="Q6" s="113"/>
      <c r="R6" s="113"/>
      <c r="S6" s="113"/>
    </row>
    <row r="7" spans="1:19" ht="12" x14ac:dyDescent="0.2">
      <c r="A7" s="109"/>
      <c r="B7" s="109"/>
      <c r="C7" s="109"/>
      <c r="D7" s="109"/>
      <c r="E7" s="109"/>
      <c r="F7" s="109"/>
      <c r="G7" s="109"/>
      <c r="H7" s="109"/>
      <c r="I7" s="109"/>
      <c r="J7" s="109"/>
      <c r="K7" s="109"/>
      <c r="L7" s="109"/>
      <c r="M7" s="109"/>
      <c r="N7" s="109"/>
      <c r="O7" s="109"/>
      <c r="P7" s="109"/>
      <c r="Q7" s="109"/>
      <c r="R7" s="109"/>
      <c r="S7" s="109"/>
    </row>
    <row r="8" spans="1:19" ht="12" x14ac:dyDescent="0.2">
      <c r="A8" s="83">
        <f>SUM(A9:A34)</f>
        <v>0</v>
      </c>
      <c r="B8" s="83">
        <f>SUM(B9:B34)</f>
        <v>0</v>
      </c>
      <c r="C8" s="116"/>
      <c r="D8" s="116"/>
      <c r="E8" s="116"/>
      <c r="F8" s="116"/>
      <c r="G8" s="116"/>
      <c r="H8" s="116"/>
      <c r="I8" s="116"/>
      <c r="J8" s="116"/>
      <c r="K8" s="116"/>
      <c r="L8" s="116"/>
      <c r="M8" s="116"/>
      <c r="N8" s="116"/>
      <c r="O8" s="116"/>
      <c r="P8" s="116"/>
      <c r="Q8" s="116"/>
      <c r="R8" s="116"/>
      <c r="S8" s="116"/>
    </row>
    <row r="9" spans="1:19" ht="14.45" customHeight="1" x14ac:dyDescent="0.2">
      <c r="A9" s="27"/>
      <c r="B9" s="27"/>
      <c r="C9" s="27"/>
      <c r="D9" s="27"/>
      <c r="E9" s="27"/>
      <c r="F9" s="27"/>
      <c r="G9" s="27"/>
      <c r="H9" s="27"/>
      <c r="I9" s="27"/>
      <c r="J9" s="27"/>
      <c r="K9" s="27"/>
      <c r="L9" s="27"/>
      <c r="M9" s="27"/>
      <c r="N9" s="27"/>
      <c r="O9" s="27"/>
      <c r="P9" s="27"/>
      <c r="Q9" s="27"/>
      <c r="R9" s="27"/>
    </row>
    <row r="10" spans="1:19" ht="15.75" x14ac:dyDescent="0.2">
      <c r="A10" s="3"/>
      <c r="B10" s="3"/>
      <c r="C10" s="299" t="s">
        <v>1</v>
      </c>
      <c r="D10" s="299"/>
      <c r="E10" s="299"/>
      <c r="F10" s="299"/>
      <c r="G10" s="299"/>
      <c r="H10" s="295" t="str">
        <f>CHOOSE('Bidder Instructions'!$H$40,'1.2a Subcontractor Input'!J$16,'1.2b Subcontractor Input'!P$16,"No sub-contractor selected")</f>
        <v>Subcontractor #2 Ltd</v>
      </c>
      <c r="I10" s="295"/>
      <c r="J10" s="295"/>
      <c r="K10" s="295"/>
      <c r="L10" s="295"/>
      <c r="M10" s="295"/>
      <c r="N10" s="295"/>
      <c r="O10" s="295"/>
      <c r="P10" s="295"/>
      <c r="Q10" s="295"/>
      <c r="R10" s="295"/>
    </row>
    <row r="11" spans="1:19" ht="15.75" x14ac:dyDescent="0.2">
      <c r="A11" s="3"/>
      <c r="B11" s="3"/>
      <c r="C11" s="299" t="s">
        <v>0</v>
      </c>
      <c r="D11" s="299"/>
      <c r="E11" s="299"/>
      <c r="F11" s="299"/>
      <c r="G11" s="299"/>
      <c r="H11" s="295">
        <f>'2.2 Subcontractor Ancillary Inp'!D36</f>
        <v>0</v>
      </c>
      <c r="I11" s="295"/>
      <c r="J11" s="295"/>
      <c r="K11" s="295"/>
      <c r="L11" s="295"/>
      <c r="M11" s="295"/>
      <c r="N11" s="295"/>
      <c r="O11" s="295"/>
      <c r="P11" s="295"/>
      <c r="Q11" s="295"/>
      <c r="R11" s="295"/>
    </row>
    <row r="12" spans="1:19" ht="15.75" x14ac:dyDescent="0.2">
      <c r="A12" s="3"/>
      <c r="B12" s="3"/>
      <c r="C12" s="299" t="s">
        <v>46</v>
      </c>
      <c r="D12" s="299"/>
      <c r="E12" s="299"/>
      <c r="F12" s="299"/>
      <c r="G12" s="299"/>
      <c r="H12" s="295">
        <f>'2.2 Subcontractor Ancillary Inp'!D37</f>
        <v>0</v>
      </c>
      <c r="I12" s="295"/>
      <c r="J12" s="295"/>
      <c r="K12" s="295"/>
      <c r="L12" s="295"/>
      <c r="M12" s="295"/>
      <c r="N12" s="295"/>
      <c r="O12" s="295"/>
      <c r="P12" s="295"/>
      <c r="Q12" s="295"/>
      <c r="R12" s="295"/>
    </row>
    <row r="13" spans="1:19" ht="15.75" x14ac:dyDescent="0.2">
      <c r="A13" s="3"/>
      <c r="B13" s="3"/>
      <c r="C13" s="299" t="s">
        <v>47</v>
      </c>
      <c r="D13" s="299"/>
      <c r="E13" s="299"/>
      <c r="F13" s="299"/>
      <c r="G13" s="299"/>
      <c r="H13" s="295">
        <f>'2.2 Subcontractor Ancillary Inp'!D38</f>
        <v>0</v>
      </c>
      <c r="I13" s="295"/>
      <c r="J13" s="295"/>
      <c r="K13" s="295"/>
      <c r="L13" s="295"/>
      <c r="M13" s="295"/>
      <c r="N13" s="295"/>
      <c r="O13" s="295"/>
      <c r="P13" s="295"/>
      <c r="Q13" s="295"/>
      <c r="R13" s="295"/>
    </row>
    <row r="14" spans="1:19" ht="15.75" x14ac:dyDescent="0.2">
      <c r="A14" s="3"/>
      <c r="B14" s="3"/>
      <c r="C14" s="299" t="s">
        <v>65</v>
      </c>
      <c r="D14" s="299"/>
      <c r="E14" s="299"/>
      <c r="F14" s="299"/>
      <c r="G14" s="299"/>
      <c r="H14" s="298" t="str">
        <f>CHOOSE('Bidder Instructions'!$H$40,'1.2a Subcontractor Input'!M$21,'1.2b Subcontractor Input'!Y$21,"No sub-contractor selected")</f>
        <v>31/XX/20XX</v>
      </c>
      <c r="I14" s="298"/>
      <c r="J14" s="298"/>
      <c r="K14" s="298"/>
      <c r="L14" s="298"/>
      <c r="M14" s="298"/>
      <c r="N14" s="298"/>
      <c r="O14" s="298"/>
      <c r="P14" s="298"/>
      <c r="Q14" s="298"/>
      <c r="R14" s="298"/>
    </row>
    <row r="15" spans="1:19" ht="15" x14ac:dyDescent="0.2">
      <c r="A15" s="3"/>
      <c r="B15" s="3"/>
      <c r="C15" s="2"/>
      <c r="D15" s="4"/>
      <c r="E15" s="4"/>
      <c r="F15" s="4"/>
      <c r="G15" s="4"/>
      <c r="H15" s="4"/>
      <c r="I15" s="4"/>
      <c r="J15" s="4"/>
      <c r="K15" s="4"/>
      <c r="L15" s="4"/>
      <c r="M15" s="4"/>
      <c r="N15" s="4"/>
      <c r="O15" s="4"/>
      <c r="P15" s="4"/>
      <c r="Q15" s="4"/>
      <c r="R15" s="4"/>
    </row>
    <row r="16" spans="1:19" ht="15" x14ac:dyDescent="0.2">
      <c r="A16" s="3"/>
      <c r="B16" s="3"/>
      <c r="C16" s="2"/>
      <c r="D16" s="4"/>
      <c r="E16" s="4"/>
      <c r="F16" s="4"/>
      <c r="G16" s="4"/>
      <c r="H16" s="4"/>
      <c r="I16" s="4"/>
      <c r="J16" s="4"/>
      <c r="K16" s="4"/>
      <c r="L16" s="4"/>
      <c r="M16" s="4"/>
      <c r="N16" s="4"/>
      <c r="O16" s="4"/>
      <c r="P16" s="4"/>
      <c r="Q16" s="4"/>
      <c r="R16" s="4"/>
    </row>
    <row r="17" spans="1:18" ht="15.75" x14ac:dyDescent="0.25">
      <c r="A17" s="3"/>
      <c r="B17" s="3"/>
      <c r="C17" s="97" t="s">
        <v>451</v>
      </c>
      <c r="D17" s="3"/>
      <c r="E17" s="5"/>
      <c r="F17" s="5"/>
      <c r="G17" s="5"/>
      <c r="H17" s="4"/>
      <c r="I17" s="4"/>
      <c r="J17" s="4"/>
      <c r="K17" s="4"/>
      <c r="L17" s="4"/>
      <c r="M17" s="4"/>
      <c r="N17" s="4"/>
      <c r="O17" s="6"/>
      <c r="P17" s="6"/>
      <c r="Q17" s="4"/>
      <c r="R17" s="4"/>
    </row>
    <row r="18" spans="1:18" ht="15.6" customHeight="1" x14ac:dyDescent="0.25">
      <c r="A18" s="8"/>
      <c r="B18" s="8"/>
      <c r="C18" s="300" t="s">
        <v>3</v>
      </c>
      <c r="D18" s="300"/>
      <c r="E18" s="7" t="s">
        <v>59</v>
      </c>
      <c r="F18" s="7"/>
      <c r="G18" s="7" t="s">
        <v>58</v>
      </c>
      <c r="H18" s="154" t="s">
        <v>60</v>
      </c>
      <c r="I18" s="154"/>
      <c r="J18" s="154" t="s">
        <v>61</v>
      </c>
      <c r="K18" s="154" t="s">
        <v>62</v>
      </c>
      <c r="L18" s="154"/>
      <c r="M18" s="154" t="s">
        <v>63</v>
      </c>
      <c r="N18" s="296" t="s">
        <v>452</v>
      </c>
      <c r="O18" s="296"/>
      <c r="P18" s="296"/>
      <c r="Q18" s="296"/>
      <c r="R18" s="296"/>
    </row>
    <row r="19" spans="1:18" ht="141" customHeight="1" x14ac:dyDescent="0.2">
      <c r="A19" s="3"/>
      <c r="B19" s="3"/>
      <c r="C19" s="164">
        <v>1</v>
      </c>
      <c r="D19" s="164" t="s">
        <v>167</v>
      </c>
      <c r="E19" s="165" t="e">
        <f>CHOOSE('Bidder Instructions'!$H$40,'1.2a Subcontractor Input'!K156,'1.2b Subcontractor Input'!S134,"")</f>
        <v>#DIV/0!</v>
      </c>
      <c r="F19" s="165" t="e">
        <f>CHOOSE('Bidder Instructions'!$H$40,'1.2a Subcontractor Input'!L156,'1.2b Subcontractor Input'!V134,"")</f>
        <v>#DIV/0!</v>
      </c>
      <c r="G19" s="165" t="e">
        <f>CHOOSE('Bidder Instructions'!$H$40,'1.2a Subcontractor Input'!M156,'1.2b Subcontractor Input'!Y134,"")</f>
        <v>#DIV/0!</v>
      </c>
      <c r="H19" s="167" t="e">
        <f>CHOOSE('Bidder Instructions'!$H$40,'1.2a Subcontractor Input'!K168,'1.2b Subcontractor Input'!S146,"")</f>
        <v>#DIV/0!</v>
      </c>
      <c r="I19" s="167" t="e">
        <f>CHOOSE('Bidder Instructions'!$H$40,'1.2a Subcontractor Input'!L168,'1.2b Subcontractor Input'!V146,"")</f>
        <v>#DIV/0!</v>
      </c>
      <c r="J19" s="167" t="e">
        <f>CHOOSE('Bidder Instructions'!$H$40,'1.2a Subcontractor Input'!M168,'1.2b Subcontractor Input'!Y146,"")</f>
        <v>#DIV/0!</v>
      </c>
      <c r="K19" s="9"/>
      <c r="L19" s="9"/>
      <c r="M19" s="9"/>
      <c r="N19" s="297"/>
      <c r="O19" s="297"/>
      <c r="P19" s="297"/>
      <c r="Q19" s="297"/>
      <c r="R19" s="297"/>
    </row>
    <row r="20" spans="1:18" ht="141" customHeight="1" x14ac:dyDescent="0.2">
      <c r="A20" s="3"/>
      <c r="B20" s="3"/>
      <c r="C20" s="164">
        <v>2</v>
      </c>
      <c r="D20" s="164" t="s">
        <v>68</v>
      </c>
      <c r="E20" s="166">
        <f>CHOOSE('Bidder Instructions'!$H$40,'1.2a Subcontractor Input'!K157,'1.2b Subcontractor Input'!S135,"")</f>
        <v>0</v>
      </c>
      <c r="F20" s="166">
        <f>CHOOSE('Bidder Instructions'!$H$40,'1.2a Subcontractor Input'!L157,'1.2b Subcontractor Input'!V135,"")</f>
        <v>0</v>
      </c>
      <c r="G20" s="166">
        <f>CHOOSE('Bidder Instructions'!$H$40,'1.2a Subcontractor Input'!M157,'1.2b Subcontractor Input'!Y135,"")</f>
        <v>0</v>
      </c>
      <c r="H20" s="167" t="str">
        <f>CHOOSE('Bidder Instructions'!$H$40,'1.2a Subcontractor Input'!K169,'1.2b Subcontractor Input'!S147,"")</f>
        <v>R</v>
      </c>
      <c r="I20" s="167" t="str">
        <f>CHOOSE('Bidder Instructions'!$H$40,'1.2a Subcontractor Input'!L169,'1.2b Subcontractor Input'!V147,"")</f>
        <v>R</v>
      </c>
      <c r="J20" s="167" t="str">
        <f>CHOOSE('Bidder Instructions'!$H$40,'1.2a Subcontractor Input'!M169,'1.2b Subcontractor Input'!Y147,"")</f>
        <v>R</v>
      </c>
      <c r="K20" s="9"/>
      <c r="L20" s="9"/>
      <c r="M20" s="9"/>
      <c r="N20" s="297"/>
      <c r="O20" s="297"/>
      <c r="P20" s="297"/>
      <c r="Q20" s="297"/>
      <c r="R20" s="297"/>
    </row>
    <row r="21" spans="1:18" ht="141" customHeight="1" x14ac:dyDescent="0.2">
      <c r="A21" s="3"/>
      <c r="B21" s="3"/>
      <c r="C21" s="164" t="s">
        <v>69</v>
      </c>
      <c r="D21" s="164" t="s">
        <v>253</v>
      </c>
      <c r="E21" s="166" t="str">
        <f>CHOOSE('Bidder Instructions'!$H$40,'1.2a Subcontractor Input'!K158,'1.2b Subcontractor Input'!S136,"")</f>
        <v>N/A</v>
      </c>
      <c r="F21" s="166" t="str">
        <f>CHOOSE('Bidder Instructions'!$H$40,'1.2a Subcontractor Input'!L158,'1.2b Subcontractor Input'!V136,"")</f>
        <v>N/A</v>
      </c>
      <c r="G21" s="166" t="str">
        <f>CHOOSE('Bidder Instructions'!$H$40,'1.2a Subcontractor Input'!M158,'1.2b Subcontractor Input'!Y136,"")</f>
        <v>N/A</v>
      </c>
      <c r="H21" s="167" t="str">
        <f>CHOOSE('Bidder Instructions'!$H$40,'1.2a Subcontractor Input'!K170,'1.2b Subcontractor Input'!S148,"")</f>
        <v>N/A</v>
      </c>
      <c r="I21" s="167" t="str">
        <f>CHOOSE('Bidder Instructions'!$H$40,'1.2a Subcontractor Input'!L170,'1.2b Subcontractor Input'!V148,"")</f>
        <v>N/A</v>
      </c>
      <c r="J21" s="167" t="str">
        <f>CHOOSE('Bidder Instructions'!$H$40,'1.2a Subcontractor Input'!M170,'1.2b Subcontractor Input'!Y148,"")</f>
        <v>N/A</v>
      </c>
      <c r="K21" s="9"/>
      <c r="L21" s="9"/>
      <c r="M21" s="9"/>
      <c r="N21" s="297"/>
      <c r="O21" s="297"/>
      <c r="P21" s="297"/>
      <c r="Q21" s="297"/>
      <c r="R21" s="297"/>
    </row>
    <row r="22" spans="1:18" ht="141" customHeight="1" x14ac:dyDescent="0.2">
      <c r="A22" s="3"/>
      <c r="B22" s="3"/>
      <c r="C22" s="164" t="s">
        <v>72</v>
      </c>
      <c r="D22" s="164" t="s">
        <v>77</v>
      </c>
      <c r="E22" s="165" t="e">
        <f>CHOOSE('Bidder Instructions'!$H$40,'1.2a Subcontractor Input'!K159,'1.2b Subcontractor Input'!S137,"")</f>
        <v>#DIV/0!</v>
      </c>
      <c r="F22" s="165" t="e">
        <f>CHOOSE('Bidder Instructions'!$H$40,'1.2a Subcontractor Input'!L159,'1.2b Subcontractor Input'!V137,"")</f>
        <v>#DIV/0!</v>
      </c>
      <c r="G22" s="165" t="e">
        <f>CHOOSE('Bidder Instructions'!$H$40,'1.2a Subcontractor Input'!M159,'1.2b Subcontractor Input'!Y137,"")</f>
        <v>#DIV/0!</v>
      </c>
      <c r="H22" s="167" t="e">
        <f>CHOOSE('Bidder Instructions'!$H$40,'1.2a Subcontractor Input'!K171,'1.2b Subcontractor Input'!S149,"")</f>
        <v>#DIV/0!</v>
      </c>
      <c r="I22" s="167" t="e">
        <f>CHOOSE('Bidder Instructions'!$H$40,'1.2a Subcontractor Input'!L171,'1.2b Subcontractor Input'!V149,"")</f>
        <v>#DIV/0!</v>
      </c>
      <c r="J22" s="167" t="e">
        <f>CHOOSE('Bidder Instructions'!$H$40,'1.2a Subcontractor Input'!M171,'1.2b Subcontractor Input'!Y149,"")</f>
        <v>#DIV/0!</v>
      </c>
      <c r="K22" s="9"/>
      <c r="L22" s="9"/>
      <c r="M22" s="9"/>
      <c r="N22" s="297"/>
      <c r="O22" s="297"/>
      <c r="P22" s="297"/>
      <c r="Q22" s="297"/>
      <c r="R22" s="297"/>
    </row>
    <row r="23" spans="1:18" ht="141" customHeight="1" x14ac:dyDescent="0.2">
      <c r="A23" s="3"/>
      <c r="B23" s="3"/>
      <c r="C23" s="164">
        <v>4</v>
      </c>
      <c r="D23" s="164" t="s">
        <v>82</v>
      </c>
      <c r="E23" s="165" t="e">
        <f>CHOOSE('Bidder Instructions'!$H$40,'1.2a Subcontractor Input'!K160,'1.2b Subcontractor Input'!S138,"")</f>
        <v>#DIV/0!</v>
      </c>
      <c r="F23" s="165" t="e">
        <f>CHOOSE('Bidder Instructions'!$H$40,'1.2a Subcontractor Input'!L160,'1.2b Subcontractor Input'!V138,"")</f>
        <v>#DIV/0!</v>
      </c>
      <c r="G23" s="165" t="e">
        <f>CHOOSE('Bidder Instructions'!$H$40,'1.2a Subcontractor Input'!M160,'1.2b Subcontractor Input'!Y138,"")</f>
        <v>#DIV/0!</v>
      </c>
      <c r="H23" s="167" t="e">
        <f>CHOOSE('Bidder Instructions'!$H$40,'1.2a Subcontractor Input'!K172,'1.2b Subcontractor Input'!S150,"")</f>
        <v>#DIV/0!</v>
      </c>
      <c r="I23" s="167" t="e">
        <f>CHOOSE('Bidder Instructions'!$H$40,'1.2a Subcontractor Input'!L172,'1.2b Subcontractor Input'!V150,"")</f>
        <v>#DIV/0!</v>
      </c>
      <c r="J23" s="169" t="e">
        <f>CHOOSE('Bidder Instructions'!$H$40,'1.2a Subcontractor Input'!M172,'1.2b Subcontractor Input'!Y150,"")</f>
        <v>#DIV/0!</v>
      </c>
      <c r="K23" s="168"/>
      <c r="L23" s="9"/>
      <c r="M23" s="170"/>
      <c r="N23" s="293"/>
      <c r="O23" s="293"/>
      <c r="P23" s="293"/>
      <c r="Q23" s="293"/>
      <c r="R23" s="294"/>
    </row>
    <row r="24" spans="1:18" ht="141" customHeight="1" x14ac:dyDescent="0.2">
      <c r="A24" s="3"/>
      <c r="B24" s="3"/>
      <c r="C24" s="164">
        <v>5</v>
      </c>
      <c r="D24" s="164" t="s">
        <v>75</v>
      </c>
      <c r="E24" s="165" t="e">
        <f>CHOOSE('Bidder Instructions'!$H$40,'1.2a Subcontractor Input'!K161,'1.2b Subcontractor Input'!S139,"")</f>
        <v>#DIV/0!</v>
      </c>
      <c r="F24" s="165" t="e">
        <f>CHOOSE('Bidder Instructions'!$H$40,'1.2a Subcontractor Input'!L161,'1.2b Subcontractor Input'!V139,"")</f>
        <v>#DIV/0!</v>
      </c>
      <c r="G24" s="165" t="e">
        <f>CHOOSE('Bidder Instructions'!$H$40,'1.2a Subcontractor Input'!M161,'1.2b Subcontractor Input'!Y139,"")</f>
        <v>#DIV/0!</v>
      </c>
      <c r="H24" s="167" t="str">
        <f>CHOOSE('Bidder Instructions'!$H$40,'1.2a Subcontractor Input'!K173,'1.2b Subcontractor Input'!S151,"")</f>
        <v>G</v>
      </c>
      <c r="I24" s="167" t="str">
        <f>CHOOSE('Bidder Instructions'!$H$40,'1.2a Subcontractor Input'!L173,'1.2b Subcontractor Input'!V151,"")</f>
        <v>G</v>
      </c>
      <c r="J24" s="169" t="str">
        <f>CHOOSE('Bidder Instructions'!$H$40,'1.2a Subcontractor Input'!M173,'1.2b Subcontractor Input'!Y151,"")</f>
        <v>G</v>
      </c>
      <c r="K24" s="168"/>
      <c r="L24" s="9"/>
      <c r="M24" s="170"/>
      <c r="N24" s="293"/>
      <c r="O24" s="293"/>
      <c r="P24" s="293"/>
      <c r="Q24" s="293"/>
      <c r="R24" s="294"/>
    </row>
    <row r="25" spans="1:18" ht="141" customHeight="1" x14ac:dyDescent="0.2">
      <c r="A25" s="3"/>
      <c r="B25" s="3"/>
      <c r="C25" s="164">
        <v>6</v>
      </c>
      <c r="D25" s="164" t="s">
        <v>78</v>
      </c>
      <c r="E25" s="165" t="e">
        <f>CHOOSE('Bidder Instructions'!$H$40,'1.2a Subcontractor Input'!K162,'1.2b Subcontractor Input'!S140,"")</f>
        <v>#DIV/0!</v>
      </c>
      <c r="F25" s="165" t="e">
        <f>CHOOSE('Bidder Instructions'!$H$40,'1.2a Subcontractor Input'!L162,'1.2b Subcontractor Input'!V140,"")</f>
        <v>#DIV/0!</v>
      </c>
      <c r="G25" s="165" t="e">
        <f>CHOOSE('Bidder Instructions'!$H$40,'1.2a Subcontractor Input'!M162,'1.2b Subcontractor Input'!Y140,"")</f>
        <v>#DIV/0!</v>
      </c>
      <c r="H25" s="167" t="e">
        <f>CHOOSE('Bidder Instructions'!$H$40,'1.2a Subcontractor Input'!K174,'1.2b Subcontractor Input'!S152,"")</f>
        <v>#DIV/0!</v>
      </c>
      <c r="I25" s="167" t="e">
        <f>CHOOSE('Bidder Instructions'!$H$40,'1.2a Subcontractor Input'!L174,'1.2b Subcontractor Input'!V152,"")</f>
        <v>#DIV/0!</v>
      </c>
      <c r="J25" s="169" t="e">
        <f>CHOOSE('Bidder Instructions'!$H$40,'1.2a Subcontractor Input'!M174,'1.2b Subcontractor Input'!Y152,"")</f>
        <v>#DIV/0!</v>
      </c>
      <c r="K25" s="168"/>
      <c r="L25" s="9"/>
      <c r="M25" s="170"/>
      <c r="N25" s="293"/>
      <c r="O25" s="293"/>
      <c r="P25" s="293"/>
      <c r="Q25" s="293"/>
      <c r="R25" s="294"/>
    </row>
    <row r="26" spans="1:18" ht="141" customHeight="1" x14ac:dyDescent="0.2">
      <c r="A26" s="3"/>
      <c r="B26" s="3"/>
      <c r="C26" s="164">
        <v>7</v>
      </c>
      <c r="D26" s="164" t="s">
        <v>79</v>
      </c>
      <c r="E26" s="165">
        <f>CHOOSE('Bidder Instructions'!$H$40,'1.2a Subcontractor Input'!K163,'1.2b Subcontractor Input'!S141,"")</f>
        <v>0</v>
      </c>
      <c r="F26" s="165">
        <f>CHOOSE('Bidder Instructions'!$H$40,'1.2a Subcontractor Input'!L163,'1.2b Subcontractor Input'!V141,"")</f>
        <v>0</v>
      </c>
      <c r="G26" s="165">
        <f>CHOOSE('Bidder Instructions'!$H$40,'1.2a Subcontractor Input'!M163,'1.2b Subcontractor Input'!Y141,"")</f>
        <v>0</v>
      </c>
      <c r="H26" s="167" t="str">
        <f>CHOOSE('Bidder Instructions'!$H$40,'1.2a Subcontractor Input'!K175,'1.2b Subcontractor Input'!S153,"")</f>
        <v>R</v>
      </c>
      <c r="I26" s="167" t="str">
        <f>CHOOSE('Bidder Instructions'!$H$40,'1.2a Subcontractor Input'!L175,'1.2b Subcontractor Input'!V153,"")</f>
        <v>R</v>
      </c>
      <c r="J26" s="167" t="str">
        <f>CHOOSE('Bidder Instructions'!$H$40,'1.2a Subcontractor Input'!M175,'1.2b Subcontractor Input'!Y153,"")</f>
        <v>R</v>
      </c>
      <c r="K26" s="9"/>
      <c r="L26" s="9"/>
      <c r="M26" s="9"/>
      <c r="N26" s="297"/>
      <c r="O26" s="297"/>
      <c r="P26" s="297"/>
      <c r="Q26" s="297"/>
      <c r="R26" s="297"/>
    </row>
    <row r="27" spans="1:18" ht="141" customHeight="1" x14ac:dyDescent="0.2">
      <c r="A27" s="3"/>
      <c r="B27" s="3"/>
      <c r="C27" s="164">
        <v>8</v>
      </c>
      <c r="D27" s="164" t="s">
        <v>80</v>
      </c>
      <c r="E27" s="166" t="e">
        <f>CHOOSE('Bidder Instructions'!$H$40,'1.2a Subcontractor Input'!K164,'1.2b Subcontractor Input'!S142,"")</f>
        <v>#DIV/0!</v>
      </c>
      <c r="F27" s="166" t="e">
        <f>CHOOSE('Bidder Instructions'!$H$40,'1.2a Subcontractor Input'!L164,'1.2b Subcontractor Input'!V142,"")</f>
        <v>#DIV/0!</v>
      </c>
      <c r="G27" s="166" t="e">
        <f>CHOOSE('Bidder Instructions'!$H$40,'1.2a Subcontractor Input'!M164,'1.2b Subcontractor Input'!Y142,"")</f>
        <v>#DIV/0!</v>
      </c>
      <c r="H27" s="167" t="e">
        <f>CHOOSE('Bidder Instructions'!$H$40,'1.2a Subcontractor Input'!K176,'1.2b Subcontractor Input'!S154,"")</f>
        <v>#DIV/0!</v>
      </c>
      <c r="I27" s="167" t="e">
        <f>CHOOSE('Bidder Instructions'!$H$40,'1.2a Subcontractor Input'!L176,'1.2b Subcontractor Input'!V154,"")</f>
        <v>#DIV/0!</v>
      </c>
      <c r="J27" s="167" t="e">
        <f>CHOOSE('Bidder Instructions'!$H$40,'1.2a Subcontractor Input'!M176,'1.2b Subcontractor Input'!Y154,"")</f>
        <v>#DIV/0!</v>
      </c>
      <c r="K27" s="10"/>
      <c r="L27" s="10"/>
      <c r="M27" s="10"/>
      <c r="N27" s="297"/>
      <c r="O27" s="297"/>
      <c r="P27" s="297"/>
      <c r="Q27" s="297"/>
      <c r="R27" s="297"/>
    </row>
    <row r="28" spans="1:18" ht="15" x14ac:dyDescent="0.2">
      <c r="A28" s="3"/>
      <c r="B28" s="3"/>
      <c r="C28" s="2"/>
      <c r="D28" s="2"/>
      <c r="E28" s="4"/>
      <c r="F28" s="4"/>
      <c r="G28" s="4"/>
      <c r="H28" s="4"/>
      <c r="I28" s="4"/>
      <c r="J28" s="4"/>
      <c r="K28" s="4"/>
      <c r="L28" s="4"/>
      <c r="M28" s="4"/>
      <c r="N28" s="4"/>
      <c r="O28" s="4"/>
      <c r="P28" s="4"/>
      <c r="Q28" s="4"/>
      <c r="R28" s="4"/>
    </row>
    <row r="29" spans="1:18" ht="15" x14ac:dyDescent="0.2">
      <c r="A29" s="3"/>
      <c r="B29" s="3"/>
      <c r="C29" s="2"/>
      <c r="D29" s="2"/>
      <c r="E29" s="4"/>
      <c r="F29" s="4"/>
      <c r="G29" s="4"/>
      <c r="H29" s="4"/>
      <c r="I29" s="4"/>
      <c r="J29" s="4"/>
      <c r="K29" s="4"/>
      <c r="L29" s="4"/>
      <c r="M29" s="4"/>
      <c r="N29" s="4"/>
      <c r="O29" s="4"/>
      <c r="P29" s="4"/>
      <c r="Q29" s="4"/>
      <c r="R29" s="4"/>
    </row>
    <row r="30" spans="1:18" ht="15" x14ac:dyDescent="0.2">
      <c r="A30" s="3"/>
      <c r="B30" s="3"/>
      <c r="C30" s="2"/>
      <c r="D30" s="2"/>
      <c r="E30" s="4"/>
      <c r="F30" s="4"/>
      <c r="G30" s="4"/>
      <c r="H30" s="4"/>
      <c r="I30" s="4"/>
      <c r="J30" s="4"/>
      <c r="K30" s="4"/>
      <c r="L30" s="4"/>
      <c r="M30" s="4"/>
      <c r="N30" s="4"/>
      <c r="O30" s="4"/>
      <c r="P30" s="4"/>
      <c r="Q30" s="4"/>
      <c r="R30" s="4"/>
    </row>
    <row r="31" spans="1:18" ht="15" x14ac:dyDescent="0.2">
      <c r="A31" s="3"/>
      <c r="B31" s="3"/>
      <c r="C31" s="2"/>
      <c r="D31" s="2"/>
      <c r="E31" s="4"/>
      <c r="F31" s="4"/>
      <c r="G31" s="4"/>
      <c r="H31" s="4"/>
      <c r="I31" s="4"/>
      <c r="J31" s="4"/>
      <c r="K31" s="4"/>
      <c r="L31" s="4"/>
      <c r="M31" s="4"/>
      <c r="N31" s="4"/>
      <c r="O31" s="4"/>
      <c r="P31" s="4"/>
      <c r="Q31" s="4"/>
      <c r="R31" s="4"/>
    </row>
    <row r="32" spans="1:18" ht="15" x14ac:dyDescent="0.2">
      <c r="A32" s="3"/>
      <c r="B32" s="3"/>
      <c r="C32" s="2"/>
      <c r="D32" s="2"/>
      <c r="E32" s="4"/>
      <c r="F32" s="4"/>
      <c r="G32" s="4"/>
      <c r="H32" s="4"/>
      <c r="I32" s="4"/>
      <c r="J32" s="4"/>
      <c r="K32" s="4"/>
      <c r="L32" s="4"/>
      <c r="M32" s="4"/>
      <c r="N32" s="4"/>
      <c r="O32" s="4"/>
      <c r="P32" s="4"/>
      <c r="Q32" s="4"/>
      <c r="R32" s="4"/>
    </row>
    <row r="33" spans="1:19" ht="15" x14ac:dyDescent="0.2">
      <c r="A33" s="3"/>
      <c r="B33" s="3"/>
      <c r="C33" s="2"/>
      <c r="D33" s="2"/>
      <c r="E33" s="4"/>
      <c r="F33" s="4"/>
      <c r="G33" s="4"/>
      <c r="H33" s="4"/>
      <c r="I33" s="4"/>
      <c r="J33" s="4"/>
      <c r="K33" s="4"/>
      <c r="L33" s="4"/>
      <c r="M33" s="4"/>
      <c r="N33" s="4"/>
      <c r="O33" s="4"/>
      <c r="P33" s="4"/>
      <c r="Q33" s="4"/>
      <c r="R33" s="4"/>
    </row>
    <row r="34" spans="1:19" ht="15.75" x14ac:dyDescent="0.25">
      <c r="A34" s="117" t="s">
        <v>158</v>
      </c>
      <c r="B34" s="117"/>
      <c r="C34" s="117"/>
      <c r="D34" s="117"/>
      <c r="E34" s="117"/>
      <c r="F34" s="117"/>
      <c r="G34" s="117"/>
      <c r="H34" s="117"/>
      <c r="I34" s="117"/>
      <c r="J34" s="117"/>
      <c r="K34" s="117"/>
      <c r="L34" s="117"/>
      <c r="M34" s="117"/>
      <c r="N34" s="117"/>
      <c r="O34" s="117"/>
      <c r="P34" s="117"/>
      <c r="Q34" s="117"/>
      <c r="R34" s="117"/>
      <c r="S34" s="117"/>
    </row>
    <row r="35" spans="1:19" ht="14.45" customHeight="1" x14ac:dyDescent="0.2"/>
  </sheetData>
  <sheetProtection password="99B6" sheet="1" objects="1" scenarios="1"/>
  <protectedRanges>
    <protectedRange sqref="N19:R27" name="Sub Supplier Assessment 2"/>
  </protectedRanges>
  <mergeCells count="22">
    <mergeCell ref="N27:R27"/>
    <mergeCell ref="H13:R13"/>
    <mergeCell ref="H14:R14"/>
    <mergeCell ref="C18:D18"/>
    <mergeCell ref="N18:R18"/>
    <mergeCell ref="C13:G13"/>
    <mergeCell ref="C14:G14"/>
    <mergeCell ref="N19:R19"/>
    <mergeCell ref="N20:R20"/>
    <mergeCell ref="N21:R21"/>
    <mergeCell ref="N22:R22"/>
    <mergeCell ref="N26:R26"/>
    <mergeCell ref="N23:R23"/>
    <mergeCell ref="N24:R24"/>
    <mergeCell ref="N25:R25"/>
    <mergeCell ref="C6:D6"/>
    <mergeCell ref="H10:R10"/>
    <mergeCell ref="H11:R11"/>
    <mergeCell ref="H12:R12"/>
    <mergeCell ref="C10:G10"/>
    <mergeCell ref="C11:G11"/>
    <mergeCell ref="C12:G12"/>
  </mergeCells>
  <conditionalFormatting sqref="H20:M27 I19:M19">
    <cfRule type="expression" dxfId="23" priority="8" stopIfTrue="1">
      <formula>H19="R"</formula>
    </cfRule>
    <cfRule type="expression" dxfId="22" priority="9" stopIfTrue="1">
      <formula>H19="A"</formula>
    </cfRule>
    <cfRule type="expression" dxfId="21" priority="10" stopIfTrue="1">
      <formula>H19="G"</formula>
    </cfRule>
  </conditionalFormatting>
  <conditionalFormatting sqref="H19">
    <cfRule type="expression" dxfId="20" priority="5" stopIfTrue="1">
      <formula>H19="R"</formula>
    </cfRule>
    <cfRule type="expression" dxfId="19" priority="6" stopIfTrue="1">
      <formula>H19="A"</formula>
    </cfRule>
    <cfRule type="expression" dxfId="18" priority="7" stopIfTrue="1">
      <formula>H19="G"</formula>
    </cfRule>
  </conditionalFormatting>
  <conditionalFormatting sqref="C5">
    <cfRule type="expression" dxfId="17" priority="2">
      <formula>IF(AND(sysChk=0,sysWarn=0),1,0)</formula>
    </cfRule>
    <cfRule type="expression" dxfId="16" priority="3">
      <formula>IF(AND(sysChk=0,sysWarn&lt;&gt;0),1,0)</formula>
    </cfRule>
    <cfRule type="expression" dxfId="15"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1"/>
    <pageSetUpPr fitToPage="1"/>
  </sheetPr>
  <dimension ref="A1:S35"/>
  <sheetViews>
    <sheetView showGridLines="0" zoomScale="40" zoomScaleNormal="40" workbookViewId="0">
      <pane ySplit="8" topLeftCell="A9" activePane="bottomLeft" state="frozen"/>
      <selection activeCell="A9" sqref="A9"/>
      <selection pane="bottomLeft" activeCell="N19" sqref="N19:R19"/>
    </sheetView>
  </sheetViews>
  <sheetFormatPr defaultColWidth="0" defaultRowHeight="14.45" customHeight="1" zeroHeight="1" x14ac:dyDescent="0.2"/>
  <cols>
    <col min="1" max="2" width="9.140625" customWidth="1"/>
    <col min="3" max="3" width="34.140625" customWidth="1"/>
    <col min="4" max="4" width="64.85546875" customWidth="1"/>
    <col min="5" max="10" width="18.140625" customWidth="1"/>
    <col min="11" max="13" width="9.85546875" hidden="1" customWidth="1"/>
    <col min="14" max="14" width="10.85546875" customWidth="1"/>
    <col min="15" max="15" width="40.42578125" customWidth="1"/>
    <col min="16" max="16" width="10.42578125" customWidth="1"/>
    <col min="17" max="17" width="37.140625" customWidth="1"/>
    <col min="18" max="18" width="101.85546875" customWidth="1"/>
    <col min="19" max="19" width="9.140625" customWidth="1"/>
    <col min="20" max="16384" width="9.140625" hidden="1"/>
  </cols>
  <sheetData>
    <row r="1" spans="1:19" ht="12" x14ac:dyDescent="0.2">
      <c r="A1" s="109"/>
      <c r="B1" s="109"/>
      <c r="C1" s="110"/>
      <c r="D1" s="109"/>
      <c r="E1" s="109"/>
      <c r="F1" s="109"/>
      <c r="G1" s="109"/>
      <c r="H1" s="109"/>
      <c r="I1" s="109"/>
      <c r="J1" s="109"/>
      <c r="K1" s="109"/>
      <c r="L1" s="109"/>
      <c r="M1" s="109"/>
      <c r="N1" s="109"/>
      <c r="O1" s="109"/>
      <c r="P1" s="109"/>
      <c r="Q1" s="109"/>
      <c r="R1" s="109"/>
      <c r="S1" s="109"/>
    </row>
    <row r="2" spans="1:19" ht="12.75" x14ac:dyDescent="0.2">
      <c r="A2" s="109"/>
      <c r="B2" s="109"/>
      <c r="C2" s="111" t="str">
        <f>cstProjectName</f>
        <v>RM6232 - FM &amp; Workplace Services</v>
      </c>
      <c r="D2" s="109"/>
      <c r="E2" s="109"/>
      <c r="F2" s="109"/>
      <c r="G2" s="109"/>
      <c r="H2" s="109"/>
      <c r="I2" s="109"/>
      <c r="J2" s="109"/>
      <c r="K2" s="109"/>
      <c r="L2" s="109"/>
      <c r="M2" s="109"/>
      <c r="N2" s="109"/>
      <c r="O2" s="109"/>
      <c r="P2" s="109"/>
      <c r="Q2" s="109"/>
      <c r="R2" s="109"/>
      <c r="S2" s="109"/>
    </row>
    <row r="3" spans="1:19" ht="12.75" x14ac:dyDescent="0.2">
      <c r="A3" s="109"/>
      <c r="B3" s="109"/>
      <c r="C3" s="112" t="str">
        <f ca="1">MID(CELL("filename",A1),FIND("]",CELL("filename",A1))+1,256)&amp;" Sheet"</f>
        <v>3.6 Subcontractor #3 Assmt Sheet</v>
      </c>
      <c r="D3" s="109"/>
      <c r="E3" s="109"/>
      <c r="F3" s="109"/>
      <c r="G3" s="109"/>
      <c r="H3" s="109"/>
      <c r="I3" s="109"/>
      <c r="J3" s="109"/>
      <c r="K3" s="109"/>
      <c r="L3" s="109"/>
      <c r="M3" s="109"/>
      <c r="N3" s="109"/>
      <c r="O3" s="109"/>
      <c r="P3" s="109"/>
      <c r="Q3" s="109"/>
      <c r="R3" s="109"/>
      <c r="S3" s="109"/>
    </row>
    <row r="4" spans="1:19" ht="12" x14ac:dyDescent="0.2">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2" x14ac:dyDescent="0.2">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75" x14ac:dyDescent="0.2">
      <c r="A6" s="109"/>
      <c r="B6" s="114"/>
      <c r="C6" s="238" t="str">
        <f>HYPERLINK("#'Contents'!A1","Click for Contents")</f>
        <v>Click for Contents</v>
      </c>
      <c r="D6" s="238"/>
      <c r="E6" s="113"/>
      <c r="F6" s="113"/>
      <c r="G6" s="113"/>
      <c r="H6" s="113"/>
      <c r="I6" s="113"/>
      <c r="J6" s="113"/>
      <c r="K6" s="113"/>
      <c r="L6" s="113"/>
      <c r="M6" s="113"/>
      <c r="N6" s="113"/>
      <c r="O6" s="113"/>
      <c r="P6" s="113"/>
      <c r="Q6" s="113"/>
      <c r="R6" s="113"/>
      <c r="S6" s="113"/>
    </row>
    <row r="7" spans="1:19" ht="12" x14ac:dyDescent="0.2">
      <c r="A7" s="109"/>
      <c r="B7" s="109"/>
      <c r="C7" s="109"/>
      <c r="D7" s="109"/>
      <c r="E7" s="109"/>
      <c r="F7" s="109"/>
      <c r="G7" s="109"/>
      <c r="H7" s="109"/>
      <c r="I7" s="109"/>
      <c r="J7" s="109"/>
      <c r="K7" s="109"/>
      <c r="L7" s="109"/>
      <c r="M7" s="109"/>
      <c r="N7" s="109"/>
      <c r="O7" s="109"/>
      <c r="P7" s="109"/>
      <c r="Q7" s="109"/>
      <c r="R7" s="109"/>
      <c r="S7" s="109"/>
    </row>
    <row r="8" spans="1:19" ht="12" x14ac:dyDescent="0.2">
      <c r="A8" s="83">
        <f>SUM(A9:A34)</f>
        <v>0</v>
      </c>
      <c r="B8" s="83">
        <f>SUM(B9:B34)</f>
        <v>0</v>
      </c>
      <c r="C8" s="116"/>
      <c r="D8" s="116"/>
      <c r="E8" s="116"/>
      <c r="F8" s="116"/>
      <c r="G8" s="116"/>
      <c r="H8" s="116"/>
      <c r="I8" s="116"/>
      <c r="J8" s="116"/>
      <c r="K8" s="116"/>
      <c r="L8" s="116"/>
      <c r="M8" s="116"/>
      <c r="N8" s="116"/>
      <c r="O8" s="116"/>
      <c r="P8" s="116"/>
      <c r="Q8" s="116"/>
      <c r="R8" s="116"/>
      <c r="S8" s="116"/>
    </row>
    <row r="9" spans="1:19" ht="14.45" customHeight="1" x14ac:dyDescent="0.2">
      <c r="A9" s="27"/>
      <c r="B9" s="27"/>
      <c r="C9" s="27"/>
      <c r="D9" s="27"/>
      <c r="E9" s="27"/>
      <c r="F9" s="27"/>
      <c r="G9" s="27"/>
      <c r="H9" s="27"/>
      <c r="I9" s="27"/>
      <c r="J9" s="27"/>
      <c r="K9" s="27"/>
      <c r="L9" s="27"/>
      <c r="M9" s="27"/>
      <c r="N9" s="27"/>
      <c r="O9" s="27"/>
      <c r="P9" s="27"/>
      <c r="Q9" s="27"/>
      <c r="R9" s="27"/>
    </row>
    <row r="10" spans="1:19" ht="15.75" x14ac:dyDescent="0.2">
      <c r="A10" s="3"/>
      <c r="B10" s="3"/>
      <c r="C10" s="299" t="s">
        <v>1</v>
      </c>
      <c r="D10" s="299"/>
      <c r="E10" s="299"/>
      <c r="F10" s="299"/>
      <c r="G10" s="299"/>
      <c r="H10" s="295" t="str">
        <f>CHOOSE('Bidder Instructions'!$H$40,'1.2a Subcontractor Input'!O$16,'1.2b Subcontractor Input'!AA$16,"No sub-contractor selected")</f>
        <v>Subcontractor #3 Ltd</v>
      </c>
      <c r="I10" s="295"/>
      <c r="J10" s="295"/>
      <c r="K10" s="295"/>
      <c r="L10" s="295"/>
      <c r="M10" s="295"/>
      <c r="N10" s="295"/>
      <c r="O10" s="295"/>
      <c r="P10" s="295"/>
      <c r="Q10" s="295"/>
      <c r="R10" s="295"/>
    </row>
    <row r="11" spans="1:19" ht="15.75" x14ac:dyDescent="0.2">
      <c r="A11" s="3"/>
      <c r="B11" s="3"/>
      <c r="C11" s="299" t="s">
        <v>0</v>
      </c>
      <c r="D11" s="299"/>
      <c r="E11" s="299"/>
      <c r="F11" s="299"/>
      <c r="G11" s="299"/>
      <c r="H11" s="295">
        <f>'2.2 Subcontractor Ancillary Inp'!D60</f>
        <v>0</v>
      </c>
      <c r="I11" s="295"/>
      <c r="J11" s="295"/>
      <c r="K11" s="295"/>
      <c r="L11" s="295"/>
      <c r="M11" s="295"/>
      <c r="N11" s="295"/>
      <c r="O11" s="295"/>
      <c r="P11" s="295"/>
      <c r="Q11" s="295"/>
      <c r="R11" s="295"/>
    </row>
    <row r="12" spans="1:19" ht="15.75" x14ac:dyDescent="0.2">
      <c r="A12" s="3"/>
      <c r="B12" s="3"/>
      <c r="C12" s="299" t="s">
        <v>46</v>
      </c>
      <c r="D12" s="299"/>
      <c r="E12" s="299"/>
      <c r="F12" s="299"/>
      <c r="G12" s="299"/>
      <c r="H12" s="295">
        <f>'2.2 Subcontractor Ancillary Inp'!D61</f>
        <v>0</v>
      </c>
      <c r="I12" s="295"/>
      <c r="J12" s="295"/>
      <c r="K12" s="295"/>
      <c r="L12" s="295"/>
      <c r="M12" s="295"/>
      <c r="N12" s="295"/>
      <c r="O12" s="295"/>
      <c r="P12" s="295"/>
      <c r="Q12" s="295"/>
      <c r="R12" s="295"/>
    </row>
    <row r="13" spans="1:19" ht="15.75" x14ac:dyDescent="0.2">
      <c r="A13" s="3"/>
      <c r="B13" s="3"/>
      <c r="C13" s="299" t="s">
        <v>47</v>
      </c>
      <c r="D13" s="299"/>
      <c r="E13" s="299"/>
      <c r="F13" s="299"/>
      <c r="G13" s="299"/>
      <c r="H13" s="295">
        <f>'2.2 Subcontractor Ancillary Inp'!D62</f>
        <v>0</v>
      </c>
      <c r="I13" s="295"/>
      <c r="J13" s="295"/>
      <c r="K13" s="295"/>
      <c r="L13" s="295"/>
      <c r="M13" s="295"/>
      <c r="N13" s="295"/>
      <c r="O13" s="295"/>
      <c r="P13" s="295"/>
      <c r="Q13" s="295"/>
      <c r="R13" s="295"/>
    </row>
    <row r="14" spans="1:19" ht="15.75" x14ac:dyDescent="0.2">
      <c r="A14" s="3"/>
      <c r="B14" s="3"/>
      <c r="C14" s="299" t="s">
        <v>65</v>
      </c>
      <c r="D14" s="299"/>
      <c r="E14" s="299"/>
      <c r="F14" s="299"/>
      <c r="G14" s="299"/>
      <c r="H14" s="298" t="str">
        <f>CHOOSE('Bidder Instructions'!$H$40,'1.2a Subcontractor Input'!R$21,'1.2b Subcontractor Input'!AJ$21,"No sub-contractor selected")</f>
        <v>31/XX/20XX</v>
      </c>
      <c r="I14" s="298"/>
      <c r="J14" s="298"/>
      <c r="K14" s="298"/>
      <c r="L14" s="298"/>
      <c r="M14" s="298"/>
      <c r="N14" s="298"/>
      <c r="O14" s="298"/>
      <c r="P14" s="298"/>
      <c r="Q14" s="298"/>
      <c r="R14" s="298"/>
    </row>
    <row r="15" spans="1:19" ht="15" x14ac:dyDescent="0.2">
      <c r="A15" s="3"/>
      <c r="B15" s="3"/>
      <c r="C15" s="2"/>
      <c r="D15" s="4"/>
      <c r="E15" s="4"/>
      <c r="F15" s="4"/>
      <c r="G15" s="4"/>
      <c r="H15" s="4"/>
      <c r="I15" s="4"/>
      <c r="J15" s="4"/>
      <c r="K15" s="4"/>
      <c r="L15" s="4"/>
      <c r="M15" s="4"/>
      <c r="N15" s="4"/>
      <c r="O15" s="4"/>
      <c r="P15" s="4"/>
      <c r="Q15" s="4"/>
      <c r="R15" s="4"/>
    </row>
    <row r="16" spans="1:19" ht="15" x14ac:dyDescent="0.2">
      <c r="A16" s="3"/>
      <c r="B16" s="3"/>
      <c r="C16" s="2"/>
      <c r="D16" s="4"/>
      <c r="E16" s="4"/>
      <c r="F16" s="4"/>
      <c r="G16" s="4"/>
      <c r="H16" s="4"/>
      <c r="I16" s="4"/>
      <c r="J16" s="4"/>
      <c r="K16" s="4"/>
      <c r="L16" s="4"/>
      <c r="M16" s="4"/>
      <c r="N16" s="4"/>
      <c r="O16" s="4"/>
      <c r="P16" s="4"/>
      <c r="Q16" s="4"/>
      <c r="R16" s="4"/>
    </row>
    <row r="17" spans="1:18" ht="15.75" x14ac:dyDescent="0.25">
      <c r="A17" s="3"/>
      <c r="B17" s="3"/>
      <c r="C17" s="97" t="s">
        <v>451</v>
      </c>
      <c r="D17" s="3"/>
      <c r="E17" s="5"/>
      <c r="F17" s="5"/>
      <c r="G17" s="5"/>
      <c r="H17" s="4"/>
      <c r="I17" s="4"/>
      <c r="J17" s="4"/>
      <c r="K17" s="4"/>
      <c r="L17" s="4"/>
      <c r="M17" s="4"/>
      <c r="N17" s="4"/>
      <c r="O17" s="6"/>
      <c r="P17" s="6"/>
      <c r="Q17" s="4"/>
      <c r="R17" s="4"/>
    </row>
    <row r="18" spans="1:18" ht="15.6" customHeight="1" x14ac:dyDescent="0.25">
      <c r="A18" s="8"/>
      <c r="B18" s="8"/>
      <c r="C18" s="300" t="s">
        <v>3</v>
      </c>
      <c r="D18" s="300"/>
      <c r="E18" s="7" t="s">
        <v>59</v>
      </c>
      <c r="F18" s="7"/>
      <c r="G18" s="7" t="s">
        <v>58</v>
      </c>
      <c r="H18" s="154" t="s">
        <v>60</v>
      </c>
      <c r="I18" s="154"/>
      <c r="J18" s="154" t="s">
        <v>61</v>
      </c>
      <c r="K18" s="154" t="s">
        <v>62</v>
      </c>
      <c r="L18" s="154"/>
      <c r="M18" s="154" t="s">
        <v>63</v>
      </c>
      <c r="N18" s="296" t="s">
        <v>452</v>
      </c>
      <c r="O18" s="296"/>
      <c r="P18" s="296"/>
      <c r="Q18" s="296"/>
      <c r="R18" s="296"/>
    </row>
    <row r="19" spans="1:18" ht="141" customHeight="1" x14ac:dyDescent="0.2">
      <c r="A19" s="3"/>
      <c r="B19" s="3"/>
      <c r="C19" s="164">
        <v>1</v>
      </c>
      <c r="D19" s="164" t="s">
        <v>167</v>
      </c>
      <c r="E19" s="165" t="e">
        <f>CHOOSE('Bidder Instructions'!$H$40,'1.2a Subcontractor Input'!P156,'1.2b Subcontractor Input'!AD134,"")</f>
        <v>#DIV/0!</v>
      </c>
      <c r="F19" s="165" t="e">
        <f>CHOOSE('Bidder Instructions'!$H$40,'1.2a Subcontractor Input'!Q156,'1.2b Subcontractor Input'!AG134,"")</f>
        <v>#DIV/0!</v>
      </c>
      <c r="G19" s="165" t="e">
        <f>CHOOSE('Bidder Instructions'!$H$40,'1.2a Subcontractor Input'!R156,'1.2b Subcontractor Input'!AJ134,"")</f>
        <v>#DIV/0!</v>
      </c>
      <c r="H19" s="167" t="e">
        <f>CHOOSE('Bidder Instructions'!$H$40,'1.2a Subcontractor Input'!P168,'1.2b Subcontractor Input'!AD146,"")</f>
        <v>#DIV/0!</v>
      </c>
      <c r="I19" s="167" t="e">
        <f>CHOOSE('Bidder Instructions'!$H$40,'1.2a Subcontractor Input'!Q168,'1.2b Subcontractor Input'!AG146,"")</f>
        <v>#DIV/0!</v>
      </c>
      <c r="J19" s="167" t="e">
        <f>CHOOSE('Bidder Instructions'!$H$40,'1.2a Subcontractor Input'!R168,'1.2b Subcontractor Input'!AJ146,"")</f>
        <v>#DIV/0!</v>
      </c>
      <c r="K19" s="9"/>
      <c r="L19" s="9"/>
      <c r="M19" s="9"/>
      <c r="N19" s="297"/>
      <c r="O19" s="297"/>
      <c r="P19" s="297"/>
      <c r="Q19" s="297"/>
      <c r="R19" s="297"/>
    </row>
    <row r="20" spans="1:18" ht="141" customHeight="1" x14ac:dyDescent="0.2">
      <c r="A20" s="3"/>
      <c r="B20" s="3"/>
      <c r="C20" s="164">
        <v>2</v>
      </c>
      <c r="D20" s="164" t="s">
        <v>68</v>
      </c>
      <c r="E20" s="166">
        <f>CHOOSE('Bidder Instructions'!$H$40,'1.2a Subcontractor Input'!P157,'1.2b Subcontractor Input'!AD135,"")</f>
        <v>0</v>
      </c>
      <c r="F20" s="166">
        <f>CHOOSE('Bidder Instructions'!$H$40,'1.2a Subcontractor Input'!Q157,'1.2b Subcontractor Input'!AG135,"")</f>
        <v>0</v>
      </c>
      <c r="G20" s="166">
        <f>CHOOSE('Bidder Instructions'!$H$40,'1.2a Subcontractor Input'!R157,'1.2b Subcontractor Input'!AJ135,"")</f>
        <v>0</v>
      </c>
      <c r="H20" s="167" t="str">
        <f>CHOOSE('Bidder Instructions'!$H$40,'1.2a Subcontractor Input'!P169,'1.2b Subcontractor Input'!AD147,"")</f>
        <v>R</v>
      </c>
      <c r="I20" s="167" t="str">
        <f>CHOOSE('Bidder Instructions'!$H$40,'1.2a Subcontractor Input'!Q169,'1.2b Subcontractor Input'!AG147,"")</f>
        <v>R</v>
      </c>
      <c r="J20" s="167" t="str">
        <f>CHOOSE('Bidder Instructions'!$H$40,'1.2a Subcontractor Input'!R169,'1.2b Subcontractor Input'!AJ147,"")</f>
        <v>R</v>
      </c>
      <c r="K20" s="9"/>
      <c r="L20" s="9"/>
      <c r="M20" s="9"/>
      <c r="N20" s="297"/>
      <c r="O20" s="297"/>
      <c r="P20" s="297"/>
      <c r="Q20" s="297"/>
      <c r="R20" s="297"/>
    </row>
    <row r="21" spans="1:18" ht="141" customHeight="1" x14ac:dyDescent="0.2">
      <c r="A21" s="3"/>
      <c r="B21" s="3"/>
      <c r="C21" s="164" t="s">
        <v>69</v>
      </c>
      <c r="D21" s="164" t="s">
        <v>253</v>
      </c>
      <c r="E21" s="166" t="str">
        <f>CHOOSE('Bidder Instructions'!$H$40,'1.2a Subcontractor Input'!P158,'1.2b Subcontractor Input'!AD136,"")</f>
        <v>N/A</v>
      </c>
      <c r="F21" s="166" t="str">
        <f>CHOOSE('Bidder Instructions'!$H$40,'1.2a Subcontractor Input'!Q158,'1.2b Subcontractor Input'!AG136,"")</f>
        <v>N/A</v>
      </c>
      <c r="G21" s="166" t="str">
        <f>CHOOSE('Bidder Instructions'!$H$40,'1.2a Subcontractor Input'!R158,'1.2b Subcontractor Input'!AJ136,"")</f>
        <v>N/A</v>
      </c>
      <c r="H21" s="167" t="str">
        <f>CHOOSE('Bidder Instructions'!$H$40,'1.2a Subcontractor Input'!P170,'1.2b Subcontractor Input'!AD148,"")</f>
        <v>N/A</v>
      </c>
      <c r="I21" s="167" t="str">
        <f>CHOOSE('Bidder Instructions'!$H$40,'1.2a Subcontractor Input'!Q170,'1.2b Subcontractor Input'!AG148,"")</f>
        <v>N/A</v>
      </c>
      <c r="J21" s="167" t="str">
        <f>CHOOSE('Bidder Instructions'!$H$40,'1.2a Subcontractor Input'!R170,'1.2b Subcontractor Input'!AJ148,"")</f>
        <v>N/A</v>
      </c>
      <c r="K21" s="9"/>
      <c r="L21" s="9"/>
      <c r="M21" s="9"/>
      <c r="N21" s="297"/>
      <c r="O21" s="297"/>
      <c r="P21" s="297"/>
      <c r="Q21" s="297"/>
      <c r="R21" s="297"/>
    </row>
    <row r="22" spans="1:18" ht="141" customHeight="1" x14ac:dyDescent="0.2">
      <c r="A22" s="3"/>
      <c r="B22" s="3"/>
      <c r="C22" s="164" t="s">
        <v>72</v>
      </c>
      <c r="D22" s="164" t="s">
        <v>73</v>
      </c>
      <c r="E22" s="165" t="e">
        <f>CHOOSE('Bidder Instructions'!$H$40,'1.2a Subcontractor Input'!P159,'1.2b Subcontractor Input'!AD137,"")</f>
        <v>#DIV/0!</v>
      </c>
      <c r="F22" s="165" t="e">
        <f>CHOOSE('Bidder Instructions'!$H$40,'1.2a Subcontractor Input'!Q159,'1.2b Subcontractor Input'!AG137,"")</f>
        <v>#DIV/0!</v>
      </c>
      <c r="G22" s="165" t="e">
        <f>CHOOSE('Bidder Instructions'!$H$40,'1.2a Subcontractor Input'!R159,'1.2b Subcontractor Input'!AJ137,"")</f>
        <v>#DIV/0!</v>
      </c>
      <c r="H22" s="167" t="e">
        <f>CHOOSE('Bidder Instructions'!$H$40,'1.2a Subcontractor Input'!P171,'1.2b Subcontractor Input'!AD149,"")</f>
        <v>#DIV/0!</v>
      </c>
      <c r="I22" s="167" t="e">
        <f>CHOOSE('Bidder Instructions'!$H$40,'1.2a Subcontractor Input'!Q171,'1.2b Subcontractor Input'!AG149,"")</f>
        <v>#DIV/0!</v>
      </c>
      <c r="J22" s="167" t="e">
        <f>CHOOSE('Bidder Instructions'!$H$40,'1.2a Subcontractor Input'!R171,'1.2b Subcontractor Input'!AJ149,"")</f>
        <v>#DIV/0!</v>
      </c>
      <c r="K22" s="9"/>
      <c r="L22" s="9"/>
      <c r="M22" s="9"/>
      <c r="N22" s="297"/>
      <c r="O22" s="297"/>
      <c r="P22" s="297"/>
      <c r="Q22" s="297"/>
      <c r="R22" s="297"/>
    </row>
    <row r="23" spans="1:18" ht="141" customHeight="1" x14ac:dyDescent="0.2">
      <c r="A23" s="3"/>
      <c r="B23" s="3"/>
      <c r="C23" s="164">
        <v>4</v>
      </c>
      <c r="D23" s="164" t="s">
        <v>82</v>
      </c>
      <c r="E23" s="165" t="e">
        <f>CHOOSE('Bidder Instructions'!$H$40,'1.2a Subcontractor Input'!P160,'1.2b Subcontractor Input'!AD138,"")</f>
        <v>#DIV/0!</v>
      </c>
      <c r="F23" s="165" t="e">
        <f>CHOOSE('Bidder Instructions'!$H$40,'1.2a Subcontractor Input'!Q160,'1.2b Subcontractor Input'!AG138,"")</f>
        <v>#DIV/0!</v>
      </c>
      <c r="G23" s="165" t="e">
        <f>CHOOSE('Bidder Instructions'!$H$40,'1.2a Subcontractor Input'!R160,'1.2b Subcontractor Input'!AJ138,"")</f>
        <v>#DIV/0!</v>
      </c>
      <c r="H23" s="167" t="e">
        <f>CHOOSE('Bidder Instructions'!$H$40,'1.2a Subcontractor Input'!P172,'1.2b Subcontractor Input'!AD150,"")</f>
        <v>#DIV/0!</v>
      </c>
      <c r="I23" s="167" t="e">
        <f>CHOOSE('Bidder Instructions'!$H$40,'1.2a Subcontractor Input'!Q172,'1.2b Subcontractor Input'!AG150,"")</f>
        <v>#DIV/0!</v>
      </c>
      <c r="J23" s="169" t="e">
        <f>CHOOSE('Bidder Instructions'!$H$40,'1.2a Subcontractor Input'!R172,'1.2b Subcontractor Input'!AJ150,"")</f>
        <v>#DIV/0!</v>
      </c>
      <c r="K23" s="168"/>
      <c r="L23" s="9"/>
      <c r="M23" s="170"/>
      <c r="N23" s="293"/>
      <c r="O23" s="293"/>
      <c r="P23" s="293"/>
      <c r="Q23" s="293"/>
      <c r="R23" s="294"/>
    </row>
    <row r="24" spans="1:18" ht="141" customHeight="1" x14ac:dyDescent="0.2">
      <c r="A24" s="3"/>
      <c r="B24" s="3"/>
      <c r="C24" s="164">
        <v>5</v>
      </c>
      <c r="D24" s="164" t="s">
        <v>75</v>
      </c>
      <c r="E24" s="165" t="e">
        <f>CHOOSE('Bidder Instructions'!$H$40,'1.2a Subcontractor Input'!P161,'1.2b Subcontractor Input'!AD139,"")</f>
        <v>#DIV/0!</v>
      </c>
      <c r="F24" s="165" t="e">
        <f>CHOOSE('Bidder Instructions'!$H$40,'1.2a Subcontractor Input'!Q161,'1.2b Subcontractor Input'!AG139,"")</f>
        <v>#DIV/0!</v>
      </c>
      <c r="G24" s="165" t="e">
        <f>CHOOSE('Bidder Instructions'!$H$40,'1.2a Subcontractor Input'!R161,'1.2b Subcontractor Input'!AJ139,"")</f>
        <v>#DIV/0!</v>
      </c>
      <c r="H24" s="167" t="str">
        <f>CHOOSE('Bidder Instructions'!$H$40,'1.2a Subcontractor Input'!P173,'1.2b Subcontractor Input'!AD151,"")</f>
        <v>G</v>
      </c>
      <c r="I24" s="167" t="str">
        <f>CHOOSE('Bidder Instructions'!$H$40,'1.2a Subcontractor Input'!Q173,'1.2b Subcontractor Input'!AG151,"")</f>
        <v>G</v>
      </c>
      <c r="J24" s="169" t="str">
        <f>CHOOSE('Bidder Instructions'!$H$40,'1.2a Subcontractor Input'!R173,'1.2b Subcontractor Input'!AJ151,"")</f>
        <v>G</v>
      </c>
      <c r="K24" s="168"/>
      <c r="L24" s="9"/>
      <c r="M24" s="170"/>
      <c r="N24" s="293"/>
      <c r="O24" s="293"/>
      <c r="P24" s="293"/>
      <c r="Q24" s="293"/>
      <c r="R24" s="294"/>
    </row>
    <row r="25" spans="1:18" ht="141" customHeight="1" x14ac:dyDescent="0.2">
      <c r="A25" s="3"/>
      <c r="B25" s="3"/>
      <c r="C25" s="164">
        <v>6</v>
      </c>
      <c r="D25" s="164" t="s">
        <v>78</v>
      </c>
      <c r="E25" s="165" t="e">
        <f>CHOOSE('Bidder Instructions'!$H$40,'1.2a Subcontractor Input'!P162,'1.2b Subcontractor Input'!AD140,"")</f>
        <v>#DIV/0!</v>
      </c>
      <c r="F25" s="165" t="e">
        <f>CHOOSE('Bidder Instructions'!$H$40,'1.2a Subcontractor Input'!Q162,'1.2b Subcontractor Input'!AG140,"")</f>
        <v>#DIV/0!</v>
      </c>
      <c r="G25" s="165" t="e">
        <f>CHOOSE('Bidder Instructions'!$H$40,'1.2a Subcontractor Input'!R162,'1.2b Subcontractor Input'!AJ140,"")</f>
        <v>#DIV/0!</v>
      </c>
      <c r="H25" s="167" t="e">
        <f>CHOOSE('Bidder Instructions'!$H$40,'1.2a Subcontractor Input'!P174,'1.2b Subcontractor Input'!AD152,"")</f>
        <v>#DIV/0!</v>
      </c>
      <c r="I25" s="167" t="e">
        <f>CHOOSE('Bidder Instructions'!$H$40,'1.2a Subcontractor Input'!Q174,'1.2b Subcontractor Input'!AG152,"")</f>
        <v>#DIV/0!</v>
      </c>
      <c r="J25" s="169" t="e">
        <f>CHOOSE('Bidder Instructions'!$H$40,'1.2a Subcontractor Input'!R174,'1.2b Subcontractor Input'!AJ152,"")</f>
        <v>#DIV/0!</v>
      </c>
      <c r="K25" s="168"/>
      <c r="L25" s="9"/>
      <c r="M25" s="170"/>
      <c r="N25" s="293"/>
      <c r="O25" s="293"/>
      <c r="P25" s="293"/>
      <c r="Q25" s="293"/>
      <c r="R25" s="294"/>
    </row>
    <row r="26" spans="1:18" ht="141" customHeight="1" x14ac:dyDescent="0.2">
      <c r="A26" s="3"/>
      <c r="B26" s="3"/>
      <c r="C26" s="164">
        <v>7</v>
      </c>
      <c r="D26" s="164" t="s">
        <v>79</v>
      </c>
      <c r="E26" s="165">
        <f>CHOOSE('Bidder Instructions'!$H$40,'1.2a Subcontractor Input'!P163,'1.2b Subcontractor Input'!AD141,"")</f>
        <v>0</v>
      </c>
      <c r="F26" s="165">
        <f>CHOOSE('Bidder Instructions'!$H$40,'1.2a Subcontractor Input'!Q163,'1.2b Subcontractor Input'!AG141,"")</f>
        <v>0</v>
      </c>
      <c r="G26" s="165">
        <f>CHOOSE('Bidder Instructions'!$H$40,'1.2a Subcontractor Input'!R163,'1.2b Subcontractor Input'!AJ141,"")</f>
        <v>0</v>
      </c>
      <c r="H26" s="167" t="str">
        <f>CHOOSE('Bidder Instructions'!$H$40,'1.2a Subcontractor Input'!P175,'1.2b Subcontractor Input'!AD153,"")</f>
        <v>R</v>
      </c>
      <c r="I26" s="167" t="str">
        <f>CHOOSE('Bidder Instructions'!$H$40,'1.2a Subcontractor Input'!Q175,'1.2b Subcontractor Input'!AG153,"")</f>
        <v>R</v>
      </c>
      <c r="J26" s="167" t="str">
        <f>CHOOSE('Bidder Instructions'!$H$40,'1.2a Subcontractor Input'!R175,'1.2b Subcontractor Input'!AJ153,"")</f>
        <v>R</v>
      </c>
      <c r="K26" s="9"/>
      <c r="L26" s="9"/>
      <c r="M26" s="9"/>
      <c r="N26" s="297"/>
      <c r="O26" s="297"/>
      <c r="P26" s="297"/>
      <c r="Q26" s="297"/>
      <c r="R26" s="297"/>
    </row>
    <row r="27" spans="1:18" ht="141" customHeight="1" x14ac:dyDescent="0.2">
      <c r="A27" s="3"/>
      <c r="B27" s="3"/>
      <c r="C27" s="164">
        <v>8</v>
      </c>
      <c r="D27" s="164" t="s">
        <v>80</v>
      </c>
      <c r="E27" s="166" t="e">
        <f>CHOOSE('Bidder Instructions'!$H$40,'1.2a Subcontractor Input'!P164,'1.2b Subcontractor Input'!AD142,"")</f>
        <v>#DIV/0!</v>
      </c>
      <c r="F27" s="166" t="e">
        <f>CHOOSE('Bidder Instructions'!$H$40,'1.2a Subcontractor Input'!Q164,'1.2b Subcontractor Input'!AG142,"")</f>
        <v>#DIV/0!</v>
      </c>
      <c r="G27" s="166" t="e">
        <f>CHOOSE('Bidder Instructions'!$H$40,'1.2a Subcontractor Input'!R164,'1.2b Subcontractor Input'!AJ142,"")</f>
        <v>#DIV/0!</v>
      </c>
      <c r="H27" s="167" t="e">
        <f>CHOOSE('Bidder Instructions'!$H$40,'1.2a Subcontractor Input'!P176,'1.2b Subcontractor Input'!AD154,"")</f>
        <v>#DIV/0!</v>
      </c>
      <c r="I27" s="167" t="e">
        <f>CHOOSE('Bidder Instructions'!$H$40,'1.2a Subcontractor Input'!Q176,'1.2b Subcontractor Input'!AG154,"")</f>
        <v>#DIV/0!</v>
      </c>
      <c r="J27" s="167" t="e">
        <f>CHOOSE('Bidder Instructions'!$H$40,'1.2a Subcontractor Input'!R176,'1.2b Subcontractor Input'!AJ154,"")</f>
        <v>#DIV/0!</v>
      </c>
      <c r="K27" s="10"/>
      <c r="L27" s="10"/>
      <c r="M27" s="10"/>
      <c r="N27" s="297"/>
      <c r="O27" s="297"/>
      <c r="P27" s="297"/>
      <c r="Q27" s="297"/>
      <c r="R27" s="297"/>
    </row>
    <row r="28" spans="1:18" ht="15" x14ac:dyDescent="0.2">
      <c r="A28" s="3"/>
      <c r="B28" s="3"/>
      <c r="C28" s="2"/>
      <c r="D28" s="2"/>
      <c r="E28" s="4"/>
      <c r="F28" s="4"/>
      <c r="G28" s="4"/>
      <c r="H28" s="4"/>
      <c r="I28" s="4"/>
      <c r="J28" s="4"/>
      <c r="K28" s="4"/>
      <c r="L28" s="4"/>
      <c r="M28" s="4"/>
      <c r="N28" s="4"/>
      <c r="O28" s="4"/>
      <c r="P28" s="4"/>
      <c r="Q28" s="4"/>
      <c r="R28" s="4"/>
    </row>
    <row r="29" spans="1:18" ht="15" x14ac:dyDescent="0.2">
      <c r="A29" s="3"/>
      <c r="B29" s="3"/>
      <c r="C29" s="2"/>
      <c r="D29" s="2"/>
      <c r="E29" s="4"/>
      <c r="F29" s="4"/>
      <c r="G29" s="4"/>
      <c r="H29" s="4"/>
      <c r="I29" s="4"/>
      <c r="J29" s="4"/>
      <c r="K29" s="4"/>
      <c r="L29" s="4"/>
      <c r="M29" s="4"/>
      <c r="N29" s="4"/>
      <c r="O29" s="4"/>
      <c r="P29" s="4"/>
      <c r="Q29" s="4"/>
      <c r="R29" s="4"/>
    </row>
    <row r="30" spans="1:18" ht="15" x14ac:dyDescent="0.2">
      <c r="A30" s="3"/>
      <c r="B30" s="3"/>
      <c r="C30" s="2"/>
      <c r="D30" s="2"/>
      <c r="E30" s="4"/>
      <c r="F30" s="4"/>
      <c r="G30" s="4"/>
      <c r="H30" s="4"/>
      <c r="I30" s="4"/>
      <c r="J30" s="4"/>
      <c r="K30" s="4"/>
      <c r="L30" s="4"/>
      <c r="M30" s="4"/>
      <c r="N30" s="4"/>
      <c r="O30" s="4"/>
      <c r="P30" s="4"/>
      <c r="Q30" s="4"/>
      <c r="R30" s="4"/>
    </row>
    <row r="31" spans="1:18" ht="15" x14ac:dyDescent="0.2">
      <c r="A31" s="3"/>
      <c r="B31" s="3"/>
      <c r="C31" s="2"/>
      <c r="D31" s="2"/>
      <c r="E31" s="4"/>
      <c r="F31" s="4"/>
      <c r="G31" s="4"/>
      <c r="H31" s="4"/>
      <c r="I31" s="4"/>
      <c r="J31" s="4"/>
      <c r="K31" s="4"/>
      <c r="L31" s="4"/>
      <c r="M31" s="4"/>
      <c r="N31" s="4"/>
      <c r="O31" s="4"/>
      <c r="P31" s="4"/>
      <c r="Q31" s="4"/>
      <c r="R31" s="4"/>
    </row>
    <row r="32" spans="1:18" ht="15" x14ac:dyDescent="0.2">
      <c r="A32" s="3"/>
      <c r="B32" s="3"/>
      <c r="C32" s="2"/>
      <c r="D32" s="2"/>
      <c r="E32" s="4"/>
      <c r="F32" s="4"/>
      <c r="G32" s="4"/>
      <c r="H32" s="4"/>
      <c r="I32" s="4"/>
      <c r="J32" s="4"/>
      <c r="K32" s="4"/>
      <c r="L32" s="4"/>
      <c r="M32" s="4"/>
      <c r="N32" s="4"/>
      <c r="O32" s="4"/>
      <c r="P32" s="4"/>
      <c r="Q32" s="4"/>
      <c r="R32" s="4"/>
    </row>
    <row r="33" spans="1:19" ht="15" x14ac:dyDescent="0.2">
      <c r="A33" s="3"/>
      <c r="B33" s="3"/>
      <c r="C33" s="2"/>
      <c r="D33" s="2"/>
      <c r="E33" s="4"/>
      <c r="F33" s="4"/>
      <c r="G33" s="4"/>
      <c r="H33" s="4"/>
      <c r="I33" s="4"/>
      <c r="J33" s="4"/>
      <c r="K33" s="4"/>
      <c r="L33" s="4"/>
      <c r="M33" s="4"/>
      <c r="N33" s="4"/>
      <c r="O33" s="4"/>
      <c r="P33" s="4"/>
      <c r="Q33" s="4"/>
      <c r="R33" s="4"/>
    </row>
    <row r="34" spans="1:19" ht="15.75" x14ac:dyDescent="0.25">
      <c r="A34" s="90" t="s">
        <v>158</v>
      </c>
      <c r="B34" s="90"/>
      <c r="C34" s="90"/>
      <c r="D34" s="90"/>
      <c r="E34" s="90"/>
      <c r="F34" s="90"/>
      <c r="G34" s="90"/>
      <c r="H34" s="90"/>
      <c r="I34" s="90"/>
      <c r="J34" s="90"/>
      <c r="K34" s="90"/>
      <c r="L34" s="90"/>
      <c r="M34" s="90"/>
      <c r="N34" s="90"/>
      <c r="O34" s="90"/>
      <c r="P34" s="90"/>
      <c r="Q34" s="90"/>
      <c r="R34" s="90"/>
      <c r="S34" s="90"/>
    </row>
    <row r="35" spans="1:19" ht="14.45" customHeight="1" x14ac:dyDescent="0.2"/>
  </sheetData>
  <sheetProtection password="99B6" sheet="1" objects="1" scenarios="1"/>
  <protectedRanges>
    <protectedRange sqref="N19:R27" name="Sub Supplier Assessment 3"/>
  </protectedRanges>
  <mergeCells count="22">
    <mergeCell ref="N27:R27"/>
    <mergeCell ref="H13:R13"/>
    <mergeCell ref="H14:R14"/>
    <mergeCell ref="C18:D18"/>
    <mergeCell ref="N18:R18"/>
    <mergeCell ref="C13:G13"/>
    <mergeCell ref="C14:G14"/>
    <mergeCell ref="N19:R19"/>
    <mergeCell ref="N20:R20"/>
    <mergeCell ref="N21:R21"/>
    <mergeCell ref="N22:R22"/>
    <mergeCell ref="N26:R26"/>
    <mergeCell ref="N23:R23"/>
    <mergeCell ref="N24:R24"/>
    <mergeCell ref="N25:R25"/>
    <mergeCell ref="C6:D6"/>
    <mergeCell ref="H10:R10"/>
    <mergeCell ref="H11:R11"/>
    <mergeCell ref="H12:R12"/>
    <mergeCell ref="C10:G10"/>
    <mergeCell ref="C11:G11"/>
    <mergeCell ref="C12:G12"/>
  </mergeCells>
  <conditionalFormatting sqref="H20:M27 I19:M19">
    <cfRule type="expression" dxfId="14" priority="8" stopIfTrue="1">
      <formula>H19="R"</formula>
    </cfRule>
    <cfRule type="expression" dxfId="13" priority="9" stopIfTrue="1">
      <formula>H19="A"</formula>
    </cfRule>
    <cfRule type="expression" dxfId="12" priority="10" stopIfTrue="1">
      <formula>H19="G"</formula>
    </cfRule>
  </conditionalFormatting>
  <conditionalFormatting sqref="H19">
    <cfRule type="expression" dxfId="11" priority="5" stopIfTrue="1">
      <formula>H19="R"</formula>
    </cfRule>
    <cfRule type="expression" dxfId="10" priority="6" stopIfTrue="1">
      <formula>H19="A"</formula>
    </cfRule>
    <cfRule type="expression" dxfId="9" priority="7" stopIfTrue="1">
      <formula>H19="G"</formula>
    </cfRule>
  </conditionalFormatting>
  <conditionalFormatting sqref="C5">
    <cfRule type="expression" dxfId="8" priority="2">
      <formula>IF(AND(sysChk=0,sysWarn=0),1,0)</formula>
    </cfRule>
    <cfRule type="expression" dxfId="7" priority="3">
      <formula>IF(AND(sysChk=0,sysWarn&lt;&gt;0),1,0)</formula>
    </cfRule>
    <cfRule type="expression" dxfId="6"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617179"/>
  </sheetPr>
  <dimension ref="A1:B1"/>
  <sheetViews>
    <sheetView showGridLines="0" topLeftCell="A1048576" zoomScale="80" zoomScaleNormal="80" workbookViewId="0"/>
  </sheetViews>
  <sheetFormatPr defaultColWidth="0" defaultRowHeight="0" customHeight="1" zeroHeight="1" x14ac:dyDescent="0.2"/>
  <cols>
    <col min="1" max="2" width="5.42578125" style="80" customWidth="1"/>
    <col min="3" max="16384" width="8.85546875" style="80" hidden="1"/>
  </cols>
  <sheetData>
    <row r="1" ht="12" hidden="1" x14ac:dyDescent="0.2"/>
  </sheetData>
  <sheetProtection password="F9C4" sheet="1" objects="1" scenarios="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H108"/>
  <sheetViews>
    <sheetView showGridLines="0" zoomScale="70" zoomScaleNormal="70" workbookViewId="0">
      <pane ySplit="8" topLeftCell="A9" activePane="bottomLeft" state="frozen"/>
      <selection pane="bottomLeft" activeCell="F19" sqref="F19"/>
    </sheetView>
  </sheetViews>
  <sheetFormatPr defaultColWidth="0" defaultRowHeight="12" zeroHeight="1" x14ac:dyDescent="0.2"/>
  <cols>
    <col min="1" max="2" width="5.42578125" style="221" customWidth="1"/>
    <col min="3" max="3" width="2" style="221" customWidth="1"/>
    <col min="4" max="4" width="20.42578125" style="221" customWidth="1"/>
    <col min="5" max="5" width="32.140625" style="221" customWidth="1"/>
    <col min="6" max="6" width="48.5703125" style="221" customWidth="1"/>
    <col min="7" max="7" width="77.140625" style="221" bestFit="1" customWidth="1"/>
    <col min="8" max="8" width="9.140625" style="221" customWidth="1"/>
    <col min="9" max="16384" width="9.140625" style="221" hidden="1"/>
  </cols>
  <sheetData>
    <row r="1" spans="1:8" x14ac:dyDescent="0.2">
      <c r="A1" s="81"/>
      <c r="B1" s="81"/>
      <c r="C1" s="81"/>
      <c r="D1" s="81"/>
      <c r="E1" s="81"/>
      <c r="F1" s="83"/>
      <c r="G1" s="83"/>
      <c r="H1" s="83"/>
    </row>
    <row r="2" spans="1:8" ht="12.75" x14ac:dyDescent="0.2">
      <c r="A2" s="81"/>
      <c r="B2" s="81"/>
      <c r="C2" s="84" t="str">
        <f>cstProjectName</f>
        <v>RM6232 - FM &amp; Workplace Services</v>
      </c>
      <c r="D2" s="81"/>
      <c r="E2" s="81"/>
      <c r="F2" s="81"/>
      <c r="G2" s="81"/>
      <c r="H2" s="81"/>
    </row>
    <row r="3" spans="1:8" ht="12.75" x14ac:dyDescent="0.2">
      <c r="A3" s="81"/>
      <c r="B3" s="81"/>
      <c r="C3" s="85" t="str">
        <f ca="1">MID(CELL("filename",A1),FIND("]",CELL("filename",A1))+1,256)&amp;" Sheet"</f>
        <v>Setup Sheet</v>
      </c>
      <c r="D3" s="81"/>
      <c r="E3" s="81"/>
      <c r="F3" s="81"/>
      <c r="G3" s="81"/>
      <c r="H3" s="81"/>
    </row>
    <row r="4" spans="1:8" x14ac:dyDescent="0.2">
      <c r="A4" s="81"/>
      <c r="B4" s="81"/>
      <c r="C4" s="82" t="str">
        <f>IF(ISBLANK(cstProtectiveMarking),"",cstProtectiveMarking)</f>
        <v>OFFICIAL</v>
      </c>
      <c r="D4" s="81"/>
      <c r="E4" s="81"/>
      <c r="F4" s="81"/>
      <c r="G4" s="81"/>
      <c r="H4" s="81"/>
    </row>
    <row r="5" spans="1:8" x14ac:dyDescent="0.2">
      <c r="A5" s="81"/>
      <c r="B5" s="81"/>
      <c r="C5" s="86" t="str">
        <f>HYPERLINK("#'Contents'!A1",sysChkWord)</f>
        <v>All Checks OK</v>
      </c>
      <c r="D5" s="86"/>
      <c r="E5" s="81"/>
      <c r="F5" s="81"/>
      <c r="G5" s="81"/>
      <c r="H5" s="81"/>
    </row>
    <row r="6" spans="1:8" ht="12.75" x14ac:dyDescent="0.2">
      <c r="A6" s="81"/>
      <c r="B6" s="87"/>
      <c r="C6" s="238" t="str">
        <f>HYPERLINK("#'Contents'!A1","Click for Contents")</f>
        <v>Click for Contents</v>
      </c>
      <c r="D6" s="238"/>
      <c r="E6" s="86"/>
      <c r="F6" s="86"/>
      <c r="G6" s="81"/>
      <c r="H6" s="81"/>
    </row>
    <row r="7" spans="1:8" x14ac:dyDescent="0.2">
      <c r="A7" s="81"/>
      <c r="B7" s="81"/>
      <c r="C7" s="81"/>
      <c r="D7" s="81"/>
      <c r="E7" s="81"/>
      <c r="F7" s="81"/>
      <c r="G7" s="81"/>
      <c r="H7" s="81"/>
    </row>
    <row r="8" spans="1:8" x14ac:dyDescent="0.2">
      <c r="A8" s="83">
        <f>SUM(A9:A28)</f>
        <v>0</v>
      </c>
      <c r="B8" s="88">
        <f>SUM(B9:B28)</f>
        <v>0</v>
      </c>
      <c r="C8" s="89"/>
      <c r="D8" s="89"/>
      <c r="E8" s="89"/>
      <c r="F8" s="89"/>
      <c r="G8" s="89"/>
      <c r="H8" s="89"/>
    </row>
    <row r="9" spans="1:8" x14ac:dyDescent="0.2">
      <c r="A9" s="80"/>
      <c r="B9" s="80"/>
      <c r="C9" s="80"/>
      <c r="D9" s="80"/>
      <c r="E9" s="80"/>
      <c r="F9" s="237" t="s">
        <v>103</v>
      </c>
      <c r="G9" s="80"/>
    </row>
    <row r="10" spans="1:8" x14ac:dyDescent="0.2">
      <c r="A10" s="80"/>
      <c r="B10" s="80"/>
      <c r="C10" s="80"/>
      <c r="D10" s="80"/>
      <c r="E10" s="80"/>
      <c r="F10" s="80"/>
      <c r="G10" s="80"/>
    </row>
    <row r="11" spans="1:8" ht="15.75" x14ac:dyDescent="0.25">
      <c r="A11" s="90"/>
      <c r="B11" s="90"/>
      <c r="C11" s="90"/>
      <c r="D11" s="90" t="s">
        <v>441</v>
      </c>
      <c r="E11" s="90"/>
      <c r="F11" s="90"/>
      <c r="G11" s="90"/>
    </row>
    <row r="12" spans="1:8" x14ac:dyDescent="0.2">
      <c r="A12" s="80"/>
      <c r="B12" s="80"/>
      <c r="C12" s="80"/>
      <c r="D12" s="80"/>
      <c r="E12" s="80"/>
      <c r="F12" s="80"/>
      <c r="G12" s="80"/>
    </row>
    <row r="13" spans="1:8" ht="15" x14ac:dyDescent="0.2">
      <c r="A13" s="80"/>
      <c r="B13" s="80"/>
      <c r="C13" s="80"/>
      <c r="D13" s="301" t="s">
        <v>456</v>
      </c>
      <c r="E13" s="301"/>
      <c r="F13" s="301"/>
      <c r="G13" s="301"/>
    </row>
    <row r="14" spans="1:8" x14ac:dyDescent="0.2">
      <c r="A14" s="80"/>
      <c r="B14" s="80"/>
      <c r="C14" s="80"/>
      <c r="D14" s="80"/>
      <c r="E14" s="80"/>
      <c r="F14" s="80"/>
      <c r="G14" s="80"/>
    </row>
    <row r="15" spans="1:8" ht="15.75" x14ac:dyDescent="0.25">
      <c r="A15" s="90"/>
      <c r="B15" s="90"/>
      <c r="C15" s="90"/>
      <c r="D15" s="90" t="s">
        <v>255</v>
      </c>
      <c r="E15" s="90"/>
      <c r="F15" s="90"/>
      <c r="G15" s="90"/>
      <c r="H15"/>
    </row>
    <row r="16" spans="1:8" x14ac:dyDescent="0.2">
      <c r="A16" s="80"/>
      <c r="B16" s="80"/>
      <c r="C16" s="80"/>
      <c r="D16" s="80"/>
      <c r="E16" s="80"/>
      <c r="F16" s="80"/>
      <c r="G16" s="80"/>
      <c r="H16"/>
    </row>
    <row r="17" spans="1:8" x14ac:dyDescent="0.2">
      <c r="A17" s="80"/>
      <c r="B17" s="80"/>
      <c r="C17" s="80"/>
      <c r="D17" s="80"/>
      <c r="E17" s="91" t="s">
        <v>362</v>
      </c>
      <c r="F17" s="205" t="s">
        <v>515</v>
      </c>
      <c r="G17" s="97" t="s">
        <v>361</v>
      </c>
      <c r="H17"/>
    </row>
    <row r="18" spans="1:8" x14ac:dyDescent="0.2">
      <c r="A18" s="80"/>
      <c r="B18" s="80"/>
      <c r="C18" s="80"/>
      <c r="D18" s="80"/>
      <c r="E18" s="93" t="s">
        <v>256</v>
      </c>
      <c r="F18" s="206" t="s">
        <v>516</v>
      </c>
      <c r="G18" s="97" t="s">
        <v>442</v>
      </c>
      <c r="H18"/>
    </row>
    <row r="19" spans="1:8" x14ac:dyDescent="0.2">
      <c r="A19" s="80"/>
      <c r="B19" s="80"/>
      <c r="C19" s="80"/>
      <c r="D19" s="80"/>
      <c r="E19" s="93" t="s">
        <v>341</v>
      </c>
      <c r="F19" s="207" t="s">
        <v>517</v>
      </c>
      <c r="G19" s="125" t="s">
        <v>507</v>
      </c>
      <c r="H19"/>
    </row>
    <row r="20" spans="1:8" x14ac:dyDescent="0.2">
      <c r="A20" s="80"/>
      <c r="B20" s="80"/>
      <c r="C20" s="80"/>
      <c r="D20" s="80"/>
      <c r="E20" s="93" t="s">
        <v>257</v>
      </c>
      <c r="F20" s="303" t="s">
        <v>518</v>
      </c>
      <c r="G20" s="125" t="s">
        <v>508</v>
      </c>
      <c r="H20"/>
    </row>
    <row r="21" spans="1:8" x14ac:dyDescent="0.2">
      <c r="A21" s="80"/>
      <c r="B21" s="80"/>
      <c r="C21" s="80"/>
      <c r="D21" s="80"/>
      <c r="E21" s="91" t="s">
        <v>342</v>
      </c>
      <c r="F21" s="207" t="s">
        <v>517</v>
      </c>
      <c r="G21" s="125" t="s">
        <v>509</v>
      </c>
      <c r="H21"/>
    </row>
    <row r="22" spans="1:8" x14ac:dyDescent="0.2">
      <c r="A22" s="80"/>
      <c r="B22" s="80"/>
      <c r="C22" s="80"/>
      <c r="D22" s="80"/>
      <c r="E22" s="93" t="s">
        <v>258</v>
      </c>
      <c r="F22" s="205" t="s">
        <v>259</v>
      </c>
      <c r="G22" s="125" t="s">
        <v>385</v>
      </c>
      <c r="H22"/>
    </row>
    <row r="23" spans="1:8" x14ac:dyDescent="0.2">
      <c r="A23" s="80"/>
      <c r="B23" s="80"/>
      <c r="C23" s="80"/>
      <c r="D23" s="80"/>
      <c r="E23" s="80"/>
      <c r="F23" s="208" t="s">
        <v>453</v>
      </c>
      <c r="G23" s="92"/>
      <c r="H23"/>
    </row>
    <row r="24" spans="1:8" ht="15.75" x14ac:dyDescent="0.25">
      <c r="A24" s="90"/>
      <c r="B24" s="90"/>
      <c r="C24" s="90"/>
      <c r="D24" s="90" t="s">
        <v>260</v>
      </c>
      <c r="E24" s="90"/>
      <c r="F24" s="90"/>
      <c r="G24" s="90"/>
      <c r="H24"/>
    </row>
    <row r="25" spans="1:8" x14ac:dyDescent="0.2">
      <c r="A25" s="80"/>
      <c r="B25" s="80"/>
      <c r="C25" s="80"/>
      <c r="D25" s="80"/>
      <c r="E25" s="91"/>
      <c r="F25" s="80"/>
      <c r="G25" s="80"/>
      <c r="H25"/>
    </row>
    <row r="26" spans="1:8" x14ac:dyDescent="0.2">
      <c r="A26" s="80"/>
      <c r="B26" s="80"/>
      <c r="C26" s="80"/>
      <c r="D26" s="80"/>
      <c r="E26" s="93" t="s">
        <v>343</v>
      </c>
      <c r="F26" s="233">
        <v>44544</v>
      </c>
      <c r="G26" s="97" t="s">
        <v>363</v>
      </c>
      <c r="H26"/>
    </row>
    <row r="27" spans="1:8" x14ac:dyDescent="0.2">
      <c r="A27" s="80"/>
      <c r="B27" s="80"/>
      <c r="C27" s="80"/>
      <c r="D27" s="80"/>
      <c r="E27" s="91"/>
      <c r="F27" s="91"/>
      <c r="G27" s="80"/>
      <c r="H27"/>
    </row>
    <row r="28" spans="1:8" ht="15.75" x14ac:dyDescent="0.25">
      <c r="A28" s="90"/>
      <c r="B28" s="90"/>
      <c r="C28" s="90"/>
      <c r="D28" s="90" t="s">
        <v>287</v>
      </c>
      <c r="E28" s="90"/>
      <c r="F28" s="90"/>
      <c r="G28" s="90"/>
      <c r="H28" s="90"/>
    </row>
    <row r="29" spans="1:8" ht="11.45" customHeight="1" x14ac:dyDescent="0.2"/>
    <row r="30" spans="1:8" ht="11.45" hidden="1" customHeight="1" x14ac:dyDescent="0.2"/>
    <row r="31" spans="1:8" ht="11.45" hidden="1" customHeight="1" x14ac:dyDescent="0.2"/>
    <row r="32" spans="1:8" ht="11.45" hidden="1" customHeight="1" x14ac:dyDescent="0.2"/>
    <row r="33" ht="11.45" hidden="1" customHeight="1" x14ac:dyDescent="0.2"/>
    <row r="34" ht="11.45" hidden="1" customHeight="1" x14ac:dyDescent="0.2"/>
    <row r="35" ht="11.45" hidden="1" customHeight="1" x14ac:dyDescent="0.2"/>
    <row r="36" ht="11.45" hidden="1" customHeight="1" x14ac:dyDescent="0.2"/>
    <row r="37" ht="11.45" hidden="1" customHeight="1" x14ac:dyDescent="0.2"/>
    <row r="38" ht="11.45" hidden="1" customHeight="1" x14ac:dyDescent="0.2"/>
    <row r="39" ht="11.45" hidden="1" customHeight="1" x14ac:dyDescent="0.2"/>
    <row r="40" ht="11.45" hidden="1" customHeight="1" x14ac:dyDescent="0.2"/>
    <row r="41" ht="11.45" hidden="1" customHeight="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sheetData>
  <sheetProtection algorithmName="SHA-512" hashValue="maSIHy5mt0ewOdF2hyPbCGTQptsjxt+wvKtcWIuVaeo3PDhIFz72AV6t71tPL1LrRi/MIqIXccYUWAb/NhheiA==" saltValue="60YHmu9D/ZUwPqz17bMEqQ==" spinCount="100000" sheet="1" objects="1" scenarios="1"/>
  <mergeCells count="2">
    <mergeCell ref="C6:D6"/>
    <mergeCell ref="D13:G13"/>
  </mergeCells>
  <conditionalFormatting sqref="C5:D5">
    <cfRule type="expression" dxfId="5" priority="1">
      <formula>IF(AND(sysChk=0,sysWarn=0),1,0)</formula>
    </cfRule>
    <cfRule type="expression" dxfId="4" priority="2">
      <formula>IF(AND(sysChk=0,sysWarn&lt;&gt;0),1,0)</formula>
    </cfRule>
    <cfRule type="expression" dxfId="3" priority="3">
      <formula>IF(sysChk&lt;&gt;0,1,0)</formula>
    </cfRule>
  </conditionalFormatting>
  <dataValidations count="1">
    <dataValidation type="date" allowBlank="1" showInputMessage="1" showErrorMessage="1" prompt="Note, if this is changed this will update the timeline on timebound sheets - this may require input assumptions to be updated" sqref="F26">
      <formula1>1</formula1>
      <formula2>402133</formula2>
    </dataValidation>
  </dataValidations>
  <hyperlinks>
    <hyperlink ref="F20"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outlinePr summaryBelow="0"/>
    <pageSetUpPr fitToPage="1"/>
  </sheetPr>
  <dimension ref="A1:L68"/>
  <sheetViews>
    <sheetView showGridLines="0" zoomScale="80" zoomScaleNormal="80" zoomScaleSheetLayoutView="100" workbookViewId="0">
      <pane ySplit="8" topLeftCell="A21" activePane="bottomLeft" state="frozen"/>
      <selection activeCell="A9" sqref="A9"/>
      <selection pane="bottomLeft" activeCell="K14" sqref="K14"/>
    </sheetView>
  </sheetViews>
  <sheetFormatPr defaultColWidth="0" defaultRowHeight="0" customHeight="1" zeroHeight="1" x14ac:dyDescent="0.2"/>
  <cols>
    <col min="1" max="2" width="3.140625" style="27" customWidth="1"/>
    <col min="3" max="3" width="16.42578125" style="27" customWidth="1"/>
    <col min="4" max="4" width="42.85546875" style="27" customWidth="1"/>
    <col min="5" max="5" width="16.42578125" style="27" customWidth="1"/>
    <col min="6" max="6" width="23.42578125" style="27" customWidth="1"/>
    <col min="7" max="7" width="41.140625" style="27" bestFit="1" customWidth="1"/>
    <col min="8" max="8" width="16.42578125" style="27" customWidth="1"/>
    <col min="9" max="9" width="18.42578125" style="27" customWidth="1"/>
    <col min="10" max="10" width="18" style="27" bestFit="1" customWidth="1"/>
    <col min="11" max="11" width="20.140625" style="27" bestFit="1" customWidth="1"/>
    <col min="12" max="12" width="9.140625" style="27" customWidth="1"/>
    <col min="13" max="16384" width="9.140625" style="27" hidden="1"/>
  </cols>
  <sheetData>
    <row r="1" spans="1:12" ht="12" hidden="1" x14ac:dyDescent="0.2">
      <c r="A1" s="109"/>
      <c r="B1" s="109"/>
      <c r="C1" s="110"/>
      <c r="D1" s="109"/>
      <c r="E1" s="109"/>
      <c r="F1" s="109"/>
      <c r="G1" s="109"/>
      <c r="H1" s="109"/>
      <c r="I1" s="109"/>
      <c r="J1" s="109"/>
      <c r="K1" s="109"/>
      <c r="L1" s="109"/>
    </row>
    <row r="2" spans="1:12" ht="12.75" x14ac:dyDescent="0.2">
      <c r="A2" s="109"/>
      <c r="B2" s="109"/>
      <c r="C2" s="111" t="str">
        <f>cstProjectName</f>
        <v>RM6232 - FM &amp; Workplace Services</v>
      </c>
      <c r="D2" s="109"/>
      <c r="E2" s="109"/>
      <c r="F2" s="109"/>
      <c r="G2" s="109"/>
      <c r="H2" s="109"/>
      <c r="I2" s="109"/>
      <c r="J2" s="109"/>
      <c r="K2" s="109"/>
      <c r="L2" s="109"/>
    </row>
    <row r="3" spans="1:12" ht="12.75" x14ac:dyDescent="0.2">
      <c r="A3" s="109"/>
      <c r="B3" s="109"/>
      <c r="C3" s="112" t="str">
        <f ca="1">MID(CELL("filename",A1),FIND("]",CELL("filename",A1))+1,256)&amp;" Sheet"</f>
        <v>Authority Instructions Sheet</v>
      </c>
      <c r="D3" s="109"/>
      <c r="E3" s="109"/>
      <c r="F3" s="109"/>
      <c r="G3" s="109"/>
      <c r="H3" s="109"/>
      <c r="I3" s="109"/>
      <c r="J3" s="109"/>
      <c r="K3" s="109"/>
      <c r="L3" s="109"/>
    </row>
    <row r="4" spans="1:12" ht="12" x14ac:dyDescent="0.2">
      <c r="A4" s="109"/>
      <c r="B4" s="109"/>
      <c r="C4" s="110" t="str">
        <f>IF(ISBLANK(cstProtectiveMarking),"",cstProtectiveMarking)</f>
        <v>OFFICIAL</v>
      </c>
      <c r="D4" s="109"/>
      <c r="E4" s="109"/>
      <c r="F4" s="109"/>
      <c r="G4" s="109"/>
      <c r="H4" s="109"/>
      <c r="I4" s="109"/>
      <c r="J4" s="109"/>
      <c r="K4" s="109"/>
      <c r="L4" s="109"/>
    </row>
    <row r="5" spans="1:12" ht="12" x14ac:dyDescent="0.2">
      <c r="A5" s="109"/>
      <c r="B5" s="109"/>
      <c r="C5" s="113" t="str">
        <f>HYPERLINK("#'Contents'!A1",sysChkWord)</f>
        <v>All Checks OK</v>
      </c>
      <c r="D5" s="109"/>
      <c r="E5" s="109"/>
      <c r="F5" s="109"/>
      <c r="G5" s="109"/>
      <c r="H5" s="109"/>
      <c r="I5" s="109"/>
      <c r="J5" s="109"/>
      <c r="K5" s="109"/>
      <c r="L5" s="109"/>
    </row>
    <row r="6" spans="1:12" ht="12.75" x14ac:dyDescent="0.2">
      <c r="A6" s="109"/>
      <c r="B6" s="114"/>
      <c r="C6" s="238" t="str">
        <f>HYPERLINK("#'Contents'!A1","Click for Contents")</f>
        <v>Click for Contents</v>
      </c>
      <c r="D6" s="238"/>
      <c r="E6" s="113"/>
      <c r="F6" s="113"/>
      <c r="G6" s="109"/>
      <c r="H6" s="109"/>
      <c r="I6" s="109"/>
      <c r="J6" s="109"/>
      <c r="K6" s="109"/>
      <c r="L6" s="109"/>
    </row>
    <row r="7" spans="1:12" ht="12" x14ac:dyDescent="0.2">
      <c r="A7" s="109"/>
      <c r="B7" s="109"/>
      <c r="C7" s="109"/>
      <c r="D7" s="109"/>
      <c r="E7" s="109"/>
      <c r="F7" s="109"/>
      <c r="G7" s="109"/>
      <c r="H7" s="109"/>
      <c r="I7" s="109"/>
      <c r="J7" s="109"/>
      <c r="K7" s="109"/>
      <c r="L7" s="109"/>
    </row>
    <row r="8" spans="1:12" ht="12" x14ac:dyDescent="0.2">
      <c r="A8" s="184">
        <f>SUM(A9:A43)</f>
        <v>0</v>
      </c>
      <c r="B8" s="184">
        <f>SUM(B9:B43)</f>
        <v>0</v>
      </c>
      <c r="C8" s="116"/>
      <c r="D8" s="116"/>
      <c r="E8" s="116"/>
      <c r="F8" s="116"/>
      <c r="G8" s="116"/>
      <c r="H8" s="116"/>
      <c r="I8" s="109"/>
      <c r="J8" s="109"/>
      <c r="K8" s="109"/>
      <c r="L8" s="109"/>
    </row>
    <row r="9" spans="1:12" ht="15" x14ac:dyDescent="0.2">
      <c r="A9" s="79"/>
      <c r="B9" s="79"/>
      <c r="C9" s="35"/>
      <c r="D9" s="35"/>
      <c r="E9" s="35"/>
      <c r="F9" s="35"/>
      <c r="G9" s="35"/>
      <c r="H9" s="35"/>
      <c r="I9" s="35"/>
      <c r="J9" s="35"/>
      <c r="K9" s="35"/>
      <c r="L9" s="79"/>
    </row>
    <row r="10" spans="1:12" ht="15" x14ac:dyDescent="0.2">
      <c r="A10" s="79"/>
      <c r="B10" s="79"/>
      <c r="C10" s="176"/>
      <c r="D10" s="35"/>
      <c r="E10" s="35"/>
      <c r="F10" s="35"/>
      <c r="G10" s="35"/>
      <c r="H10" s="35"/>
      <c r="I10" s="35"/>
      <c r="J10" s="35"/>
      <c r="K10" s="35"/>
      <c r="L10" s="79"/>
    </row>
    <row r="11" spans="1:12" ht="15" x14ac:dyDescent="0.2">
      <c r="A11" s="79"/>
      <c r="B11" s="79"/>
      <c r="C11" s="35"/>
      <c r="D11" s="35"/>
      <c r="E11" s="35"/>
      <c r="F11" s="35"/>
      <c r="G11" s="35"/>
      <c r="H11" s="35"/>
      <c r="I11" s="35"/>
      <c r="J11" s="35"/>
      <c r="K11" s="35"/>
      <c r="L11" s="79"/>
    </row>
    <row r="12" spans="1:12" ht="15.75" x14ac:dyDescent="0.25">
      <c r="C12" s="90"/>
      <c r="D12" s="90" t="s">
        <v>99</v>
      </c>
      <c r="E12" s="90"/>
      <c r="F12" s="90"/>
      <c r="G12" s="90"/>
      <c r="H12" s="90"/>
      <c r="I12" s="90"/>
      <c r="J12" s="90"/>
      <c r="K12" s="90"/>
    </row>
    <row r="13" spans="1:12" s="80" customFormat="1" ht="12" x14ac:dyDescent="0.2"/>
    <row r="14" spans="1:12" s="80" customFormat="1" ht="51.95" customHeight="1" x14ac:dyDescent="0.2">
      <c r="D14" s="243" t="s">
        <v>436</v>
      </c>
      <c r="E14" s="243"/>
      <c r="F14" s="243"/>
      <c r="G14" s="243"/>
      <c r="H14" s="243"/>
      <c r="I14" s="243"/>
      <c r="J14" s="243"/>
      <c r="K14" s="191" t="s">
        <v>290</v>
      </c>
    </row>
    <row r="15" spans="1:12" s="80" customFormat="1" ht="92.1" customHeight="1" x14ac:dyDescent="0.2">
      <c r="D15" s="243" t="s">
        <v>448</v>
      </c>
      <c r="E15" s="243"/>
      <c r="F15" s="243"/>
      <c r="G15" s="243"/>
      <c r="H15" s="243"/>
      <c r="I15" s="243"/>
      <c r="J15" s="243"/>
      <c r="K15" s="191"/>
    </row>
    <row r="16" spans="1:12" s="80" customFormat="1" ht="39.950000000000003" customHeight="1" x14ac:dyDescent="0.2">
      <c r="D16" s="243" t="s">
        <v>427</v>
      </c>
      <c r="E16" s="243"/>
      <c r="F16" s="243"/>
      <c r="G16" s="243"/>
      <c r="H16" s="243"/>
      <c r="I16" s="243"/>
      <c r="J16" s="243"/>
      <c r="K16" s="191"/>
    </row>
    <row r="17" spans="3:11" s="80" customFormat="1" ht="51.95" customHeight="1" x14ac:dyDescent="0.2">
      <c r="D17" s="243" t="s">
        <v>437</v>
      </c>
      <c r="E17" s="243"/>
      <c r="F17" s="243"/>
      <c r="G17" s="243"/>
      <c r="H17" s="243"/>
      <c r="I17" s="243"/>
      <c r="J17" s="243"/>
      <c r="K17" s="191"/>
    </row>
    <row r="18" spans="3:11" s="80" customFormat="1" ht="36.950000000000003" customHeight="1" x14ac:dyDescent="0.2">
      <c r="D18" s="243" t="s">
        <v>425</v>
      </c>
      <c r="E18" s="243"/>
      <c r="F18" s="243"/>
      <c r="G18" s="243"/>
      <c r="H18" s="243"/>
      <c r="I18" s="243"/>
      <c r="J18" s="243"/>
      <c r="K18" s="191"/>
    </row>
    <row r="19" spans="3:11" s="80" customFormat="1" ht="32.1" customHeight="1" x14ac:dyDescent="0.2">
      <c r="D19" s="243" t="s">
        <v>426</v>
      </c>
      <c r="E19" s="243"/>
      <c r="F19" s="243"/>
      <c r="G19" s="243"/>
      <c r="H19" s="243"/>
      <c r="I19" s="243"/>
      <c r="J19" s="243"/>
      <c r="K19" s="191"/>
    </row>
    <row r="20" spans="3:11" s="80" customFormat="1" ht="12" x14ac:dyDescent="0.2"/>
    <row r="21" spans="3:11" ht="15.75" x14ac:dyDescent="0.25">
      <c r="C21" s="90"/>
      <c r="D21" s="90" t="s">
        <v>443</v>
      </c>
      <c r="E21" s="90"/>
      <c r="F21" s="90"/>
      <c r="G21" s="90"/>
      <c r="H21" s="90"/>
      <c r="I21" s="90"/>
      <c r="J21" s="90"/>
      <c r="K21" s="90"/>
    </row>
    <row r="22" spans="3:11" ht="15" x14ac:dyDescent="0.2">
      <c r="C22" s="179"/>
      <c r="F22" s="35"/>
      <c r="G22" s="35"/>
      <c r="H22" s="35"/>
      <c r="I22" s="35"/>
      <c r="J22" s="35"/>
      <c r="K22" s="35"/>
    </row>
    <row r="23" spans="3:11" ht="15" x14ac:dyDescent="0.2">
      <c r="C23" s="181" t="s">
        <v>93</v>
      </c>
      <c r="D23" s="240" t="s">
        <v>489</v>
      </c>
      <c r="E23" s="240"/>
      <c r="F23" s="240"/>
      <c r="G23" s="240"/>
      <c r="H23" s="240"/>
      <c r="I23" s="240"/>
      <c r="J23" s="240"/>
      <c r="K23" s="240"/>
    </row>
    <row r="24" spans="3:11" ht="42" customHeight="1" x14ac:dyDescent="0.2">
      <c r="C24" s="181" t="s">
        <v>94</v>
      </c>
      <c r="D24" s="242" t="s">
        <v>467</v>
      </c>
      <c r="E24" s="242"/>
      <c r="F24" s="242"/>
      <c r="G24" s="242"/>
      <c r="H24" s="242"/>
      <c r="I24" s="242"/>
      <c r="J24" s="242"/>
      <c r="K24" s="242"/>
    </row>
    <row r="25" spans="3:11" ht="42" customHeight="1" x14ac:dyDescent="0.2">
      <c r="C25" s="181" t="s">
        <v>95</v>
      </c>
      <c r="D25" s="242" t="s">
        <v>438</v>
      </c>
      <c r="E25" s="242"/>
      <c r="F25" s="242"/>
      <c r="G25" s="242"/>
      <c r="H25" s="242"/>
      <c r="I25" s="242"/>
      <c r="J25" s="242"/>
      <c r="K25" s="242"/>
    </row>
    <row r="26" spans="3:11" ht="51.95" customHeight="1" x14ac:dyDescent="0.2">
      <c r="C26" s="181" t="s">
        <v>386</v>
      </c>
      <c r="D26" s="242" t="s">
        <v>498</v>
      </c>
      <c r="E26" s="242"/>
      <c r="F26" s="242"/>
      <c r="G26" s="242"/>
      <c r="H26" s="242"/>
      <c r="I26" s="242"/>
      <c r="J26" s="242"/>
      <c r="K26" s="242"/>
    </row>
    <row r="27" spans="3:11" ht="15.75" x14ac:dyDescent="0.25">
      <c r="C27" s="90"/>
      <c r="D27" s="90" t="s">
        <v>393</v>
      </c>
      <c r="E27" s="90"/>
      <c r="F27" s="90"/>
      <c r="G27" s="90"/>
      <c r="H27" s="90"/>
      <c r="I27" s="90"/>
      <c r="J27" s="90"/>
      <c r="K27" s="90"/>
    </row>
    <row r="28" spans="3:11" ht="15" x14ac:dyDescent="0.2">
      <c r="C28" s="179"/>
      <c r="F28" s="35"/>
      <c r="G28" s="35"/>
      <c r="H28" s="35"/>
      <c r="I28" s="35"/>
      <c r="J28" s="35"/>
      <c r="K28" s="35"/>
    </row>
    <row r="29" spans="3:11" ht="15.75" x14ac:dyDescent="0.2">
      <c r="D29" s="217" t="s">
        <v>394</v>
      </c>
      <c r="F29" s="35"/>
      <c r="G29" s="35"/>
      <c r="H29" s="35"/>
      <c r="I29" s="35"/>
      <c r="J29" s="35"/>
      <c r="K29" s="35"/>
    </row>
    <row r="30" spans="3:11" ht="15" x14ac:dyDescent="0.2">
      <c r="C30" s="181" t="s">
        <v>93</v>
      </c>
      <c r="D30" s="240" t="s">
        <v>400</v>
      </c>
      <c r="E30" s="240"/>
      <c r="F30" s="240"/>
      <c r="G30" s="240"/>
      <c r="H30" s="240"/>
      <c r="I30" s="240"/>
      <c r="J30" s="240"/>
      <c r="K30" s="240"/>
    </row>
    <row r="31" spans="3:11" ht="42" customHeight="1" x14ac:dyDescent="0.2">
      <c r="C31" s="181" t="s">
        <v>94</v>
      </c>
      <c r="D31" s="242" t="s">
        <v>439</v>
      </c>
      <c r="E31" s="242"/>
      <c r="F31" s="242"/>
      <c r="G31" s="242"/>
      <c r="H31" s="242"/>
      <c r="I31" s="242"/>
      <c r="J31" s="242"/>
      <c r="K31" s="242"/>
    </row>
    <row r="32" spans="3:11" ht="15" x14ac:dyDescent="0.2">
      <c r="C32" s="181" t="s">
        <v>95</v>
      </c>
      <c r="D32" s="188" t="s">
        <v>399</v>
      </c>
      <c r="E32" s="221"/>
      <c r="F32" s="35"/>
      <c r="G32" s="35"/>
      <c r="H32" s="35"/>
      <c r="I32" s="35"/>
      <c r="J32" s="35"/>
      <c r="K32" s="35"/>
    </row>
    <row r="33" spans="1:12" ht="15" x14ac:dyDescent="0.2">
      <c r="C33" s="179"/>
      <c r="F33" s="35"/>
      <c r="G33" s="35"/>
      <c r="H33" s="35"/>
      <c r="I33" s="35"/>
      <c r="J33" s="35"/>
      <c r="K33" s="35"/>
    </row>
    <row r="34" spans="1:12" ht="15.75" x14ac:dyDescent="0.2">
      <c r="D34" s="217" t="s">
        <v>395</v>
      </c>
      <c r="F34" s="35"/>
      <c r="G34" s="35"/>
      <c r="H34" s="35"/>
      <c r="I34" s="35"/>
      <c r="J34" s="35"/>
      <c r="K34" s="35"/>
    </row>
    <row r="35" spans="1:12" ht="15" x14ac:dyDescent="0.2">
      <c r="C35" s="179" t="s">
        <v>93</v>
      </c>
      <c r="D35" s="241" t="s">
        <v>401</v>
      </c>
      <c r="E35" s="241"/>
      <c r="F35" s="241"/>
      <c r="G35" s="241"/>
      <c r="H35" s="241"/>
      <c r="I35" s="241"/>
      <c r="J35" s="241"/>
      <c r="K35" s="241"/>
    </row>
    <row r="36" spans="1:12" ht="15" x14ac:dyDescent="0.2">
      <c r="C36" s="179" t="s">
        <v>94</v>
      </c>
      <c r="D36" s="241" t="s">
        <v>402</v>
      </c>
      <c r="E36" s="241"/>
      <c r="F36" s="241"/>
      <c r="G36" s="241"/>
      <c r="H36" s="241"/>
      <c r="I36" s="241"/>
      <c r="J36" s="241"/>
      <c r="K36" s="241"/>
    </row>
    <row r="37" spans="1:12" ht="15" x14ac:dyDescent="0.2">
      <c r="C37" s="179"/>
      <c r="D37" s="188"/>
      <c r="F37" s="35"/>
      <c r="G37" s="35"/>
      <c r="H37" s="35"/>
      <c r="I37" s="35"/>
      <c r="J37" s="35"/>
      <c r="K37" s="35"/>
    </row>
    <row r="38" spans="1:12" ht="15.75" x14ac:dyDescent="0.2">
      <c r="C38" s="179"/>
      <c r="D38" s="225" t="s">
        <v>397</v>
      </c>
      <c r="F38" s="35"/>
      <c r="G38" s="35"/>
      <c r="H38" s="35"/>
      <c r="I38" s="35"/>
      <c r="J38" s="35"/>
      <c r="K38" s="35"/>
    </row>
    <row r="39" spans="1:12" ht="15" x14ac:dyDescent="0.2">
      <c r="C39" s="179" t="s">
        <v>93</v>
      </c>
      <c r="D39" s="240" t="s">
        <v>398</v>
      </c>
      <c r="E39" s="240"/>
      <c r="F39" s="240"/>
      <c r="G39" s="240"/>
      <c r="H39" s="240"/>
      <c r="I39" s="240"/>
      <c r="J39" s="240"/>
      <c r="K39" s="240"/>
    </row>
    <row r="40" spans="1:12" s="221" customFormat="1" ht="15" x14ac:dyDescent="0.2">
      <c r="C40" s="222" t="s">
        <v>94</v>
      </c>
      <c r="D40" s="240" t="s">
        <v>403</v>
      </c>
      <c r="E40" s="240"/>
      <c r="F40" s="240"/>
      <c r="G40" s="240"/>
      <c r="H40" s="240"/>
      <c r="I40" s="240"/>
      <c r="J40" s="240"/>
      <c r="K40" s="240"/>
    </row>
    <row r="41" spans="1:12" s="221" customFormat="1" ht="15" x14ac:dyDescent="0.2">
      <c r="C41" s="222" t="s">
        <v>95</v>
      </c>
      <c r="D41" s="241" t="s">
        <v>404</v>
      </c>
      <c r="E41" s="241"/>
      <c r="F41" s="241"/>
      <c r="G41" s="241"/>
      <c r="H41" s="241"/>
      <c r="I41" s="241"/>
      <c r="J41" s="241"/>
      <c r="K41" s="241"/>
    </row>
    <row r="42" spans="1:12" ht="15" x14ac:dyDescent="0.2">
      <c r="C42" s="179"/>
      <c r="F42" s="35"/>
      <c r="G42" s="35"/>
      <c r="H42" s="35"/>
      <c r="I42" s="35"/>
      <c r="J42" s="35"/>
      <c r="K42" s="35"/>
    </row>
    <row r="43" spans="1:12" ht="15.75" x14ac:dyDescent="0.25">
      <c r="A43" s="117" t="s">
        <v>158</v>
      </c>
      <c r="B43" s="117"/>
      <c r="C43" s="117"/>
      <c r="D43" s="117"/>
      <c r="E43" s="117"/>
      <c r="F43" s="117"/>
      <c r="G43" s="117"/>
      <c r="H43" s="117"/>
      <c r="I43" s="117"/>
      <c r="J43" s="117"/>
      <c r="K43" s="117"/>
      <c r="L43" s="117"/>
    </row>
    <row r="44" spans="1:12" ht="14.45" customHeight="1" x14ac:dyDescent="0.2"/>
    <row r="45" spans="1:12" ht="14.45" hidden="1" customHeight="1" x14ac:dyDescent="0.2"/>
    <row r="46" spans="1:12" ht="14.45" hidden="1" customHeight="1" x14ac:dyDescent="0.2"/>
    <row r="47" spans="1:12" ht="14.45" hidden="1" customHeight="1" x14ac:dyDescent="0.2"/>
    <row r="48" spans="1:12" ht="14.45" hidden="1" customHeight="1" x14ac:dyDescent="0.2"/>
    <row r="49" ht="14.45" hidden="1" customHeight="1" x14ac:dyDescent="0.2"/>
    <row r="50" ht="14.45" hidden="1" customHeight="1" x14ac:dyDescent="0.2"/>
    <row r="51" ht="0" hidden="1" customHeight="1" x14ac:dyDescent="0.2"/>
    <row r="52" ht="0" hidden="1" customHeight="1" x14ac:dyDescent="0.2"/>
    <row r="53" ht="0" hidden="1" customHeight="1" x14ac:dyDescent="0.2"/>
    <row r="54" ht="0" hidden="1" customHeight="1" x14ac:dyDescent="0.2"/>
    <row r="55" ht="0" hidden="1" customHeight="1" x14ac:dyDescent="0.2"/>
    <row r="56" ht="0" hidden="1" customHeight="1" x14ac:dyDescent="0.2"/>
    <row r="57" ht="0" hidden="1" customHeight="1" x14ac:dyDescent="0.2"/>
    <row r="58" ht="0" hidden="1" customHeight="1" x14ac:dyDescent="0.2"/>
    <row r="59" ht="0" hidden="1" customHeight="1" x14ac:dyDescent="0.2"/>
    <row r="60" ht="0" hidden="1" customHeight="1" x14ac:dyDescent="0.2"/>
    <row r="61" ht="0" hidden="1" customHeight="1" x14ac:dyDescent="0.2"/>
    <row r="62" ht="0" hidden="1" customHeight="1" x14ac:dyDescent="0.2"/>
    <row r="63" ht="0" hidden="1" customHeight="1" x14ac:dyDescent="0.2"/>
    <row r="64" ht="0" hidden="1" customHeight="1" x14ac:dyDescent="0.2"/>
    <row r="65" ht="0" hidden="1" customHeight="1" x14ac:dyDescent="0.2"/>
    <row r="66" ht="0" hidden="1" customHeight="1" x14ac:dyDescent="0.2"/>
    <row r="67" ht="0" hidden="1" customHeight="1" x14ac:dyDescent="0.2"/>
    <row r="68" ht="0" hidden="1" customHeight="1" x14ac:dyDescent="0.2"/>
  </sheetData>
  <mergeCells count="18">
    <mergeCell ref="D26:K26"/>
    <mergeCell ref="D16:J16"/>
    <mergeCell ref="D18:J18"/>
    <mergeCell ref="D19:J19"/>
    <mergeCell ref="D17:J17"/>
    <mergeCell ref="C6:D6"/>
    <mergeCell ref="D14:J14"/>
    <mergeCell ref="D24:K24"/>
    <mergeCell ref="D23:K23"/>
    <mergeCell ref="D25:K25"/>
    <mergeCell ref="D15:J15"/>
    <mergeCell ref="D39:K39"/>
    <mergeCell ref="D40:K40"/>
    <mergeCell ref="D41:K41"/>
    <mergeCell ref="D30:K30"/>
    <mergeCell ref="D31:K31"/>
    <mergeCell ref="D35:K35"/>
    <mergeCell ref="D36:K36"/>
  </mergeCells>
  <conditionalFormatting sqref="C5">
    <cfRule type="expression" dxfId="629" priority="1">
      <formula>IF(AND(sysChk=0,sysWarn=0),1,0)</formula>
    </cfRule>
    <cfRule type="expression" dxfId="628" priority="2">
      <formula>IF(AND(sysChk=0,sysWarn&lt;&gt;0),1,0)</formula>
    </cfRule>
    <cfRule type="expression" dxfId="627" priority="3">
      <formula>IF(sysChk&lt;&gt;0,1,0)</formula>
    </cfRule>
  </conditionalFormatting>
  <hyperlinks>
    <hyperlink ref="K14" r:id="rId1"/>
  </hyperlinks>
  <pageMargins left="0.70866141732283472" right="0.70866141732283472" top="0.74803149606299213" bottom="0.74803149606299213" header="0.31496062992125984" footer="0.31496062992125984"/>
  <pageSetup paperSize="9" scale="41" orientation="landscape" r:id="rId2"/>
  <colBreaks count="1" manualBreakCount="1">
    <brk id="21" max="1048575" man="1"/>
  </colBreaks>
  <ignoredErrors>
    <ignoredError sqref="C23:C26 C30:C32 C35:C36 C39:C4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617179"/>
    <outlinePr summaryBelow="0"/>
    <pageSetUpPr fitToPage="1"/>
  </sheetPr>
  <dimension ref="A1:H109"/>
  <sheetViews>
    <sheetView showGridLines="0" tabSelected="1" zoomScale="80" zoomScaleNormal="80" workbookViewId="0">
      <pane ySplit="8" topLeftCell="A45" activePane="bottomLeft" state="frozen"/>
      <selection pane="bottomLeft" activeCell="B9" sqref="B9"/>
    </sheetView>
  </sheetViews>
  <sheetFormatPr defaultColWidth="0" defaultRowHeight="11.45" customHeight="1" zeroHeight="1" outlineLevelRow="1" x14ac:dyDescent="0.2"/>
  <cols>
    <col min="1" max="2" width="5.42578125" customWidth="1"/>
    <col min="3" max="3" width="2" customWidth="1"/>
    <col min="4" max="4" width="20.42578125" customWidth="1"/>
    <col min="5" max="5" width="32.140625" customWidth="1"/>
    <col min="6" max="6" width="48.5703125" customWidth="1"/>
    <col min="7" max="7" width="77.140625" bestFit="1" customWidth="1"/>
    <col min="8" max="8" width="9.140625" customWidth="1"/>
    <col min="9" max="16384" width="9.140625" hidden="1"/>
  </cols>
  <sheetData>
    <row r="1" spans="1:8" ht="12" x14ac:dyDescent="0.2">
      <c r="A1" s="81"/>
      <c r="B1" s="81"/>
      <c r="C1" s="82" t="s">
        <v>465</v>
      </c>
      <c r="D1" s="81"/>
      <c r="E1" s="81"/>
      <c r="F1" s="83"/>
      <c r="G1" s="83"/>
      <c r="H1" s="83"/>
    </row>
    <row r="2" spans="1:8" ht="12.75" x14ac:dyDescent="0.2">
      <c r="A2" s="81"/>
      <c r="B2" s="81"/>
      <c r="C2" s="84" t="str">
        <f>cstProjectName</f>
        <v>RM6232 - FM &amp; Workplace Services</v>
      </c>
      <c r="D2" s="81"/>
      <c r="E2" s="81"/>
      <c r="F2" s="81"/>
      <c r="G2" s="81"/>
      <c r="H2" s="81"/>
    </row>
    <row r="3" spans="1:8" ht="12.75" x14ac:dyDescent="0.2">
      <c r="A3" s="81"/>
      <c r="B3" s="81"/>
      <c r="C3" s="85" t="str">
        <f ca="1">MID(CELL("filename",A1),FIND("]",CELL("filename",A1))+1,256)&amp;" Sheet"</f>
        <v>SysConfig Sheet</v>
      </c>
      <c r="D3" s="81"/>
      <c r="E3" s="81"/>
      <c r="F3" s="81"/>
      <c r="G3" s="81"/>
      <c r="H3" s="81"/>
    </row>
    <row r="4" spans="1:8" ht="12" x14ac:dyDescent="0.2">
      <c r="A4" s="81"/>
      <c r="B4" s="81"/>
      <c r="C4" s="82" t="str">
        <f>IF(ISBLANK(cstProtectiveMarking),"",cstProtectiveMarking)</f>
        <v>OFFICIAL</v>
      </c>
      <c r="D4" s="81"/>
      <c r="E4" s="81"/>
      <c r="F4" s="81"/>
      <c r="G4" s="81"/>
      <c r="H4" s="81"/>
    </row>
    <row r="5" spans="1:8" ht="12" x14ac:dyDescent="0.2">
      <c r="A5" s="81"/>
      <c r="B5" s="81"/>
      <c r="C5" s="86" t="str">
        <f>HYPERLINK("#'Contents'!A1",sysChkWord)</f>
        <v>All Checks OK</v>
      </c>
      <c r="D5" s="86"/>
      <c r="E5" s="81"/>
      <c r="F5" s="81"/>
      <c r="G5" s="81"/>
      <c r="H5" s="81"/>
    </row>
    <row r="6" spans="1:8" ht="12.75" x14ac:dyDescent="0.2">
      <c r="A6" s="81"/>
      <c r="B6" s="87"/>
      <c r="C6" s="238" t="str">
        <f>HYPERLINK("#'Contents'!A1","Click for Contents")</f>
        <v>Click for Contents</v>
      </c>
      <c r="D6" s="238"/>
      <c r="E6" s="86"/>
      <c r="F6" s="86"/>
      <c r="G6" s="81"/>
      <c r="H6" s="81"/>
    </row>
    <row r="7" spans="1:8" ht="12" x14ac:dyDescent="0.2">
      <c r="A7" s="81"/>
      <c r="B7" s="81"/>
      <c r="C7" s="81"/>
      <c r="D7" s="81"/>
      <c r="E7" s="81"/>
      <c r="F7" s="81"/>
      <c r="G7" s="81"/>
      <c r="H7" s="81"/>
    </row>
    <row r="8" spans="1:8" ht="12" x14ac:dyDescent="0.2">
      <c r="A8" s="83">
        <f>SUM(A9:A81)</f>
        <v>0</v>
      </c>
      <c r="B8" s="88">
        <f>SUM(B9:B81)</f>
        <v>0</v>
      </c>
      <c r="C8" s="89"/>
      <c r="D8" s="89"/>
      <c r="E8" s="89"/>
      <c r="F8" s="89"/>
      <c r="G8" s="89"/>
      <c r="H8" s="89"/>
    </row>
    <row r="9" spans="1:8" ht="12" x14ac:dyDescent="0.2">
      <c r="A9" s="80"/>
      <c r="B9" s="80"/>
      <c r="C9" s="80"/>
      <c r="D9" s="80"/>
      <c r="E9" s="80"/>
      <c r="F9" s="80"/>
      <c r="G9" s="80"/>
    </row>
    <row r="10" spans="1:8" s="27" customFormat="1" ht="12" x14ac:dyDescent="0.2">
      <c r="A10" s="80"/>
      <c r="B10" s="80"/>
      <c r="C10" s="80"/>
      <c r="D10" s="80"/>
      <c r="E10" s="80"/>
      <c r="F10" s="80"/>
      <c r="G10" s="80"/>
    </row>
    <row r="11" spans="1:8" s="27" customFormat="1" ht="15.75" x14ac:dyDescent="0.25">
      <c r="A11" s="90"/>
      <c r="B11" s="90"/>
      <c r="C11" s="90"/>
      <c r="D11" s="90" t="s">
        <v>441</v>
      </c>
      <c r="E11" s="90"/>
      <c r="F11" s="90"/>
      <c r="G11" s="90"/>
    </row>
    <row r="12" spans="1:8" s="27" customFormat="1" ht="12" x14ac:dyDescent="0.2">
      <c r="A12" s="80"/>
      <c r="B12" s="80"/>
      <c r="C12" s="80"/>
      <c r="D12" s="80"/>
      <c r="E12" s="80"/>
      <c r="F12" s="80"/>
      <c r="G12" s="80"/>
    </row>
    <row r="13" spans="1:8" s="27" customFormat="1" ht="39" customHeight="1" x14ac:dyDescent="0.2">
      <c r="A13" s="80"/>
      <c r="B13" s="80"/>
      <c r="C13" s="80"/>
      <c r="D13" s="302" t="s">
        <v>466</v>
      </c>
      <c r="E13" s="302"/>
      <c r="F13" s="302"/>
      <c r="G13" s="302"/>
    </row>
    <row r="14" spans="1:8" s="27" customFormat="1" ht="12" x14ac:dyDescent="0.2">
      <c r="A14" s="80"/>
      <c r="B14" s="80"/>
      <c r="C14" s="80"/>
      <c r="D14" s="80"/>
      <c r="E14" s="80"/>
      <c r="F14" s="80"/>
      <c r="G14" s="80"/>
    </row>
    <row r="15" spans="1:8" ht="15.75" x14ac:dyDescent="0.25">
      <c r="A15" s="90"/>
      <c r="B15" s="90"/>
      <c r="C15" s="90"/>
      <c r="D15" s="90" t="s">
        <v>457</v>
      </c>
      <c r="E15" s="90"/>
      <c r="F15" s="90"/>
      <c r="G15" s="90"/>
    </row>
    <row r="16" spans="1:8" ht="12" x14ac:dyDescent="0.2">
      <c r="A16" s="80"/>
      <c r="B16" s="80"/>
      <c r="C16" s="80"/>
      <c r="D16" s="80"/>
      <c r="E16" s="80"/>
      <c r="F16" s="97" t="s">
        <v>319</v>
      </c>
      <c r="G16" s="80"/>
    </row>
    <row r="17" spans="1:7" ht="12" x14ac:dyDescent="0.2">
      <c r="A17" s="80"/>
      <c r="B17" s="80"/>
      <c r="C17" s="80"/>
      <c r="D17" s="80"/>
      <c r="E17" s="80"/>
      <c r="F17" s="80"/>
      <c r="G17" s="80"/>
    </row>
    <row r="18" spans="1:7" ht="15.75" x14ac:dyDescent="0.25">
      <c r="A18" s="90"/>
      <c r="B18" s="90"/>
      <c r="C18" s="90"/>
      <c r="D18" s="90" t="s">
        <v>458</v>
      </c>
      <c r="E18" s="90"/>
      <c r="F18" s="90"/>
      <c r="G18" s="90"/>
    </row>
    <row r="19" spans="1:7" ht="12" outlineLevel="1" x14ac:dyDescent="0.2">
      <c r="A19" s="80"/>
      <c r="B19" s="80"/>
      <c r="C19" s="80"/>
      <c r="D19" s="80"/>
      <c r="E19" s="80"/>
      <c r="F19" s="80"/>
      <c r="G19" s="80"/>
    </row>
    <row r="20" spans="1:7" ht="12" outlineLevel="1" x14ac:dyDescent="0.2">
      <c r="A20" s="80"/>
      <c r="B20" s="80"/>
      <c r="C20" s="80"/>
      <c r="D20" s="80"/>
      <c r="E20" s="80"/>
      <c r="F20" s="207" t="s">
        <v>108</v>
      </c>
      <c r="G20" s="80"/>
    </row>
    <row r="21" spans="1:7" ht="12" outlineLevel="1" x14ac:dyDescent="0.2">
      <c r="A21" s="80"/>
      <c r="B21" s="80"/>
      <c r="C21" s="80"/>
      <c r="D21" s="80"/>
      <c r="E21" s="80"/>
      <c r="F21" s="207" t="s">
        <v>109</v>
      </c>
      <c r="G21" s="80"/>
    </row>
    <row r="22" spans="1:7" ht="12" outlineLevel="1" x14ac:dyDescent="0.2">
      <c r="A22" s="80"/>
      <c r="B22" s="80"/>
      <c r="C22" s="80"/>
      <c r="D22" s="80"/>
      <c r="E22" s="80"/>
      <c r="F22" s="207" t="s">
        <v>104</v>
      </c>
      <c r="G22" s="80"/>
    </row>
    <row r="23" spans="1:7" ht="12" outlineLevel="1" x14ac:dyDescent="0.2">
      <c r="A23" s="80"/>
      <c r="B23" s="80"/>
      <c r="C23" s="80"/>
      <c r="D23" s="80"/>
      <c r="E23" s="80"/>
      <c r="F23" s="207" t="s">
        <v>105</v>
      </c>
      <c r="G23" s="80"/>
    </row>
    <row r="24" spans="1:7" ht="12" outlineLevel="1" x14ac:dyDescent="0.2">
      <c r="A24" s="80"/>
      <c r="B24" s="80"/>
      <c r="C24" s="80"/>
      <c r="D24" s="80"/>
      <c r="E24" s="80"/>
      <c r="F24" s="207" t="s">
        <v>106</v>
      </c>
      <c r="G24" s="80"/>
    </row>
    <row r="25" spans="1:7" ht="12" outlineLevel="1" x14ac:dyDescent="0.2">
      <c r="A25" s="80"/>
      <c r="B25" s="80"/>
      <c r="C25" s="80"/>
      <c r="D25" s="80"/>
      <c r="E25" s="80"/>
      <c r="F25" s="207" t="s">
        <v>511</v>
      </c>
      <c r="G25" s="80"/>
    </row>
    <row r="26" spans="1:7" ht="12" outlineLevel="1" x14ac:dyDescent="0.2">
      <c r="A26" s="80"/>
      <c r="B26" s="80"/>
      <c r="C26" s="80"/>
      <c r="D26" s="80"/>
      <c r="E26" s="80"/>
      <c r="F26" s="207" t="s">
        <v>107</v>
      </c>
      <c r="G26" s="80"/>
    </row>
    <row r="27" spans="1:7" ht="12" outlineLevel="1" x14ac:dyDescent="0.2">
      <c r="A27" s="80"/>
      <c r="B27" s="80"/>
      <c r="C27" s="80"/>
      <c r="D27" s="80"/>
      <c r="E27" s="80"/>
      <c r="F27" s="207" t="s">
        <v>48</v>
      </c>
      <c r="G27" s="80"/>
    </row>
    <row r="28" spans="1:7" ht="12" x14ac:dyDescent="0.2">
      <c r="A28" s="80"/>
      <c r="B28" s="80"/>
      <c r="C28" s="80"/>
      <c r="D28" s="80"/>
      <c r="E28" s="80"/>
      <c r="F28" s="125" t="s">
        <v>454</v>
      </c>
      <c r="G28" s="80"/>
    </row>
    <row r="29" spans="1:7" ht="15.75" x14ac:dyDescent="0.25">
      <c r="A29" s="90"/>
      <c r="B29" s="90"/>
      <c r="C29" s="90"/>
      <c r="D29" s="90" t="s">
        <v>459</v>
      </c>
      <c r="E29" s="90"/>
      <c r="F29" s="90"/>
      <c r="G29" s="90"/>
    </row>
    <row r="30" spans="1:7" ht="12" outlineLevel="1" x14ac:dyDescent="0.2">
      <c r="A30" s="80"/>
      <c r="B30" s="80"/>
      <c r="C30" s="80"/>
      <c r="D30" s="80"/>
      <c r="E30" s="80"/>
      <c r="F30" s="80"/>
      <c r="G30" s="80"/>
    </row>
    <row r="31" spans="1:7" ht="12.75" outlineLevel="1" x14ac:dyDescent="0.2">
      <c r="A31" s="80"/>
      <c r="B31" s="80"/>
      <c r="C31" s="80"/>
      <c r="D31" s="61"/>
      <c r="E31" s="126" t="s">
        <v>391</v>
      </c>
      <c r="F31" s="61"/>
      <c r="G31" s="80"/>
    </row>
    <row r="32" spans="1:7" ht="12" outlineLevel="1" x14ac:dyDescent="0.2">
      <c r="A32" s="80"/>
      <c r="B32" s="80"/>
      <c r="C32" s="80"/>
      <c r="D32" s="61"/>
      <c r="E32" s="61"/>
      <c r="F32" s="207" t="s">
        <v>406</v>
      </c>
      <c r="G32" s="80"/>
    </row>
    <row r="33" spans="1:7" ht="12" outlineLevel="1" x14ac:dyDescent="0.2">
      <c r="A33" s="80"/>
      <c r="B33" s="80"/>
      <c r="C33" s="80"/>
      <c r="D33" s="61"/>
      <c r="E33" s="61"/>
      <c r="F33" s="207" t="s">
        <v>473</v>
      </c>
      <c r="G33" s="80"/>
    </row>
    <row r="34" spans="1:7" ht="12" outlineLevel="1" x14ac:dyDescent="0.2">
      <c r="A34" s="80"/>
      <c r="B34" s="80"/>
      <c r="C34" s="80"/>
      <c r="D34" s="61"/>
      <c r="E34" s="61"/>
      <c r="F34" s="125" t="s">
        <v>455</v>
      </c>
      <c r="G34" s="80"/>
    </row>
    <row r="35" spans="1:7" ht="12.75" outlineLevel="1" x14ac:dyDescent="0.2">
      <c r="A35" s="80"/>
      <c r="B35" s="80"/>
      <c r="C35" s="80"/>
      <c r="D35" s="61"/>
      <c r="E35" s="126" t="s">
        <v>339</v>
      </c>
      <c r="F35" s="61"/>
      <c r="G35" s="80"/>
    </row>
    <row r="36" spans="1:7" ht="12" outlineLevel="1" x14ac:dyDescent="0.2">
      <c r="A36" s="80"/>
      <c r="B36" s="80"/>
      <c r="C36" s="80"/>
      <c r="D36" s="61"/>
      <c r="E36" s="61"/>
      <c r="F36" s="207" t="s">
        <v>473</v>
      </c>
      <c r="G36" s="80"/>
    </row>
    <row r="37" spans="1:7" ht="12" outlineLevel="1" x14ac:dyDescent="0.2">
      <c r="A37" s="80"/>
      <c r="B37" s="80"/>
      <c r="C37" s="80"/>
      <c r="D37" s="61"/>
      <c r="E37" s="61"/>
      <c r="F37" s="207" t="s">
        <v>406</v>
      </c>
      <c r="G37" s="80"/>
    </row>
    <row r="38" spans="1:7" ht="12" outlineLevel="1" x14ac:dyDescent="0.2">
      <c r="A38" s="80"/>
      <c r="B38" s="80"/>
      <c r="C38" s="80"/>
      <c r="D38" s="61"/>
      <c r="E38" s="61"/>
      <c r="F38" s="207" t="s">
        <v>111</v>
      </c>
      <c r="G38" s="80"/>
    </row>
    <row r="39" spans="1:7" ht="12" x14ac:dyDescent="0.2">
      <c r="A39" s="80"/>
      <c r="B39" s="80"/>
      <c r="C39" s="80"/>
      <c r="D39" s="80"/>
      <c r="E39" s="80"/>
      <c r="F39" s="125" t="s">
        <v>455</v>
      </c>
      <c r="G39" s="80"/>
    </row>
    <row r="40" spans="1:7" ht="12" x14ac:dyDescent="0.2">
      <c r="A40" s="80"/>
      <c r="B40" s="80"/>
      <c r="C40" s="80"/>
      <c r="D40" s="80"/>
      <c r="E40" s="80"/>
      <c r="G40" s="80"/>
    </row>
    <row r="41" spans="1:7" ht="15.75" x14ac:dyDescent="0.25">
      <c r="A41" s="90"/>
      <c r="B41" s="90"/>
      <c r="C41" s="90"/>
      <c r="D41" s="90" t="s">
        <v>460</v>
      </c>
      <c r="E41" s="90"/>
      <c r="F41" s="90"/>
      <c r="G41" s="90"/>
    </row>
    <row r="42" spans="1:7" ht="12" outlineLevel="1" x14ac:dyDescent="0.2">
      <c r="A42" s="80"/>
      <c r="B42" s="80"/>
      <c r="C42" s="80"/>
      <c r="D42" s="80"/>
      <c r="E42" s="80"/>
      <c r="F42" s="80"/>
      <c r="G42" s="80"/>
    </row>
    <row r="43" spans="1:7" ht="12" outlineLevel="1" x14ac:dyDescent="0.2">
      <c r="A43" s="80"/>
      <c r="B43" s="80"/>
      <c r="C43" s="80"/>
      <c r="D43" s="80"/>
      <c r="E43" s="80"/>
      <c r="F43" s="207" t="s">
        <v>144</v>
      </c>
      <c r="G43" s="80"/>
    </row>
    <row r="44" spans="1:7" ht="12" outlineLevel="1" x14ac:dyDescent="0.2">
      <c r="A44" s="80"/>
      <c r="B44" s="80"/>
      <c r="C44" s="80"/>
      <c r="D44" s="80"/>
      <c r="E44" s="80"/>
      <c r="F44" s="207" t="s">
        <v>145</v>
      </c>
      <c r="G44" s="80"/>
    </row>
    <row r="45" spans="1:7" ht="12" x14ac:dyDescent="0.2">
      <c r="A45" s="80"/>
      <c r="B45" s="80"/>
      <c r="C45" s="80"/>
      <c r="D45" s="80"/>
      <c r="E45" s="80"/>
      <c r="F45" s="125" t="s">
        <v>454</v>
      </c>
      <c r="G45" s="80"/>
    </row>
    <row r="46" spans="1:7" ht="15.75" x14ac:dyDescent="0.25">
      <c r="A46" s="90"/>
      <c r="B46" s="90"/>
      <c r="C46" s="90"/>
      <c r="D46" s="90" t="s">
        <v>461</v>
      </c>
      <c r="E46" s="90"/>
      <c r="F46" s="90"/>
      <c r="G46" s="90"/>
    </row>
    <row r="47" spans="1:7" ht="12" x14ac:dyDescent="0.2">
      <c r="A47" s="80"/>
      <c r="B47" s="80"/>
      <c r="C47" s="80"/>
      <c r="D47" s="80"/>
      <c r="E47" s="80"/>
      <c r="F47" s="80"/>
      <c r="G47" s="80"/>
    </row>
    <row r="48" spans="1:7" s="27" customFormat="1" ht="13.5" thickBot="1" x14ac:dyDescent="0.25">
      <c r="A48" s="80"/>
      <c r="B48" s="80"/>
      <c r="C48" s="80"/>
      <c r="D48" s="80"/>
      <c r="E48" s="129" t="s">
        <v>366</v>
      </c>
      <c r="F48" s="129" t="s">
        <v>365</v>
      </c>
      <c r="G48" s="80"/>
    </row>
    <row r="49" spans="1:7" ht="12" x14ac:dyDescent="0.2">
      <c r="A49" s="80"/>
      <c r="B49" s="80"/>
      <c r="C49" s="80"/>
      <c r="D49" s="80"/>
      <c r="E49" s="91" t="s">
        <v>261</v>
      </c>
      <c r="F49" s="127">
        <v>1000</v>
      </c>
      <c r="G49" s="97" t="s">
        <v>364</v>
      </c>
    </row>
    <row r="50" spans="1:7" ht="12" x14ac:dyDescent="0.2">
      <c r="A50" s="80"/>
      <c r="B50" s="80"/>
      <c r="C50" s="80"/>
      <c r="D50" s="80"/>
      <c r="E50" s="91" t="s">
        <v>262</v>
      </c>
      <c r="F50" s="127">
        <v>1000000</v>
      </c>
      <c r="G50" s="97" t="s">
        <v>364</v>
      </c>
    </row>
    <row r="51" spans="1:7" ht="12" x14ac:dyDescent="0.2">
      <c r="A51" s="80"/>
      <c r="B51" s="80"/>
      <c r="C51" s="80"/>
      <c r="D51" s="80"/>
      <c r="E51" s="91" t="s">
        <v>263</v>
      </c>
      <c r="F51" s="127">
        <v>7</v>
      </c>
      <c r="G51" s="97" t="s">
        <v>367</v>
      </c>
    </row>
    <row r="52" spans="1:7" ht="12" x14ac:dyDescent="0.2">
      <c r="A52" s="80"/>
      <c r="B52" s="80"/>
      <c r="C52" s="80"/>
      <c r="D52" s="80"/>
      <c r="E52" s="91" t="s">
        <v>264</v>
      </c>
      <c r="F52" s="127">
        <v>52</v>
      </c>
      <c r="G52" s="97" t="s">
        <v>368</v>
      </c>
    </row>
    <row r="53" spans="1:7" ht="12" x14ac:dyDescent="0.2">
      <c r="A53" s="80"/>
      <c r="B53" s="80"/>
      <c r="C53" s="80"/>
      <c r="D53" s="80"/>
      <c r="E53" s="91" t="s">
        <v>265</v>
      </c>
      <c r="F53" s="127">
        <v>3</v>
      </c>
      <c r="G53" s="97" t="s">
        <v>369</v>
      </c>
    </row>
    <row r="54" spans="1:7" ht="12" x14ac:dyDescent="0.2">
      <c r="A54" s="80"/>
      <c r="B54" s="80"/>
      <c r="C54" s="80"/>
      <c r="D54" s="80"/>
      <c r="E54" s="91" t="s">
        <v>266</v>
      </c>
      <c r="F54" s="127">
        <v>12</v>
      </c>
      <c r="G54" s="97" t="s">
        <v>370</v>
      </c>
    </row>
    <row r="55" spans="1:7" ht="12" x14ac:dyDescent="0.2">
      <c r="A55" s="80"/>
      <c r="B55" s="80"/>
      <c r="C55" s="80"/>
      <c r="D55" s="80"/>
      <c r="E55" s="91" t="s">
        <v>299</v>
      </c>
      <c r="F55" s="127">
        <v>365</v>
      </c>
      <c r="G55" s="97" t="s">
        <v>371</v>
      </c>
    </row>
    <row r="56" spans="1:7" ht="12" x14ac:dyDescent="0.2">
      <c r="A56" s="80"/>
      <c r="B56" s="80"/>
      <c r="C56" s="80"/>
      <c r="D56" s="80"/>
      <c r="E56" s="80"/>
      <c r="F56" s="125" t="s">
        <v>392</v>
      </c>
      <c r="G56" s="80"/>
    </row>
    <row r="57" spans="1:7" ht="15.75" x14ac:dyDescent="0.25">
      <c r="A57" s="90"/>
      <c r="B57" s="90"/>
      <c r="C57" s="90"/>
      <c r="D57" s="90" t="s">
        <v>462</v>
      </c>
      <c r="E57" s="90"/>
      <c r="F57" s="90"/>
      <c r="G57" s="90"/>
    </row>
    <row r="58" spans="1:7" ht="12" x14ac:dyDescent="0.2">
      <c r="A58" s="80"/>
      <c r="B58" s="80"/>
      <c r="C58" s="80"/>
      <c r="D58" s="80"/>
      <c r="E58" s="80"/>
      <c r="F58" s="80"/>
      <c r="G58" s="80"/>
    </row>
    <row r="59" spans="1:7" ht="36" x14ac:dyDescent="0.2">
      <c r="A59" s="80"/>
      <c r="B59" s="98">
        <f>IF(eTol="",1,0)</f>
        <v>0</v>
      </c>
      <c r="C59" s="80"/>
      <c r="D59" s="80"/>
      <c r="E59" s="93" t="s">
        <v>267</v>
      </c>
      <c r="F59" s="234">
        <v>2</v>
      </c>
      <c r="G59" s="209" t="s">
        <v>372</v>
      </c>
    </row>
    <row r="60" spans="1:7" ht="12" x14ac:dyDescent="0.2">
      <c r="A60" s="80"/>
      <c r="B60" s="80"/>
      <c r="C60" s="80"/>
      <c r="D60" s="80"/>
      <c r="E60" s="80"/>
      <c r="F60" s="80"/>
      <c r="G60" s="99"/>
    </row>
    <row r="61" spans="1:7" ht="12" x14ac:dyDescent="0.2">
      <c r="A61" s="80"/>
      <c r="B61" s="80"/>
      <c r="C61" s="80"/>
      <c r="D61" s="80"/>
      <c r="E61" s="93" t="s">
        <v>268</v>
      </c>
      <c r="F61" s="100" t="str">
        <f>IF(AND(sysChk=0,sysWarn=0),"All Checks OK",IF(sysChk&lt;&gt;0,sysChk&amp;" Error"&amp;IF(sysChk=1," ","s "),"")&amp;IF(sysWarn&lt;&gt;0,sysWarn&amp;" Warning"&amp;IF(sysWarn=1,"","s"),""))</f>
        <v>All Checks OK</v>
      </c>
      <c r="G61" s="97" t="s">
        <v>373</v>
      </c>
    </row>
    <row r="62" spans="1:7" ht="12" x14ac:dyDescent="0.2">
      <c r="A62" s="80"/>
      <c r="B62" s="80"/>
      <c r="C62" s="80"/>
      <c r="D62" s="80"/>
      <c r="E62" s="93"/>
      <c r="F62" s="125" t="s">
        <v>392</v>
      </c>
      <c r="G62" s="99"/>
    </row>
    <row r="63" spans="1:7" ht="15.75" x14ac:dyDescent="0.25">
      <c r="A63" s="90"/>
      <c r="B63" s="90"/>
      <c r="C63" s="90"/>
      <c r="D63" s="90" t="s">
        <v>463</v>
      </c>
      <c r="E63" s="90"/>
      <c r="F63" s="90"/>
      <c r="G63" s="90"/>
    </row>
    <row r="64" spans="1:7" ht="12" x14ac:dyDescent="0.2">
      <c r="A64" s="80"/>
      <c r="B64" s="80"/>
      <c r="C64" s="80"/>
      <c r="D64" s="80"/>
      <c r="E64" s="80"/>
      <c r="F64" s="80"/>
      <c r="G64" s="80"/>
    </row>
    <row r="65" spans="1:7" s="27" customFormat="1" ht="12" x14ac:dyDescent="0.2">
      <c r="A65" s="80"/>
      <c r="B65" s="80"/>
      <c r="C65" s="80"/>
      <c r="D65" s="80"/>
      <c r="E65" s="80" t="s">
        <v>374</v>
      </c>
      <c r="F65" s="80"/>
      <c r="G65" s="80"/>
    </row>
    <row r="66" spans="1:7" s="27" customFormat="1" ht="12" x14ac:dyDescent="0.2">
      <c r="A66" s="80"/>
      <c r="B66" s="80"/>
      <c r="C66" s="80"/>
      <c r="D66" s="80"/>
      <c r="E66" s="80"/>
      <c r="F66" s="80"/>
      <c r="G66" s="80"/>
    </row>
    <row r="67" spans="1:7" ht="12" x14ac:dyDescent="0.2">
      <c r="A67" s="80"/>
      <c r="B67" s="80"/>
      <c r="C67" s="80"/>
      <c r="D67" s="80"/>
      <c r="E67" s="101" t="s">
        <v>269</v>
      </c>
      <c r="F67" s="102" t="s">
        <v>270</v>
      </c>
      <c r="G67" s="103" t="s">
        <v>271</v>
      </c>
    </row>
    <row r="68" spans="1:7" ht="12" x14ac:dyDescent="0.2">
      <c r="A68" s="80"/>
      <c r="B68" s="80"/>
      <c r="C68" s="80"/>
      <c r="D68" s="80"/>
      <c r="E68" s="104" t="s">
        <v>261</v>
      </c>
      <c r="F68" s="207" t="s">
        <v>476</v>
      </c>
      <c r="G68" s="235" t="s">
        <v>280</v>
      </c>
    </row>
    <row r="69" spans="1:7" ht="12" x14ac:dyDescent="0.2">
      <c r="A69" s="80"/>
      <c r="B69" s="80"/>
      <c r="C69" s="80"/>
      <c r="D69" s="80"/>
      <c r="E69" s="104" t="s">
        <v>262</v>
      </c>
      <c r="F69" s="207" t="s">
        <v>477</v>
      </c>
      <c r="G69" s="235" t="s">
        <v>273</v>
      </c>
    </row>
    <row r="70" spans="1:7" ht="12" x14ac:dyDescent="0.2">
      <c r="A70" s="80"/>
      <c r="B70" s="80"/>
      <c r="C70" s="80"/>
      <c r="D70" s="80"/>
      <c r="E70" s="104" t="s">
        <v>263</v>
      </c>
      <c r="F70" s="207" t="s">
        <v>478</v>
      </c>
      <c r="G70" s="235" t="s">
        <v>272</v>
      </c>
    </row>
    <row r="71" spans="1:7" ht="12" x14ac:dyDescent="0.2">
      <c r="A71" s="80"/>
      <c r="B71" s="80"/>
      <c r="C71" s="80"/>
      <c r="D71" s="80"/>
      <c r="E71" s="104" t="s">
        <v>264</v>
      </c>
      <c r="F71" s="207" t="s">
        <v>479</v>
      </c>
      <c r="G71" s="235" t="s">
        <v>281</v>
      </c>
    </row>
    <row r="72" spans="1:7" ht="12" x14ac:dyDescent="0.2">
      <c r="A72" s="80"/>
      <c r="B72" s="80"/>
      <c r="C72" s="80"/>
      <c r="D72" s="80"/>
      <c r="E72" s="104" t="s">
        <v>265</v>
      </c>
      <c r="F72" s="207" t="s">
        <v>480</v>
      </c>
      <c r="G72" s="235" t="s">
        <v>274</v>
      </c>
    </row>
    <row r="73" spans="1:7" ht="12" x14ac:dyDescent="0.2">
      <c r="A73" s="80"/>
      <c r="B73" s="80"/>
      <c r="C73" s="80"/>
      <c r="D73" s="80"/>
      <c r="E73" s="104" t="s">
        <v>266</v>
      </c>
      <c r="F73" s="207" t="s">
        <v>481</v>
      </c>
      <c r="G73" s="235" t="s">
        <v>275</v>
      </c>
    </row>
    <row r="74" spans="1:7" ht="12" x14ac:dyDescent="0.2">
      <c r="A74" s="80"/>
      <c r="B74" s="80"/>
      <c r="C74" s="80"/>
      <c r="D74" s="80"/>
      <c r="E74" s="104" t="s">
        <v>299</v>
      </c>
      <c r="F74" s="207" t="s">
        <v>482</v>
      </c>
      <c r="G74" s="235" t="s">
        <v>300</v>
      </c>
    </row>
    <row r="75" spans="1:7" ht="12" x14ac:dyDescent="0.2">
      <c r="A75" s="80"/>
      <c r="B75" s="80"/>
      <c r="C75" s="80"/>
      <c r="D75" s="80"/>
      <c r="E75" s="104" t="s">
        <v>276</v>
      </c>
      <c r="F75" s="207" t="s">
        <v>483</v>
      </c>
      <c r="G75" s="235" t="s">
        <v>277</v>
      </c>
    </row>
    <row r="76" spans="1:7" ht="12" x14ac:dyDescent="0.2">
      <c r="A76" s="80"/>
      <c r="B76" s="80"/>
      <c r="C76" s="80"/>
      <c r="D76" s="80"/>
      <c r="E76" s="104" t="s">
        <v>278</v>
      </c>
      <c r="F76" s="207" t="s">
        <v>484</v>
      </c>
      <c r="G76" s="235" t="s">
        <v>279</v>
      </c>
    </row>
    <row r="77" spans="1:7" ht="12" x14ac:dyDescent="0.2">
      <c r="A77" s="80"/>
      <c r="B77" s="80"/>
      <c r="C77" s="80"/>
      <c r="D77" s="80"/>
      <c r="E77" s="104" t="s">
        <v>282</v>
      </c>
      <c r="F77" s="207" t="s">
        <v>301</v>
      </c>
      <c r="G77" s="235" t="s">
        <v>283</v>
      </c>
    </row>
    <row r="78" spans="1:7" ht="12" x14ac:dyDescent="0.2">
      <c r="A78" s="80"/>
      <c r="B78" s="80"/>
      <c r="C78" s="80"/>
      <c r="D78" s="80"/>
      <c r="E78" s="104" t="s">
        <v>284</v>
      </c>
      <c r="F78" s="236" t="s">
        <v>485</v>
      </c>
      <c r="G78" s="235" t="s">
        <v>285</v>
      </c>
    </row>
    <row r="79" spans="1:7" ht="12" x14ac:dyDescent="0.2">
      <c r="A79" s="80"/>
      <c r="B79" s="80"/>
      <c r="C79" s="80"/>
      <c r="D79" s="80"/>
      <c r="E79" s="106" t="s">
        <v>286</v>
      </c>
      <c r="F79" s="107"/>
      <c r="G79" s="108"/>
    </row>
    <row r="80" spans="1:7" ht="12" x14ac:dyDescent="0.2">
      <c r="A80" s="80"/>
      <c r="B80" s="80"/>
      <c r="C80" s="80"/>
      <c r="D80" s="80"/>
      <c r="E80" s="80"/>
      <c r="F80" s="125" t="s">
        <v>453</v>
      </c>
      <c r="G80" s="80"/>
    </row>
    <row r="81" spans="1:8" ht="15.75" x14ac:dyDescent="0.25">
      <c r="A81" s="90"/>
      <c r="B81" s="90"/>
      <c r="C81" s="90"/>
      <c r="D81" s="90" t="s">
        <v>287</v>
      </c>
      <c r="E81" s="90"/>
      <c r="F81" s="90"/>
      <c r="G81" s="90"/>
      <c r="H81" s="90"/>
    </row>
    <row r="82" spans="1:8" ht="11.45" customHeight="1" x14ac:dyDescent="0.2"/>
    <row r="83" spans="1:8" ht="11.45" customHeight="1" x14ac:dyDescent="0.2"/>
    <row r="84" spans="1:8" ht="11.45" customHeight="1" x14ac:dyDescent="0.2"/>
    <row r="85" spans="1:8" ht="11.45" customHeight="1" x14ac:dyDescent="0.2"/>
    <row r="86" spans="1:8" ht="11.45" customHeight="1" x14ac:dyDescent="0.2"/>
    <row r="87" spans="1:8" ht="11.45" customHeight="1" x14ac:dyDescent="0.2"/>
    <row r="88" spans="1:8" ht="11.45" customHeight="1" x14ac:dyDescent="0.2"/>
    <row r="89" spans="1:8" ht="11.45" hidden="1" customHeight="1" x14ac:dyDescent="0.2"/>
    <row r="90" spans="1:8" ht="11.45" hidden="1" customHeight="1" x14ac:dyDescent="0.2"/>
    <row r="91" spans="1:8" ht="11.45" hidden="1" customHeight="1" x14ac:dyDescent="0.2"/>
    <row r="92" spans="1:8" ht="11.45" hidden="1" customHeight="1" x14ac:dyDescent="0.2"/>
    <row r="93" spans="1:8" ht="11.45" hidden="1" customHeight="1" x14ac:dyDescent="0.2"/>
    <row r="94" spans="1:8" ht="11.45" hidden="1" customHeight="1" x14ac:dyDescent="0.2"/>
    <row r="95" spans="1:8" ht="11.45" customHeight="1" x14ac:dyDescent="0.2"/>
    <row r="96" spans="1:8"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sheetData>
  <sheetProtection password="CB96" sheet="1" objects="1" scenarios="1"/>
  <mergeCells count="2">
    <mergeCell ref="C6:D6"/>
    <mergeCell ref="D13:G13"/>
  </mergeCells>
  <conditionalFormatting sqref="C5:D5">
    <cfRule type="expression" dxfId="2" priority="2">
      <formula>IF(AND(sysChk=0,sysWarn=0),1,0)</formula>
    </cfRule>
    <cfRule type="expression" dxfId="1" priority="3">
      <formula>IF(AND(sysChk=0,sysWarn&lt;&gt;0),1,0)</formula>
    </cfRule>
    <cfRule type="expression" dxfId="0" priority="4">
      <formula>IF(sysChk&lt;&gt;0,1,0)</formula>
    </cfRule>
  </conditionalFormatting>
  <pageMargins left="0.70866141732283472" right="0.70866141732283472" top="0.74803149606299213" bottom="0.74803149606299213" header="0.31496062992125984" footer="0.31496062992125984"/>
  <pageSetup paperSize="9" scale="52" fitToHeight="1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CC"/>
    <outlinePr summaryBelow="0"/>
    <pageSetUpPr fitToPage="1"/>
  </sheetPr>
  <dimension ref="A1:L88"/>
  <sheetViews>
    <sheetView showGridLines="0" zoomScale="80" zoomScaleNormal="80" zoomScaleSheetLayoutView="100" workbookViewId="0">
      <pane ySplit="8" topLeftCell="A61" activePane="bottomLeft" state="frozen"/>
      <selection activeCell="A9" sqref="A9"/>
      <selection pane="bottomLeft" activeCell="D40" sqref="D40"/>
    </sheetView>
  </sheetViews>
  <sheetFormatPr defaultColWidth="0" defaultRowHeight="14.45" customHeight="1" zeroHeight="1" outlineLevelRow="1" x14ac:dyDescent="0.2"/>
  <cols>
    <col min="1" max="2" width="3.140625" style="27" customWidth="1"/>
    <col min="3" max="3" width="16.42578125" customWidth="1"/>
    <col min="4" max="4" width="42.85546875" customWidth="1"/>
    <col min="5" max="5" width="16.42578125" customWidth="1"/>
    <col min="6" max="6" width="23.42578125" customWidth="1"/>
    <col min="7" max="7" width="41.140625" bestFit="1" customWidth="1"/>
    <col min="8" max="8" width="16.42578125" customWidth="1"/>
    <col min="9" max="9" width="18.42578125" customWidth="1"/>
    <col min="10" max="10" width="21" customWidth="1"/>
    <col min="11" max="11" width="22.140625" customWidth="1"/>
    <col min="12" max="12" width="9.140625" customWidth="1"/>
    <col min="13" max="16384" width="9.140625" hidden="1"/>
  </cols>
  <sheetData>
    <row r="1" spans="1:12" s="27" customFormat="1" ht="12" x14ac:dyDescent="0.2">
      <c r="A1" s="109"/>
      <c r="B1" s="109"/>
      <c r="C1" s="110"/>
      <c r="D1" s="109"/>
      <c r="E1" s="109"/>
      <c r="F1" s="109"/>
      <c r="G1" s="109"/>
      <c r="H1" s="109"/>
      <c r="I1" s="109"/>
      <c r="J1" s="109"/>
      <c r="K1" s="109"/>
      <c r="L1" s="109"/>
    </row>
    <row r="2" spans="1:12" s="27" customFormat="1" ht="12.75" x14ac:dyDescent="0.2">
      <c r="A2" s="109"/>
      <c r="B2" s="109"/>
      <c r="C2" s="111" t="str">
        <f>cstProjectName</f>
        <v>RM6232 - FM &amp; Workplace Services</v>
      </c>
      <c r="D2" s="109"/>
      <c r="E2" s="109"/>
      <c r="F2" s="109"/>
      <c r="G2" s="109"/>
      <c r="H2" s="109"/>
      <c r="I2" s="109"/>
      <c r="J2" s="109"/>
      <c r="K2" s="109"/>
      <c r="L2" s="109"/>
    </row>
    <row r="3" spans="1:12" s="27" customFormat="1" ht="12.75" x14ac:dyDescent="0.2">
      <c r="A3" s="109"/>
      <c r="B3" s="109"/>
      <c r="C3" s="112" t="str">
        <f ca="1">MID(CELL("filename",A1),FIND("]",CELL("filename",A1))+1,256)&amp;" Sheet"</f>
        <v>Bidder Instructions Sheet</v>
      </c>
      <c r="D3" s="109"/>
      <c r="E3" s="109"/>
      <c r="F3" s="109"/>
      <c r="G3" s="109"/>
      <c r="H3" s="109"/>
      <c r="I3" s="109"/>
      <c r="J3" s="109"/>
      <c r="K3" s="109"/>
      <c r="L3" s="109"/>
    </row>
    <row r="4" spans="1:12" s="27" customFormat="1" ht="12" x14ac:dyDescent="0.2">
      <c r="A4" s="109"/>
      <c r="B4" s="109"/>
      <c r="C4" s="110" t="str">
        <f>IF(ISBLANK(cstProtectiveMarking),"",cstProtectiveMarking)</f>
        <v>OFFICIAL</v>
      </c>
      <c r="D4" s="109"/>
      <c r="E4" s="109"/>
      <c r="F4" s="109"/>
      <c r="G4" s="109"/>
      <c r="H4" s="109"/>
      <c r="I4" s="109"/>
      <c r="J4" s="109"/>
      <c r="K4" s="109"/>
      <c r="L4" s="109"/>
    </row>
    <row r="5" spans="1:12" s="27" customFormat="1" ht="12" x14ac:dyDescent="0.2">
      <c r="A5" s="109"/>
      <c r="B5" s="109"/>
      <c r="C5" s="113" t="str">
        <f>HYPERLINK("#'Contents'!A1",sysChkWord)</f>
        <v>All Checks OK</v>
      </c>
      <c r="D5" s="109"/>
      <c r="E5" s="109"/>
      <c r="F5" s="109"/>
      <c r="G5" s="109"/>
      <c r="H5" s="109"/>
      <c r="I5" s="109"/>
      <c r="J5" s="109"/>
      <c r="K5" s="109"/>
      <c r="L5" s="109"/>
    </row>
    <row r="6" spans="1:12" s="27" customFormat="1" ht="12.75" x14ac:dyDescent="0.2">
      <c r="A6" s="109"/>
      <c r="B6" s="114"/>
      <c r="C6" s="238" t="str">
        <f>HYPERLINK("#'Contents'!A1","Click for Contents")</f>
        <v>Click for Contents</v>
      </c>
      <c r="D6" s="238"/>
      <c r="E6" s="113"/>
      <c r="F6" s="113"/>
      <c r="G6" s="109"/>
      <c r="H6" s="109"/>
      <c r="I6" s="109"/>
      <c r="J6" s="109"/>
      <c r="K6" s="109"/>
      <c r="L6" s="109"/>
    </row>
    <row r="7" spans="1:12" s="27" customFormat="1" ht="12" x14ac:dyDescent="0.2">
      <c r="A7" s="109"/>
      <c r="B7" s="109"/>
      <c r="C7" s="109"/>
      <c r="D7" s="109"/>
      <c r="E7" s="109"/>
      <c r="F7" s="109"/>
      <c r="G7" s="109"/>
      <c r="H7" s="109"/>
      <c r="I7" s="109"/>
      <c r="J7" s="109"/>
      <c r="K7" s="109"/>
      <c r="L7" s="109"/>
    </row>
    <row r="8" spans="1:12" s="27" customFormat="1" ht="12" x14ac:dyDescent="0.2">
      <c r="A8" s="184">
        <f>SUM(A9:A71)</f>
        <v>0</v>
      </c>
      <c r="B8" s="184">
        <f>SUM(B9:B71)</f>
        <v>0</v>
      </c>
      <c r="C8" s="116"/>
      <c r="D8" s="116"/>
      <c r="E8" s="116"/>
      <c r="F8" s="116"/>
      <c r="G8" s="116"/>
      <c r="H8" s="116"/>
      <c r="I8" s="109"/>
      <c r="J8" s="109"/>
      <c r="K8" s="109"/>
      <c r="L8" s="109"/>
    </row>
    <row r="9" spans="1:12" ht="15" x14ac:dyDescent="0.2">
      <c r="A9" s="79"/>
      <c r="B9" s="79"/>
      <c r="C9" s="35"/>
      <c r="D9" s="35"/>
      <c r="E9" s="35"/>
      <c r="F9" s="35"/>
      <c r="G9" s="35"/>
      <c r="H9" s="35"/>
      <c r="I9" s="35"/>
      <c r="J9" s="35"/>
      <c r="K9" s="35"/>
      <c r="L9" s="79"/>
    </row>
    <row r="10" spans="1:12" ht="15.75" x14ac:dyDescent="0.25">
      <c r="C10" s="90"/>
      <c r="D10" s="90" t="s">
        <v>99</v>
      </c>
      <c r="E10" s="90"/>
      <c r="F10" s="90"/>
      <c r="G10" s="90"/>
      <c r="H10" s="90"/>
      <c r="I10" s="90"/>
      <c r="J10" s="90"/>
      <c r="K10" s="90"/>
    </row>
    <row r="11" spans="1:12" s="80" customFormat="1" ht="12" x14ac:dyDescent="0.2"/>
    <row r="12" spans="1:12" s="80" customFormat="1" ht="56.1" customHeight="1" x14ac:dyDescent="0.2">
      <c r="D12" s="254" t="s">
        <v>429</v>
      </c>
      <c r="E12" s="254"/>
      <c r="F12" s="254"/>
      <c r="G12" s="254"/>
      <c r="H12" s="254"/>
      <c r="I12" s="254"/>
      <c r="J12" s="254"/>
      <c r="K12" s="254"/>
    </row>
    <row r="13" spans="1:12" ht="56.1" customHeight="1" x14ac:dyDescent="0.2">
      <c r="C13" s="179"/>
      <c r="D13" s="244" t="s">
        <v>440</v>
      </c>
      <c r="E13" s="245"/>
      <c r="F13" s="245"/>
      <c r="G13" s="245"/>
      <c r="H13" s="245"/>
      <c r="I13" s="245"/>
      <c r="J13" s="245"/>
      <c r="K13" s="245"/>
    </row>
    <row r="14" spans="1:12" ht="51" customHeight="1" x14ac:dyDescent="0.2">
      <c r="C14" s="179"/>
      <c r="D14" s="244" t="s">
        <v>430</v>
      </c>
      <c r="E14" s="244"/>
      <c r="F14" s="244"/>
      <c r="G14" s="244"/>
      <c r="H14" s="244"/>
      <c r="I14" s="244"/>
      <c r="J14" s="244"/>
      <c r="K14" s="244"/>
    </row>
    <row r="15" spans="1:12" ht="48" customHeight="1" x14ac:dyDescent="0.2">
      <c r="C15" s="179"/>
      <c r="D15" s="254" t="s">
        <v>396</v>
      </c>
      <c r="E15" s="254"/>
      <c r="F15" s="254"/>
      <c r="G15" s="254"/>
      <c r="H15" s="254"/>
      <c r="I15" s="254"/>
      <c r="J15" s="254"/>
      <c r="K15" s="254"/>
    </row>
    <row r="16" spans="1:12" s="221" customFormat="1" ht="48" customHeight="1" x14ac:dyDescent="0.2">
      <c r="C16" s="222"/>
      <c r="D16" s="254" t="s">
        <v>449</v>
      </c>
      <c r="E16" s="254"/>
      <c r="F16" s="254"/>
      <c r="G16" s="254"/>
      <c r="H16" s="254"/>
      <c r="I16" s="254"/>
      <c r="J16" s="254"/>
      <c r="K16" s="254"/>
    </row>
    <row r="17" spans="3:11" s="218" customFormat="1" ht="15" x14ac:dyDescent="0.2">
      <c r="C17" s="219"/>
      <c r="D17" s="220"/>
      <c r="E17" s="220"/>
      <c r="F17" s="220"/>
      <c r="G17" s="220"/>
      <c r="H17" s="220"/>
      <c r="I17" s="220"/>
      <c r="J17" s="220"/>
      <c r="K17" s="220"/>
    </row>
    <row r="18" spans="3:11" ht="15.75" x14ac:dyDescent="0.25">
      <c r="C18" s="90"/>
      <c r="D18" s="90" t="s">
        <v>387</v>
      </c>
      <c r="E18" s="90"/>
      <c r="F18" s="90"/>
      <c r="G18" s="90"/>
      <c r="H18" s="90"/>
      <c r="I18" s="90"/>
      <c r="J18" s="90"/>
      <c r="K18" s="90"/>
    </row>
    <row r="19" spans="3:11" ht="12" x14ac:dyDescent="0.2">
      <c r="C19" s="27"/>
      <c r="D19" s="27"/>
      <c r="E19" s="27"/>
      <c r="F19" s="27"/>
      <c r="G19" s="27"/>
      <c r="H19" s="27"/>
      <c r="I19" s="27"/>
      <c r="J19" s="27"/>
      <c r="K19" s="27"/>
    </row>
    <row r="20" spans="3:11" ht="13.5" thickBot="1" x14ac:dyDescent="0.25">
      <c r="C20" s="129"/>
      <c r="D20" s="129" t="s">
        <v>99</v>
      </c>
      <c r="E20" s="129"/>
      <c r="F20" s="129"/>
      <c r="G20" s="129"/>
      <c r="H20" s="129"/>
      <c r="I20" s="129"/>
      <c r="J20" s="129"/>
      <c r="K20" s="129"/>
    </row>
    <row r="21" spans="3:11" ht="90" customHeight="1" outlineLevel="1" x14ac:dyDescent="0.2">
      <c r="C21" s="180" t="s">
        <v>93</v>
      </c>
      <c r="D21" s="244" t="s">
        <v>475</v>
      </c>
      <c r="E21" s="263"/>
      <c r="F21" s="263"/>
      <c r="G21" s="263"/>
      <c r="H21" s="263"/>
      <c r="I21" s="263"/>
      <c r="J21" s="263"/>
      <c r="K21" s="263"/>
    </row>
    <row r="22" spans="3:11" ht="57" customHeight="1" outlineLevel="1" x14ac:dyDescent="0.2">
      <c r="C22" s="181" t="s">
        <v>94</v>
      </c>
      <c r="D22" s="244" t="s">
        <v>499</v>
      </c>
      <c r="E22" s="264"/>
      <c r="F22" s="264"/>
      <c r="G22" s="264"/>
      <c r="H22" s="264"/>
      <c r="I22" s="264"/>
      <c r="J22" s="264"/>
      <c r="K22" s="264"/>
    </row>
    <row r="23" spans="3:11" ht="83.1" customHeight="1" outlineLevel="1" x14ac:dyDescent="0.2">
      <c r="C23" s="181" t="s">
        <v>95</v>
      </c>
      <c r="D23" s="244" t="s">
        <v>500</v>
      </c>
      <c r="E23" s="264"/>
      <c r="F23" s="264"/>
      <c r="G23" s="264"/>
      <c r="H23" s="264"/>
      <c r="I23" s="264"/>
      <c r="J23" s="264"/>
      <c r="K23" s="264"/>
    </row>
    <row r="24" spans="3:11" s="27" customFormat="1" ht="30.95" customHeight="1" outlineLevel="1" x14ac:dyDescent="0.2">
      <c r="C24" s="181"/>
      <c r="D24" s="254" t="s">
        <v>501</v>
      </c>
      <c r="E24" s="254"/>
      <c r="F24" s="254"/>
      <c r="G24" s="254"/>
      <c r="H24" s="254"/>
      <c r="I24" s="254"/>
      <c r="J24" s="57" t="s">
        <v>150</v>
      </c>
      <c r="K24" s="210" t="s">
        <v>108</v>
      </c>
    </row>
    <row r="25" spans="3:11" ht="39.6" customHeight="1" outlineLevel="1" x14ac:dyDescent="0.25">
      <c r="C25" s="179"/>
      <c r="D25" s="255" t="s">
        <v>502</v>
      </c>
      <c r="E25" s="256"/>
      <c r="F25" s="256"/>
      <c r="G25" s="256"/>
      <c r="H25" s="256"/>
      <c r="I25" s="256"/>
      <c r="J25" s="57" t="s">
        <v>22</v>
      </c>
      <c r="K25" s="211">
        <v>422</v>
      </c>
    </row>
    <row r="26" spans="3:11" ht="15" x14ac:dyDescent="0.2">
      <c r="C26" s="179"/>
      <c r="D26" s="36"/>
      <c r="E26" s="35"/>
      <c r="F26" s="35"/>
      <c r="G26" s="35"/>
      <c r="H26" s="35"/>
      <c r="I26" s="35"/>
      <c r="J26" s="35"/>
      <c r="K26" s="35"/>
    </row>
    <row r="27" spans="3:11" ht="13.5" thickBot="1" x14ac:dyDescent="0.25">
      <c r="C27" s="129"/>
      <c r="D27" s="129" t="s">
        <v>321</v>
      </c>
      <c r="E27" s="129"/>
      <c r="F27" s="129"/>
      <c r="G27" s="129"/>
      <c r="H27" s="129"/>
      <c r="I27" s="129"/>
      <c r="J27" s="129"/>
      <c r="K27" s="129"/>
    </row>
    <row r="28" spans="3:11" ht="12" x14ac:dyDescent="0.2">
      <c r="C28" s="27"/>
      <c r="D28" s="27"/>
      <c r="E28" s="27"/>
      <c r="F28" s="27"/>
      <c r="G28" s="27"/>
      <c r="H28" s="27"/>
      <c r="I28" s="27"/>
      <c r="J28" s="27"/>
      <c r="K28" s="27"/>
    </row>
    <row r="29" spans="3:11" ht="41.45" customHeight="1" outlineLevel="1" x14ac:dyDescent="0.2">
      <c r="C29" s="182"/>
      <c r="D29" s="259" t="s">
        <v>345</v>
      </c>
      <c r="E29" s="260"/>
      <c r="F29" s="260"/>
      <c r="G29" s="260"/>
      <c r="H29" s="260"/>
      <c r="I29" s="260"/>
      <c r="J29" s="260"/>
      <c r="K29" s="260"/>
    </row>
    <row r="30" spans="3:11" ht="129" customHeight="1" outlineLevel="1" x14ac:dyDescent="0.2">
      <c r="C30" s="179" t="s">
        <v>96</v>
      </c>
      <c r="D30" s="59" t="s">
        <v>346</v>
      </c>
      <c r="E30" s="257" t="s">
        <v>503</v>
      </c>
      <c r="F30" s="261"/>
      <c r="G30" s="261"/>
      <c r="H30" s="261"/>
      <c r="I30" s="261"/>
      <c r="J30" s="261"/>
      <c r="K30" s="261"/>
    </row>
    <row r="31" spans="3:11" ht="54.95" customHeight="1" outlineLevel="1" x14ac:dyDescent="0.2">
      <c r="C31" s="179" t="s">
        <v>97</v>
      </c>
      <c r="D31" s="128" t="s">
        <v>347</v>
      </c>
      <c r="E31" s="257" t="s">
        <v>405</v>
      </c>
      <c r="F31" s="258"/>
      <c r="G31" s="258"/>
      <c r="H31" s="258"/>
      <c r="I31" s="258"/>
      <c r="J31" s="258"/>
      <c r="K31" s="258"/>
    </row>
    <row r="32" spans="3:11" ht="52.5" customHeight="1" outlineLevel="1" x14ac:dyDescent="0.2">
      <c r="C32" s="179" t="s">
        <v>98</v>
      </c>
      <c r="D32" s="60" t="s">
        <v>348</v>
      </c>
      <c r="E32" s="257" t="s">
        <v>488</v>
      </c>
      <c r="F32" s="258"/>
      <c r="G32" s="258"/>
      <c r="H32" s="258"/>
      <c r="I32" s="258"/>
      <c r="J32" s="258"/>
      <c r="K32" s="258"/>
    </row>
    <row r="33" spans="3:11" ht="15" x14ac:dyDescent="0.2">
      <c r="C33" s="179"/>
      <c r="D33" s="1"/>
      <c r="E33" s="35"/>
      <c r="F33" s="35"/>
      <c r="G33" s="35"/>
      <c r="H33" s="35"/>
      <c r="I33" s="35"/>
      <c r="J33" s="35"/>
      <c r="K33" s="35"/>
    </row>
    <row r="34" spans="3:11" ht="13.5" thickBot="1" x14ac:dyDescent="0.25">
      <c r="C34" s="129"/>
      <c r="D34" s="129" t="s">
        <v>302</v>
      </c>
      <c r="E34" s="129"/>
      <c r="F34" s="129"/>
      <c r="G34" s="129"/>
      <c r="H34" s="129"/>
      <c r="I34" s="129"/>
      <c r="J34" s="129"/>
      <c r="K34" s="129"/>
    </row>
    <row r="35" spans="3:11" ht="15" x14ac:dyDescent="0.2">
      <c r="C35" s="183"/>
      <c r="F35" s="35"/>
      <c r="G35" s="35"/>
      <c r="H35" s="35"/>
      <c r="I35" s="35"/>
      <c r="J35" s="35"/>
      <c r="K35" s="35"/>
    </row>
    <row r="36" spans="3:11" ht="15" outlineLevel="1" x14ac:dyDescent="0.2">
      <c r="C36" s="179"/>
      <c r="D36" s="131" t="s">
        <v>110</v>
      </c>
      <c r="E36" s="35"/>
      <c r="F36" s="35"/>
      <c r="G36" s="35"/>
      <c r="H36" s="35"/>
      <c r="I36" s="35"/>
      <c r="J36" s="35"/>
      <c r="K36" s="35"/>
    </row>
    <row r="37" spans="3:11" ht="15" outlineLevel="1" x14ac:dyDescent="0.2">
      <c r="C37" s="179"/>
      <c r="D37" s="188" t="s">
        <v>344</v>
      </c>
      <c r="E37" s="27"/>
      <c r="F37" s="35"/>
      <c r="G37" s="35"/>
      <c r="H37" s="35"/>
      <c r="I37" s="35"/>
      <c r="J37" s="35"/>
      <c r="K37" s="35"/>
    </row>
    <row r="38" spans="3:11" ht="15" outlineLevel="1" x14ac:dyDescent="0.2">
      <c r="C38" s="179"/>
      <c r="D38" s="1"/>
      <c r="E38" s="35"/>
      <c r="F38" s="35"/>
      <c r="G38" s="35"/>
      <c r="H38" s="35"/>
      <c r="I38" s="35"/>
      <c r="J38" s="35"/>
      <c r="K38" s="35"/>
    </row>
    <row r="39" spans="3:11" ht="15.75" outlineLevel="1" x14ac:dyDescent="0.25">
      <c r="C39" s="179"/>
      <c r="D39" s="62" t="s">
        <v>390</v>
      </c>
      <c r="E39" s="35"/>
      <c r="G39" s="62" t="s">
        <v>333</v>
      </c>
      <c r="H39" s="35"/>
      <c r="I39" s="35"/>
      <c r="J39" s="35"/>
      <c r="K39" s="35"/>
    </row>
    <row r="40" spans="3:11" ht="15" outlineLevel="1" x14ac:dyDescent="0.2">
      <c r="C40" s="179"/>
      <c r="D40" s="94" t="s">
        <v>473</v>
      </c>
      <c r="E40" s="130">
        <f>MATCH($D$40,SysConfig!$F$32:$F$33,0)</f>
        <v>2</v>
      </c>
      <c r="G40" s="94" t="s">
        <v>473</v>
      </c>
      <c r="H40" s="130">
        <f>MATCH($G$40,SysConfig!$F$36:$F$38,0)</f>
        <v>1</v>
      </c>
      <c r="I40" s="35"/>
      <c r="J40" s="35"/>
      <c r="K40" s="35"/>
    </row>
    <row r="41" spans="3:11" ht="15" x14ac:dyDescent="0.2">
      <c r="C41" s="179"/>
      <c r="D41" s="1"/>
      <c r="E41" s="35"/>
      <c r="F41" s="35"/>
      <c r="G41" s="35"/>
      <c r="H41" s="35"/>
      <c r="I41" s="35"/>
      <c r="J41" s="35"/>
      <c r="K41" s="35"/>
    </row>
    <row r="42" spans="3:11" ht="13.5" thickBot="1" x14ac:dyDescent="0.25">
      <c r="C42" s="129"/>
      <c r="D42" s="129" t="s">
        <v>322</v>
      </c>
      <c r="E42" s="129"/>
      <c r="F42" s="129"/>
      <c r="G42" s="129"/>
      <c r="H42" s="129"/>
      <c r="I42" s="129"/>
      <c r="J42" s="129"/>
      <c r="K42" s="129"/>
    </row>
    <row r="43" spans="3:11" ht="15" x14ac:dyDescent="0.2">
      <c r="C43" s="183"/>
      <c r="D43" s="1"/>
      <c r="E43" s="35"/>
      <c r="F43" s="35"/>
      <c r="G43" s="35"/>
      <c r="H43" s="35"/>
      <c r="I43" s="35"/>
      <c r="J43" s="35"/>
      <c r="K43" s="35"/>
    </row>
    <row r="44" spans="3:11" ht="22.5" customHeight="1" outlineLevel="1" x14ac:dyDescent="0.2">
      <c r="C44" s="179"/>
      <c r="D44" s="265" t="s">
        <v>349</v>
      </c>
      <c r="E44" s="266"/>
      <c r="F44" s="35"/>
      <c r="G44" s="35"/>
      <c r="H44" s="35"/>
      <c r="I44" s="35"/>
      <c r="J44" s="35"/>
      <c r="K44" s="35"/>
    </row>
    <row r="45" spans="3:11" ht="93" customHeight="1" outlineLevel="1" x14ac:dyDescent="0.2">
      <c r="C45" s="179"/>
      <c r="D45" s="246" t="s">
        <v>431</v>
      </c>
      <c r="E45" s="247"/>
      <c r="F45" s="247"/>
      <c r="G45" s="247"/>
      <c r="H45" s="247"/>
      <c r="I45" s="247"/>
      <c r="J45" s="247"/>
      <c r="K45" s="247"/>
    </row>
    <row r="46" spans="3:11" ht="27.6" customHeight="1" outlineLevel="1" x14ac:dyDescent="0.2">
      <c r="C46" s="179"/>
      <c r="D46" s="251" t="s">
        <v>100</v>
      </c>
      <c r="E46" s="248" t="s">
        <v>420</v>
      </c>
      <c r="F46" s="249"/>
      <c r="G46" s="249"/>
      <c r="H46" s="249"/>
      <c r="I46" s="249"/>
      <c r="J46" s="249"/>
      <c r="K46" s="249"/>
    </row>
    <row r="47" spans="3:11" ht="50.45" customHeight="1" outlineLevel="1" x14ac:dyDescent="0.2">
      <c r="C47" s="179"/>
      <c r="D47" s="252"/>
      <c r="E47" s="248" t="s">
        <v>504</v>
      </c>
      <c r="F47" s="250"/>
      <c r="G47" s="250"/>
      <c r="H47" s="250"/>
      <c r="I47" s="250"/>
      <c r="J47" s="250"/>
      <c r="K47" s="250"/>
    </row>
    <row r="48" spans="3:11" ht="15" outlineLevel="1" x14ac:dyDescent="0.2">
      <c r="C48" s="179"/>
      <c r="D48" s="1"/>
      <c r="E48" s="58"/>
      <c r="F48" s="58"/>
      <c r="G48" s="58"/>
      <c r="H48" s="58"/>
      <c r="I48" s="58"/>
      <c r="J48" s="58"/>
      <c r="K48" s="58"/>
    </row>
    <row r="49" spans="3:11" ht="34.5" customHeight="1" outlineLevel="1" x14ac:dyDescent="0.2">
      <c r="C49" s="179"/>
      <c r="D49" s="251" t="s">
        <v>101</v>
      </c>
      <c r="E49" s="248" t="s">
        <v>102</v>
      </c>
      <c r="F49" s="249"/>
      <c r="G49" s="249"/>
      <c r="H49" s="249"/>
      <c r="I49" s="249"/>
      <c r="J49" s="249"/>
      <c r="K49" s="249"/>
    </row>
    <row r="50" spans="3:11" ht="98.1" customHeight="1" outlineLevel="1" x14ac:dyDescent="0.2">
      <c r="C50" s="179"/>
      <c r="D50" s="252"/>
      <c r="E50" s="248" t="s">
        <v>514</v>
      </c>
      <c r="F50" s="249"/>
      <c r="G50" s="249"/>
      <c r="H50" s="249"/>
      <c r="I50" s="249"/>
      <c r="J50" s="249"/>
      <c r="K50" s="249"/>
    </row>
    <row r="51" spans="3:11" ht="6.95" customHeight="1" outlineLevel="1" x14ac:dyDescent="0.2">
      <c r="C51" s="179"/>
      <c r="D51" s="56"/>
      <c r="E51" s="58"/>
      <c r="F51" s="58"/>
      <c r="G51" s="58"/>
      <c r="H51" s="58"/>
      <c r="I51" s="58"/>
      <c r="J51" s="58"/>
      <c r="K51" s="58"/>
    </row>
    <row r="52" spans="3:11" ht="48.6" customHeight="1" outlineLevel="1" x14ac:dyDescent="0.2">
      <c r="C52" s="179"/>
      <c r="D52" s="251" t="s">
        <v>505</v>
      </c>
      <c r="E52" s="248" t="s">
        <v>512</v>
      </c>
      <c r="F52" s="249"/>
      <c r="G52" s="249"/>
      <c r="H52" s="249"/>
      <c r="I52" s="249"/>
      <c r="J52" s="249"/>
      <c r="K52" s="249"/>
    </row>
    <row r="53" spans="3:11" ht="27.6" customHeight="1" outlineLevel="1" x14ac:dyDescent="0.2">
      <c r="C53" s="179"/>
      <c r="D53" s="252"/>
      <c r="E53" s="248" t="s">
        <v>421</v>
      </c>
      <c r="F53" s="249"/>
      <c r="G53" s="249"/>
      <c r="H53" s="249"/>
      <c r="I53" s="249"/>
      <c r="J53" s="249"/>
      <c r="K53" s="249"/>
    </row>
    <row r="54" spans="3:11" ht="34.5" customHeight="1" outlineLevel="1" x14ac:dyDescent="0.2">
      <c r="C54" s="179"/>
      <c r="D54" s="246" t="s">
        <v>506</v>
      </c>
      <c r="E54" s="247"/>
      <c r="F54" s="247"/>
      <c r="G54" s="247"/>
      <c r="H54" s="247"/>
      <c r="I54" s="247"/>
      <c r="J54" s="247"/>
      <c r="K54" s="247"/>
    </row>
    <row r="55" spans="3:11" ht="15.75" outlineLevel="1" x14ac:dyDescent="0.2">
      <c r="C55" s="179"/>
      <c r="D55" s="34"/>
      <c r="E55" s="35"/>
      <c r="F55" s="35"/>
      <c r="G55" s="35"/>
      <c r="H55" s="232"/>
      <c r="I55" s="35"/>
      <c r="J55" s="35"/>
      <c r="K55" s="35"/>
    </row>
    <row r="56" spans="3:11" ht="23.45" customHeight="1" outlineLevel="1" x14ac:dyDescent="0.2">
      <c r="C56" s="179"/>
      <c r="D56" s="267" t="s">
        <v>350</v>
      </c>
      <c r="E56" s="268"/>
      <c r="F56" s="35"/>
      <c r="G56" s="35"/>
      <c r="H56" s="35"/>
      <c r="I56" s="35"/>
      <c r="J56" s="35"/>
      <c r="K56" s="35"/>
    </row>
    <row r="57" spans="3:11" ht="31.5" customHeight="1" outlineLevel="1" x14ac:dyDescent="0.2">
      <c r="C57" s="179"/>
      <c r="D57" s="244" t="s">
        <v>417</v>
      </c>
      <c r="E57" s="253"/>
      <c r="F57" s="253"/>
      <c r="G57" s="253"/>
      <c r="H57" s="253"/>
      <c r="I57" s="253"/>
      <c r="J57" s="253"/>
      <c r="K57" s="253"/>
    </row>
    <row r="58" spans="3:11" ht="31.5" customHeight="1" outlineLevel="1" x14ac:dyDescent="0.2">
      <c r="C58" s="179"/>
      <c r="D58" s="244" t="s">
        <v>352</v>
      </c>
      <c r="E58" s="253"/>
      <c r="F58" s="253"/>
      <c r="G58" s="253"/>
      <c r="H58" s="253"/>
      <c r="I58" s="253"/>
      <c r="J58" s="253"/>
      <c r="K58" s="253"/>
    </row>
    <row r="59" spans="3:11" ht="31.5" customHeight="1" outlineLevel="1" x14ac:dyDescent="0.2">
      <c r="C59" s="179"/>
      <c r="D59" s="244" t="s">
        <v>313</v>
      </c>
      <c r="E59" s="253"/>
      <c r="F59" s="253"/>
      <c r="G59" s="253"/>
      <c r="H59" s="253"/>
      <c r="I59" s="253"/>
      <c r="J59" s="253"/>
      <c r="K59" s="253"/>
    </row>
    <row r="60" spans="3:11" ht="15.75" outlineLevel="1" x14ac:dyDescent="0.2">
      <c r="C60" s="179"/>
      <c r="D60" s="34"/>
      <c r="E60" s="35"/>
      <c r="F60" s="35"/>
      <c r="G60" s="35"/>
      <c r="H60" s="35"/>
      <c r="I60" s="35"/>
      <c r="J60" s="35"/>
      <c r="K60" s="35"/>
    </row>
    <row r="61" spans="3:11" ht="23.45" customHeight="1" outlineLevel="1" x14ac:dyDescent="0.2">
      <c r="C61" s="179"/>
      <c r="D61" s="269" t="s">
        <v>351</v>
      </c>
      <c r="E61" s="266"/>
      <c r="F61" s="35"/>
      <c r="G61" s="35"/>
      <c r="H61" s="35"/>
      <c r="I61" s="35"/>
      <c r="J61" s="35"/>
      <c r="K61" s="35"/>
    </row>
    <row r="62" spans="3:11" ht="8.4499999999999993" customHeight="1" outlineLevel="1" x14ac:dyDescent="0.2">
      <c r="C62" s="179"/>
      <c r="D62" s="244"/>
      <c r="E62" s="253"/>
      <c r="F62" s="253"/>
      <c r="G62" s="253"/>
      <c r="H62" s="253"/>
      <c r="I62" s="253"/>
      <c r="J62" s="253"/>
      <c r="K62" s="253"/>
    </row>
    <row r="63" spans="3:11" ht="31.5" customHeight="1" outlineLevel="1" x14ac:dyDescent="0.2">
      <c r="C63" s="179"/>
      <c r="D63" s="244" t="s">
        <v>317</v>
      </c>
      <c r="E63" s="253"/>
      <c r="F63" s="253"/>
      <c r="G63" s="253"/>
      <c r="H63" s="253"/>
      <c r="I63" s="253"/>
      <c r="J63" s="253"/>
      <c r="K63" s="253"/>
    </row>
    <row r="64" spans="3:11" ht="89.45" customHeight="1" outlineLevel="1" x14ac:dyDescent="0.2">
      <c r="C64" s="179"/>
      <c r="D64" s="246" t="s">
        <v>318</v>
      </c>
      <c r="E64" s="247"/>
      <c r="F64" s="247"/>
      <c r="G64" s="247"/>
      <c r="H64" s="247"/>
      <c r="I64" s="247"/>
      <c r="J64" s="247"/>
      <c r="K64" s="247"/>
    </row>
    <row r="65" spans="1:12" ht="48.95" customHeight="1" outlineLevel="1" x14ac:dyDescent="0.2">
      <c r="C65" s="179"/>
      <c r="D65" s="244" t="s">
        <v>422</v>
      </c>
      <c r="E65" s="245"/>
      <c r="F65" s="245"/>
      <c r="G65" s="245"/>
      <c r="H65" s="245"/>
      <c r="I65" s="245"/>
      <c r="J65" s="245"/>
      <c r="K65" s="245"/>
    </row>
    <row r="66" spans="1:12" s="27" customFormat="1" ht="13.5" thickBot="1" x14ac:dyDescent="0.25">
      <c r="C66" s="129"/>
      <c r="D66" s="129" t="s">
        <v>310</v>
      </c>
      <c r="E66" s="129"/>
      <c r="F66" s="129"/>
      <c r="G66" s="129"/>
      <c r="H66" s="129"/>
      <c r="I66" s="129"/>
      <c r="J66" s="129"/>
      <c r="K66" s="129"/>
    </row>
    <row r="67" spans="1:12" s="27" customFormat="1" ht="15" x14ac:dyDescent="0.2">
      <c r="C67" s="183"/>
      <c r="F67" s="35"/>
      <c r="G67" s="35"/>
      <c r="H67" s="35"/>
      <c r="I67" s="35"/>
      <c r="J67" s="35"/>
      <c r="K67" s="35"/>
    </row>
    <row r="68" spans="1:12" s="27" customFormat="1" ht="15" x14ac:dyDescent="0.2">
      <c r="C68" s="179"/>
      <c r="D68" s="244" t="s">
        <v>416</v>
      </c>
      <c r="E68" s="262"/>
      <c r="F68" s="262"/>
      <c r="G68" s="262"/>
      <c r="H68" s="262"/>
      <c r="I68" s="262"/>
      <c r="J68" s="262"/>
      <c r="K68" s="262"/>
    </row>
    <row r="69" spans="1:12" s="27" customFormat="1" ht="90.6" customHeight="1" x14ac:dyDescent="0.2">
      <c r="C69" s="179"/>
      <c r="D69" s="244" t="s">
        <v>450</v>
      </c>
      <c r="E69" s="262"/>
      <c r="F69" s="262"/>
      <c r="G69" s="262"/>
      <c r="H69" s="262"/>
      <c r="I69" s="262"/>
      <c r="J69" s="262"/>
      <c r="K69" s="262"/>
    </row>
    <row r="70" spans="1:12" s="221" customFormat="1" ht="15.95" customHeight="1" x14ac:dyDescent="0.2">
      <c r="C70" s="222"/>
      <c r="D70" s="223"/>
      <c r="E70" s="224"/>
      <c r="F70" s="224"/>
      <c r="G70" s="224"/>
      <c r="H70" s="224"/>
      <c r="I70" s="224"/>
      <c r="J70" s="224"/>
      <c r="K70" s="224"/>
    </row>
    <row r="71" spans="1:12" ht="15.75" x14ac:dyDescent="0.25">
      <c r="A71" s="117" t="s">
        <v>158</v>
      </c>
      <c r="B71" s="117"/>
      <c r="C71" s="117"/>
      <c r="D71" s="117"/>
      <c r="E71" s="117"/>
      <c r="F71" s="117"/>
      <c r="G71" s="117"/>
      <c r="H71" s="117"/>
      <c r="I71" s="117"/>
      <c r="J71" s="117"/>
      <c r="K71" s="117"/>
      <c r="L71" s="117"/>
    </row>
    <row r="72" spans="1:12" ht="14.45" customHeight="1" x14ac:dyDescent="0.2"/>
    <row r="73" spans="1:12" ht="14.45" hidden="1" customHeight="1" x14ac:dyDescent="0.2"/>
    <row r="74" spans="1:12" ht="14.45" hidden="1" customHeight="1" x14ac:dyDescent="0.2"/>
    <row r="75" spans="1:12" ht="14.45" hidden="1" customHeight="1" x14ac:dyDescent="0.2"/>
    <row r="76" spans="1:12" ht="14.45" hidden="1" customHeight="1" x14ac:dyDescent="0.2"/>
    <row r="77" spans="1:12" ht="14.45" hidden="1" customHeight="1" x14ac:dyDescent="0.2"/>
    <row r="78" spans="1:12" ht="14.45" hidden="1" customHeight="1" x14ac:dyDescent="0.2"/>
    <row r="79" spans="1:12" ht="14.45" hidden="1" customHeight="1" x14ac:dyDescent="0.2"/>
    <row r="80" spans="1:12" ht="14.45" hidden="1" customHeight="1" x14ac:dyDescent="0.2"/>
    <row r="81" ht="14.45" hidden="1" customHeight="1" x14ac:dyDescent="0.2"/>
    <row r="82" ht="14.45" hidden="1" customHeight="1" x14ac:dyDescent="0.2"/>
    <row r="83" ht="14.45" hidden="1" customHeight="1" x14ac:dyDescent="0.2"/>
    <row r="84" ht="14.45" hidden="1" customHeight="1" x14ac:dyDescent="0.2"/>
    <row r="85" ht="14.45" hidden="1" customHeight="1" x14ac:dyDescent="0.2"/>
    <row r="86" ht="14.45" hidden="1" customHeight="1" x14ac:dyDescent="0.2"/>
    <row r="87" ht="14.45" hidden="1" customHeight="1" x14ac:dyDescent="0.2"/>
    <row r="88" ht="14.45" hidden="1" customHeight="1" x14ac:dyDescent="0.2"/>
  </sheetData>
  <sheetProtection password="F9C4" sheet="1" objects="1" scenarios="1"/>
  <protectedRanges>
    <protectedRange sqref="K25" name="Tangible Fixed Assets"/>
  </protectedRanges>
  <mergeCells count="38">
    <mergeCell ref="D68:K68"/>
    <mergeCell ref="D69:K69"/>
    <mergeCell ref="D12:K12"/>
    <mergeCell ref="D15:K15"/>
    <mergeCell ref="E53:K53"/>
    <mergeCell ref="D62:K62"/>
    <mergeCell ref="D14:K14"/>
    <mergeCell ref="D21:K21"/>
    <mergeCell ref="D22:K22"/>
    <mergeCell ref="D23:K23"/>
    <mergeCell ref="D13:K13"/>
    <mergeCell ref="E52:K52"/>
    <mergeCell ref="D44:E44"/>
    <mergeCell ref="D56:E56"/>
    <mergeCell ref="D61:E61"/>
    <mergeCell ref="D59:K59"/>
    <mergeCell ref="C6:D6"/>
    <mergeCell ref="D24:I24"/>
    <mergeCell ref="D25:I25"/>
    <mergeCell ref="E32:K32"/>
    <mergeCell ref="D58:K58"/>
    <mergeCell ref="D49:D50"/>
    <mergeCell ref="D16:K16"/>
    <mergeCell ref="D29:K29"/>
    <mergeCell ref="E30:K30"/>
    <mergeCell ref="E31:K31"/>
    <mergeCell ref="D65:K65"/>
    <mergeCell ref="D54:K54"/>
    <mergeCell ref="D45:K45"/>
    <mergeCell ref="E46:K46"/>
    <mergeCell ref="E47:K47"/>
    <mergeCell ref="D46:D47"/>
    <mergeCell ref="D64:K64"/>
    <mergeCell ref="D52:D53"/>
    <mergeCell ref="E50:K50"/>
    <mergeCell ref="D63:K63"/>
    <mergeCell ref="D57:K57"/>
    <mergeCell ref="E49:K49"/>
  </mergeCells>
  <conditionalFormatting sqref="C5">
    <cfRule type="expression" dxfId="626" priority="1">
      <formula>IF(AND(sysChk=0,sysWarn=0),1,0)</formula>
    </cfRule>
    <cfRule type="expression" dxfId="625" priority="2">
      <formula>IF(AND(sysChk=0,sysWarn&lt;&gt;0),1,0)</formula>
    </cfRule>
    <cfRule type="expression" dxfId="624" priority="3">
      <formula>IF(sysChk&lt;&gt;0,1,0)</formula>
    </cfRule>
  </conditionalFormatting>
  <pageMargins left="0.70866141732283472" right="0.70866141732283472" top="0.74803149606299213" bottom="0.74803149606299213" header="0.31496062992125984" footer="0.31496062992125984"/>
  <pageSetup paperSize="9" scale="41" orientation="landscape" r:id="rId1"/>
  <colBreaks count="1" manualBreakCount="1">
    <brk id="21" max="1048575" man="1"/>
  </colBreaks>
  <ignoredErrors>
    <ignoredError sqref="C21:C23"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14:formula1>
            <xm:f>SysConfig!$F$36:$F$38</xm:f>
          </x14:formula1>
          <xm:sqref>G40</xm:sqref>
        </x14:dataValidation>
        <x14:dataValidation type="list" allowBlank="1" showInputMessage="1" showErrorMessage="1">
          <x14:formula1>
            <xm:f>SysConfig!$F$32:$F$33</xm:f>
          </x14:formula1>
          <xm:sqref>D40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A1:X44"/>
  <sheetViews>
    <sheetView showGridLines="0" zoomScaleNormal="100" workbookViewId="0">
      <pane ySplit="8" topLeftCell="A9" activePane="bottomLeft" state="frozen"/>
      <selection activeCell="A9" sqref="A9"/>
      <selection pane="bottomLeft" activeCell="G16" sqref="G16"/>
    </sheetView>
  </sheetViews>
  <sheetFormatPr defaultColWidth="0" defaultRowHeight="14.45" customHeight="1" zeroHeight="1" x14ac:dyDescent="0.2"/>
  <cols>
    <col min="1" max="2" width="3.85546875" customWidth="1"/>
    <col min="3" max="3" width="1.85546875" customWidth="1"/>
    <col min="4" max="4" width="27.42578125" customWidth="1"/>
    <col min="5" max="5" width="51.140625" customWidth="1"/>
    <col min="6" max="6" width="63.85546875" customWidth="1"/>
    <col min="7" max="9" width="14.42578125" customWidth="1"/>
    <col min="10" max="10" width="19.42578125" bestFit="1" customWidth="1"/>
    <col min="11" max="11" width="16.140625" customWidth="1"/>
    <col min="12" max="12" width="19.140625" customWidth="1"/>
    <col min="13" max="13" width="22.140625" bestFit="1" customWidth="1"/>
    <col min="14" max="14" width="19.140625" customWidth="1"/>
    <col min="15" max="23" width="8.85546875" customWidth="1"/>
    <col min="24" max="24" width="8.85546875" style="66" customWidth="1"/>
    <col min="25" max="16384" width="9.140625" hidden="1"/>
  </cols>
  <sheetData>
    <row r="1" spans="1:24" s="27" customFormat="1" ht="12" x14ac:dyDescent="0.2">
      <c r="A1" s="109" t="s">
        <v>103</v>
      </c>
      <c r="B1" s="109"/>
      <c r="C1" s="110"/>
      <c r="D1" s="109"/>
      <c r="E1" s="109"/>
      <c r="F1" s="109"/>
      <c r="G1" s="109"/>
      <c r="H1" s="109"/>
      <c r="I1" s="109"/>
      <c r="J1" s="109"/>
      <c r="K1" s="109"/>
      <c r="L1" s="109"/>
      <c r="M1" s="109"/>
      <c r="N1" s="109"/>
      <c r="O1" s="109"/>
      <c r="P1" s="109"/>
      <c r="Q1" s="109"/>
      <c r="R1" s="109"/>
      <c r="S1" s="109"/>
      <c r="T1" s="109"/>
      <c r="U1" s="109"/>
      <c r="V1" s="109"/>
      <c r="W1" s="109"/>
      <c r="X1" s="109"/>
    </row>
    <row r="2" spans="1:24" s="27" customFormat="1" ht="12.75" x14ac:dyDescent="0.2">
      <c r="A2" s="109"/>
      <c r="B2" s="109"/>
      <c r="C2" s="111" t="str">
        <f>cstProjectName</f>
        <v>RM6232 - FM &amp; Workplace Services</v>
      </c>
      <c r="D2" s="109"/>
      <c r="E2" s="109"/>
      <c r="F2" s="109"/>
      <c r="G2" s="109"/>
      <c r="H2" s="109"/>
      <c r="I2" s="109"/>
      <c r="J2" s="109"/>
      <c r="K2" s="109"/>
      <c r="L2" s="109"/>
      <c r="M2" s="109"/>
      <c r="N2" s="109"/>
      <c r="O2" s="109"/>
      <c r="P2" s="109"/>
      <c r="Q2" s="109"/>
      <c r="R2" s="109"/>
      <c r="S2" s="109"/>
      <c r="T2" s="109"/>
      <c r="U2" s="109"/>
      <c r="V2" s="109"/>
      <c r="W2" s="109"/>
      <c r="X2" s="109"/>
    </row>
    <row r="3" spans="1:24" s="27" customFormat="1" ht="12.75" x14ac:dyDescent="0.2">
      <c r="A3" s="109"/>
      <c r="B3" s="109"/>
      <c r="C3" s="112" t="str">
        <f ca="1">MID(CELL("filename",A1),FIND("]",CELL("filename",A1))+1,256)&amp;" Sheet"</f>
        <v>Authority RAG Thresholds Sheet</v>
      </c>
      <c r="D3" s="109"/>
      <c r="E3" s="109"/>
      <c r="F3" s="109"/>
      <c r="G3" s="109"/>
      <c r="H3" s="109"/>
      <c r="I3" s="109"/>
      <c r="J3" s="109"/>
      <c r="K3" s="109"/>
      <c r="L3" s="109"/>
      <c r="M3" s="109"/>
      <c r="N3" s="109"/>
      <c r="O3" s="109"/>
      <c r="P3" s="109"/>
      <c r="Q3" s="109"/>
      <c r="R3" s="109"/>
      <c r="S3" s="109"/>
      <c r="T3" s="109"/>
      <c r="U3" s="109"/>
      <c r="V3" s="109"/>
      <c r="W3" s="109"/>
      <c r="X3" s="109"/>
    </row>
    <row r="4" spans="1:24" s="27" customFormat="1" ht="12" x14ac:dyDescent="0.2">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c r="W4" s="109"/>
      <c r="X4" s="109"/>
    </row>
    <row r="5" spans="1:24" s="27" customFormat="1" ht="12" x14ac:dyDescent="0.2">
      <c r="A5" s="109"/>
      <c r="B5" s="109"/>
      <c r="C5" s="113" t="str">
        <f>HYPERLINK("#'Contents'!A1",sysChkWord)</f>
        <v>All Checks OK</v>
      </c>
      <c r="D5" s="113"/>
      <c r="E5" s="109"/>
      <c r="F5" s="109"/>
      <c r="G5" s="109"/>
      <c r="H5" s="109"/>
      <c r="I5" s="109"/>
      <c r="J5" s="109"/>
      <c r="K5" s="109"/>
      <c r="L5" s="109"/>
      <c r="M5" s="109"/>
      <c r="N5" s="109"/>
      <c r="O5" s="109"/>
      <c r="P5" s="109"/>
      <c r="Q5" s="109"/>
      <c r="R5" s="109"/>
      <c r="S5" s="109"/>
      <c r="T5" s="109"/>
      <c r="U5" s="109"/>
      <c r="V5" s="109"/>
      <c r="W5" s="109"/>
      <c r="X5" s="109"/>
    </row>
    <row r="6" spans="1:24" s="27" customFormat="1" ht="12.75" x14ac:dyDescent="0.2">
      <c r="A6" s="109"/>
      <c r="B6" s="114"/>
      <c r="C6" s="238" t="str">
        <f>HYPERLINK("#'Contents'!A1","Click for Contents")</f>
        <v>Click for Contents</v>
      </c>
      <c r="D6" s="238"/>
      <c r="E6" s="113"/>
      <c r="F6" s="113"/>
      <c r="G6" s="109"/>
      <c r="H6" s="109"/>
      <c r="I6" s="109"/>
      <c r="J6" s="109"/>
      <c r="K6" s="109"/>
      <c r="L6" s="109"/>
      <c r="M6" s="109"/>
      <c r="N6" s="109"/>
      <c r="O6" s="109"/>
      <c r="P6" s="109"/>
      <c r="Q6" s="109"/>
      <c r="R6" s="109"/>
      <c r="S6" s="109"/>
      <c r="T6" s="109"/>
      <c r="U6" s="109"/>
      <c r="V6" s="109"/>
      <c r="W6" s="109"/>
      <c r="X6" s="109"/>
    </row>
    <row r="7" spans="1:24" s="27" customFormat="1" ht="12" x14ac:dyDescent="0.2">
      <c r="A7" s="109"/>
      <c r="B7" s="109"/>
      <c r="C7" s="109"/>
      <c r="D7" s="109"/>
      <c r="E7" s="109"/>
      <c r="F7" s="109"/>
      <c r="G7" s="109"/>
      <c r="H7" s="109"/>
      <c r="I7" s="109"/>
      <c r="J7" s="109"/>
      <c r="K7" s="109"/>
      <c r="L7" s="109"/>
      <c r="M7" s="109"/>
      <c r="N7" s="109"/>
      <c r="O7" s="109"/>
      <c r="P7" s="109"/>
      <c r="Q7" s="109"/>
      <c r="R7" s="109"/>
      <c r="S7" s="109"/>
      <c r="T7" s="109"/>
      <c r="U7" s="109"/>
      <c r="V7" s="109"/>
      <c r="W7" s="109"/>
      <c r="X7" s="109"/>
    </row>
    <row r="8" spans="1:24" s="27" customFormat="1" ht="12" x14ac:dyDescent="0.2">
      <c r="A8" s="184">
        <f>SUM(A9:A31)</f>
        <v>0</v>
      </c>
      <c r="B8" s="184">
        <f>SUM(B9:B31)</f>
        <v>0</v>
      </c>
      <c r="C8" s="116"/>
      <c r="D8" s="116"/>
      <c r="E8" s="116"/>
      <c r="F8" s="116"/>
      <c r="G8" s="116"/>
      <c r="H8" s="116"/>
      <c r="I8" s="109"/>
      <c r="J8" s="109"/>
      <c r="K8" s="109"/>
      <c r="L8" s="109"/>
      <c r="M8" s="109"/>
      <c r="N8" s="109"/>
      <c r="O8" s="109"/>
      <c r="P8" s="109"/>
      <c r="Q8" s="109"/>
      <c r="R8" s="109"/>
      <c r="S8" s="109"/>
      <c r="T8" s="109"/>
      <c r="U8" s="109"/>
      <c r="V8" s="109"/>
      <c r="W8" s="109"/>
      <c r="X8" s="109"/>
    </row>
    <row r="9" spans="1:24" ht="17.100000000000001" customHeight="1" x14ac:dyDescent="0.2">
      <c r="A9" s="35"/>
      <c r="B9" s="35"/>
      <c r="C9" s="35"/>
      <c r="D9" s="35"/>
      <c r="E9" s="35"/>
      <c r="F9" s="35"/>
      <c r="G9" s="35"/>
      <c r="H9" s="35"/>
      <c r="I9" s="35"/>
      <c r="J9" s="35"/>
      <c r="K9" s="35"/>
      <c r="L9" s="35"/>
      <c r="M9" s="35"/>
      <c r="N9" s="35"/>
      <c r="O9" s="35"/>
      <c r="P9" s="35"/>
      <c r="Q9" s="35"/>
      <c r="R9" s="35"/>
      <c r="S9" s="35"/>
      <c r="T9" s="35"/>
      <c r="U9" s="35"/>
      <c r="V9" s="35"/>
      <c r="W9" s="35"/>
      <c r="X9" s="35"/>
    </row>
    <row r="10" spans="1:24" ht="15.75" x14ac:dyDescent="0.25">
      <c r="A10" s="117"/>
      <c r="B10" s="117"/>
      <c r="C10" s="117"/>
      <c r="D10" s="117"/>
      <c r="E10" s="117" t="s">
        <v>303</v>
      </c>
      <c r="F10" s="117"/>
      <c r="G10" s="117"/>
      <c r="H10" s="117"/>
      <c r="I10" s="117"/>
      <c r="J10" s="117"/>
      <c r="K10" s="117"/>
      <c r="L10" s="117"/>
      <c r="M10" s="117"/>
      <c r="N10" s="117"/>
      <c r="O10" s="117"/>
      <c r="P10" s="117"/>
      <c r="Q10" s="117"/>
      <c r="R10" s="117"/>
      <c r="S10" s="117"/>
      <c r="T10" s="117"/>
      <c r="U10" s="117"/>
      <c r="V10" s="117"/>
      <c r="W10" s="117"/>
      <c r="X10" s="117"/>
    </row>
    <row r="11" spans="1:24" ht="12" x14ac:dyDescent="0.2">
      <c r="A11" s="27"/>
      <c r="B11" s="27"/>
      <c r="C11" s="27"/>
      <c r="D11" s="27"/>
      <c r="E11" s="27"/>
      <c r="F11" s="27"/>
      <c r="G11" s="27"/>
      <c r="H11" s="27"/>
      <c r="I11" s="27"/>
      <c r="J11" s="27"/>
      <c r="K11" s="27"/>
      <c r="L11" s="27"/>
      <c r="M11" s="27"/>
      <c r="N11" s="27"/>
      <c r="O11" s="27"/>
      <c r="P11" s="27"/>
      <c r="Q11" s="27"/>
      <c r="R11" s="27"/>
      <c r="S11" s="27"/>
      <c r="T11" s="27"/>
      <c r="U11" s="27"/>
      <c r="V11" s="27"/>
      <c r="W11" s="27"/>
      <c r="X11" s="27"/>
    </row>
    <row r="12" spans="1:24" ht="15" x14ac:dyDescent="0.25">
      <c r="B12" s="27"/>
      <c r="C12" s="26"/>
      <c r="D12" s="26"/>
      <c r="E12" s="97" t="s">
        <v>432</v>
      </c>
      <c r="F12" s="29"/>
      <c r="G12" s="27"/>
      <c r="H12" s="27"/>
      <c r="I12" s="27"/>
      <c r="K12" s="29"/>
      <c r="M12" s="134"/>
      <c r="N12" s="134"/>
      <c r="O12" s="26"/>
      <c r="P12" s="26"/>
      <c r="Q12" s="26"/>
      <c r="R12" s="26"/>
      <c r="S12" s="26"/>
      <c r="T12" s="26"/>
      <c r="U12" s="26"/>
      <c r="V12" s="26"/>
      <c r="W12" s="26"/>
      <c r="X12" s="26"/>
    </row>
    <row r="13" spans="1:24" ht="15" thickBot="1" x14ac:dyDescent="0.25">
      <c r="A13" s="27"/>
      <c r="B13" s="27"/>
      <c r="C13" s="26"/>
      <c r="D13" s="26"/>
      <c r="E13" s="131"/>
      <c r="F13" s="29"/>
      <c r="G13" s="27"/>
      <c r="H13" s="27"/>
      <c r="I13" s="27"/>
      <c r="J13" s="27"/>
      <c r="K13" s="29"/>
      <c r="L13" s="129" t="s">
        <v>246</v>
      </c>
      <c r="M13" s="129"/>
      <c r="N13" s="129"/>
      <c r="O13" s="26"/>
      <c r="P13" s="26"/>
      <c r="Q13" s="26"/>
      <c r="R13" s="26"/>
      <c r="S13" s="26"/>
      <c r="T13" s="26"/>
      <c r="U13" s="26"/>
      <c r="V13" s="26"/>
      <c r="W13" s="26"/>
      <c r="X13" s="26"/>
    </row>
    <row r="14" spans="1:24" ht="15.75" thickBot="1" x14ac:dyDescent="0.25">
      <c r="B14" s="27"/>
      <c r="C14" s="26"/>
      <c r="D14" s="26"/>
      <c r="E14" s="129" t="s">
        <v>305</v>
      </c>
      <c r="F14" s="129" t="s">
        <v>135</v>
      </c>
      <c r="G14" s="133" t="s">
        <v>147</v>
      </c>
      <c r="H14" s="133" t="s">
        <v>148</v>
      </c>
      <c r="I14" s="133" t="s">
        <v>149</v>
      </c>
      <c r="J14" s="133" t="s">
        <v>304</v>
      </c>
      <c r="K14" s="26"/>
      <c r="L14" s="200" t="s">
        <v>147</v>
      </c>
      <c r="M14" s="40" t="s">
        <v>148</v>
      </c>
      <c r="N14" s="41" t="s">
        <v>149</v>
      </c>
      <c r="O14" s="26"/>
      <c r="P14" s="26"/>
      <c r="Q14" s="26"/>
      <c r="R14" s="26"/>
      <c r="S14" s="26"/>
      <c r="T14" s="26"/>
      <c r="U14" s="26"/>
      <c r="V14" s="26"/>
      <c r="W14" s="26"/>
      <c r="X14" s="26"/>
    </row>
    <row r="15" spans="1:24" ht="15" x14ac:dyDescent="0.2">
      <c r="B15" s="27"/>
      <c r="C15" s="26"/>
      <c r="D15" s="26"/>
      <c r="E15" s="139">
        <v>1</v>
      </c>
      <c r="F15" s="139" t="s">
        <v>167</v>
      </c>
      <c r="G15" s="304"/>
      <c r="H15" s="305"/>
      <c r="I15" s="304"/>
      <c r="J15" s="140" t="s">
        <v>520</v>
      </c>
      <c r="K15" s="26"/>
      <c r="L15" s="201" t="str">
        <f>"x"&amp;" &lt; "&amp;G15</f>
        <v xml:space="preserve">x &lt; </v>
      </c>
      <c r="M15" s="135" t="str">
        <f>G15&amp;" ≤ "&amp;" x "&amp;" ≤ "&amp;I15</f>
        <v xml:space="preserve"> ≤  x  ≤ </v>
      </c>
      <c r="N15" s="136" t="str">
        <f>"x"&amp;" &gt; "&amp;I15</f>
        <v xml:space="preserve">x &gt; </v>
      </c>
      <c r="O15" s="26"/>
      <c r="P15" s="26"/>
      <c r="Q15" s="26"/>
      <c r="R15" s="26"/>
      <c r="S15" s="26"/>
      <c r="T15" s="26"/>
      <c r="U15" s="26"/>
      <c r="V15" s="26"/>
      <c r="W15" s="26"/>
      <c r="X15" s="26"/>
    </row>
    <row r="16" spans="1:24" ht="15" x14ac:dyDescent="0.2">
      <c r="B16" s="27"/>
      <c r="C16" s="26"/>
      <c r="D16" s="26"/>
      <c r="E16" s="139">
        <v>2</v>
      </c>
      <c r="F16" s="139" t="s">
        <v>68</v>
      </c>
      <c r="G16" s="306">
        <v>0.02</v>
      </c>
      <c r="H16" s="305"/>
      <c r="I16" s="306">
        <v>0.04</v>
      </c>
      <c r="J16" s="140" t="s">
        <v>49</v>
      </c>
      <c r="K16" s="26"/>
      <c r="L16" s="202" t="str">
        <f>"x"&amp;" &lt; "&amp;TEXT(G16,"0.0%")</f>
        <v>x &lt; 2.0%</v>
      </c>
      <c r="M16" s="137" t="str">
        <f>TEXT(G16,"0.0%")&amp;" ≤ "&amp;" x "&amp;" ≤ "&amp;TEXT(I16,"0.0%")</f>
        <v>2.0% ≤  x  ≤ 4.0%</v>
      </c>
      <c r="N16" s="138" t="str">
        <f>"x"&amp;" &gt; "&amp;TEXT(I16,"0.0%")</f>
        <v>x &gt; 4.0%</v>
      </c>
      <c r="O16" s="26"/>
      <c r="P16" s="26"/>
      <c r="Q16" s="26"/>
      <c r="R16" s="26"/>
      <c r="S16" s="26"/>
      <c r="T16" s="26"/>
      <c r="U16" s="26"/>
      <c r="V16" s="26"/>
      <c r="W16" s="26"/>
      <c r="X16" s="26"/>
    </row>
    <row r="17" spans="1:24" ht="15" x14ac:dyDescent="0.2">
      <c r="B17" s="27"/>
      <c r="C17" s="26"/>
      <c r="D17" s="26"/>
      <c r="E17" s="139" t="s">
        <v>69</v>
      </c>
      <c r="F17" s="139" t="s">
        <v>418</v>
      </c>
      <c r="G17" s="306"/>
      <c r="H17" s="305"/>
      <c r="I17" s="306"/>
      <c r="J17" s="140" t="s">
        <v>520</v>
      </c>
      <c r="K17" s="26"/>
      <c r="L17" s="201" t="str">
        <f>"x"&amp;" &lt; "&amp;TEXT(G17,"0.0%")</f>
        <v>x &lt; 0.0%</v>
      </c>
      <c r="M17" s="135" t="str">
        <f>TEXT(G17,"0.0%")&amp;" ≤ "&amp;" x "&amp;" ≤ "&amp;TEXT(I17,"0.0%")</f>
        <v>0.0% ≤  x  ≤ 0.0%</v>
      </c>
      <c r="N17" s="136" t="str">
        <f>"x"&amp;" &gt; "&amp;TEXT(I17,"0.0%")</f>
        <v>x &gt; 0.0%</v>
      </c>
      <c r="O17" s="26"/>
      <c r="P17" s="26"/>
      <c r="Q17" s="26"/>
      <c r="R17" s="26"/>
      <c r="S17" s="26"/>
      <c r="T17" s="26"/>
      <c r="U17" s="26"/>
      <c r="V17" s="26"/>
      <c r="W17" s="26"/>
      <c r="X17" s="26"/>
    </row>
    <row r="18" spans="1:24" ht="15" x14ac:dyDescent="0.2">
      <c r="B18" s="27"/>
      <c r="C18" s="26"/>
      <c r="D18" s="26"/>
      <c r="E18" s="139" t="s">
        <v>72</v>
      </c>
      <c r="F18" s="139" t="s">
        <v>77</v>
      </c>
      <c r="G18" s="304">
        <v>3.5</v>
      </c>
      <c r="H18" s="305"/>
      <c r="I18" s="304">
        <v>2.5</v>
      </c>
      <c r="J18" s="140" t="s">
        <v>50</v>
      </c>
      <c r="K18" s="26"/>
      <c r="L18" s="201" t="str">
        <f>"x"&amp;" &gt; "&amp;G18</f>
        <v>x &gt; 3.5</v>
      </c>
      <c r="M18" s="135" t="str">
        <f>G18&amp;" ≥ "&amp;" x "&amp;" ≥ "&amp;I18</f>
        <v>3.5 ≥  x  ≥ 2.5</v>
      </c>
      <c r="N18" s="136" t="str">
        <f>"x"&amp;" &lt; "&amp;I18</f>
        <v>x &lt; 2.5</v>
      </c>
      <c r="O18" s="26"/>
      <c r="P18" s="26"/>
      <c r="Q18" s="26"/>
      <c r="R18" s="26"/>
      <c r="S18" s="26"/>
      <c r="T18" s="26"/>
      <c r="U18" s="26"/>
      <c r="V18" s="26"/>
      <c r="W18" s="26"/>
      <c r="X18" s="26"/>
    </row>
    <row r="19" spans="1:24" ht="15" x14ac:dyDescent="0.2">
      <c r="B19" s="27"/>
      <c r="C19" s="26"/>
      <c r="D19" s="26"/>
      <c r="E19" s="139">
        <v>4</v>
      </c>
      <c r="F19" s="139" t="s">
        <v>82</v>
      </c>
      <c r="G19" s="304">
        <v>3.5</v>
      </c>
      <c r="H19" s="305"/>
      <c r="I19" s="304">
        <v>2.5</v>
      </c>
      <c r="J19" s="140" t="s">
        <v>50</v>
      </c>
      <c r="K19" s="26"/>
      <c r="L19" s="201" t="str">
        <f>"x"&amp;" &gt; "&amp;G19</f>
        <v>x &gt; 3.5</v>
      </c>
      <c r="M19" s="135" t="str">
        <f>G19&amp;" ≥ "&amp;" x "&amp;" ≥ "&amp;I19</f>
        <v>3.5 ≥  x  ≥ 2.5</v>
      </c>
      <c r="N19" s="136" t="str">
        <f>"x"&amp;" &lt; "&amp;I19</f>
        <v>x &lt; 2.5</v>
      </c>
      <c r="O19" s="26"/>
      <c r="P19" s="26"/>
      <c r="Q19" s="26"/>
      <c r="R19" s="26"/>
      <c r="S19" s="26"/>
      <c r="T19" s="26"/>
      <c r="U19" s="26"/>
      <c r="V19" s="26"/>
      <c r="W19" s="26"/>
      <c r="X19" s="26"/>
    </row>
    <row r="20" spans="1:24" ht="15" x14ac:dyDescent="0.2">
      <c r="B20" s="27"/>
      <c r="C20" s="26"/>
      <c r="D20" s="26"/>
      <c r="E20" s="139">
        <v>5</v>
      </c>
      <c r="F20" s="139" t="s">
        <v>75</v>
      </c>
      <c r="G20" s="304">
        <v>3</v>
      </c>
      <c r="H20" s="305"/>
      <c r="I20" s="304">
        <v>4.5</v>
      </c>
      <c r="J20" s="140" t="s">
        <v>49</v>
      </c>
      <c r="K20" s="26"/>
      <c r="L20" s="201" t="str">
        <f t="shared" ref="L20:L21" si="0">"x"&amp;" &lt; "&amp;G20</f>
        <v>x &lt; 3</v>
      </c>
      <c r="M20" s="135" t="str">
        <f t="shared" ref="M20:M21" si="1">G20&amp;" ≤ "&amp;" x "&amp;" ≤ "&amp;I20</f>
        <v>3 ≤  x  ≤ 4.5</v>
      </c>
      <c r="N20" s="136" t="str">
        <f t="shared" ref="N20:N21" si="2">"x"&amp;" &gt; "&amp;I20</f>
        <v>x &gt; 4.5</v>
      </c>
      <c r="O20" s="26"/>
      <c r="P20" s="26"/>
      <c r="Q20" s="26"/>
      <c r="R20" s="26"/>
      <c r="S20" s="26"/>
      <c r="T20" s="26"/>
      <c r="U20" s="26"/>
      <c r="V20" s="26"/>
      <c r="W20" s="26"/>
      <c r="X20" s="26"/>
    </row>
    <row r="21" spans="1:24" ht="15" x14ac:dyDescent="0.2">
      <c r="B21" s="27"/>
      <c r="C21" s="26"/>
      <c r="D21" s="26"/>
      <c r="E21" s="139">
        <v>6</v>
      </c>
      <c r="F21" s="139" t="s">
        <v>78</v>
      </c>
      <c r="G21" s="304">
        <v>0.8</v>
      </c>
      <c r="H21" s="305"/>
      <c r="I21" s="304">
        <v>1</v>
      </c>
      <c r="J21" s="140" t="s">
        <v>49</v>
      </c>
      <c r="K21" s="26"/>
      <c r="L21" s="201" t="str">
        <f t="shared" si="0"/>
        <v>x &lt; 0.8</v>
      </c>
      <c r="M21" s="135" t="str">
        <f t="shared" si="1"/>
        <v>0.8 ≤  x  ≤ 1</v>
      </c>
      <c r="N21" s="136" t="str">
        <f t="shared" si="2"/>
        <v>x &gt; 1</v>
      </c>
      <c r="O21" s="26"/>
      <c r="P21" s="26"/>
      <c r="Q21" s="26"/>
      <c r="R21" s="26"/>
      <c r="S21" s="26"/>
      <c r="T21" s="26"/>
      <c r="U21" s="26"/>
      <c r="V21" s="26"/>
      <c r="W21" s="26"/>
      <c r="X21" s="26"/>
    </row>
    <row r="22" spans="1:24" ht="15" x14ac:dyDescent="0.2">
      <c r="B22" s="27"/>
      <c r="C22" s="26"/>
      <c r="D22" s="26"/>
      <c r="E22" s="139">
        <v>7</v>
      </c>
      <c r="F22" s="139" t="s">
        <v>79</v>
      </c>
      <c r="G22" s="304">
        <v>0</v>
      </c>
      <c r="H22" s="305"/>
      <c r="I22" s="305">
        <v>0</v>
      </c>
      <c r="J22" s="140" t="s">
        <v>49</v>
      </c>
      <c r="K22" s="26"/>
      <c r="L22" s="201" t="str">
        <f>"x"&amp;" ≤ "&amp;G22</f>
        <v>x ≤ 0</v>
      </c>
      <c r="M22" s="153"/>
      <c r="N22" s="136" t="str">
        <f>"x"&amp;" &gt; "&amp;G22</f>
        <v>x &gt; 0</v>
      </c>
      <c r="O22" s="26"/>
      <c r="P22" s="26"/>
      <c r="Q22" s="26"/>
      <c r="R22" s="26"/>
      <c r="S22" s="26"/>
      <c r="T22" s="26"/>
      <c r="U22" s="26"/>
      <c r="V22" s="26"/>
      <c r="W22" s="26"/>
      <c r="X22" s="26"/>
    </row>
    <row r="23" spans="1:24" ht="15" x14ac:dyDescent="0.2">
      <c r="B23" s="27"/>
      <c r="C23" s="26"/>
      <c r="D23" s="26"/>
      <c r="E23" s="139">
        <v>8</v>
      </c>
      <c r="F23" s="139" t="s">
        <v>80</v>
      </c>
      <c r="G23" s="306">
        <v>0.5</v>
      </c>
      <c r="H23" s="305"/>
      <c r="I23" s="306">
        <v>0.25</v>
      </c>
      <c r="J23" s="140" t="s">
        <v>50</v>
      </c>
      <c r="K23" s="26"/>
      <c r="L23" s="201" t="str">
        <f>"x"&amp;" &gt; "&amp;TEXT(G23,"0.0%")</f>
        <v>x &gt; 50.0%</v>
      </c>
      <c r="M23" s="135" t="str">
        <f>TEXT(G23,"0.0%")&amp;" ≥ "&amp;" x "&amp;" ≥ "&amp;TEXT(I23,"0.0%")</f>
        <v>50.0% ≥  x  ≥ 25.0%</v>
      </c>
      <c r="N23" s="136" t="str">
        <f>"x"&amp;" &lt; "&amp;TEXT(I23,"0.0%")</f>
        <v>x &lt; 25.0%</v>
      </c>
      <c r="O23" s="26"/>
      <c r="P23" s="26"/>
      <c r="Q23" s="26"/>
      <c r="R23" s="26"/>
      <c r="S23" s="26"/>
      <c r="T23" s="26"/>
      <c r="U23" s="26"/>
      <c r="V23" s="26"/>
      <c r="W23" s="26"/>
      <c r="X23" s="26"/>
    </row>
    <row r="24" spans="1:24" ht="12" x14ac:dyDescent="0.2">
      <c r="B24" s="27"/>
      <c r="C24" s="26"/>
      <c r="D24" s="26"/>
      <c r="E24" s="39"/>
      <c r="F24" s="26"/>
      <c r="G24" s="26"/>
      <c r="H24" s="26"/>
      <c r="I24" s="26"/>
      <c r="J24" s="26"/>
      <c r="K24" s="26"/>
      <c r="L24" s="26"/>
      <c r="M24" s="26"/>
      <c r="N24" s="26"/>
      <c r="O24" s="26"/>
      <c r="P24" s="26"/>
      <c r="Q24" s="26"/>
      <c r="R24" s="26"/>
      <c r="S24" s="26"/>
      <c r="T24" s="26"/>
      <c r="U24" s="26"/>
      <c r="V24" s="26"/>
      <c r="W24" s="26"/>
      <c r="X24" s="26"/>
    </row>
    <row r="25" spans="1:24" ht="12" x14ac:dyDescent="0.2">
      <c r="B25" s="27"/>
      <c r="C25" s="26"/>
      <c r="D25" s="26"/>
      <c r="E25" s="39"/>
      <c r="F25" s="26"/>
      <c r="G25" s="26"/>
      <c r="H25" s="26"/>
      <c r="I25" s="26"/>
      <c r="J25" s="26"/>
      <c r="K25" s="26"/>
      <c r="L25" s="26"/>
      <c r="M25" s="26"/>
      <c r="N25" s="26"/>
      <c r="O25" s="26"/>
      <c r="P25" s="26"/>
      <c r="Q25" s="26"/>
      <c r="R25" s="26"/>
      <c r="S25" s="26"/>
      <c r="T25" s="26"/>
      <c r="U25" s="26"/>
      <c r="V25" s="26"/>
      <c r="W25" s="26"/>
      <c r="X25" s="26"/>
    </row>
    <row r="26" spans="1:24" ht="15" x14ac:dyDescent="0.2">
      <c r="B26" s="27"/>
      <c r="C26" s="26"/>
      <c r="D26" s="26"/>
      <c r="E26" s="141" t="s">
        <v>419</v>
      </c>
      <c r="F26" s="142">
        <v>0</v>
      </c>
      <c r="G26" t="s">
        <v>519</v>
      </c>
      <c r="H26" s="26"/>
      <c r="I26" s="26"/>
      <c r="J26" s="26"/>
      <c r="K26" s="26"/>
      <c r="L26" s="26"/>
      <c r="M26" s="26"/>
      <c r="N26" s="26"/>
      <c r="O26" s="26"/>
      <c r="P26" s="26"/>
      <c r="Q26" s="26"/>
      <c r="R26" s="26"/>
      <c r="S26" s="26"/>
      <c r="T26" s="26"/>
      <c r="U26" s="26"/>
      <c r="V26" s="26"/>
      <c r="W26" s="26"/>
      <c r="X26" s="26"/>
    </row>
    <row r="27" spans="1:24" ht="12" x14ac:dyDescent="0.2">
      <c r="B27" s="27"/>
      <c r="C27" s="26"/>
      <c r="D27" s="26"/>
      <c r="E27" s="39"/>
      <c r="F27" s="26"/>
      <c r="G27" s="26"/>
      <c r="H27" s="26"/>
      <c r="I27" s="26"/>
      <c r="J27" s="26"/>
      <c r="K27" s="26"/>
      <c r="L27" s="26"/>
      <c r="M27" s="26"/>
      <c r="N27" s="26"/>
      <c r="O27" s="26"/>
      <c r="P27" s="26"/>
      <c r="Q27" s="26"/>
      <c r="R27" s="26"/>
      <c r="S27" s="26"/>
      <c r="T27" s="26"/>
      <c r="U27" s="26"/>
      <c r="V27" s="26"/>
      <c r="W27" s="26"/>
      <c r="X27" s="26"/>
    </row>
    <row r="28" spans="1:24" ht="39" customHeight="1" x14ac:dyDescent="0.2">
      <c r="B28" s="27"/>
      <c r="C28" s="26"/>
      <c r="D28" s="26"/>
      <c r="E28" s="270" t="s">
        <v>428</v>
      </c>
      <c r="F28" s="270"/>
      <c r="G28" s="270"/>
      <c r="H28" s="270"/>
      <c r="I28" s="270"/>
      <c r="J28" s="270"/>
      <c r="K28" s="270"/>
      <c r="L28" s="270"/>
      <c r="M28" s="270"/>
      <c r="N28" s="270"/>
      <c r="O28" s="26"/>
      <c r="P28" s="26"/>
      <c r="Q28" s="26"/>
      <c r="R28" s="26"/>
      <c r="S28" s="26"/>
      <c r="T28" s="26"/>
      <c r="U28" s="26"/>
      <c r="V28" s="26"/>
      <c r="W28" s="26"/>
      <c r="X28" s="26"/>
    </row>
    <row r="29" spans="1:24" s="221" customFormat="1" ht="24.95" customHeight="1" x14ac:dyDescent="0.2">
      <c r="C29" s="26"/>
      <c r="D29" s="26"/>
      <c r="E29" s="271" t="s">
        <v>423</v>
      </c>
      <c r="F29" s="271"/>
      <c r="G29" s="271"/>
      <c r="H29" s="271"/>
      <c r="I29" s="271"/>
      <c r="J29" s="271"/>
      <c r="K29" s="271"/>
      <c r="L29" s="271"/>
      <c r="M29" s="271"/>
      <c r="N29" s="271"/>
      <c r="O29" s="26"/>
      <c r="P29" s="26"/>
      <c r="Q29" s="26"/>
      <c r="R29" s="26"/>
      <c r="S29" s="26"/>
      <c r="T29" s="26"/>
      <c r="U29" s="26"/>
      <c r="V29" s="26"/>
      <c r="W29" s="26"/>
      <c r="X29" s="26"/>
    </row>
    <row r="30" spans="1:24" ht="12" x14ac:dyDescent="0.2">
      <c r="A30" s="27"/>
      <c r="B30" s="27"/>
      <c r="C30" s="26"/>
      <c r="D30" s="26"/>
      <c r="E30" s="39"/>
      <c r="F30" s="97"/>
      <c r="G30" s="26"/>
      <c r="H30" s="26"/>
      <c r="I30" s="26"/>
      <c r="J30" s="26"/>
      <c r="K30" s="26"/>
      <c r="L30" s="26"/>
      <c r="M30" s="26"/>
      <c r="N30" s="26"/>
      <c r="O30" s="26"/>
      <c r="P30" s="26"/>
      <c r="Q30" s="26"/>
      <c r="R30" s="26"/>
      <c r="S30" s="26"/>
      <c r="T30" s="26"/>
      <c r="U30" s="26"/>
      <c r="V30" s="26"/>
      <c r="W30" s="26"/>
      <c r="X30" s="26"/>
    </row>
    <row r="31" spans="1:24" ht="15.75" x14ac:dyDescent="0.25">
      <c r="A31" s="117" t="s">
        <v>158</v>
      </c>
      <c r="B31" s="117"/>
      <c r="C31" s="117"/>
      <c r="D31" s="117"/>
      <c r="E31" s="117"/>
      <c r="F31" s="117"/>
      <c r="G31" s="117"/>
      <c r="H31" s="117"/>
      <c r="I31" s="117"/>
      <c r="J31" s="117"/>
      <c r="K31" s="117"/>
      <c r="L31" s="117"/>
      <c r="M31" s="117"/>
      <c r="N31" s="117"/>
      <c r="O31" s="117"/>
      <c r="P31" s="117"/>
      <c r="Q31" s="117"/>
      <c r="R31" s="117"/>
      <c r="S31" s="117"/>
      <c r="T31" s="117"/>
      <c r="U31" s="117"/>
      <c r="V31" s="117"/>
      <c r="W31" s="117"/>
      <c r="X31" s="117"/>
    </row>
    <row r="32" spans="1:24" ht="14.45" customHeight="1" x14ac:dyDescent="0.2">
      <c r="X32" s="27"/>
    </row>
    <row r="33" ht="14.45" hidden="1" customHeight="1" x14ac:dyDescent="0.2"/>
    <row r="34" ht="14.45" hidden="1" customHeight="1" x14ac:dyDescent="0.2"/>
    <row r="35" ht="14.45" hidden="1" customHeight="1" x14ac:dyDescent="0.2"/>
    <row r="36" ht="14.45" hidden="1" customHeight="1" x14ac:dyDescent="0.2"/>
    <row r="37" ht="14.45" hidden="1" customHeight="1" x14ac:dyDescent="0.2"/>
    <row r="38" ht="14.45" hidden="1" customHeight="1" x14ac:dyDescent="0.2"/>
    <row r="39" ht="14.45" hidden="1" customHeight="1" x14ac:dyDescent="0.2"/>
    <row r="40" ht="14.45" hidden="1" customHeight="1" x14ac:dyDescent="0.2"/>
    <row r="41" ht="14.45" hidden="1" customHeight="1" x14ac:dyDescent="0.2"/>
    <row r="42" ht="14.45" hidden="1" customHeight="1" x14ac:dyDescent="0.2"/>
    <row r="43" ht="14.45" hidden="1" customHeight="1" x14ac:dyDescent="0.2"/>
    <row r="44" ht="14.45" hidden="1" customHeight="1" x14ac:dyDescent="0.2"/>
  </sheetData>
  <sheetProtection algorithmName="SHA-512" hashValue="JFUbEq2Vclt51rO5c3CvjLc2gwejJ9WuL+2CnaRvz6stx29vrVuOJsjS1k/vcNNj9L9pboMqIvvDShu3v4zCpw==" saltValue="T/elrIh5GZSzSUyTj8kAeg==" spinCount="100000" sheet="1" objects="1" scenarios="1"/>
  <mergeCells count="3">
    <mergeCell ref="C6:D6"/>
    <mergeCell ref="E28:N28"/>
    <mergeCell ref="E29:N29"/>
  </mergeCells>
  <conditionalFormatting sqref="C5:D5">
    <cfRule type="expression" dxfId="623" priority="3">
      <formula>IF(AND(sysChk=0,sysWarn=0),1,0)</formula>
    </cfRule>
    <cfRule type="expression" dxfId="622" priority="4">
      <formula>IF(AND(sysChk=0,sysWarn&lt;&gt;0),1,0)</formula>
    </cfRule>
    <cfRule type="expression" dxfId="621" priority="5">
      <formula>IF(sysChk&lt;&gt;0,1,0)</formula>
    </cfRule>
  </conditionalFormatting>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XFD32"/>
  <sheetViews>
    <sheetView showGridLines="0" zoomScale="75" zoomScaleNormal="75" workbookViewId="0">
      <pane ySplit="8" topLeftCell="A9" activePane="bottomLeft" state="frozen"/>
      <selection activeCell="A9" sqref="A9"/>
      <selection pane="bottomLeft" activeCell="E10" sqref="E10"/>
    </sheetView>
  </sheetViews>
  <sheetFormatPr defaultColWidth="0" defaultRowHeight="14.45" customHeight="1" zeroHeight="1" x14ac:dyDescent="0.2"/>
  <cols>
    <col min="1" max="2" width="3.85546875" customWidth="1"/>
    <col min="3" max="3" width="27" customWidth="1"/>
    <col min="4" max="4" width="1.85546875" customWidth="1"/>
    <col min="5" max="5" width="13" customWidth="1"/>
    <col min="6" max="7" width="20.42578125" customWidth="1"/>
    <col min="8" max="8" width="93.85546875" customWidth="1"/>
    <col min="9" max="9" width="128.85546875" customWidth="1"/>
    <col min="10" max="10" width="130.42578125" bestFit="1" customWidth="1"/>
    <col min="11" max="11" width="9.140625" customWidth="1"/>
  </cols>
  <sheetData>
    <row r="1" spans="1:19" s="27" customFormat="1" ht="12" x14ac:dyDescent="0.2">
      <c r="A1" s="109"/>
      <c r="B1" s="109"/>
      <c r="C1" s="110"/>
      <c r="D1" s="109"/>
      <c r="E1" s="109"/>
      <c r="F1" s="109"/>
      <c r="G1" s="109"/>
      <c r="H1" s="109"/>
      <c r="I1" s="109"/>
      <c r="J1" s="109"/>
      <c r="K1" s="109"/>
      <c r="L1"/>
      <c r="M1"/>
      <c r="N1"/>
      <c r="O1"/>
      <c r="P1"/>
      <c r="Q1"/>
      <c r="R1"/>
      <c r="S1"/>
    </row>
    <row r="2" spans="1:19" s="27" customFormat="1" ht="12.75" x14ac:dyDescent="0.2">
      <c r="A2" s="109"/>
      <c r="B2" s="109"/>
      <c r="C2" s="111" t="str">
        <f>cstProjectName</f>
        <v>RM6232 - FM &amp; Workplace Services</v>
      </c>
      <c r="D2" s="109"/>
      <c r="E2" s="109"/>
      <c r="F2" s="109"/>
      <c r="G2" s="109"/>
      <c r="H2" s="109"/>
      <c r="I2" s="109"/>
      <c r="J2" s="109"/>
      <c r="K2" s="109"/>
      <c r="L2"/>
      <c r="M2"/>
      <c r="N2"/>
      <c r="O2"/>
      <c r="P2"/>
      <c r="Q2"/>
      <c r="R2"/>
      <c r="S2"/>
    </row>
    <row r="3" spans="1:19" s="27" customFormat="1" ht="12.75" x14ac:dyDescent="0.2">
      <c r="A3" s="109"/>
      <c r="B3" s="109"/>
      <c r="C3" s="112" t="str">
        <f ca="1">MID(CELL("filename",A1),FIND("]",CELL("filename",A1))+1,256)&amp;" Sheet"</f>
        <v>Metric Definitions Sheet</v>
      </c>
      <c r="D3" s="109"/>
      <c r="E3" s="109"/>
      <c r="F3" s="109"/>
      <c r="G3" s="109"/>
      <c r="H3" s="109"/>
      <c r="I3" s="109"/>
      <c r="J3" s="109"/>
      <c r="K3" s="109"/>
      <c r="L3"/>
      <c r="M3"/>
      <c r="N3"/>
      <c r="O3"/>
      <c r="P3"/>
      <c r="Q3"/>
      <c r="R3"/>
      <c r="S3"/>
    </row>
    <row r="4" spans="1:19" s="27" customFormat="1" ht="12" x14ac:dyDescent="0.2">
      <c r="A4" s="109"/>
      <c r="B4" s="109"/>
      <c r="C4" s="110" t="str">
        <f>IF(ISBLANK(cstProtectiveMarking),"",cstProtectiveMarking)</f>
        <v>OFFICIAL</v>
      </c>
      <c r="D4" s="109"/>
      <c r="E4" s="109"/>
      <c r="F4" s="109"/>
      <c r="G4" s="109"/>
      <c r="H4" s="109"/>
      <c r="I4" s="109"/>
      <c r="J4" s="109"/>
      <c r="K4" s="109"/>
      <c r="L4"/>
      <c r="M4"/>
      <c r="N4"/>
      <c r="O4"/>
      <c r="P4"/>
      <c r="Q4"/>
      <c r="R4"/>
      <c r="S4"/>
    </row>
    <row r="5" spans="1:19" s="27" customFormat="1" ht="12" x14ac:dyDescent="0.2">
      <c r="A5" s="109"/>
      <c r="B5" s="109"/>
      <c r="C5" s="113" t="str">
        <f>HYPERLINK("#'Contents'!A1",sysChkWord)</f>
        <v>All Checks OK</v>
      </c>
      <c r="D5" s="109"/>
      <c r="E5" s="109"/>
      <c r="F5" s="109"/>
      <c r="G5" s="109"/>
      <c r="H5" s="109"/>
      <c r="I5" s="109"/>
      <c r="J5" s="109"/>
      <c r="K5" s="109"/>
      <c r="L5"/>
      <c r="M5"/>
      <c r="N5"/>
      <c r="O5"/>
      <c r="P5"/>
      <c r="Q5"/>
      <c r="R5"/>
      <c r="S5"/>
    </row>
    <row r="6" spans="1:19" s="27" customFormat="1" ht="12.75" x14ac:dyDescent="0.2">
      <c r="A6" s="109"/>
      <c r="B6" s="114"/>
      <c r="C6" s="238" t="str">
        <f>HYPERLINK("#'Contents'!A1","Click for Contents")</f>
        <v>Click for Contents</v>
      </c>
      <c r="D6" s="238"/>
      <c r="E6" s="113"/>
      <c r="F6" s="113"/>
      <c r="G6" s="113"/>
      <c r="H6" s="113"/>
      <c r="I6" s="113"/>
      <c r="J6" s="113"/>
      <c r="K6" s="113"/>
      <c r="L6"/>
      <c r="M6"/>
      <c r="N6"/>
      <c r="O6"/>
      <c r="P6"/>
      <c r="Q6"/>
      <c r="R6"/>
      <c r="S6"/>
    </row>
    <row r="7" spans="1:19" s="27" customFormat="1" ht="12" x14ac:dyDescent="0.2">
      <c r="A7" s="109"/>
      <c r="B7" s="109"/>
      <c r="C7" s="109"/>
      <c r="D7" s="109"/>
      <c r="E7" s="109"/>
      <c r="F7" s="109"/>
      <c r="G7" s="109"/>
      <c r="H7" s="109"/>
      <c r="I7" s="109"/>
      <c r="J7" s="109"/>
      <c r="K7" s="109"/>
      <c r="L7"/>
      <c r="M7"/>
      <c r="N7"/>
      <c r="O7"/>
      <c r="P7"/>
      <c r="Q7"/>
      <c r="R7"/>
      <c r="S7"/>
    </row>
    <row r="8" spans="1:19" s="27" customFormat="1" ht="12" x14ac:dyDescent="0.2">
      <c r="A8" s="83">
        <f>SUM(A9:A31)</f>
        <v>0</v>
      </c>
      <c r="B8" s="83">
        <f>SUM(B9:B31)</f>
        <v>0</v>
      </c>
      <c r="C8" s="116"/>
      <c r="D8" s="116"/>
      <c r="E8" s="116"/>
      <c r="F8" s="116"/>
      <c r="G8" s="116"/>
      <c r="H8" s="116"/>
      <c r="I8" s="116"/>
      <c r="J8" s="116"/>
      <c r="K8" s="116"/>
      <c r="L8"/>
      <c r="M8"/>
      <c r="N8"/>
      <c r="O8"/>
      <c r="P8"/>
      <c r="Q8"/>
      <c r="R8"/>
      <c r="S8"/>
    </row>
    <row r="9" spans="1:19" s="27" customFormat="1" ht="12" x14ac:dyDescent="0.2">
      <c r="K9"/>
      <c r="L9"/>
      <c r="M9"/>
      <c r="N9"/>
      <c r="O9"/>
      <c r="P9"/>
      <c r="Q9"/>
      <c r="R9"/>
      <c r="S9"/>
    </row>
    <row r="10" spans="1:19" ht="33.950000000000003" customHeight="1" x14ac:dyDescent="0.2">
      <c r="A10" s="27"/>
      <c r="B10" s="27"/>
      <c r="C10" s="27"/>
      <c r="D10" s="27"/>
      <c r="F10" s="176" t="s">
        <v>424</v>
      </c>
      <c r="G10" s="178"/>
      <c r="H10" s="178"/>
      <c r="I10" s="175"/>
      <c r="J10" s="77"/>
    </row>
    <row r="11" spans="1:19" ht="15" x14ac:dyDescent="0.2">
      <c r="A11" s="27"/>
      <c r="B11" s="27"/>
      <c r="C11" s="27"/>
      <c r="D11" s="27"/>
      <c r="F11" s="176" t="s">
        <v>434</v>
      </c>
      <c r="G11" s="175"/>
      <c r="H11" s="175"/>
      <c r="I11" s="177" t="s">
        <v>290</v>
      </c>
      <c r="J11" s="77"/>
    </row>
    <row r="12" spans="1:19" ht="15" x14ac:dyDescent="0.2">
      <c r="A12" s="27"/>
      <c r="B12" s="27"/>
      <c r="C12" s="27"/>
      <c r="D12" s="27"/>
      <c r="E12" s="27"/>
      <c r="F12" s="186"/>
      <c r="G12" s="52"/>
      <c r="H12" s="52"/>
      <c r="I12" s="52"/>
      <c r="J12" s="52"/>
    </row>
    <row r="13" spans="1:19" s="27" customFormat="1" ht="15" x14ac:dyDescent="0.2">
      <c r="F13" s="186"/>
      <c r="G13" s="52"/>
      <c r="H13" s="52"/>
      <c r="I13" s="52"/>
      <c r="J13" s="52"/>
      <c r="K13"/>
      <c r="L13"/>
      <c r="M13"/>
      <c r="N13"/>
      <c r="O13"/>
      <c r="P13"/>
      <c r="Q13"/>
      <c r="R13"/>
      <c r="S13"/>
    </row>
    <row r="14" spans="1:19" s="27" customFormat="1" ht="15" x14ac:dyDescent="0.2">
      <c r="F14" s="176" t="s">
        <v>435</v>
      </c>
      <c r="G14" s="52"/>
      <c r="H14" s="52"/>
      <c r="I14" s="52"/>
      <c r="J14" s="52"/>
      <c r="K14"/>
      <c r="L14"/>
      <c r="M14"/>
      <c r="N14"/>
      <c r="O14"/>
      <c r="P14"/>
      <c r="Q14"/>
      <c r="R14"/>
      <c r="S14"/>
    </row>
    <row r="15" spans="1:19" s="27" customFormat="1" ht="12" x14ac:dyDescent="0.2">
      <c r="F15" s="52"/>
      <c r="G15" s="52"/>
      <c r="H15" s="52"/>
      <c r="I15" s="52"/>
      <c r="J15" s="52"/>
      <c r="K15"/>
      <c r="L15"/>
      <c r="M15"/>
      <c r="N15"/>
      <c r="O15"/>
      <c r="P15"/>
      <c r="Q15"/>
      <c r="R15"/>
      <c r="S15"/>
    </row>
    <row r="16" spans="1:19" s="27" customFormat="1" ht="12" x14ac:dyDescent="0.2">
      <c r="F16" s="52"/>
      <c r="G16" s="52"/>
      <c r="H16" s="52"/>
      <c r="I16" s="52"/>
      <c r="J16" s="52"/>
      <c r="K16"/>
      <c r="L16"/>
      <c r="M16"/>
      <c r="N16"/>
      <c r="O16"/>
      <c r="P16"/>
      <c r="Q16"/>
      <c r="R16"/>
      <c r="S16"/>
    </row>
    <row r="17" spans="1:16384" s="27" customFormat="1" ht="12" x14ac:dyDescent="0.2">
      <c r="F17" s="52"/>
      <c r="G17" s="52"/>
      <c r="H17" s="52"/>
      <c r="I17" s="52"/>
      <c r="J17" s="52"/>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c r="XFC17"/>
      <c r="XFD17"/>
    </row>
    <row r="18" spans="1:16384" ht="15.75" x14ac:dyDescent="0.25">
      <c r="A18" s="27"/>
      <c r="B18" s="27"/>
      <c r="C18" s="27"/>
      <c r="D18" s="27"/>
      <c r="E18" s="27"/>
      <c r="F18" s="117"/>
      <c r="G18" s="117"/>
      <c r="H18" s="117"/>
      <c r="I18" s="272" t="s">
        <v>165</v>
      </c>
      <c r="J18" s="272"/>
    </row>
    <row r="19" spans="1:16384" ht="15.75" x14ac:dyDescent="0.25">
      <c r="A19" s="27"/>
      <c r="B19" s="27"/>
      <c r="C19" s="27"/>
      <c r="D19" s="27"/>
      <c r="F19" s="117" t="s">
        <v>172</v>
      </c>
      <c r="G19" s="117" t="s">
        <v>166</v>
      </c>
      <c r="H19" s="117" t="s">
        <v>306</v>
      </c>
      <c r="I19" s="171" t="s">
        <v>474</v>
      </c>
      <c r="J19" s="171" t="s">
        <v>410</v>
      </c>
    </row>
    <row r="20" spans="1:16384" ht="125.1" customHeight="1" x14ac:dyDescent="0.2">
      <c r="A20" s="27"/>
      <c r="B20" s="27"/>
      <c r="C20" s="27"/>
      <c r="D20" s="27"/>
      <c r="F20" s="172">
        <v>1</v>
      </c>
      <c r="G20" s="173" t="s">
        <v>167</v>
      </c>
      <c r="H20" s="173"/>
      <c r="I20" s="174" t="s">
        <v>376</v>
      </c>
      <c r="J20" s="174" t="s">
        <v>308</v>
      </c>
    </row>
    <row r="21" spans="1:16384" ht="125.1" customHeight="1" x14ac:dyDescent="0.2">
      <c r="A21" s="27"/>
      <c r="B21" s="27"/>
      <c r="C21" s="27"/>
      <c r="D21" s="27"/>
      <c r="F21" s="172">
        <v>2</v>
      </c>
      <c r="G21" s="173" t="s">
        <v>68</v>
      </c>
      <c r="H21" s="173"/>
      <c r="I21" s="174" t="s">
        <v>412</v>
      </c>
      <c r="J21" s="174" t="s">
        <v>307</v>
      </c>
    </row>
    <row r="22" spans="1:16384" ht="321.60000000000002" customHeight="1" x14ac:dyDescent="0.2">
      <c r="A22" s="27"/>
      <c r="B22" s="27"/>
      <c r="C22" s="27"/>
      <c r="D22" s="27"/>
      <c r="F22" s="172" t="s">
        <v>168</v>
      </c>
      <c r="G22" s="173" t="s">
        <v>253</v>
      </c>
      <c r="H22" s="173"/>
      <c r="I22" s="174" t="s">
        <v>375</v>
      </c>
      <c r="J22" s="174" t="s">
        <v>358</v>
      </c>
    </row>
    <row r="23" spans="1:16384" ht="362.45" customHeight="1" x14ac:dyDescent="0.2">
      <c r="A23" s="27"/>
      <c r="B23" s="27"/>
      <c r="C23" s="27"/>
      <c r="D23" s="27"/>
      <c r="F23" s="172" t="s">
        <v>169</v>
      </c>
      <c r="G23" s="173" t="s">
        <v>77</v>
      </c>
      <c r="H23" s="173"/>
      <c r="I23" s="174" t="s">
        <v>413</v>
      </c>
      <c r="J23" s="174" t="s">
        <v>359</v>
      </c>
    </row>
    <row r="24" spans="1:16384" ht="360" x14ac:dyDescent="0.2">
      <c r="A24" s="27"/>
      <c r="B24" s="27"/>
      <c r="C24" s="27"/>
      <c r="D24" s="27"/>
      <c r="F24" s="172">
        <v>4</v>
      </c>
      <c r="G24" s="173" t="s">
        <v>82</v>
      </c>
      <c r="H24" s="173"/>
      <c r="I24" s="174" t="s">
        <v>414</v>
      </c>
      <c r="J24" s="174" t="s">
        <v>377</v>
      </c>
    </row>
    <row r="25" spans="1:16384" ht="143.1" customHeight="1" x14ac:dyDescent="0.2">
      <c r="A25" s="27"/>
      <c r="B25" s="27"/>
      <c r="C25" s="27"/>
      <c r="D25" s="27"/>
      <c r="F25" s="172">
        <v>5</v>
      </c>
      <c r="G25" s="173" t="s">
        <v>75</v>
      </c>
      <c r="H25" s="173"/>
      <c r="I25" s="174" t="s">
        <v>415</v>
      </c>
      <c r="J25" s="174" t="s">
        <v>378</v>
      </c>
    </row>
    <row r="26" spans="1:16384" ht="125.1" customHeight="1" x14ac:dyDescent="0.2">
      <c r="A26" s="27"/>
      <c r="B26" s="27"/>
      <c r="C26" s="27"/>
      <c r="D26" s="27"/>
      <c r="F26" s="172">
        <v>6</v>
      </c>
      <c r="G26" s="173" t="s">
        <v>78</v>
      </c>
      <c r="H26" s="173"/>
      <c r="I26" s="174" t="s">
        <v>309</v>
      </c>
      <c r="J26" s="174" t="s">
        <v>309</v>
      </c>
    </row>
    <row r="27" spans="1:16384" ht="125.45" customHeight="1" x14ac:dyDescent="0.2">
      <c r="A27" s="27"/>
      <c r="B27" s="27"/>
      <c r="C27" s="27"/>
      <c r="D27" s="27"/>
      <c r="F27" s="172">
        <v>7</v>
      </c>
      <c r="G27" s="173" t="s">
        <v>79</v>
      </c>
      <c r="H27" s="173"/>
      <c r="I27" s="174" t="s">
        <v>171</v>
      </c>
      <c r="J27" s="174" t="s">
        <v>170</v>
      </c>
    </row>
    <row r="28" spans="1:16384" ht="370.5" customHeight="1" x14ac:dyDescent="0.2">
      <c r="A28" s="27"/>
      <c r="B28" s="27"/>
      <c r="C28" s="27"/>
      <c r="D28" s="27"/>
      <c r="F28" s="172">
        <v>8</v>
      </c>
      <c r="G28" s="173" t="s">
        <v>80</v>
      </c>
      <c r="H28" s="173"/>
      <c r="I28" s="174" t="s">
        <v>311</v>
      </c>
      <c r="J28" s="174" t="s">
        <v>312</v>
      </c>
    </row>
    <row r="29" spans="1:16384" ht="14.45" customHeight="1" x14ac:dyDescent="0.2"/>
    <row r="30" spans="1:16384" ht="14.45" customHeight="1" x14ac:dyDescent="0.2"/>
    <row r="31" spans="1:16384" s="27" customFormat="1" ht="15.75" x14ac:dyDescent="0.25">
      <c r="A31" s="90" t="s">
        <v>158</v>
      </c>
      <c r="B31" s="90"/>
      <c r="C31" s="90"/>
      <c r="D31" s="90"/>
      <c r="E31" s="90"/>
      <c r="F31" s="90"/>
      <c r="G31" s="90"/>
      <c r="H31" s="90"/>
      <c r="I31" s="90"/>
      <c r="J31" s="90"/>
      <c r="K31" s="90"/>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c r="BKP31"/>
      <c r="BKQ31"/>
      <c r="BKR31"/>
      <c r="BKS31"/>
      <c r="BKT31"/>
      <c r="BKU31"/>
      <c r="BKV31"/>
      <c r="BKW31"/>
      <c r="BKX31"/>
      <c r="BKY31"/>
      <c r="BKZ31"/>
      <c r="BLA31"/>
      <c r="BLB31"/>
      <c r="BLC31"/>
      <c r="BLD31"/>
      <c r="BLE31"/>
      <c r="BLF31"/>
      <c r="BLG31"/>
      <c r="BLH31"/>
      <c r="BLI31"/>
      <c r="BLJ31"/>
      <c r="BLK31"/>
      <c r="BLL31"/>
      <c r="BLM31"/>
      <c r="BLN31"/>
      <c r="BLO31"/>
      <c r="BLP31"/>
      <c r="BLQ31"/>
      <c r="BLR31"/>
      <c r="BLS31"/>
      <c r="BLT31"/>
      <c r="BLU31"/>
      <c r="BLV31"/>
      <c r="BLW31"/>
      <c r="BLX31"/>
      <c r="BLY31"/>
      <c r="BLZ31"/>
      <c r="BMA31"/>
      <c r="BMB31"/>
      <c r="BMC31"/>
      <c r="BMD31"/>
      <c r="BME31"/>
      <c r="BMF31"/>
      <c r="BMG31"/>
      <c r="BMH31"/>
      <c r="BMI31"/>
      <c r="BMJ31"/>
      <c r="BMK31"/>
      <c r="BML31"/>
      <c r="BMM31"/>
      <c r="BMN31"/>
      <c r="BMO31"/>
      <c r="BMP31"/>
      <c r="BMQ31"/>
      <c r="BMR31"/>
      <c r="BMS31"/>
      <c r="BMT31"/>
      <c r="BMU31"/>
      <c r="BMV31"/>
      <c r="BMW31"/>
      <c r="BMX31"/>
      <c r="BMY31"/>
      <c r="BMZ31"/>
      <c r="BNA31"/>
      <c r="BNB31"/>
      <c r="BNC31"/>
      <c r="BND31"/>
      <c r="BNE31"/>
      <c r="BNF31"/>
      <c r="BNG31"/>
      <c r="BNH31"/>
      <c r="BNI31"/>
      <c r="BNJ31"/>
      <c r="BNK31"/>
      <c r="BNL31"/>
      <c r="BNM31"/>
      <c r="BNN31"/>
      <c r="BNO31"/>
      <c r="BNP31"/>
      <c r="BNQ31"/>
      <c r="BNR31"/>
      <c r="BNS31"/>
      <c r="BNT31"/>
      <c r="BNU31"/>
      <c r="BNV31"/>
      <c r="BNW31"/>
      <c r="BNX31"/>
      <c r="BNY31"/>
      <c r="BNZ31"/>
      <c r="BOA31"/>
      <c r="BOB31"/>
      <c r="BOC31"/>
      <c r="BOD31"/>
      <c r="BOE31"/>
      <c r="BOF31"/>
      <c r="BOG31"/>
      <c r="BOH31"/>
      <c r="BOI31"/>
      <c r="BOJ31"/>
      <c r="BOK31"/>
      <c r="BOL31"/>
      <c r="BOM31"/>
      <c r="BON31"/>
      <c r="BOO31"/>
      <c r="BOP31"/>
      <c r="BOQ31"/>
      <c r="BOR31"/>
      <c r="BOS31"/>
      <c r="BOT31"/>
      <c r="BOU31"/>
      <c r="BOV31"/>
      <c r="BOW31"/>
      <c r="BOX31"/>
      <c r="BOY31"/>
      <c r="BOZ31"/>
      <c r="BPA31"/>
      <c r="BPB31"/>
      <c r="BPC31"/>
      <c r="BPD31"/>
      <c r="BPE31"/>
      <c r="BPF31"/>
      <c r="BPG31"/>
      <c r="BPH31"/>
      <c r="BPI31"/>
      <c r="BPJ31"/>
      <c r="BPK31"/>
      <c r="BPL31"/>
      <c r="BPM31"/>
      <c r="BPN31"/>
      <c r="BPO31"/>
      <c r="BPP31"/>
      <c r="BPQ31"/>
      <c r="BPR31"/>
      <c r="BPS31"/>
      <c r="BPT31"/>
      <c r="BPU31"/>
      <c r="BPV31"/>
      <c r="BPW31"/>
      <c r="BPX31"/>
      <c r="BPY31"/>
      <c r="BPZ31"/>
      <c r="BQA31"/>
      <c r="BQB31"/>
      <c r="BQC31"/>
      <c r="BQD31"/>
      <c r="BQE31"/>
      <c r="BQF31"/>
      <c r="BQG31"/>
      <c r="BQH31"/>
      <c r="BQI31"/>
      <c r="BQJ31"/>
      <c r="BQK31"/>
      <c r="BQL31"/>
      <c r="BQM31"/>
      <c r="BQN31"/>
      <c r="BQO31"/>
      <c r="BQP31"/>
      <c r="BQQ31"/>
      <c r="BQR31"/>
      <c r="BQS31"/>
      <c r="BQT31"/>
      <c r="BQU31"/>
      <c r="BQV31"/>
      <c r="BQW31"/>
      <c r="BQX31"/>
      <c r="BQY31"/>
      <c r="BQZ31"/>
      <c r="BRA31"/>
      <c r="BRB31"/>
      <c r="BRC31"/>
      <c r="BRD31"/>
      <c r="BRE31"/>
      <c r="BRF31"/>
      <c r="BRG31"/>
      <c r="BRH31"/>
      <c r="BRI31"/>
      <c r="BRJ31"/>
      <c r="BRK31"/>
      <c r="BRL31"/>
      <c r="BRM31"/>
      <c r="BRN31"/>
      <c r="BRO31"/>
      <c r="BRP31"/>
      <c r="BRQ31"/>
      <c r="BRR31"/>
      <c r="BRS31"/>
      <c r="BRT31"/>
      <c r="BRU31"/>
      <c r="BRV31"/>
      <c r="BRW31"/>
      <c r="BRX31"/>
      <c r="BRY31"/>
      <c r="BRZ31"/>
      <c r="BSA31"/>
      <c r="BSB31"/>
      <c r="BSC31"/>
      <c r="BSD31"/>
      <c r="BSE31"/>
      <c r="BSF31"/>
      <c r="BSG31"/>
      <c r="BSH31"/>
      <c r="BSI31"/>
      <c r="BSJ31"/>
      <c r="BSK31"/>
      <c r="BSL31"/>
      <c r="BSM31"/>
      <c r="BSN31"/>
      <c r="BSO31"/>
      <c r="BSP31"/>
      <c r="BSQ31"/>
      <c r="BSR31"/>
      <c r="BSS31"/>
      <c r="BST31"/>
      <c r="BSU31"/>
      <c r="BSV31"/>
      <c r="BSW31"/>
      <c r="BSX31"/>
      <c r="BSY31"/>
      <c r="BSZ31"/>
      <c r="BTA31"/>
      <c r="BTB31"/>
      <c r="BTC31"/>
      <c r="BTD31"/>
      <c r="BTE31"/>
      <c r="BTF31"/>
      <c r="BTG31"/>
      <c r="BTH31"/>
      <c r="BTI31"/>
      <c r="BTJ31"/>
      <c r="BTK31"/>
      <c r="BTL31"/>
      <c r="BTM31"/>
      <c r="BTN31"/>
      <c r="BTO31"/>
      <c r="BTP31"/>
      <c r="BTQ31"/>
      <c r="BTR31"/>
      <c r="BTS31"/>
      <c r="BTT31"/>
      <c r="BTU31"/>
      <c r="BTV31"/>
      <c r="BTW31"/>
      <c r="BTX31"/>
      <c r="BTY31"/>
      <c r="BTZ31"/>
      <c r="BUA31"/>
      <c r="BUB31"/>
      <c r="BUC31"/>
      <c r="BUD31"/>
      <c r="BUE31"/>
      <c r="BUF31"/>
      <c r="BUG31"/>
      <c r="BUH31"/>
      <c r="BUI31"/>
      <c r="BUJ31"/>
      <c r="BUK31"/>
      <c r="BUL31"/>
      <c r="BUM31"/>
      <c r="BUN31"/>
      <c r="BUO31"/>
      <c r="BUP31"/>
      <c r="BUQ31"/>
      <c r="BUR31"/>
      <c r="BUS31"/>
      <c r="BUT31"/>
      <c r="BUU31"/>
      <c r="BUV31"/>
      <c r="BUW31"/>
      <c r="BUX31"/>
      <c r="BUY31"/>
      <c r="BUZ31"/>
      <c r="BVA31"/>
      <c r="BVB31"/>
      <c r="BVC31"/>
      <c r="BVD31"/>
      <c r="BVE31"/>
      <c r="BVF31"/>
      <c r="BVG31"/>
      <c r="BVH31"/>
      <c r="BVI31"/>
      <c r="BVJ31"/>
      <c r="BVK31"/>
      <c r="BVL31"/>
      <c r="BVM31"/>
      <c r="BVN31"/>
      <c r="BVO31"/>
      <c r="BVP31"/>
      <c r="BVQ31"/>
      <c r="BVR31"/>
      <c r="BVS31"/>
      <c r="BVT31"/>
      <c r="BVU31"/>
      <c r="BVV31"/>
      <c r="BVW31"/>
      <c r="BVX31"/>
      <c r="BVY31"/>
      <c r="BVZ31"/>
      <c r="BWA31"/>
      <c r="BWB31"/>
      <c r="BWC31"/>
      <c r="BWD31"/>
      <c r="BWE31"/>
      <c r="BWF31"/>
      <c r="BWG31"/>
      <c r="BWH31"/>
      <c r="BWI31"/>
      <c r="BWJ31"/>
      <c r="BWK31"/>
      <c r="BWL31"/>
      <c r="BWM31"/>
      <c r="BWN31"/>
      <c r="BWO31"/>
      <c r="BWP31"/>
      <c r="BWQ31"/>
      <c r="BWR31"/>
      <c r="BWS31"/>
      <c r="BWT31"/>
      <c r="BWU31"/>
      <c r="BWV31"/>
      <c r="BWW31"/>
      <c r="BWX31"/>
      <c r="BWY31"/>
      <c r="BWZ31"/>
      <c r="BXA31"/>
      <c r="BXB31"/>
      <c r="BXC31"/>
      <c r="BXD31"/>
      <c r="BXE31"/>
      <c r="BXF31"/>
      <c r="BXG31"/>
      <c r="BXH31"/>
      <c r="BXI31"/>
      <c r="BXJ31"/>
      <c r="BXK31"/>
      <c r="BXL31"/>
      <c r="BXM31"/>
      <c r="BXN31"/>
      <c r="BXO31"/>
      <c r="BXP31"/>
      <c r="BXQ31"/>
      <c r="BXR31"/>
      <c r="BXS31"/>
      <c r="BXT31"/>
      <c r="BXU31"/>
      <c r="BXV31"/>
      <c r="BXW31"/>
      <c r="BXX31"/>
      <c r="BXY31"/>
      <c r="BXZ31"/>
      <c r="BYA31"/>
      <c r="BYB31"/>
      <c r="BYC31"/>
      <c r="BYD31"/>
      <c r="BYE31"/>
      <c r="BYF31"/>
      <c r="BYG31"/>
      <c r="BYH31"/>
      <c r="BYI31"/>
      <c r="BYJ31"/>
      <c r="BYK31"/>
      <c r="BYL31"/>
      <c r="BYM31"/>
      <c r="BYN31"/>
      <c r="BYO31"/>
      <c r="BYP31"/>
      <c r="BYQ31"/>
      <c r="BYR31"/>
      <c r="BYS31"/>
      <c r="BYT31"/>
      <c r="BYU31"/>
      <c r="BYV31"/>
      <c r="BYW31"/>
      <c r="BYX31"/>
      <c r="BYY31"/>
      <c r="BYZ31"/>
      <c r="BZA31"/>
      <c r="BZB31"/>
      <c r="BZC31"/>
      <c r="BZD31"/>
      <c r="BZE31"/>
      <c r="BZF31"/>
      <c r="BZG31"/>
      <c r="BZH31"/>
      <c r="BZI31"/>
      <c r="BZJ31"/>
      <c r="BZK31"/>
      <c r="BZL31"/>
      <c r="BZM31"/>
      <c r="BZN31"/>
      <c r="BZO31"/>
      <c r="BZP31"/>
      <c r="BZQ31"/>
      <c r="BZR31"/>
      <c r="BZS31"/>
      <c r="BZT31"/>
      <c r="BZU31"/>
      <c r="BZV31"/>
      <c r="BZW31"/>
      <c r="BZX31"/>
      <c r="BZY31"/>
      <c r="BZZ31"/>
      <c r="CAA31"/>
      <c r="CAB31"/>
      <c r="CAC31"/>
      <c r="CAD31"/>
      <c r="CAE31"/>
      <c r="CAF31"/>
      <c r="CAG31"/>
      <c r="CAH31"/>
      <c r="CAI31"/>
      <c r="CAJ31"/>
      <c r="CAK31"/>
      <c r="CAL31"/>
      <c r="CAM31"/>
      <c r="CAN31"/>
      <c r="CAO31"/>
      <c r="CAP31"/>
      <c r="CAQ31"/>
      <c r="CAR31"/>
      <c r="CAS31"/>
      <c r="CAT31"/>
      <c r="CAU31"/>
      <c r="CAV31"/>
      <c r="CAW31"/>
      <c r="CAX31"/>
      <c r="CAY31"/>
      <c r="CAZ31"/>
      <c r="CBA31"/>
      <c r="CBB31"/>
      <c r="CBC31"/>
      <c r="CBD31"/>
      <c r="CBE31"/>
      <c r="CBF31"/>
      <c r="CBG31"/>
      <c r="CBH31"/>
      <c r="CBI31"/>
      <c r="CBJ31"/>
      <c r="CBK31"/>
      <c r="CBL31"/>
      <c r="CBM31"/>
      <c r="CBN31"/>
      <c r="CBO31"/>
      <c r="CBP31"/>
      <c r="CBQ31"/>
      <c r="CBR31"/>
      <c r="CBS31"/>
      <c r="CBT31"/>
      <c r="CBU31"/>
      <c r="CBV31"/>
      <c r="CBW31"/>
      <c r="CBX31"/>
      <c r="CBY31"/>
      <c r="CBZ31"/>
      <c r="CCA31"/>
      <c r="CCB31"/>
      <c r="CCC31"/>
      <c r="CCD31"/>
      <c r="CCE31"/>
      <c r="CCF31"/>
      <c r="CCG31"/>
      <c r="CCH31"/>
      <c r="CCI31"/>
      <c r="CCJ31"/>
      <c r="CCK31"/>
      <c r="CCL31"/>
      <c r="CCM31"/>
      <c r="CCN31"/>
      <c r="CCO31"/>
      <c r="CCP31"/>
      <c r="CCQ31"/>
      <c r="CCR31"/>
      <c r="CCS31"/>
      <c r="CCT31"/>
      <c r="CCU31"/>
      <c r="CCV31"/>
      <c r="CCW31"/>
      <c r="CCX31"/>
      <c r="CCY31"/>
      <c r="CCZ31"/>
      <c r="CDA31"/>
      <c r="CDB31"/>
      <c r="CDC31"/>
      <c r="CDD31"/>
      <c r="CDE31"/>
      <c r="CDF31"/>
      <c r="CDG31"/>
      <c r="CDH31"/>
      <c r="CDI31"/>
      <c r="CDJ31"/>
      <c r="CDK31"/>
      <c r="CDL31"/>
      <c r="CDM31"/>
      <c r="CDN31"/>
      <c r="CDO31"/>
      <c r="CDP31"/>
      <c r="CDQ31"/>
      <c r="CDR31"/>
      <c r="CDS31"/>
      <c r="CDT31"/>
      <c r="CDU31"/>
      <c r="CDV31"/>
      <c r="CDW31"/>
      <c r="CDX31"/>
      <c r="CDY31"/>
      <c r="CDZ31"/>
      <c r="CEA31"/>
      <c r="CEB31"/>
      <c r="CEC31"/>
      <c r="CED31"/>
      <c r="CEE31"/>
      <c r="CEF31"/>
      <c r="CEG31"/>
      <c r="CEH31"/>
      <c r="CEI31"/>
      <c r="CEJ31"/>
      <c r="CEK31"/>
      <c r="CEL31"/>
      <c r="CEM31"/>
      <c r="CEN31"/>
      <c r="CEO31"/>
      <c r="CEP31"/>
      <c r="CEQ31"/>
      <c r="CER31"/>
      <c r="CES31"/>
      <c r="CET31"/>
      <c r="CEU31"/>
      <c r="CEV31"/>
      <c r="CEW31"/>
      <c r="CEX31"/>
      <c r="CEY31"/>
      <c r="CEZ31"/>
      <c r="CFA31"/>
      <c r="CFB31"/>
      <c r="CFC31"/>
      <c r="CFD31"/>
      <c r="CFE31"/>
      <c r="CFF31"/>
      <c r="CFG31"/>
      <c r="CFH31"/>
      <c r="CFI31"/>
      <c r="CFJ31"/>
      <c r="CFK31"/>
      <c r="CFL31"/>
      <c r="CFM31"/>
      <c r="CFN31"/>
      <c r="CFO31"/>
      <c r="CFP31"/>
      <c r="CFQ31"/>
      <c r="CFR31"/>
      <c r="CFS31"/>
      <c r="CFT31"/>
      <c r="CFU31"/>
      <c r="CFV31"/>
      <c r="CFW31"/>
      <c r="CFX31"/>
      <c r="CFY31"/>
      <c r="CFZ31"/>
      <c r="CGA31"/>
      <c r="CGB31"/>
      <c r="CGC31"/>
      <c r="CGD31"/>
      <c r="CGE31"/>
      <c r="CGF31"/>
      <c r="CGG31"/>
      <c r="CGH31"/>
      <c r="CGI31"/>
      <c r="CGJ31"/>
      <c r="CGK31"/>
      <c r="CGL31"/>
      <c r="CGM31"/>
      <c r="CGN31"/>
      <c r="CGO31"/>
      <c r="CGP31"/>
      <c r="CGQ31"/>
      <c r="CGR31"/>
      <c r="CGS31"/>
      <c r="CGT31"/>
      <c r="CGU31"/>
      <c r="CGV31"/>
      <c r="CGW31"/>
      <c r="CGX31"/>
      <c r="CGY31"/>
      <c r="CGZ31"/>
      <c r="CHA31"/>
      <c r="CHB31"/>
      <c r="CHC31"/>
      <c r="CHD31"/>
      <c r="CHE31"/>
      <c r="CHF31"/>
      <c r="CHG31"/>
      <c r="CHH31"/>
      <c r="CHI31"/>
      <c r="CHJ31"/>
      <c r="CHK31"/>
      <c r="CHL31"/>
      <c r="CHM31"/>
      <c r="CHN31"/>
      <c r="CHO31"/>
      <c r="CHP31"/>
      <c r="CHQ31"/>
      <c r="CHR31"/>
      <c r="CHS31"/>
      <c r="CHT31"/>
      <c r="CHU31"/>
      <c r="CHV31"/>
      <c r="CHW31"/>
      <c r="CHX31"/>
      <c r="CHY31"/>
      <c r="CHZ31"/>
      <c r="CIA31"/>
      <c r="CIB31"/>
      <c r="CIC31"/>
      <c r="CID31"/>
      <c r="CIE31"/>
      <c r="CIF31"/>
      <c r="CIG31"/>
      <c r="CIH31"/>
      <c r="CII31"/>
      <c r="CIJ31"/>
      <c r="CIK31"/>
      <c r="CIL31"/>
      <c r="CIM31"/>
      <c r="CIN31"/>
      <c r="CIO31"/>
      <c r="CIP31"/>
      <c r="CIQ31"/>
      <c r="CIR31"/>
      <c r="CIS31"/>
      <c r="CIT31"/>
      <c r="CIU31"/>
      <c r="CIV31"/>
      <c r="CIW31"/>
      <c r="CIX31"/>
      <c r="CIY31"/>
      <c r="CIZ31"/>
      <c r="CJA31"/>
      <c r="CJB31"/>
      <c r="CJC31"/>
      <c r="CJD31"/>
      <c r="CJE31"/>
      <c r="CJF31"/>
      <c r="CJG31"/>
      <c r="CJH31"/>
      <c r="CJI31"/>
      <c r="CJJ31"/>
      <c r="CJK31"/>
      <c r="CJL31"/>
      <c r="CJM31"/>
      <c r="CJN31"/>
      <c r="CJO31"/>
      <c r="CJP31"/>
      <c r="CJQ31"/>
      <c r="CJR31"/>
      <c r="CJS31"/>
      <c r="CJT31"/>
      <c r="CJU31"/>
      <c r="CJV31"/>
      <c r="CJW31"/>
      <c r="CJX31"/>
      <c r="CJY31"/>
      <c r="CJZ31"/>
      <c r="CKA31"/>
      <c r="CKB31"/>
      <c r="CKC31"/>
      <c r="CKD31"/>
      <c r="CKE31"/>
      <c r="CKF31"/>
      <c r="CKG31"/>
      <c r="CKH31"/>
      <c r="CKI31"/>
      <c r="CKJ31"/>
      <c r="CKK31"/>
      <c r="CKL31"/>
      <c r="CKM31"/>
      <c r="CKN31"/>
      <c r="CKO31"/>
      <c r="CKP31"/>
      <c r="CKQ31"/>
      <c r="CKR31"/>
      <c r="CKS31"/>
      <c r="CKT31"/>
      <c r="CKU31"/>
      <c r="CKV31"/>
      <c r="CKW31"/>
      <c r="CKX31"/>
      <c r="CKY31"/>
      <c r="CKZ31"/>
      <c r="CLA31"/>
      <c r="CLB31"/>
      <c r="CLC31"/>
      <c r="CLD31"/>
      <c r="CLE31"/>
      <c r="CLF31"/>
      <c r="CLG31"/>
      <c r="CLH31"/>
      <c r="CLI31"/>
      <c r="CLJ31"/>
      <c r="CLK31"/>
      <c r="CLL31"/>
      <c r="CLM31"/>
      <c r="CLN31"/>
      <c r="CLO31"/>
      <c r="CLP31"/>
      <c r="CLQ31"/>
      <c r="CLR31"/>
      <c r="CLS31"/>
      <c r="CLT31"/>
      <c r="CLU31"/>
      <c r="CLV31"/>
      <c r="CLW31"/>
      <c r="CLX31"/>
      <c r="CLY31"/>
      <c r="CLZ31"/>
      <c r="CMA31"/>
      <c r="CMB31"/>
      <c r="CMC31"/>
      <c r="CMD31"/>
      <c r="CME31"/>
      <c r="CMF31"/>
      <c r="CMG31"/>
      <c r="CMH31"/>
      <c r="CMI31"/>
      <c r="CMJ31"/>
      <c r="CMK31"/>
      <c r="CML31"/>
      <c r="CMM31"/>
      <c r="CMN31"/>
      <c r="CMO31"/>
      <c r="CMP31"/>
      <c r="CMQ31"/>
      <c r="CMR31"/>
      <c r="CMS31"/>
      <c r="CMT31"/>
      <c r="CMU31"/>
      <c r="CMV31"/>
      <c r="CMW31"/>
      <c r="CMX31"/>
      <c r="CMY31"/>
      <c r="CMZ31"/>
      <c r="CNA31"/>
      <c r="CNB31"/>
      <c r="CNC31"/>
      <c r="CND31"/>
      <c r="CNE31"/>
      <c r="CNF31"/>
      <c r="CNG31"/>
      <c r="CNH31"/>
      <c r="CNI31"/>
      <c r="CNJ31"/>
      <c r="CNK31"/>
      <c r="CNL31"/>
      <c r="CNM31"/>
      <c r="CNN31"/>
      <c r="CNO31"/>
      <c r="CNP31"/>
      <c r="CNQ31"/>
      <c r="CNR31"/>
      <c r="CNS31"/>
      <c r="CNT31"/>
      <c r="CNU31"/>
      <c r="CNV31"/>
      <c r="CNW31"/>
      <c r="CNX31"/>
      <c r="CNY31"/>
      <c r="CNZ31"/>
      <c r="COA31"/>
      <c r="COB31"/>
      <c r="COC31"/>
      <c r="COD31"/>
      <c r="COE31"/>
      <c r="COF31"/>
      <c r="COG31"/>
      <c r="COH31"/>
      <c r="COI31"/>
      <c r="COJ31"/>
      <c r="COK31"/>
      <c r="COL31"/>
      <c r="COM31"/>
      <c r="CON31"/>
      <c r="COO31"/>
      <c r="COP31"/>
      <c r="COQ31"/>
      <c r="COR31"/>
      <c r="COS31"/>
      <c r="COT31"/>
      <c r="COU31"/>
      <c r="COV31"/>
      <c r="COW31"/>
      <c r="COX31"/>
      <c r="COY31"/>
      <c r="COZ31"/>
      <c r="CPA31"/>
      <c r="CPB31"/>
      <c r="CPC31"/>
      <c r="CPD31"/>
      <c r="CPE31"/>
      <c r="CPF31"/>
      <c r="CPG31"/>
      <c r="CPH31"/>
      <c r="CPI31"/>
      <c r="CPJ31"/>
      <c r="CPK31"/>
      <c r="CPL31"/>
      <c r="CPM31"/>
      <c r="CPN31"/>
      <c r="CPO31"/>
      <c r="CPP31"/>
      <c r="CPQ31"/>
      <c r="CPR31"/>
      <c r="CPS31"/>
      <c r="CPT31"/>
      <c r="CPU31"/>
      <c r="CPV31"/>
      <c r="CPW31"/>
      <c r="CPX31"/>
      <c r="CPY31"/>
      <c r="CPZ31"/>
      <c r="CQA31"/>
      <c r="CQB31"/>
      <c r="CQC31"/>
      <c r="CQD31"/>
      <c r="CQE31"/>
      <c r="CQF31"/>
      <c r="CQG31"/>
      <c r="CQH31"/>
      <c r="CQI31"/>
      <c r="CQJ31"/>
      <c r="CQK31"/>
      <c r="CQL31"/>
      <c r="CQM31"/>
      <c r="CQN31"/>
      <c r="CQO31"/>
      <c r="CQP31"/>
      <c r="CQQ31"/>
      <c r="CQR31"/>
      <c r="CQS31"/>
      <c r="CQT31"/>
      <c r="CQU31"/>
      <c r="CQV31"/>
      <c r="CQW31"/>
      <c r="CQX31"/>
      <c r="CQY31"/>
      <c r="CQZ31"/>
      <c r="CRA31"/>
      <c r="CRB31"/>
      <c r="CRC31"/>
      <c r="CRD31"/>
      <c r="CRE31"/>
      <c r="CRF31"/>
      <c r="CRG31"/>
      <c r="CRH31"/>
      <c r="CRI31"/>
      <c r="CRJ31"/>
      <c r="CRK31"/>
      <c r="CRL31"/>
      <c r="CRM31"/>
      <c r="CRN31"/>
      <c r="CRO31"/>
      <c r="CRP31"/>
      <c r="CRQ31"/>
      <c r="CRR31"/>
      <c r="CRS31"/>
      <c r="CRT31"/>
      <c r="CRU31"/>
      <c r="CRV31"/>
      <c r="CRW31"/>
      <c r="CRX31"/>
      <c r="CRY31"/>
      <c r="CRZ31"/>
      <c r="CSA31"/>
      <c r="CSB31"/>
      <c r="CSC31"/>
      <c r="CSD31"/>
      <c r="CSE31"/>
      <c r="CSF31"/>
      <c r="CSG31"/>
      <c r="CSH31"/>
      <c r="CSI31"/>
      <c r="CSJ31"/>
      <c r="CSK31"/>
      <c r="CSL31"/>
      <c r="CSM31"/>
      <c r="CSN31"/>
      <c r="CSO31"/>
      <c r="CSP31"/>
      <c r="CSQ31"/>
      <c r="CSR31"/>
      <c r="CSS31"/>
      <c r="CST31"/>
      <c r="CSU31"/>
      <c r="CSV31"/>
      <c r="CSW31"/>
      <c r="CSX31"/>
      <c r="CSY31"/>
      <c r="CSZ31"/>
      <c r="CTA31"/>
      <c r="CTB31"/>
      <c r="CTC31"/>
      <c r="CTD31"/>
      <c r="CTE31"/>
      <c r="CTF31"/>
      <c r="CTG31"/>
      <c r="CTH31"/>
      <c r="CTI31"/>
      <c r="CTJ31"/>
      <c r="CTK31"/>
      <c r="CTL31"/>
      <c r="CTM31"/>
      <c r="CTN31"/>
      <c r="CTO31"/>
      <c r="CTP31"/>
      <c r="CTQ31"/>
      <c r="CTR31"/>
      <c r="CTS31"/>
      <c r="CTT31"/>
      <c r="CTU31"/>
      <c r="CTV31"/>
      <c r="CTW31"/>
      <c r="CTX31"/>
      <c r="CTY31"/>
      <c r="CTZ31"/>
      <c r="CUA31"/>
      <c r="CUB31"/>
      <c r="CUC31"/>
      <c r="CUD31"/>
      <c r="CUE31"/>
      <c r="CUF31"/>
      <c r="CUG31"/>
      <c r="CUH31"/>
      <c r="CUI31"/>
      <c r="CUJ31"/>
      <c r="CUK31"/>
      <c r="CUL31"/>
      <c r="CUM31"/>
      <c r="CUN31"/>
      <c r="CUO31"/>
      <c r="CUP31"/>
      <c r="CUQ31"/>
      <c r="CUR31"/>
      <c r="CUS31"/>
      <c r="CUT31"/>
      <c r="CUU31"/>
      <c r="CUV31"/>
      <c r="CUW31"/>
      <c r="CUX31"/>
      <c r="CUY31"/>
      <c r="CUZ31"/>
      <c r="CVA31"/>
      <c r="CVB31"/>
      <c r="CVC31"/>
      <c r="CVD31"/>
      <c r="CVE31"/>
      <c r="CVF31"/>
      <c r="CVG31"/>
      <c r="CVH31"/>
      <c r="CVI31"/>
      <c r="CVJ31"/>
      <c r="CVK31"/>
      <c r="CVL31"/>
      <c r="CVM31"/>
      <c r="CVN31"/>
      <c r="CVO31"/>
      <c r="CVP31"/>
      <c r="CVQ31"/>
      <c r="CVR31"/>
      <c r="CVS31"/>
      <c r="CVT31"/>
      <c r="CVU31"/>
      <c r="CVV31"/>
      <c r="CVW31"/>
      <c r="CVX31"/>
      <c r="CVY31"/>
      <c r="CVZ31"/>
      <c r="CWA31"/>
      <c r="CWB31"/>
      <c r="CWC31"/>
      <c r="CWD31"/>
      <c r="CWE31"/>
      <c r="CWF31"/>
      <c r="CWG31"/>
      <c r="CWH31"/>
      <c r="CWI31"/>
      <c r="CWJ31"/>
      <c r="CWK31"/>
      <c r="CWL31"/>
      <c r="CWM31"/>
      <c r="CWN31"/>
      <c r="CWO31"/>
      <c r="CWP31"/>
      <c r="CWQ31"/>
      <c r="CWR31"/>
      <c r="CWS31"/>
      <c r="CWT31"/>
      <c r="CWU31"/>
      <c r="CWV31"/>
      <c r="CWW31"/>
      <c r="CWX31"/>
      <c r="CWY31"/>
      <c r="CWZ31"/>
      <c r="CXA31"/>
      <c r="CXB31"/>
      <c r="CXC31"/>
      <c r="CXD31"/>
      <c r="CXE31"/>
      <c r="CXF31"/>
      <c r="CXG31"/>
      <c r="CXH31"/>
      <c r="CXI31"/>
      <c r="CXJ31"/>
      <c r="CXK31"/>
      <c r="CXL31"/>
      <c r="CXM31"/>
      <c r="CXN31"/>
      <c r="CXO31"/>
      <c r="CXP31"/>
      <c r="CXQ31"/>
      <c r="CXR31"/>
      <c r="CXS31"/>
      <c r="CXT31"/>
      <c r="CXU31"/>
      <c r="CXV31"/>
      <c r="CXW31"/>
      <c r="CXX31"/>
      <c r="CXY31"/>
      <c r="CXZ31"/>
      <c r="CYA31"/>
      <c r="CYB31"/>
      <c r="CYC31"/>
      <c r="CYD31"/>
      <c r="CYE31"/>
      <c r="CYF31"/>
      <c r="CYG31"/>
      <c r="CYH31"/>
      <c r="CYI31"/>
      <c r="CYJ31"/>
      <c r="CYK31"/>
      <c r="CYL31"/>
      <c r="CYM31"/>
      <c r="CYN31"/>
      <c r="CYO31"/>
      <c r="CYP31"/>
      <c r="CYQ31"/>
      <c r="CYR31"/>
      <c r="CYS31"/>
      <c r="CYT31"/>
      <c r="CYU31"/>
      <c r="CYV31"/>
      <c r="CYW31"/>
      <c r="CYX31"/>
      <c r="CYY31"/>
      <c r="CYZ31"/>
      <c r="CZA31"/>
      <c r="CZB31"/>
      <c r="CZC31"/>
      <c r="CZD31"/>
      <c r="CZE31"/>
      <c r="CZF31"/>
      <c r="CZG31"/>
      <c r="CZH31"/>
      <c r="CZI31"/>
      <c r="CZJ31"/>
      <c r="CZK31"/>
      <c r="CZL31"/>
      <c r="CZM31"/>
      <c r="CZN31"/>
      <c r="CZO31"/>
      <c r="CZP31"/>
      <c r="CZQ31"/>
      <c r="CZR31"/>
      <c r="CZS31"/>
      <c r="CZT31"/>
      <c r="CZU31"/>
      <c r="CZV31"/>
      <c r="CZW31"/>
      <c r="CZX31"/>
      <c r="CZY31"/>
      <c r="CZZ31"/>
      <c r="DAA31"/>
      <c r="DAB31"/>
      <c r="DAC31"/>
      <c r="DAD31"/>
      <c r="DAE31"/>
      <c r="DAF31"/>
      <c r="DAG31"/>
      <c r="DAH31"/>
      <c r="DAI31"/>
      <c r="DAJ31"/>
      <c r="DAK31"/>
      <c r="DAL31"/>
      <c r="DAM31"/>
      <c r="DAN31"/>
      <c r="DAO31"/>
      <c r="DAP31"/>
      <c r="DAQ31"/>
      <c r="DAR31"/>
      <c r="DAS31"/>
      <c r="DAT31"/>
      <c r="DAU31"/>
      <c r="DAV31"/>
      <c r="DAW31"/>
      <c r="DAX31"/>
      <c r="DAY31"/>
      <c r="DAZ31"/>
      <c r="DBA31"/>
      <c r="DBB31"/>
      <c r="DBC31"/>
      <c r="DBD31"/>
      <c r="DBE31"/>
      <c r="DBF31"/>
      <c r="DBG31"/>
      <c r="DBH31"/>
      <c r="DBI31"/>
      <c r="DBJ31"/>
      <c r="DBK31"/>
      <c r="DBL31"/>
      <c r="DBM31"/>
      <c r="DBN31"/>
      <c r="DBO31"/>
      <c r="DBP31"/>
      <c r="DBQ31"/>
      <c r="DBR31"/>
      <c r="DBS31"/>
      <c r="DBT31"/>
      <c r="DBU31"/>
      <c r="DBV31"/>
      <c r="DBW31"/>
      <c r="DBX31"/>
      <c r="DBY31"/>
      <c r="DBZ31"/>
      <c r="DCA31"/>
      <c r="DCB31"/>
      <c r="DCC31"/>
      <c r="DCD31"/>
      <c r="DCE31"/>
      <c r="DCF31"/>
      <c r="DCG31"/>
      <c r="DCH31"/>
      <c r="DCI31"/>
      <c r="DCJ31"/>
      <c r="DCK31"/>
      <c r="DCL31"/>
      <c r="DCM31"/>
      <c r="DCN31"/>
      <c r="DCO31"/>
      <c r="DCP31"/>
      <c r="DCQ31"/>
      <c r="DCR31"/>
      <c r="DCS31"/>
      <c r="DCT31"/>
      <c r="DCU31"/>
      <c r="DCV31"/>
      <c r="DCW31"/>
      <c r="DCX31"/>
      <c r="DCY31"/>
      <c r="DCZ31"/>
      <c r="DDA31"/>
      <c r="DDB31"/>
      <c r="DDC31"/>
      <c r="DDD31"/>
      <c r="DDE31"/>
      <c r="DDF31"/>
      <c r="DDG31"/>
      <c r="DDH31"/>
      <c r="DDI31"/>
      <c r="DDJ31"/>
      <c r="DDK31"/>
      <c r="DDL31"/>
      <c r="DDM31"/>
      <c r="DDN31"/>
      <c r="DDO31"/>
      <c r="DDP31"/>
      <c r="DDQ31"/>
      <c r="DDR31"/>
      <c r="DDS31"/>
      <c r="DDT31"/>
      <c r="DDU31"/>
      <c r="DDV31"/>
      <c r="DDW31"/>
      <c r="DDX31"/>
      <c r="DDY31"/>
      <c r="DDZ31"/>
      <c r="DEA31"/>
      <c r="DEB31"/>
      <c r="DEC31"/>
      <c r="DED31"/>
      <c r="DEE31"/>
      <c r="DEF31"/>
      <c r="DEG31"/>
      <c r="DEH31"/>
      <c r="DEI31"/>
      <c r="DEJ31"/>
      <c r="DEK31"/>
      <c r="DEL31"/>
      <c r="DEM31"/>
      <c r="DEN31"/>
      <c r="DEO31"/>
      <c r="DEP31"/>
      <c r="DEQ31"/>
      <c r="DER31"/>
      <c r="DES31"/>
      <c r="DET31"/>
      <c r="DEU31"/>
      <c r="DEV31"/>
      <c r="DEW31"/>
      <c r="DEX31"/>
      <c r="DEY31"/>
      <c r="DEZ31"/>
      <c r="DFA31"/>
      <c r="DFB31"/>
      <c r="DFC31"/>
      <c r="DFD31"/>
      <c r="DFE31"/>
      <c r="DFF31"/>
      <c r="DFG31"/>
      <c r="DFH31"/>
      <c r="DFI31"/>
      <c r="DFJ31"/>
      <c r="DFK31"/>
      <c r="DFL31"/>
      <c r="DFM31"/>
      <c r="DFN31"/>
      <c r="DFO31"/>
      <c r="DFP31"/>
      <c r="DFQ31"/>
      <c r="DFR31"/>
      <c r="DFS31"/>
      <c r="DFT31"/>
      <c r="DFU31"/>
      <c r="DFV31"/>
      <c r="DFW31"/>
      <c r="DFX31"/>
      <c r="DFY31"/>
      <c r="DFZ31"/>
      <c r="DGA31"/>
      <c r="DGB31"/>
      <c r="DGC31"/>
      <c r="DGD31"/>
      <c r="DGE31"/>
      <c r="DGF31"/>
      <c r="DGG31"/>
      <c r="DGH31"/>
      <c r="DGI31"/>
      <c r="DGJ31"/>
      <c r="DGK31"/>
      <c r="DGL31"/>
      <c r="DGM31"/>
      <c r="DGN31"/>
      <c r="DGO31"/>
      <c r="DGP31"/>
      <c r="DGQ31"/>
      <c r="DGR31"/>
      <c r="DGS31"/>
      <c r="DGT31"/>
      <c r="DGU31"/>
      <c r="DGV31"/>
      <c r="DGW31"/>
      <c r="DGX31"/>
      <c r="DGY31"/>
      <c r="DGZ31"/>
      <c r="DHA31"/>
      <c r="DHB31"/>
      <c r="DHC31"/>
      <c r="DHD31"/>
      <c r="DHE31"/>
      <c r="DHF31"/>
      <c r="DHG31"/>
      <c r="DHH31"/>
      <c r="DHI31"/>
      <c r="DHJ31"/>
      <c r="DHK31"/>
      <c r="DHL31"/>
      <c r="DHM31"/>
      <c r="DHN31"/>
      <c r="DHO31"/>
      <c r="DHP31"/>
      <c r="DHQ31"/>
      <c r="DHR31"/>
      <c r="DHS31"/>
      <c r="DHT31"/>
      <c r="DHU31"/>
      <c r="DHV31"/>
      <c r="DHW31"/>
      <c r="DHX31"/>
      <c r="DHY31"/>
      <c r="DHZ31"/>
      <c r="DIA31"/>
      <c r="DIB31"/>
      <c r="DIC31"/>
      <c r="DID31"/>
      <c r="DIE31"/>
      <c r="DIF31"/>
      <c r="DIG31"/>
      <c r="DIH31"/>
      <c r="DII31"/>
      <c r="DIJ31"/>
      <c r="DIK31"/>
      <c r="DIL31"/>
      <c r="DIM31"/>
      <c r="DIN31"/>
      <c r="DIO31"/>
      <c r="DIP31"/>
      <c r="DIQ31"/>
      <c r="DIR31"/>
      <c r="DIS31"/>
      <c r="DIT31"/>
      <c r="DIU31"/>
      <c r="DIV31"/>
      <c r="DIW31"/>
      <c r="DIX31"/>
      <c r="DIY31"/>
      <c r="DIZ31"/>
      <c r="DJA31"/>
      <c r="DJB31"/>
      <c r="DJC31"/>
      <c r="DJD31"/>
      <c r="DJE31"/>
      <c r="DJF31"/>
      <c r="DJG31"/>
      <c r="DJH31"/>
      <c r="DJI31"/>
      <c r="DJJ31"/>
      <c r="DJK31"/>
      <c r="DJL31"/>
      <c r="DJM31"/>
      <c r="DJN31"/>
      <c r="DJO31"/>
      <c r="DJP31"/>
      <c r="DJQ31"/>
      <c r="DJR31"/>
      <c r="DJS31"/>
      <c r="DJT31"/>
      <c r="DJU31"/>
      <c r="DJV31"/>
      <c r="DJW31"/>
      <c r="DJX31"/>
      <c r="DJY31"/>
      <c r="DJZ31"/>
      <c r="DKA31"/>
      <c r="DKB31"/>
      <c r="DKC31"/>
      <c r="DKD31"/>
      <c r="DKE31"/>
      <c r="DKF31"/>
      <c r="DKG31"/>
      <c r="DKH31"/>
      <c r="DKI31"/>
      <c r="DKJ31"/>
      <c r="DKK31"/>
      <c r="DKL31"/>
      <c r="DKM31"/>
      <c r="DKN31"/>
      <c r="DKO31"/>
      <c r="DKP31"/>
      <c r="DKQ31"/>
      <c r="DKR31"/>
      <c r="DKS31"/>
      <c r="DKT31"/>
      <c r="DKU31"/>
      <c r="DKV31"/>
      <c r="DKW31"/>
      <c r="DKX31"/>
      <c r="DKY31"/>
      <c r="DKZ31"/>
      <c r="DLA31"/>
      <c r="DLB31"/>
      <c r="DLC31"/>
      <c r="DLD31"/>
      <c r="DLE31"/>
      <c r="DLF31"/>
      <c r="DLG31"/>
      <c r="DLH31"/>
      <c r="DLI31"/>
      <c r="DLJ31"/>
      <c r="DLK31"/>
      <c r="DLL31"/>
      <c r="DLM31"/>
      <c r="DLN31"/>
      <c r="DLO31"/>
      <c r="DLP31"/>
      <c r="DLQ31"/>
      <c r="DLR31"/>
      <c r="DLS31"/>
      <c r="DLT31"/>
      <c r="DLU31"/>
      <c r="DLV31"/>
      <c r="DLW31"/>
      <c r="DLX31"/>
      <c r="DLY31"/>
      <c r="DLZ31"/>
      <c r="DMA31"/>
      <c r="DMB31"/>
      <c r="DMC31"/>
      <c r="DMD31"/>
      <c r="DME31"/>
      <c r="DMF31"/>
      <c r="DMG31"/>
      <c r="DMH31"/>
      <c r="DMI31"/>
      <c r="DMJ31"/>
      <c r="DMK31"/>
      <c r="DML31"/>
      <c r="DMM31"/>
      <c r="DMN31"/>
      <c r="DMO31"/>
      <c r="DMP31"/>
      <c r="DMQ31"/>
      <c r="DMR31"/>
      <c r="DMS31"/>
      <c r="DMT31"/>
      <c r="DMU31"/>
      <c r="DMV31"/>
      <c r="DMW31"/>
      <c r="DMX31"/>
      <c r="DMY31"/>
      <c r="DMZ31"/>
      <c r="DNA31"/>
      <c r="DNB31"/>
      <c r="DNC31"/>
      <c r="DND31"/>
      <c r="DNE31"/>
      <c r="DNF31"/>
      <c r="DNG31"/>
      <c r="DNH31"/>
      <c r="DNI31"/>
      <c r="DNJ31"/>
      <c r="DNK31"/>
      <c r="DNL31"/>
      <c r="DNM31"/>
      <c r="DNN31"/>
      <c r="DNO31"/>
      <c r="DNP31"/>
      <c r="DNQ31"/>
      <c r="DNR31"/>
      <c r="DNS31"/>
      <c r="DNT31"/>
      <c r="DNU31"/>
      <c r="DNV31"/>
      <c r="DNW31"/>
      <c r="DNX31"/>
      <c r="DNY31"/>
      <c r="DNZ31"/>
      <c r="DOA31"/>
      <c r="DOB31"/>
      <c r="DOC31"/>
      <c r="DOD31"/>
      <c r="DOE31"/>
      <c r="DOF31"/>
      <c r="DOG31"/>
      <c r="DOH31"/>
      <c r="DOI31"/>
      <c r="DOJ31"/>
      <c r="DOK31"/>
      <c r="DOL31"/>
      <c r="DOM31"/>
      <c r="DON31"/>
      <c r="DOO31"/>
      <c r="DOP31"/>
      <c r="DOQ31"/>
      <c r="DOR31"/>
      <c r="DOS31"/>
      <c r="DOT31"/>
      <c r="DOU31"/>
      <c r="DOV31"/>
      <c r="DOW31"/>
      <c r="DOX31"/>
      <c r="DOY31"/>
      <c r="DOZ31"/>
      <c r="DPA31"/>
      <c r="DPB31"/>
      <c r="DPC31"/>
      <c r="DPD31"/>
      <c r="DPE31"/>
      <c r="DPF31"/>
      <c r="DPG31"/>
      <c r="DPH31"/>
      <c r="DPI31"/>
      <c r="DPJ31"/>
      <c r="DPK31"/>
      <c r="DPL31"/>
      <c r="DPM31"/>
      <c r="DPN31"/>
      <c r="DPO31"/>
      <c r="DPP31"/>
      <c r="DPQ31"/>
      <c r="DPR31"/>
      <c r="DPS31"/>
      <c r="DPT31"/>
      <c r="DPU31"/>
      <c r="DPV31"/>
      <c r="DPW31"/>
      <c r="DPX31"/>
      <c r="DPY31"/>
      <c r="DPZ31"/>
      <c r="DQA31"/>
      <c r="DQB31"/>
      <c r="DQC31"/>
      <c r="DQD31"/>
      <c r="DQE31"/>
      <c r="DQF31"/>
      <c r="DQG31"/>
      <c r="DQH31"/>
      <c r="DQI31"/>
      <c r="DQJ31"/>
      <c r="DQK31"/>
      <c r="DQL31"/>
      <c r="DQM31"/>
      <c r="DQN31"/>
      <c r="DQO31"/>
      <c r="DQP31"/>
      <c r="DQQ31"/>
      <c r="DQR31"/>
      <c r="DQS31"/>
      <c r="DQT31"/>
      <c r="DQU31"/>
      <c r="DQV31"/>
      <c r="DQW31"/>
      <c r="DQX31"/>
      <c r="DQY31"/>
      <c r="DQZ31"/>
      <c r="DRA31"/>
      <c r="DRB31"/>
      <c r="DRC31"/>
      <c r="DRD31"/>
      <c r="DRE31"/>
      <c r="DRF31"/>
      <c r="DRG31"/>
      <c r="DRH31"/>
      <c r="DRI31"/>
      <c r="DRJ31"/>
      <c r="DRK31"/>
      <c r="DRL31"/>
      <c r="DRM31"/>
      <c r="DRN31"/>
      <c r="DRO31"/>
      <c r="DRP31"/>
      <c r="DRQ31"/>
      <c r="DRR31"/>
      <c r="DRS31"/>
      <c r="DRT31"/>
      <c r="DRU31"/>
      <c r="DRV31"/>
      <c r="DRW31"/>
      <c r="DRX31"/>
      <c r="DRY31"/>
      <c r="DRZ31"/>
      <c r="DSA31"/>
      <c r="DSB31"/>
      <c r="DSC31"/>
      <c r="DSD31"/>
      <c r="DSE31"/>
      <c r="DSF31"/>
      <c r="DSG31"/>
      <c r="DSH31"/>
      <c r="DSI31"/>
      <c r="DSJ31"/>
      <c r="DSK31"/>
      <c r="DSL31"/>
      <c r="DSM31"/>
      <c r="DSN31"/>
      <c r="DSO31"/>
      <c r="DSP31"/>
      <c r="DSQ31"/>
      <c r="DSR31"/>
      <c r="DSS31"/>
      <c r="DST31"/>
      <c r="DSU31"/>
      <c r="DSV31"/>
      <c r="DSW31"/>
      <c r="DSX31"/>
      <c r="DSY31"/>
      <c r="DSZ31"/>
      <c r="DTA31"/>
      <c r="DTB31"/>
      <c r="DTC31"/>
      <c r="DTD31"/>
      <c r="DTE31"/>
      <c r="DTF31"/>
      <c r="DTG31"/>
      <c r="DTH31"/>
      <c r="DTI31"/>
      <c r="DTJ31"/>
      <c r="DTK31"/>
      <c r="DTL31"/>
      <c r="DTM31"/>
      <c r="DTN31"/>
      <c r="DTO31"/>
      <c r="DTP31"/>
      <c r="DTQ31"/>
      <c r="DTR31"/>
      <c r="DTS31"/>
      <c r="DTT31"/>
      <c r="DTU31"/>
      <c r="DTV31"/>
      <c r="DTW31"/>
      <c r="DTX31"/>
      <c r="DTY31"/>
      <c r="DTZ31"/>
      <c r="DUA31"/>
      <c r="DUB31"/>
      <c r="DUC31"/>
      <c r="DUD31"/>
      <c r="DUE31"/>
      <c r="DUF31"/>
      <c r="DUG31"/>
      <c r="DUH31"/>
      <c r="DUI31"/>
      <c r="DUJ31"/>
      <c r="DUK31"/>
      <c r="DUL31"/>
      <c r="DUM31"/>
      <c r="DUN31"/>
      <c r="DUO31"/>
      <c r="DUP31"/>
      <c r="DUQ31"/>
      <c r="DUR31"/>
      <c r="DUS31"/>
      <c r="DUT31"/>
      <c r="DUU31"/>
      <c r="DUV31"/>
      <c r="DUW31"/>
      <c r="DUX31"/>
      <c r="DUY31"/>
      <c r="DUZ31"/>
      <c r="DVA31"/>
      <c r="DVB31"/>
      <c r="DVC31"/>
      <c r="DVD31"/>
      <c r="DVE31"/>
      <c r="DVF31"/>
      <c r="DVG31"/>
      <c r="DVH31"/>
      <c r="DVI31"/>
      <c r="DVJ31"/>
      <c r="DVK31"/>
      <c r="DVL31"/>
      <c r="DVM31"/>
      <c r="DVN31"/>
      <c r="DVO31"/>
      <c r="DVP31"/>
      <c r="DVQ31"/>
      <c r="DVR31"/>
      <c r="DVS31"/>
      <c r="DVT31"/>
      <c r="DVU31"/>
      <c r="DVV31"/>
      <c r="DVW31"/>
      <c r="DVX31"/>
      <c r="DVY31"/>
      <c r="DVZ31"/>
      <c r="DWA31"/>
      <c r="DWB31"/>
      <c r="DWC31"/>
      <c r="DWD31"/>
      <c r="DWE31"/>
      <c r="DWF31"/>
      <c r="DWG31"/>
      <c r="DWH31"/>
      <c r="DWI31"/>
      <c r="DWJ31"/>
      <c r="DWK31"/>
      <c r="DWL31"/>
      <c r="DWM31"/>
      <c r="DWN31"/>
      <c r="DWO31"/>
      <c r="DWP31"/>
      <c r="DWQ31"/>
      <c r="DWR31"/>
      <c r="DWS31"/>
      <c r="DWT31"/>
      <c r="DWU31"/>
      <c r="DWV31"/>
      <c r="DWW31"/>
      <c r="DWX31"/>
      <c r="DWY31"/>
      <c r="DWZ31"/>
      <c r="DXA31"/>
      <c r="DXB31"/>
      <c r="DXC31"/>
      <c r="DXD31"/>
      <c r="DXE31"/>
      <c r="DXF31"/>
      <c r="DXG31"/>
      <c r="DXH31"/>
      <c r="DXI31"/>
      <c r="DXJ31"/>
      <c r="DXK31"/>
      <c r="DXL31"/>
      <c r="DXM31"/>
      <c r="DXN31"/>
      <c r="DXO31"/>
      <c r="DXP31"/>
      <c r="DXQ31"/>
      <c r="DXR31"/>
      <c r="DXS31"/>
      <c r="DXT31"/>
      <c r="DXU31"/>
      <c r="DXV31"/>
      <c r="DXW31"/>
      <c r="DXX31"/>
      <c r="DXY31"/>
      <c r="DXZ31"/>
      <c r="DYA31"/>
      <c r="DYB31"/>
      <c r="DYC31"/>
      <c r="DYD31"/>
      <c r="DYE31"/>
      <c r="DYF31"/>
      <c r="DYG31"/>
      <c r="DYH31"/>
      <c r="DYI31"/>
      <c r="DYJ31"/>
      <c r="DYK31"/>
      <c r="DYL31"/>
      <c r="DYM31"/>
      <c r="DYN31"/>
      <c r="DYO31"/>
      <c r="DYP31"/>
      <c r="DYQ31"/>
      <c r="DYR31"/>
      <c r="DYS31"/>
      <c r="DYT31"/>
      <c r="DYU31"/>
      <c r="DYV31"/>
      <c r="DYW31"/>
      <c r="DYX31"/>
      <c r="DYY31"/>
      <c r="DYZ31"/>
      <c r="DZA31"/>
      <c r="DZB31"/>
      <c r="DZC31"/>
      <c r="DZD31"/>
      <c r="DZE31"/>
      <c r="DZF31"/>
      <c r="DZG31"/>
      <c r="DZH31"/>
      <c r="DZI31"/>
      <c r="DZJ31"/>
      <c r="DZK31"/>
      <c r="DZL31"/>
      <c r="DZM31"/>
      <c r="DZN31"/>
      <c r="DZO31"/>
      <c r="DZP31"/>
      <c r="DZQ31"/>
      <c r="DZR31"/>
      <c r="DZS31"/>
      <c r="DZT31"/>
      <c r="DZU31"/>
      <c r="DZV31"/>
      <c r="DZW31"/>
      <c r="DZX31"/>
      <c r="DZY31"/>
      <c r="DZZ31"/>
      <c r="EAA31"/>
      <c r="EAB31"/>
      <c r="EAC31"/>
      <c r="EAD31"/>
      <c r="EAE31"/>
      <c r="EAF31"/>
      <c r="EAG31"/>
      <c r="EAH31"/>
      <c r="EAI31"/>
      <c r="EAJ31"/>
      <c r="EAK31"/>
      <c r="EAL31"/>
      <c r="EAM31"/>
      <c r="EAN31"/>
      <c r="EAO31"/>
      <c r="EAP31"/>
      <c r="EAQ31"/>
      <c r="EAR31"/>
      <c r="EAS31"/>
      <c r="EAT31"/>
      <c r="EAU31"/>
      <c r="EAV31"/>
      <c r="EAW31"/>
      <c r="EAX31"/>
      <c r="EAY31"/>
      <c r="EAZ31"/>
      <c r="EBA31"/>
      <c r="EBB31"/>
      <c r="EBC31"/>
      <c r="EBD31"/>
      <c r="EBE31"/>
      <c r="EBF31"/>
      <c r="EBG31"/>
      <c r="EBH31"/>
      <c r="EBI31"/>
      <c r="EBJ31"/>
      <c r="EBK31"/>
      <c r="EBL31"/>
      <c r="EBM31"/>
      <c r="EBN31"/>
      <c r="EBO31"/>
      <c r="EBP31"/>
      <c r="EBQ31"/>
      <c r="EBR31"/>
      <c r="EBS31"/>
      <c r="EBT31"/>
      <c r="EBU31"/>
      <c r="EBV31"/>
      <c r="EBW31"/>
      <c r="EBX31"/>
      <c r="EBY31"/>
      <c r="EBZ31"/>
      <c r="ECA31"/>
      <c r="ECB31"/>
      <c r="ECC31"/>
      <c r="ECD31"/>
      <c r="ECE31"/>
      <c r="ECF31"/>
      <c r="ECG31"/>
      <c r="ECH31"/>
      <c r="ECI31"/>
      <c r="ECJ31"/>
      <c r="ECK31"/>
      <c r="ECL31"/>
      <c r="ECM31"/>
      <c r="ECN31"/>
      <c r="ECO31"/>
      <c r="ECP31"/>
      <c r="ECQ31"/>
      <c r="ECR31"/>
      <c r="ECS31"/>
      <c r="ECT31"/>
      <c r="ECU31"/>
      <c r="ECV31"/>
      <c r="ECW31"/>
      <c r="ECX31"/>
      <c r="ECY31"/>
      <c r="ECZ31"/>
      <c r="EDA31"/>
      <c r="EDB31"/>
      <c r="EDC31"/>
      <c r="EDD31"/>
      <c r="EDE31"/>
      <c r="EDF31"/>
      <c r="EDG31"/>
      <c r="EDH31"/>
      <c r="EDI31"/>
      <c r="EDJ31"/>
      <c r="EDK31"/>
      <c r="EDL31"/>
      <c r="EDM31"/>
      <c r="EDN31"/>
      <c r="EDO31"/>
      <c r="EDP31"/>
      <c r="EDQ31"/>
      <c r="EDR31"/>
      <c r="EDS31"/>
      <c r="EDT31"/>
      <c r="EDU31"/>
      <c r="EDV31"/>
      <c r="EDW31"/>
      <c r="EDX31"/>
      <c r="EDY31"/>
      <c r="EDZ31"/>
      <c r="EEA31"/>
      <c r="EEB31"/>
      <c r="EEC31"/>
      <c r="EED31"/>
      <c r="EEE31"/>
      <c r="EEF31"/>
      <c r="EEG31"/>
      <c r="EEH31"/>
      <c r="EEI31"/>
      <c r="EEJ31"/>
      <c r="EEK31"/>
      <c r="EEL31"/>
      <c r="EEM31"/>
      <c r="EEN31"/>
      <c r="EEO31"/>
      <c r="EEP31"/>
      <c r="EEQ31"/>
      <c r="EER31"/>
      <c r="EES31"/>
      <c r="EET31"/>
      <c r="EEU31"/>
      <c r="EEV31"/>
      <c r="EEW31"/>
      <c r="EEX31"/>
      <c r="EEY31"/>
      <c r="EEZ31"/>
      <c r="EFA31"/>
      <c r="EFB31"/>
      <c r="EFC31"/>
      <c r="EFD31"/>
      <c r="EFE31"/>
      <c r="EFF31"/>
      <c r="EFG31"/>
      <c r="EFH31"/>
      <c r="EFI31"/>
      <c r="EFJ31"/>
      <c r="EFK31"/>
      <c r="EFL31"/>
      <c r="EFM31"/>
      <c r="EFN31"/>
      <c r="EFO31"/>
      <c r="EFP31"/>
      <c r="EFQ31"/>
      <c r="EFR31"/>
      <c r="EFS31"/>
      <c r="EFT31"/>
      <c r="EFU31"/>
      <c r="EFV31"/>
      <c r="EFW31"/>
      <c r="EFX31"/>
      <c r="EFY31"/>
      <c r="EFZ31"/>
      <c r="EGA31"/>
      <c r="EGB31"/>
      <c r="EGC31"/>
      <c r="EGD31"/>
      <c r="EGE31"/>
      <c r="EGF31"/>
      <c r="EGG31"/>
      <c r="EGH31"/>
      <c r="EGI31"/>
      <c r="EGJ31"/>
      <c r="EGK31"/>
      <c r="EGL31"/>
      <c r="EGM31"/>
      <c r="EGN31"/>
      <c r="EGO31"/>
      <c r="EGP31"/>
      <c r="EGQ31"/>
      <c r="EGR31"/>
      <c r="EGS31"/>
      <c r="EGT31"/>
      <c r="EGU31"/>
      <c r="EGV31"/>
      <c r="EGW31"/>
      <c r="EGX31"/>
      <c r="EGY31"/>
      <c r="EGZ31"/>
      <c r="EHA31"/>
      <c r="EHB31"/>
      <c r="EHC31"/>
      <c r="EHD31"/>
      <c r="EHE31"/>
      <c r="EHF31"/>
      <c r="EHG31"/>
      <c r="EHH31"/>
      <c r="EHI31"/>
      <c r="EHJ31"/>
      <c r="EHK31"/>
      <c r="EHL31"/>
      <c r="EHM31"/>
      <c r="EHN31"/>
      <c r="EHO31"/>
      <c r="EHP31"/>
      <c r="EHQ31"/>
      <c r="EHR31"/>
      <c r="EHS31"/>
      <c r="EHT31"/>
      <c r="EHU31"/>
      <c r="EHV31"/>
      <c r="EHW31"/>
      <c r="EHX31"/>
      <c r="EHY31"/>
      <c r="EHZ31"/>
      <c r="EIA31"/>
      <c r="EIB31"/>
      <c r="EIC31"/>
      <c r="EID31"/>
      <c r="EIE31"/>
      <c r="EIF31"/>
      <c r="EIG31"/>
      <c r="EIH31"/>
      <c r="EII31"/>
      <c r="EIJ31"/>
      <c r="EIK31"/>
      <c r="EIL31"/>
      <c r="EIM31"/>
      <c r="EIN31"/>
      <c r="EIO31"/>
      <c r="EIP31"/>
      <c r="EIQ31"/>
      <c r="EIR31"/>
      <c r="EIS31"/>
      <c r="EIT31"/>
      <c r="EIU31"/>
      <c r="EIV31"/>
      <c r="EIW31"/>
      <c r="EIX31"/>
      <c r="EIY31"/>
      <c r="EIZ31"/>
      <c r="EJA31"/>
      <c r="EJB31"/>
      <c r="EJC31"/>
      <c r="EJD31"/>
      <c r="EJE31"/>
      <c r="EJF31"/>
      <c r="EJG31"/>
      <c r="EJH31"/>
      <c r="EJI31"/>
      <c r="EJJ31"/>
      <c r="EJK31"/>
      <c r="EJL31"/>
      <c r="EJM31"/>
      <c r="EJN31"/>
      <c r="EJO31"/>
      <c r="EJP31"/>
      <c r="EJQ31"/>
      <c r="EJR31"/>
      <c r="EJS31"/>
      <c r="EJT31"/>
      <c r="EJU31"/>
      <c r="EJV31"/>
      <c r="EJW31"/>
      <c r="EJX31"/>
      <c r="EJY31"/>
      <c r="EJZ31"/>
      <c r="EKA31"/>
      <c r="EKB31"/>
      <c r="EKC31"/>
      <c r="EKD31"/>
      <c r="EKE31"/>
      <c r="EKF31"/>
      <c r="EKG31"/>
      <c r="EKH31"/>
      <c r="EKI31"/>
      <c r="EKJ31"/>
      <c r="EKK31"/>
      <c r="EKL31"/>
      <c r="EKM31"/>
      <c r="EKN31"/>
      <c r="EKO31"/>
      <c r="EKP31"/>
      <c r="EKQ31"/>
      <c r="EKR31"/>
      <c r="EKS31"/>
      <c r="EKT31"/>
      <c r="EKU31"/>
      <c r="EKV31"/>
      <c r="EKW31"/>
      <c r="EKX31"/>
      <c r="EKY31"/>
      <c r="EKZ31"/>
      <c r="ELA31"/>
      <c r="ELB31"/>
      <c r="ELC31"/>
      <c r="ELD31"/>
      <c r="ELE31"/>
      <c r="ELF31"/>
      <c r="ELG31"/>
      <c r="ELH31"/>
      <c r="ELI31"/>
      <c r="ELJ31"/>
      <c r="ELK31"/>
      <c r="ELL31"/>
      <c r="ELM31"/>
      <c r="ELN31"/>
      <c r="ELO31"/>
      <c r="ELP31"/>
      <c r="ELQ31"/>
      <c r="ELR31"/>
      <c r="ELS31"/>
      <c r="ELT31"/>
      <c r="ELU31"/>
      <c r="ELV31"/>
      <c r="ELW31"/>
      <c r="ELX31"/>
      <c r="ELY31"/>
      <c r="ELZ31"/>
      <c r="EMA31"/>
      <c r="EMB31"/>
      <c r="EMC31"/>
      <c r="EMD31"/>
      <c r="EME31"/>
      <c r="EMF31"/>
      <c r="EMG31"/>
      <c r="EMH31"/>
      <c r="EMI31"/>
      <c r="EMJ31"/>
      <c r="EMK31"/>
      <c r="EML31"/>
      <c r="EMM31"/>
      <c r="EMN31"/>
      <c r="EMO31"/>
      <c r="EMP31"/>
      <c r="EMQ31"/>
      <c r="EMR31"/>
      <c r="EMS31"/>
      <c r="EMT31"/>
      <c r="EMU31"/>
      <c r="EMV31"/>
      <c r="EMW31"/>
      <c r="EMX31"/>
      <c r="EMY31"/>
      <c r="EMZ31"/>
      <c r="ENA31"/>
      <c r="ENB31"/>
      <c r="ENC31"/>
      <c r="END31"/>
      <c r="ENE31"/>
      <c r="ENF31"/>
      <c r="ENG31"/>
      <c r="ENH31"/>
      <c r="ENI31"/>
      <c r="ENJ31"/>
      <c r="ENK31"/>
      <c r="ENL31"/>
      <c r="ENM31"/>
      <c r="ENN31"/>
      <c r="ENO31"/>
      <c r="ENP31"/>
      <c r="ENQ31"/>
      <c r="ENR31"/>
      <c r="ENS31"/>
      <c r="ENT31"/>
      <c r="ENU31"/>
      <c r="ENV31"/>
      <c r="ENW31"/>
      <c r="ENX31"/>
      <c r="ENY31"/>
      <c r="ENZ31"/>
      <c r="EOA31"/>
      <c r="EOB31"/>
      <c r="EOC31"/>
      <c r="EOD31"/>
      <c r="EOE31"/>
      <c r="EOF31"/>
      <c r="EOG31"/>
      <c r="EOH31"/>
      <c r="EOI31"/>
      <c r="EOJ31"/>
      <c r="EOK31"/>
      <c r="EOL31"/>
      <c r="EOM31"/>
      <c r="EON31"/>
      <c r="EOO31"/>
      <c r="EOP31"/>
      <c r="EOQ31"/>
      <c r="EOR31"/>
      <c r="EOS31"/>
      <c r="EOT31"/>
      <c r="EOU31"/>
      <c r="EOV31"/>
      <c r="EOW31"/>
      <c r="EOX31"/>
      <c r="EOY31"/>
      <c r="EOZ31"/>
      <c r="EPA31"/>
      <c r="EPB31"/>
      <c r="EPC31"/>
      <c r="EPD31"/>
      <c r="EPE31"/>
      <c r="EPF31"/>
      <c r="EPG31"/>
      <c r="EPH31"/>
      <c r="EPI31"/>
      <c r="EPJ31"/>
      <c r="EPK31"/>
      <c r="EPL31"/>
      <c r="EPM31"/>
      <c r="EPN31"/>
      <c r="EPO31"/>
      <c r="EPP31"/>
      <c r="EPQ31"/>
      <c r="EPR31"/>
      <c r="EPS31"/>
      <c r="EPT31"/>
      <c r="EPU31"/>
      <c r="EPV31"/>
      <c r="EPW31"/>
      <c r="EPX31"/>
      <c r="EPY31"/>
      <c r="EPZ31"/>
      <c r="EQA31"/>
      <c r="EQB31"/>
      <c r="EQC31"/>
      <c r="EQD31"/>
      <c r="EQE31"/>
      <c r="EQF31"/>
      <c r="EQG31"/>
      <c r="EQH31"/>
      <c r="EQI31"/>
      <c r="EQJ31"/>
      <c r="EQK31"/>
      <c r="EQL31"/>
      <c r="EQM31"/>
      <c r="EQN31"/>
      <c r="EQO31"/>
      <c r="EQP31"/>
      <c r="EQQ31"/>
      <c r="EQR31"/>
      <c r="EQS31"/>
      <c r="EQT31"/>
      <c r="EQU31"/>
      <c r="EQV31"/>
      <c r="EQW31"/>
      <c r="EQX31"/>
      <c r="EQY31"/>
      <c r="EQZ31"/>
      <c r="ERA31"/>
      <c r="ERB31"/>
      <c r="ERC31"/>
      <c r="ERD31"/>
      <c r="ERE31"/>
      <c r="ERF31"/>
      <c r="ERG31"/>
      <c r="ERH31"/>
      <c r="ERI31"/>
      <c r="ERJ31"/>
      <c r="ERK31"/>
      <c r="ERL31"/>
      <c r="ERM31"/>
      <c r="ERN31"/>
      <c r="ERO31"/>
      <c r="ERP31"/>
      <c r="ERQ31"/>
      <c r="ERR31"/>
      <c r="ERS31"/>
      <c r="ERT31"/>
      <c r="ERU31"/>
      <c r="ERV31"/>
      <c r="ERW31"/>
      <c r="ERX31"/>
      <c r="ERY31"/>
      <c r="ERZ31"/>
      <c r="ESA31"/>
      <c r="ESB31"/>
      <c r="ESC31"/>
      <c r="ESD31"/>
      <c r="ESE31"/>
      <c r="ESF31"/>
      <c r="ESG31"/>
      <c r="ESH31"/>
      <c r="ESI31"/>
      <c r="ESJ31"/>
      <c r="ESK31"/>
      <c r="ESL31"/>
      <c r="ESM31"/>
      <c r="ESN31"/>
      <c r="ESO31"/>
      <c r="ESP31"/>
      <c r="ESQ31"/>
      <c r="ESR31"/>
      <c r="ESS31"/>
      <c r="EST31"/>
      <c r="ESU31"/>
      <c r="ESV31"/>
      <c r="ESW31"/>
      <c r="ESX31"/>
      <c r="ESY31"/>
      <c r="ESZ31"/>
      <c r="ETA31"/>
      <c r="ETB31"/>
      <c r="ETC31"/>
      <c r="ETD31"/>
      <c r="ETE31"/>
      <c r="ETF31"/>
      <c r="ETG31"/>
      <c r="ETH31"/>
      <c r="ETI31"/>
      <c r="ETJ31"/>
      <c r="ETK31"/>
      <c r="ETL31"/>
      <c r="ETM31"/>
      <c r="ETN31"/>
      <c r="ETO31"/>
      <c r="ETP31"/>
      <c r="ETQ31"/>
      <c r="ETR31"/>
      <c r="ETS31"/>
      <c r="ETT31"/>
      <c r="ETU31"/>
      <c r="ETV31"/>
      <c r="ETW31"/>
      <c r="ETX31"/>
      <c r="ETY31"/>
      <c r="ETZ31"/>
      <c r="EUA31"/>
      <c r="EUB31"/>
      <c r="EUC31"/>
      <c r="EUD31"/>
      <c r="EUE31"/>
      <c r="EUF31"/>
      <c r="EUG31"/>
      <c r="EUH31"/>
      <c r="EUI31"/>
      <c r="EUJ31"/>
      <c r="EUK31"/>
      <c r="EUL31"/>
      <c r="EUM31"/>
      <c r="EUN31"/>
      <c r="EUO31"/>
      <c r="EUP31"/>
      <c r="EUQ31"/>
      <c r="EUR31"/>
      <c r="EUS31"/>
      <c r="EUT31"/>
      <c r="EUU31"/>
      <c r="EUV31"/>
      <c r="EUW31"/>
      <c r="EUX31"/>
      <c r="EUY31"/>
      <c r="EUZ31"/>
      <c r="EVA31"/>
      <c r="EVB31"/>
      <c r="EVC31"/>
      <c r="EVD31"/>
      <c r="EVE31"/>
      <c r="EVF31"/>
      <c r="EVG31"/>
      <c r="EVH31"/>
      <c r="EVI31"/>
      <c r="EVJ31"/>
      <c r="EVK31"/>
      <c r="EVL31"/>
      <c r="EVM31"/>
      <c r="EVN31"/>
      <c r="EVO31"/>
      <c r="EVP31"/>
      <c r="EVQ31"/>
      <c r="EVR31"/>
      <c r="EVS31"/>
      <c r="EVT31"/>
      <c r="EVU31"/>
      <c r="EVV31"/>
      <c r="EVW31"/>
      <c r="EVX31"/>
      <c r="EVY31"/>
      <c r="EVZ31"/>
      <c r="EWA31"/>
      <c r="EWB31"/>
      <c r="EWC31"/>
      <c r="EWD31"/>
      <c r="EWE31"/>
      <c r="EWF31"/>
      <c r="EWG31"/>
      <c r="EWH31"/>
      <c r="EWI31"/>
      <c r="EWJ31"/>
      <c r="EWK31"/>
      <c r="EWL31"/>
      <c r="EWM31"/>
      <c r="EWN31"/>
      <c r="EWO31"/>
      <c r="EWP31"/>
      <c r="EWQ31"/>
      <c r="EWR31"/>
      <c r="EWS31"/>
      <c r="EWT31"/>
      <c r="EWU31"/>
      <c r="EWV31"/>
      <c r="EWW31"/>
      <c r="EWX31"/>
      <c r="EWY31"/>
      <c r="EWZ31"/>
      <c r="EXA31"/>
      <c r="EXB31"/>
      <c r="EXC31"/>
      <c r="EXD31"/>
      <c r="EXE31"/>
      <c r="EXF31"/>
      <c r="EXG31"/>
      <c r="EXH31"/>
      <c r="EXI31"/>
      <c r="EXJ31"/>
      <c r="EXK31"/>
      <c r="EXL31"/>
      <c r="EXM31"/>
      <c r="EXN31"/>
      <c r="EXO31"/>
      <c r="EXP31"/>
      <c r="EXQ31"/>
      <c r="EXR31"/>
      <c r="EXS31"/>
      <c r="EXT31"/>
      <c r="EXU31"/>
      <c r="EXV31"/>
      <c r="EXW31"/>
      <c r="EXX31"/>
      <c r="EXY31"/>
      <c r="EXZ31"/>
      <c r="EYA31"/>
      <c r="EYB31"/>
      <c r="EYC31"/>
      <c r="EYD31"/>
      <c r="EYE31"/>
      <c r="EYF31"/>
      <c r="EYG31"/>
      <c r="EYH31"/>
      <c r="EYI31"/>
      <c r="EYJ31"/>
      <c r="EYK31"/>
      <c r="EYL31"/>
      <c r="EYM31"/>
      <c r="EYN31"/>
      <c r="EYO31"/>
      <c r="EYP31"/>
      <c r="EYQ31"/>
      <c r="EYR31"/>
      <c r="EYS31"/>
      <c r="EYT31"/>
      <c r="EYU31"/>
      <c r="EYV31"/>
      <c r="EYW31"/>
      <c r="EYX31"/>
      <c r="EYY31"/>
      <c r="EYZ31"/>
      <c r="EZA31"/>
      <c r="EZB31"/>
      <c r="EZC31"/>
      <c r="EZD31"/>
      <c r="EZE31"/>
      <c r="EZF31"/>
      <c r="EZG31"/>
      <c r="EZH31"/>
      <c r="EZI31"/>
      <c r="EZJ31"/>
      <c r="EZK31"/>
      <c r="EZL31"/>
      <c r="EZM31"/>
      <c r="EZN31"/>
      <c r="EZO31"/>
      <c r="EZP31"/>
      <c r="EZQ31"/>
      <c r="EZR31"/>
      <c r="EZS31"/>
      <c r="EZT31"/>
      <c r="EZU31"/>
      <c r="EZV31"/>
      <c r="EZW31"/>
      <c r="EZX31"/>
      <c r="EZY31"/>
      <c r="EZZ31"/>
      <c r="FAA31"/>
      <c r="FAB31"/>
      <c r="FAC31"/>
      <c r="FAD31"/>
      <c r="FAE31"/>
      <c r="FAF31"/>
      <c r="FAG31"/>
      <c r="FAH31"/>
      <c r="FAI31"/>
      <c r="FAJ31"/>
      <c r="FAK31"/>
      <c r="FAL31"/>
      <c r="FAM31"/>
      <c r="FAN31"/>
      <c r="FAO31"/>
      <c r="FAP31"/>
      <c r="FAQ31"/>
      <c r="FAR31"/>
      <c r="FAS31"/>
      <c r="FAT31"/>
      <c r="FAU31"/>
      <c r="FAV31"/>
      <c r="FAW31"/>
      <c r="FAX31"/>
      <c r="FAY31"/>
      <c r="FAZ31"/>
      <c r="FBA31"/>
      <c r="FBB31"/>
      <c r="FBC31"/>
      <c r="FBD31"/>
      <c r="FBE31"/>
      <c r="FBF31"/>
      <c r="FBG31"/>
      <c r="FBH31"/>
      <c r="FBI31"/>
      <c r="FBJ31"/>
      <c r="FBK31"/>
      <c r="FBL31"/>
      <c r="FBM31"/>
      <c r="FBN31"/>
      <c r="FBO31"/>
      <c r="FBP31"/>
      <c r="FBQ31"/>
      <c r="FBR31"/>
      <c r="FBS31"/>
      <c r="FBT31"/>
      <c r="FBU31"/>
      <c r="FBV31"/>
      <c r="FBW31"/>
      <c r="FBX31"/>
      <c r="FBY31"/>
      <c r="FBZ31"/>
      <c r="FCA31"/>
      <c r="FCB31"/>
      <c r="FCC31"/>
      <c r="FCD31"/>
      <c r="FCE31"/>
      <c r="FCF31"/>
      <c r="FCG31"/>
      <c r="FCH31"/>
      <c r="FCI31"/>
      <c r="FCJ31"/>
      <c r="FCK31"/>
      <c r="FCL31"/>
      <c r="FCM31"/>
      <c r="FCN31"/>
      <c r="FCO31"/>
      <c r="FCP31"/>
      <c r="FCQ31"/>
      <c r="FCR31"/>
      <c r="FCS31"/>
      <c r="FCT31"/>
      <c r="FCU31"/>
      <c r="FCV31"/>
      <c r="FCW31"/>
      <c r="FCX31"/>
      <c r="FCY31"/>
      <c r="FCZ31"/>
      <c r="FDA31"/>
      <c r="FDB31"/>
      <c r="FDC31"/>
      <c r="FDD31"/>
      <c r="FDE31"/>
      <c r="FDF31"/>
      <c r="FDG31"/>
      <c r="FDH31"/>
      <c r="FDI31"/>
      <c r="FDJ31"/>
      <c r="FDK31"/>
      <c r="FDL31"/>
      <c r="FDM31"/>
      <c r="FDN31"/>
      <c r="FDO31"/>
      <c r="FDP31"/>
      <c r="FDQ31"/>
      <c r="FDR31"/>
      <c r="FDS31"/>
      <c r="FDT31"/>
      <c r="FDU31"/>
      <c r="FDV31"/>
      <c r="FDW31"/>
      <c r="FDX31"/>
      <c r="FDY31"/>
      <c r="FDZ31"/>
      <c r="FEA31"/>
      <c r="FEB31"/>
      <c r="FEC31"/>
      <c r="FED31"/>
      <c r="FEE31"/>
      <c r="FEF31"/>
      <c r="FEG31"/>
      <c r="FEH31"/>
      <c r="FEI31"/>
      <c r="FEJ31"/>
      <c r="FEK31"/>
      <c r="FEL31"/>
      <c r="FEM31"/>
      <c r="FEN31"/>
      <c r="FEO31"/>
      <c r="FEP31"/>
      <c r="FEQ31"/>
      <c r="FER31"/>
      <c r="FES31"/>
      <c r="FET31"/>
      <c r="FEU31"/>
      <c r="FEV31"/>
      <c r="FEW31"/>
      <c r="FEX31"/>
      <c r="FEY31"/>
      <c r="FEZ31"/>
      <c r="FFA31"/>
      <c r="FFB31"/>
      <c r="FFC31"/>
      <c r="FFD31"/>
      <c r="FFE31"/>
      <c r="FFF31"/>
      <c r="FFG31"/>
      <c r="FFH31"/>
      <c r="FFI31"/>
      <c r="FFJ31"/>
      <c r="FFK31"/>
      <c r="FFL31"/>
      <c r="FFM31"/>
      <c r="FFN31"/>
      <c r="FFO31"/>
      <c r="FFP31"/>
      <c r="FFQ31"/>
      <c r="FFR31"/>
      <c r="FFS31"/>
      <c r="FFT31"/>
      <c r="FFU31"/>
      <c r="FFV31"/>
      <c r="FFW31"/>
      <c r="FFX31"/>
      <c r="FFY31"/>
      <c r="FFZ31"/>
      <c r="FGA31"/>
      <c r="FGB31"/>
      <c r="FGC31"/>
      <c r="FGD31"/>
      <c r="FGE31"/>
      <c r="FGF31"/>
      <c r="FGG31"/>
      <c r="FGH31"/>
      <c r="FGI31"/>
      <c r="FGJ31"/>
      <c r="FGK31"/>
      <c r="FGL31"/>
      <c r="FGM31"/>
      <c r="FGN31"/>
      <c r="FGO31"/>
      <c r="FGP31"/>
      <c r="FGQ31"/>
      <c r="FGR31"/>
      <c r="FGS31"/>
      <c r="FGT31"/>
      <c r="FGU31"/>
      <c r="FGV31"/>
      <c r="FGW31"/>
      <c r="FGX31"/>
      <c r="FGY31"/>
      <c r="FGZ31"/>
      <c r="FHA31"/>
      <c r="FHB31"/>
      <c r="FHC31"/>
      <c r="FHD31"/>
      <c r="FHE31"/>
      <c r="FHF31"/>
      <c r="FHG31"/>
      <c r="FHH31"/>
      <c r="FHI31"/>
      <c r="FHJ31"/>
      <c r="FHK31"/>
      <c r="FHL31"/>
      <c r="FHM31"/>
      <c r="FHN31"/>
      <c r="FHO31"/>
      <c r="FHP31"/>
      <c r="FHQ31"/>
      <c r="FHR31"/>
      <c r="FHS31"/>
      <c r="FHT31"/>
      <c r="FHU31"/>
      <c r="FHV31"/>
      <c r="FHW31"/>
      <c r="FHX31"/>
      <c r="FHY31"/>
      <c r="FHZ31"/>
      <c r="FIA31"/>
      <c r="FIB31"/>
      <c r="FIC31"/>
      <c r="FID31"/>
      <c r="FIE31"/>
      <c r="FIF31"/>
      <c r="FIG31"/>
      <c r="FIH31"/>
      <c r="FII31"/>
      <c r="FIJ31"/>
      <c r="FIK31"/>
      <c r="FIL31"/>
      <c r="FIM31"/>
      <c r="FIN31"/>
      <c r="FIO31"/>
      <c r="FIP31"/>
      <c r="FIQ31"/>
      <c r="FIR31"/>
      <c r="FIS31"/>
      <c r="FIT31"/>
      <c r="FIU31"/>
      <c r="FIV31"/>
      <c r="FIW31"/>
      <c r="FIX31"/>
      <c r="FIY31"/>
      <c r="FIZ31"/>
      <c r="FJA31"/>
      <c r="FJB31"/>
      <c r="FJC31"/>
      <c r="FJD31"/>
      <c r="FJE31"/>
      <c r="FJF31"/>
      <c r="FJG31"/>
      <c r="FJH31"/>
      <c r="FJI31"/>
      <c r="FJJ31"/>
      <c r="FJK31"/>
      <c r="FJL31"/>
      <c r="FJM31"/>
      <c r="FJN31"/>
      <c r="FJO31"/>
      <c r="FJP31"/>
      <c r="FJQ31"/>
      <c r="FJR31"/>
      <c r="FJS31"/>
      <c r="FJT31"/>
      <c r="FJU31"/>
      <c r="FJV31"/>
      <c r="FJW31"/>
      <c r="FJX31"/>
      <c r="FJY31"/>
      <c r="FJZ31"/>
      <c r="FKA31"/>
      <c r="FKB31"/>
      <c r="FKC31"/>
      <c r="FKD31"/>
      <c r="FKE31"/>
      <c r="FKF31"/>
      <c r="FKG31"/>
      <c r="FKH31"/>
      <c r="FKI31"/>
      <c r="FKJ31"/>
      <c r="FKK31"/>
      <c r="FKL31"/>
      <c r="FKM31"/>
      <c r="FKN31"/>
      <c r="FKO31"/>
      <c r="FKP31"/>
      <c r="FKQ31"/>
      <c r="FKR31"/>
      <c r="FKS31"/>
      <c r="FKT31"/>
      <c r="FKU31"/>
      <c r="FKV31"/>
      <c r="FKW31"/>
      <c r="FKX31"/>
      <c r="FKY31"/>
      <c r="FKZ31"/>
      <c r="FLA31"/>
      <c r="FLB31"/>
      <c r="FLC31"/>
      <c r="FLD31"/>
      <c r="FLE31"/>
      <c r="FLF31"/>
      <c r="FLG31"/>
      <c r="FLH31"/>
      <c r="FLI31"/>
      <c r="FLJ31"/>
      <c r="FLK31"/>
      <c r="FLL31"/>
      <c r="FLM31"/>
      <c r="FLN31"/>
      <c r="FLO31"/>
      <c r="FLP31"/>
      <c r="FLQ31"/>
      <c r="FLR31"/>
      <c r="FLS31"/>
      <c r="FLT31"/>
      <c r="FLU31"/>
      <c r="FLV31"/>
      <c r="FLW31"/>
      <c r="FLX31"/>
      <c r="FLY31"/>
      <c r="FLZ31"/>
      <c r="FMA31"/>
      <c r="FMB31"/>
      <c r="FMC31"/>
      <c r="FMD31"/>
      <c r="FME31"/>
      <c r="FMF31"/>
      <c r="FMG31"/>
      <c r="FMH31"/>
      <c r="FMI31"/>
      <c r="FMJ31"/>
      <c r="FMK31"/>
      <c r="FML31"/>
      <c r="FMM31"/>
      <c r="FMN31"/>
      <c r="FMO31"/>
      <c r="FMP31"/>
      <c r="FMQ31"/>
      <c r="FMR31"/>
      <c r="FMS31"/>
      <c r="FMT31"/>
      <c r="FMU31"/>
      <c r="FMV31"/>
      <c r="FMW31"/>
      <c r="FMX31"/>
      <c r="FMY31"/>
      <c r="FMZ31"/>
      <c r="FNA31"/>
      <c r="FNB31"/>
      <c r="FNC31"/>
      <c r="FND31"/>
      <c r="FNE31"/>
      <c r="FNF31"/>
      <c r="FNG31"/>
      <c r="FNH31"/>
      <c r="FNI31"/>
      <c r="FNJ31"/>
      <c r="FNK31"/>
      <c r="FNL31"/>
      <c r="FNM31"/>
      <c r="FNN31"/>
      <c r="FNO31"/>
      <c r="FNP31"/>
      <c r="FNQ31"/>
      <c r="FNR31"/>
      <c r="FNS31"/>
      <c r="FNT31"/>
      <c r="FNU31"/>
      <c r="FNV31"/>
      <c r="FNW31"/>
      <c r="FNX31"/>
      <c r="FNY31"/>
      <c r="FNZ31"/>
      <c r="FOA31"/>
      <c r="FOB31"/>
      <c r="FOC31"/>
      <c r="FOD31"/>
      <c r="FOE31"/>
      <c r="FOF31"/>
      <c r="FOG31"/>
      <c r="FOH31"/>
      <c r="FOI31"/>
      <c r="FOJ31"/>
      <c r="FOK31"/>
      <c r="FOL31"/>
      <c r="FOM31"/>
      <c r="FON31"/>
      <c r="FOO31"/>
      <c r="FOP31"/>
      <c r="FOQ31"/>
      <c r="FOR31"/>
      <c r="FOS31"/>
      <c r="FOT31"/>
      <c r="FOU31"/>
      <c r="FOV31"/>
      <c r="FOW31"/>
      <c r="FOX31"/>
      <c r="FOY31"/>
      <c r="FOZ31"/>
      <c r="FPA31"/>
      <c r="FPB31"/>
      <c r="FPC31"/>
      <c r="FPD31"/>
      <c r="FPE31"/>
      <c r="FPF31"/>
      <c r="FPG31"/>
      <c r="FPH31"/>
      <c r="FPI31"/>
      <c r="FPJ31"/>
      <c r="FPK31"/>
      <c r="FPL31"/>
      <c r="FPM31"/>
      <c r="FPN31"/>
      <c r="FPO31"/>
      <c r="FPP31"/>
      <c r="FPQ31"/>
      <c r="FPR31"/>
      <c r="FPS31"/>
      <c r="FPT31"/>
      <c r="FPU31"/>
      <c r="FPV31"/>
      <c r="FPW31"/>
      <c r="FPX31"/>
      <c r="FPY31"/>
      <c r="FPZ31"/>
      <c r="FQA31"/>
      <c r="FQB31"/>
      <c r="FQC31"/>
      <c r="FQD31"/>
      <c r="FQE31"/>
      <c r="FQF31"/>
      <c r="FQG31"/>
      <c r="FQH31"/>
      <c r="FQI31"/>
      <c r="FQJ31"/>
      <c r="FQK31"/>
      <c r="FQL31"/>
      <c r="FQM31"/>
      <c r="FQN31"/>
      <c r="FQO31"/>
      <c r="FQP31"/>
      <c r="FQQ31"/>
      <c r="FQR31"/>
      <c r="FQS31"/>
      <c r="FQT31"/>
      <c r="FQU31"/>
      <c r="FQV31"/>
      <c r="FQW31"/>
      <c r="FQX31"/>
      <c r="FQY31"/>
      <c r="FQZ31"/>
      <c r="FRA31"/>
      <c r="FRB31"/>
      <c r="FRC31"/>
      <c r="FRD31"/>
      <c r="FRE31"/>
      <c r="FRF31"/>
      <c r="FRG31"/>
      <c r="FRH31"/>
      <c r="FRI31"/>
      <c r="FRJ31"/>
      <c r="FRK31"/>
      <c r="FRL31"/>
      <c r="FRM31"/>
      <c r="FRN31"/>
      <c r="FRO31"/>
      <c r="FRP31"/>
      <c r="FRQ31"/>
      <c r="FRR31"/>
      <c r="FRS31"/>
      <c r="FRT31"/>
      <c r="FRU31"/>
      <c r="FRV31"/>
      <c r="FRW31"/>
      <c r="FRX31"/>
      <c r="FRY31"/>
      <c r="FRZ31"/>
      <c r="FSA31"/>
      <c r="FSB31"/>
      <c r="FSC31"/>
      <c r="FSD31"/>
      <c r="FSE31"/>
      <c r="FSF31"/>
      <c r="FSG31"/>
      <c r="FSH31"/>
      <c r="FSI31"/>
      <c r="FSJ31"/>
      <c r="FSK31"/>
      <c r="FSL31"/>
      <c r="FSM31"/>
      <c r="FSN31"/>
      <c r="FSO31"/>
      <c r="FSP31"/>
      <c r="FSQ31"/>
      <c r="FSR31"/>
      <c r="FSS31"/>
      <c r="FST31"/>
      <c r="FSU31"/>
      <c r="FSV31"/>
      <c r="FSW31"/>
      <c r="FSX31"/>
      <c r="FSY31"/>
      <c r="FSZ31"/>
      <c r="FTA31"/>
      <c r="FTB31"/>
      <c r="FTC31"/>
      <c r="FTD31"/>
      <c r="FTE31"/>
      <c r="FTF31"/>
      <c r="FTG31"/>
      <c r="FTH31"/>
      <c r="FTI31"/>
      <c r="FTJ31"/>
      <c r="FTK31"/>
      <c r="FTL31"/>
      <c r="FTM31"/>
      <c r="FTN31"/>
      <c r="FTO31"/>
      <c r="FTP31"/>
      <c r="FTQ31"/>
      <c r="FTR31"/>
      <c r="FTS31"/>
      <c r="FTT31"/>
      <c r="FTU31"/>
      <c r="FTV31"/>
      <c r="FTW31"/>
      <c r="FTX31"/>
      <c r="FTY31"/>
      <c r="FTZ31"/>
      <c r="FUA31"/>
      <c r="FUB31"/>
      <c r="FUC31"/>
      <c r="FUD31"/>
      <c r="FUE31"/>
      <c r="FUF31"/>
      <c r="FUG31"/>
      <c r="FUH31"/>
      <c r="FUI31"/>
      <c r="FUJ31"/>
      <c r="FUK31"/>
      <c r="FUL31"/>
      <c r="FUM31"/>
      <c r="FUN31"/>
      <c r="FUO31"/>
      <c r="FUP31"/>
      <c r="FUQ31"/>
      <c r="FUR31"/>
      <c r="FUS31"/>
      <c r="FUT31"/>
      <c r="FUU31"/>
      <c r="FUV31"/>
      <c r="FUW31"/>
      <c r="FUX31"/>
      <c r="FUY31"/>
      <c r="FUZ31"/>
      <c r="FVA31"/>
      <c r="FVB31"/>
      <c r="FVC31"/>
      <c r="FVD31"/>
      <c r="FVE31"/>
      <c r="FVF31"/>
      <c r="FVG31"/>
      <c r="FVH31"/>
      <c r="FVI31"/>
      <c r="FVJ31"/>
      <c r="FVK31"/>
      <c r="FVL31"/>
      <c r="FVM31"/>
      <c r="FVN31"/>
      <c r="FVO31"/>
      <c r="FVP31"/>
      <c r="FVQ31"/>
      <c r="FVR31"/>
      <c r="FVS31"/>
      <c r="FVT31"/>
      <c r="FVU31"/>
      <c r="FVV31"/>
      <c r="FVW31"/>
      <c r="FVX31"/>
      <c r="FVY31"/>
      <c r="FVZ31"/>
      <c r="FWA31"/>
      <c r="FWB31"/>
      <c r="FWC31"/>
      <c r="FWD31"/>
      <c r="FWE31"/>
      <c r="FWF31"/>
      <c r="FWG31"/>
      <c r="FWH31"/>
      <c r="FWI31"/>
      <c r="FWJ31"/>
      <c r="FWK31"/>
      <c r="FWL31"/>
      <c r="FWM31"/>
      <c r="FWN31"/>
      <c r="FWO31"/>
      <c r="FWP31"/>
      <c r="FWQ31"/>
      <c r="FWR31"/>
      <c r="FWS31"/>
      <c r="FWT31"/>
      <c r="FWU31"/>
      <c r="FWV31"/>
      <c r="FWW31"/>
      <c r="FWX31"/>
      <c r="FWY31"/>
      <c r="FWZ31"/>
      <c r="FXA31"/>
      <c r="FXB31"/>
      <c r="FXC31"/>
      <c r="FXD31"/>
      <c r="FXE31"/>
      <c r="FXF31"/>
      <c r="FXG31"/>
      <c r="FXH31"/>
      <c r="FXI31"/>
      <c r="FXJ31"/>
      <c r="FXK31"/>
      <c r="FXL31"/>
      <c r="FXM31"/>
      <c r="FXN31"/>
      <c r="FXO31"/>
      <c r="FXP31"/>
      <c r="FXQ31"/>
      <c r="FXR31"/>
      <c r="FXS31"/>
      <c r="FXT31"/>
      <c r="FXU31"/>
      <c r="FXV31"/>
      <c r="FXW31"/>
      <c r="FXX31"/>
      <c r="FXY31"/>
      <c r="FXZ31"/>
      <c r="FYA31"/>
      <c r="FYB31"/>
      <c r="FYC31"/>
      <c r="FYD31"/>
      <c r="FYE31"/>
      <c r="FYF31"/>
      <c r="FYG31"/>
      <c r="FYH31"/>
      <c r="FYI31"/>
      <c r="FYJ31"/>
      <c r="FYK31"/>
      <c r="FYL31"/>
      <c r="FYM31"/>
      <c r="FYN31"/>
      <c r="FYO31"/>
      <c r="FYP31"/>
      <c r="FYQ31"/>
      <c r="FYR31"/>
      <c r="FYS31"/>
      <c r="FYT31"/>
      <c r="FYU31"/>
      <c r="FYV31"/>
      <c r="FYW31"/>
      <c r="FYX31"/>
      <c r="FYY31"/>
      <c r="FYZ31"/>
      <c r="FZA31"/>
      <c r="FZB31"/>
      <c r="FZC31"/>
      <c r="FZD31"/>
      <c r="FZE31"/>
      <c r="FZF31"/>
      <c r="FZG31"/>
      <c r="FZH31"/>
      <c r="FZI31"/>
      <c r="FZJ31"/>
      <c r="FZK31"/>
      <c r="FZL31"/>
      <c r="FZM31"/>
      <c r="FZN31"/>
      <c r="FZO31"/>
      <c r="FZP31"/>
      <c r="FZQ31"/>
      <c r="FZR31"/>
      <c r="FZS31"/>
      <c r="FZT31"/>
      <c r="FZU31"/>
      <c r="FZV31"/>
      <c r="FZW31"/>
      <c r="FZX31"/>
      <c r="FZY31"/>
      <c r="FZZ31"/>
      <c r="GAA31"/>
      <c r="GAB31"/>
      <c r="GAC31"/>
      <c r="GAD31"/>
      <c r="GAE31"/>
      <c r="GAF31"/>
      <c r="GAG31"/>
      <c r="GAH31"/>
      <c r="GAI31"/>
      <c r="GAJ31"/>
      <c r="GAK31"/>
      <c r="GAL31"/>
      <c r="GAM31"/>
      <c r="GAN31"/>
      <c r="GAO31"/>
      <c r="GAP31"/>
      <c r="GAQ31"/>
      <c r="GAR31"/>
      <c r="GAS31"/>
      <c r="GAT31"/>
      <c r="GAU31"/>
      <c r="GAV31"/>
      <c r="GAW31"/>
      <c r="GAX31"/>
      <c r="GAY31"/>
      <c r="GAZ31"/>
      <c r="GBA31"/>
      <c r="GBB31"/>
      <c r="GBC31"/>
      <c r="GBD31"/>
      <c r="GBE31"/>
      <c r="GBF31"/>
      <c r="GBG31"/>
      <c r="GBH31"/>
      <c r="GBI31"/>
      <c r="GBJ31"/>
      <c r="GBK31"/>
      <c r="GBL31"/>
      <c r="GBM31"/>
      <c r="GBN31"/>
      <c r="GBO31"/>
      <c r="GBP31"/>
      <c r="GBQ31"/>
      <c r="GBR31"/>
      <c r="GBS31"/>
      <c r="GBT31"/>
      <c r="GBU31"/>
      <c r="GBV31"/>
      <c r="GBW31"/>
      <c r="GBX31"/>
      <c r="GBY31"/>
      <c r="GBZ31"/>
      <c r="GCA31"/>
      <c r="GCB31"/>
      <c r="GCC31"/>
      <c r="GCD31"/>
      <c r="GCE31"/>
      <c r="GCF31"/>
      <c r="GCG31"/>
      <c r="GCH31"/>
      <c r="GCI31"/>
      <c r="GCJ31"/>
      <c r="GCK31"/>
      <c r="GCL31"/>
      <c r="GCM31"/>
      <c r="GCN31"/>
      <c r="GCO31"/>
      <c r="GCP31"/>
      <c r="GCQ31"/>
      <c r="GCR31"/>
      <c r="GCS31"/>
      <c r="GCT31"/>
      <c r="GCU31"/>
      <c r="GCV31"/>
      <c r="GCW31"/>
      <c r="GCX31"/>
      <c r="GCY31"/>
      <c r="GCZ31"/>
      <c r="GDA31"/>
      <c r="GDB31"/>
      <c r="GDC31"/>
      <c r="GDD31"/>
      <c r="GDE31"/>
      <c r="GDF31"/>
      <c r="GDG31"/>
      <c r="GDH31"/>
      <c r="GDI31"/>
      <c r="GDJ31"/>
      <c r="GDK31"/>
      <c r="GDL31"/>
      <c r="GDM31"/>
      <c r="GDN31"/>
      <c r="GDO31"/>
      <c r="GDP31"/>
      <c r="GDQ31"/>
      <c r="GDR31"/>
      <c r="GDS31"/>
      <c r="GDT31"/>
      <c r="GDU31"/>
      <c r="GDV31"/>
      <c r="GDW31"/>
      <c r="GDX31"/>
      <c r="GDY31"/>
      <c r="GDZ31"/>
      <c r="GEA31"/>
      <c r="GEB31"/>
      <c r="GEC31"/>
      <c r="GED31"/>
      <c r="GEE31"/>
      <c r="GEF31"/>
      <c r="GEG31"/>
      <c r="GEH31"/>
      <c r="GEI31"/>
      <c r="GEJ31"/>
      <c r="GEK31"/>
      <c r="GEL31"/>
      <c r="GEM31"/>
      <c r="GEN31"/>
      <c r="GEO31"/>
      <c r="GEP31"/>
      <c r="GEQ31"/>
      <c r="GER31"/>
      <c r="GES31"/>
      <c r="GET31"/>
      <c r="GEU31"/>
      <c r="GEV31"/>
      <c r="GEW31"/>
      <c r="GEX31"/>
      <c r="GEY31"/>
      <c r="GEZ31"/>
      <c r="GFA31"/>
      <c r="GFB31"/>
      <c r="GFC31"/>
      <c r="GFD31"/>
      <c r="GFE31"/>
      <c r="GFF31"/>
      <c r="GFG31"/>
      <c r="GFH31"/>
      <c r="GFI31"/>
      <c r="GFJ31"/>
      <c r="GFK31"/>
      <c r="GFL31"/>
      <c r="GFM31"/>
      <c r="GFN31"/>
      <c r="GFO31"/>
      <c r="GFP31"/>
      <c r="GFQ31"/>
      <c r="GFR31"/>
      <c r="GFS31"/>
      <c r="GFT31"/>
      <c r="GFU31"/>
      <c r="GFV31"/>
      <c r="GFW31"/>
      <c r="GFX31"/>
      <c r="GFY31"/>
      <c r="GFZ31"/>
      <c r="GGA31"/>
      <c r="GGB31"/>
      <c r="GGC31"/>
      <c r="GGD31"/>
      <c r="GGE31"/>
      <c r="GGF31"/>
      <c r="GGG31"/>
      <c r="GGH31"/>
      <c r="GGI31"/>
      <c r="GGJ31"/>
      <c r="GGK31"/>
      <c r="GGL31"/>
      <c r="GGM31"/>
      <c r="GGN31"/>
      <c r="GGO31"/>
      <c r="GGP31"/>
      <c r="GGQ31"/>
      <c r="GGR31"/>
      <c r="GGS31"/>
      <c r="GGT31"/>
      <c r="GGU31"/>
      <c r="GGV31"/>
      <c r="GGW31"/>
      <c r="GGX31"/>
      <c r="GGY31"/>
      <c r="GGZ31"/>
      <c r="GHA31"/>
      <c r="GHB31"/>
      <c r="GHC31"/>
      <c r="GHD31"/>
      <c r="GHE31"/>
      <c r="GHF31"/>
      <c r="GHG31"/>
      <c r="GHH31"/>
      <c r="GHI31"/>
      <c r="GHJ31"/>
      <c r="GHK31"/>
      <c r="GHL31"/>
      <c r="GHM31"/>
      <c r="GHN31"/>
      <c r="GHO31"/>
      <c r="GHP31"/>
      <c r="GHQ31"/>
      <c r="GHR31"/>
      <c r="GHS31"/>
      <c r="GHT31"/>
      <c r="GHU31"/>
      <c r="GHV31"/>
      <c r="GHW31"/>
      <c r="GHX31"/>
      <c r="GHY31"/>
      <c r="GHZ31"/>
      <c r="GIA31"/>
      <c r="GIB31"/>
      <c r="GIC31"/>
      <c r="GID31"/>
      <c r="GIE31"/>
      <c r="GIF31"/>
      <c r="GIG31"/>
      <c r="GIH31"/>
      <c r="GII31"/>
      <c r="GIJ31"/>
      <c r="GIK31"/>
      <c r="GIL31"/>
      <c r="GIM31"/>
      <c r="GIN31"/>
      <c r="GIO31"/>
      <c r="GIP31"/>
      <c r="GIQ31"/>
      <c r="GIR31"/>
      <c r="GIS31"/>
      <c r="GIT31"/>
      <c r="GIU31"/>
      <c r="GIV31"/>
      <c r="GIW31"/>
      <c r="GIX31"/>
      <c r="GIY31"/>
      <c r="GIZ31"/>
      <c r="GJA31"/>
      <c r="GJB31"/>
      <c r="GJC31"/>
      <c r="GJD31"/>
      <c r="GJE31"/>
      <c r="GJF31"/>
      <c r="GJG31"/>
      <c r="GJH31"/>
      <c r="GJI31"/>
      <c r="GJJ31"/>
      <c r="GJK31"/>
      <c r="GJL31"/>
      <c r="GJM31"/>
      <c r="GJN31"/>
      <c r="GJO31"/>
      <c r="GJP31"/>
      <c r="GJQ31"/>
      <c r="GJR31"/>
      <c r="GJS31"/>
      <c r="GJT31"/>
      <c r="GJU31"/>
      <c r="GJV31"/>
      <c r="GJW31"/>
      <c r="GJX31"/>
      <c r="GJY31"/>
      <c r="GJZ31"/>
      <c r="GKA31"/>
      <c r="GKB31"/>
      <c r="GKC31"/>
      <c r="GKD31"/>
      <c r="GKE31"/>
      <c r="GKF31"/>
      <c r="GKG31"/>
      <c r="GKH31"/>
      <c r="GKI31"/>
      <c r="GKJ31"/>
      <c r="GKK31"/>
      <c r="GKL31"/>
      <c r="GKM31"/>
      <c r="GKN31"/>
      <c r="GKO31"/>
      <c r="GKP31"/>
      <c r="GKQ31"/>
      <c r="GKR31"/>
      <c r="GKS31"/>
      <c r="GKT31"/>
      <c r="GKU31"/>
      <c r="GKV31"/>
      <c r="GKW31"/>
      <c r="GKX31"/>
      <c r="GKY31"/>
      <c r="GKZ31"/>
      <c r="GLA31"/>
      <c r="GLB31"/>
      <c r="GLC31"/>
      <c r="GLD31"/>
      <c r="GLE31"/>
      <c r="GLF31"/>
      <c r="GLG31"/>
      <c r="GLH31"/>
      <c r="GLI31"/>
      <c r="GLJ31"/>
      <c r="GLK31"/>
      <c r="GLL31"/>
      <c r="GLM31"/>
      <c r="GLN31"/>
      <c r="GLO31"/>
      <c r="GLP31"/>
      <c r="GLQ31"/>
      <c r="GLR31"/>
      <c r="GLS31"/>
      <c r="GLT31"/>
      <c r="GLU31"/>
      <c r="GLV31"/>
      <c r="GLW31"/>
      <c r="GLX31"/>
      <c r="GLY31"/>
      <c r="GLZ31"/>
      <c r="GMA31"/>
      <c r="GMB31"/>
      <c r="GMC31"/>
      <c r="GMD31"/>
      <c r="GME31"/>
      <c r="GMF31"/>
      <c r="GMG31"/>
      <c r="GMH31"/>
      <c r="GMI31"/>
      <c r="GMJ31"/>
      <c r="GMK31"/>
      <c r="GML31"/>
      <c r="GMM31"/>
      <c r="GMN31"/>
      <c r="GMO31"/>
      <c r="GMP31"/>
      <c r="GMQ31"/>
      <c r="GMR31"/>
      <c r="GMS31"/>
      <c r="GMT31"/>
      <c r="GMU31"/>
      <c r="GMV31"/>
      <c r="GMW31"/>
      <c r="GMX31"/>
      <c r="GMY31"/>
      <c r="GMZ31"/>
      <c r="GNA31"/>
      <c r="GNB31"/>
      <c r="GNC31"/>
      <c r="GND31"/>
      <c r="GNE31"/>
      <c r="GNF31"/>
      <c r="GNG31"/>
      <c r="GNH31"/>
      <c r="GNI31"/>
      <c r="GNJ31"/>
      <c r="GNK31"/>
      <c r="GNL31"/>
      <c r="GNM31"/>
      <c r="GNN31"/>
      <c r="GNO31"/>
      <c r="GNP31"/>
      <c r="GNQ31"/>
      <c r="GNR31"/>
      <c r="GNS31"/>
      <c r="GNT31"/>
      <c r="GNU31"/>
      <c r="GNV31"/>
      <c r="GNW31"/>
      <c r="GNX31"/>
      <c r="GNY31"/>
      <c r="GNZ31"/>
      <c r="GOA31"/>
      <c r="GOB31"/>
      <c r="GOC31"/>
      <c r="GOD31"/>
      <c r="GOE31"/>
      <c r="GOF31"/>
      <c r="GOG31"/>
      <c r="GOH31"/>
      <c r="GOI31"/>
      <c r="GOJ31"/>
      <c r="GOK31"/>
      <c r="GOL31"/>
      <c r="GOM31"/>
      <c r="GON31"/>
      <c r="GOO31"/>
      <c r="GOP31"/>
      <c r="GOQ31"/>
      <c r="GOR31"/>
      <c r="GOS31"/>
      <c r="GOT31"/>
      <c r="GOU31"/>
      <c r="GOV31"/>
      <c r="GOW31"/>
      <c r="GOX31"/>
      <c r="GOY31"/>
      <c r="GOZ31"/>
      <c r="GPA31"/>
      <c r="GPB31"/>
      <c r="GPC31"/>
      <c r="GPD31"/>
      <c r="GPE31"/>
      <c r="GPF31"/>
      <c r="GPG31"/>
      <c r="GPH31"/>
      <c r="GPI31"/>
      <c r="GPJ31"/>
      <c r="GPK31"/>
      <c r="GPL31"/>
      <c r="GPM31"/>
      <c r="GPN31"/>
      <c r="GPO31"/>
      <c r="GPP31"/>
      <c r="GPQ31"/>
      <c r="GPR31"/>
      <c r="GPS31"/>
      <c r="GPT31"/>
      <c r="GPU31"/>
      <c r="GPV31"/>
      <c r="GPW31"/>
      <c r="GPX31"/>
      <c r="GPY31"/>
      <c r="GPZ31"/>
      <c r="GQA31"/>
      <c r="GQB31"/>
      <c r="GQC31"/>
      <c r="GQD31"/>
      <c r="GQE31"/>
      <c r="GQF31"/>
      <c r="GQG31"/>
      <c r="GQH31"/>
      <c r="GQI31"/>
      <c r="GQJ31"/>
      <c r="GQK31"/>
      <c r="GQL31"/>
      <c r="GQM31"/>
      <c r="GQN31"/>
      <c r="GQO31"/>
      <c r="GQP31"/>
      <c r="GQQ31"/>
      <c r="GQR31"/>
      <c r="GQS31"/>
      <c r="GQT31"/>
      <c r="GQU31"/>
      <c r="GQV31"/>
      <c r="GQW31"/>
      <c r="GQX31"/>
      <c r="GQY31"/>
      <c r="GQZ31"/>
      <c r="GRA31"/>
      <c r="GRB31"/>
      <c r="GRC31"/>
      <c r="GRD31"/>
      <c r="GRE31"/>
      <c r="GRF31"/>
      <c r="GRG31"/>
      <c r="GRH31"/>
      <c r="GRI31"/>
      <c r="GRJ31"/>
      <c r="GRK31"/>
      <c r="GRL31"/>
      <c r="GRM31"/>
      <c r="GRN31"/>
      <c r="GRO31"/>
      <c r="GRP31"/>
      <c r="GRQ31"/>
      <c r="GRR31"/>
      <c r="GRS31"/>
      <c r="GRT31"/>
      <c r="GRU31"/>
      <c r="GRV31"/>
      <c r="GRW31"/>
      <c r="GRX31"/>
      <c r="GRY31"/>
      <c r="GRZ31"/>
      <c r="GSA31"/>
      <c r="GSB31"/>
      <c r="GSC31"/>
      <c r="GSD31"/>
      <c r="GSE31"/>
      <c r="GSF31"/>
      <c r="GSG31"/>
      <c r="GSH31"/>
      <c r="GSI31"/>
      <c r="GSJ31"/>
      <c r="GSK31"/>
      <c r="GSL31"/>
      <c r="GSM31"/>
      <c r="GSN31"/>
      <c r="GSO31"/>
      <c r="GSP31"/>
      <c r="GSQ31"/>
      <c r="GSR31"/>
      <c r="GSS31"/>
      <c r="GST31"/>
      <c r="GSU31"/>
      <c r="GSV31"/>
      <c r="GSW31"/>
      <c r="GSX31"/>
      <c r="GSY31"/>
      <c r="GSZ31"/>
      <c r="GTA31"/>
      <c r="GTB31"/>
      <c r="GTC31"/>
      <c r="GTD31"/>
      <c r="GTE31"/>
      <c r="GTF31"/>
      <c r="GTG31"/>
      <c r="GTH31"/>
      <c r="GTI31"/>
      <c r="GTJ31"/>
      <c r="GTK31"/>
      <c r="GTL31"/>
      <c r="GTM31"/>
      <c r="GTN31"/>
      <c r="GTO31"/>
      <c r="GTP31"/>
      <c r="GTQ31"/>
      <c r="GTR31"/>
      <c r="GTS31"/>
      <c r="GTT31"/>
      <c r="GTU31"/>
      <c r="GTV31"/>
      <c r="GTW31"/>
      <c r="GTX31"/>
      <c r="GTY31"/>
      <c r="GTZ31"/>
      <c r="GUA31"/>
      <c r="GUB31"/>
      <c r="GUC31"/>
      <c r="GUD31"/>
      <c r="GUE31"/>
      <c r="GUF31"/>
      <c r="GUG31"/>
      <c r="GUH31"/>
      <c r="GUI31"/>
      <c r="GUJ31"/>
      <c r="GUK31"/>
      <c r="GUL31"/>
      <c r="GUM31"/>
      <c r="GUN31"/>
      <c r="GUO31"/>
      <c r="GUP31"/>
      <c r="GUQ31"/>
      <c r="GUR31"/>
      <c r="GUS31"/>
      <c r="GUT31"/>
      <c r="GUU31"/>
      <c r="GUV31"/>
      <c r="GUW31"/>
      <c r="GUX31"/>
      <c r="GUY31"/>
      <c r="GUZ31"/>
      <c r="GVA31"/>
      <c r="GVB31"/>
      <c r="GVC31"/>
      <c r="GVD31"/>
      <c r="GVE31"/>
      <c r="GVF31"/>
      <c r="GVG31"/>
      <c r="GVH31"/>
      <c r="GVI31"/>
      <c r="GVJ31"/>
      <c r="GVK31"/>
      <c r="GVL31"/>
      <c r="GVM31"/>
      <c r="GVN31"/>
      <c r="GVO31"/>
      <c r="GVP31"/>
      <c r="GVQ31"/>
      <c r="GVR31"/>
      <c r="GVS31"/>
      <c r="GVT31"/>
      <c r="GVU31"/>
      <c r="GVV31"/>
      <c r="GVW31"/>
      <c r="GVX31"/>
      <c r="GVY31"/>
      <c r="GVZ31"/>
      <c r="GWA31"/>
      <c r="GWB31"/>
      <c r="GWC31"/>
      <c r="GWD31"/>
      <c r="GWE31"/>
      <c r="GWF31"/>
      <c r="GWG31"/>
      <c r="GWH31"/>
      <c r="GWI31"/>
      <c r="GWJ31"/>
      <c r="GWK31"/>
      <c r="GWL31"/>
      <c r="GWM31"/>
      <c r="GWN31"/>
      <c r="GWO31"/>
      <c r="GWP31"/>
      <c r="GWQ31"/>
      <c r="GWR31"/>
      <c r="GWS31"/>
      <c r="GWT31"/>
      <c r="GWU31"/>
      <c r="GWV31"/>
      <c r="GWW31"/>
      <c r="GWX31"/>
      <c r="GWY31"/>
      <c r="GWZ31"/>
      <c r="GXA31"/>
      <c r="GXB31"/>
      <c r="GXC31"/>
      <c r="GXD31"/>
      <c r="GXE31"/>
      <c r="GXF31"/>
      <c r="GXG31"/>
      <c r="GXH31"/>
      <c r="GXI31"/>
      <c r="GXJ31"/>
      <c r="GXK31"/>
      <c r="GXL31"/>
      <c r="GXM31"/>
      <c r="GXN31"/>
      <c r="GXO31"/>
      <c r="GXP31"/>
      <c r="GXQ31"/>
      <c r="GXR31"/>
      <c r="GXS31"/>
      <c r="GXT31"/>
      <c r="GXU31"/>
      <c r="GXV31"/>
      <c r="GXW31"/>
      <c r="GXX31"/>
      <c r="GXY31"/>
      <c r="GXZ31"/>
      <c r="GYA31"/>
      <c r="GYB31"/>
      <c r="GYC31"/>
      <c r="GYD31"/>
      <c r="GYE31"/>
      <c r="GYF31"/>
      <c r="GYG31"/>
      <c r="GYH31"/>
      <c r="GYI31"/>
      <c r="GYJ31"/>
      <c r="GYK31"/>
      <c r="GYL31"/>
      <c r="GYM31"/>
      <c r="GYN31"/>
      <c r="GYO31"/>
      <c r="GYP31"/>
      <c r="GYQ31"/>
      <c r="GYR31"/>
      <c r="GYS31"/>
      <c r="GYT31"/>
      <c r="GYU31"/>
      <c r="GYV31"/>
      <c r="GYW31"/>
      <c r="GYX31"/>
      <c r="GYY31"/>
      <c r="GYZ31"/>
      <c r="GZA31"/>
      <c r="GZB31"/>
      <c r="GZC31"/>
      <c r="GZD31"/>
      <c r="GZE31"/>
      <c r="GZF31"/>
      <c r="GZG31"/>
      <c r="GZH31"/>
      <c r="GZI31"/>
      <c r="GZJ31"/>
      <c r="GZK31"/>
      <c r="GZL31"/>
      <c r="GZM31"/>
      <c r="GZN31"/>
      <c r="GZO31"/>
      <c r="GZP31"/>
      <c r="GZQ31"/>
      <c r="GZR31"/>
      <c r="GZS31"/>
      <c r="GZT31"/>
      <c r="GZU31"/>
      <c r="GZV31"/>
      <c r="GZW31"/>
      <c r="GZX31"/>
      <c r="GZY31"/>
      <c r="GZZ31"/>
      <c r="HAA31"/>
      <c r="HAB31"/>
      <c r="HAC31"/>
      <c r="HAD31"/>
      <c r="HAE31"/>
      <c r="HAF31"/>
      <c r="HAG31"/>
      <c r="HAH31"/>
      <c r="HAI31"/>
      <c r="HAJ31"/>
      <c r="HAK31"/>
      <c r="HAL31"/>
      <c r="HAM31"/>
      <c r="HAN31"/>
      <c r="HAO31"/>
      <c r="HAP31"/>
      <c r="HAQ31"/>
      <c r="HAR31"/>
      <c r="HAS31"/>
      <c r="HAT31"/>
      <c r="HAU31"/>
      <c r="HAV31"/>
      <c r="HAW31"/>
      <c r="HAX31"/>
      <c r="HAY31"/>
      <c r="HAZ31"/>
      <c r="HBA31"/>
      <c r="HBB31"/>
      <c r="HBC31"/>
      <c r="HBD31"/>
      <c r="HBE31"/>
      <c r="HBF31"/>
      <c r="HBG31"/>
      <c r="HBH31"/>
      <c r="HBI31"/>
      <c r="HBJ31"/>
      <c r="HBK31"/>
      <c r="HBL31"/>
      <c r="HBM31"/>
      <c r="HBN31"/>
      <c r="HBO31"/>
      <c r="HBP31"/>
      <c r="HBQ31"/>
      <c r="HBR31"/>
      <c r="HBS31"/>
      <c r="HBT31"/>
      <c r="HBU31"/>
      <c r="HBV31"/>
      <c r="HBW31"/>
      <c r="HBX31"/>
      <c r="HBY31"/>
      <c r="HBZ31"/>
      <c r="HCA31"/>
      <c r="HCB31"/>
      <c r="HCC31"/>
      <c r="HCD31"/>
      <c r="HCE31"/>
      <c r="HCF31"/>
      <c r="HCG31"/>
      <c r="HCH31"/>
      <c r="HCI31"/>
      <c r="HCJ31"/>
      <c r="HCK31"/>
      <c r="HCL31"/>
      <c r="HCM31"/>
      <c r="HCN31"/>
      <c r="HCO31"/>
      <c r="HCP31"/>
      <c r="HCQ31"/>
      <c r="HCR31"/>
      <c r="HCS31"/>
      <c r="HCT31"/>
      <c r="HCU31"/>
      <c r="HCV31"/>
      <c r="HCW31"/>
      <c r="HCX31"/>
      <c r="HCY31"/>
      <c r="HCZ31"/>
      <c r="HDA31"/>
      <c r="HDB31"/>
      <c r="HDC31"/>
      <c r="HDD31"/>
      <c r="HDE31"/>
      <c r="HDF31"/>
      <c r="HDG31"/>
      <c r="HDH31"/>
      <c r="HDI31"/>
      <c r="HDJ31"/>
      <c r="HDK31"/>
      <c r="HDL31"/>
      <c r="HDM31"/>
      <c r="HDN31"/>
      <c r="HDO31"/>
      <c r="HDP31"/>
      <c r="HDQ31"/>
      <c r="HDR31"/>
      <c r="HDS31"/>
      <c r="HDT31"/>
      <c r="HDU31"/>
      <c r="HDV31"/>
      <c r="HDW31"/>
      <c r="HDX31"/>
      <c r="HDY31"/>
      <c r="HDZ31"/>
      <c r="HEA31"/>
      <c r="HEB31"/>
      <c r="HEC31"/>
      <c r="HED31"/>
      <c r="HEE31"/>
      <c r="HEF31"/>
      <c r="HEG31"/>
      <c r="HEH31"/>
      <c r="HEI31"/>
      <c r="HEJ31"/>
      <c r="HEK31"/>
      <c r="HEL31"/>
      <c r="HEM31"/>
      <c r="HEN31"/>
      <c r="HEO31"/>
      <c r="HEP31"/>
      <c r="HEQ31"/>
      <c r="HER31"/>
      <c r="HES31"/>
      <c r="HET31"/>
      <c r="HEU31"/>
      <c r="HEV31"/>
      <c r="HEW31"/>
      <c r="HEX31"/>
      <c r="HEY31"/>
      <c r="HEZ31"/>
      <c r="HFA31"/>
      <c r="HFB31"/>
      <c r="HFC31"/>
      <c r="HFD31"/>
      <c r="HFE31"/>
      <c r="HFF31"/>
      <c r="HFG31"/>
      <c r="HFH31"/>
      <c r="HFI31"/>
      <c r="HFJ31"/>
      <c r="HFK31"/>
      <c r="HFL31"/>
      <c r="HFM31"/>
      <c r="HFN31"/>
      <c r="HFO31"/>
      <c r="HFP31"/>
      <c r="HFQ31"/>
      <c r="HFR31"/>
      <c r="HFS31"/>
      <c r="HFT31"/>
      <c r="HFU31"/>
      <c r="HFV31"/>
      <c r="HFW31"/>
      <c r="HFX31"/>
      <c r="HFY31"/>
      <c r="HFZ31"/>
      <c r="HGA31"/>
      <c r="HGB31"/>
      <c r="HGC31"/>
      <c r="HGD31"/>
      <c r="HGE31"/>
      <c r="HGF31"/>
      <c r="HGG31"/>
      <c r="HGH31"/>
      <c r="HGI31"/>
      <c r="HGJ31"/>
      <c r="HGK31"/>
      <c r="HGL31"/>
      <c r="HGM31"/>
      <c r="HGN31"/>
      <c r="HGO31"/>
      <c r="HGP31"/>
      <c r="HGQ31"/>
      <c r="HGR31"/>
      <c r="HGS31"/>
      <c r="HGT31"/>
      <c r="HGU31"/>
      <c r="HGV31"/>
      <c r="HGW31"/>
      <c r="HGX31"/>
      <c r="HGY31"/>
      <c r="HGZ31"/>
      <c r="HHA31"/>
      <c r="HHB31"/>
      <c r="HHC31"/>
      <c r="HHD31"/>
      <c r="HHE31"/>
      <c r="HHF31"/>
      <c r="HHG31"/>
      <c r="HHH31"/>
      <c r="HHI31"/>
      <c r="HHJ31"/>
      <c r="HHK31"/>
      <c r="HHL31"/>
      <c r="HHM31"/>
      <c r="HHN31"/>
      <c r="HHO31"/>
      <c r="HHP31"/>
      <c r="HHQ31"/>
      <c r="HHR31"/>
      <c r="HHS31"/>
      <c r="HHT31"/>
      <c r="HHU31"/>
      <c r="HHV31"/>
      <c r="HHW31"/>
      <c r="HHX31"/>
      <c r="HHY31"/>
      <c r="HHZ31"/>
      <c r="HIA31"/>
      <c r="HIB31"/>
      <c r="HIC31"/>
      <c r="HID31"/>
      <c r="HIE31"/>
      <c r="HIF31"/>
      <c r="HIG31"/>
      <c r="HIH31"/>
      <c r="HII31"/>
      <c r="HIJ31"/>
      <c r="HIK31"/>
      <c r="HIL31"/>
      <c r="HIM31"/>
      <c r="HIN31"/>
      <c r="HIO31"/>
      <c r="HIP31"/>
      <c r="HIQ31"/>
      <c r="HIR31"/>
      <c r="HIS31"/>
      <c r="HIT31"/>
      <c r="HIU31"/>
      <c r="HIV31"/>
      <c r="HIW31"/>
      <c r="HIX31"/>
      <c r="HIY31"/>
      <c r="HIZ31"/>
      <c r="HJA31"/>
      <c r="HJB31"/>
      <c r="HJC31"/>
      <c r="HJD31"/>
      <c r="HJE31"/>
      <c r="HJF31"/>
      <c r="HJG31"/>
      <c r="HJH31"/>
      <c r="HJI31"/>
      <c r="HJJ31"/>
      <c r="HJK31"/>
      <c r="HJL31"/>
      <c r="HJM31"/>
      <c r="HJN31"/>
      <c r="HJO31"/>
      <c r="HJP31"/>
      <c r="HJQ31"/>
      <c r="HJR31"/>
      <c r="HJS31"/>
      <c r="HJT31"/>
      <c r="HJU31"/>
      <c r="HJV31"/>
      <c r="HJW31"/>
      <c r="HJX31"/>
      <c r="HJY31"/>
      <c r="HJZ31"/>
      <c r="HKA31"/>
      <c r="HKB31"/>
      <c r="HKC31"/>
      <c r="HKD31"/>
      <c r="HKE31"/>
      <c r="HKF31"/>
      <c r="HKG31"/>
      <c r="HKH31"/>
      <c r="HKI31"/>
      <c r="HKJ31"/>
      <c r="HKK31"/>
      <c r="HKL31"/>
      <c r="HKM31"/>
      <c r="HKN31"/>
      <c r="HKO31"/>
      <c r="HKP31"/>
      <c r="HKQ31"/>
      <c r="HKR31"/>
      <c r="HKS31"/>
      <c r="HKT31"/>
      <c r="HKU31"/>
      <c r="HKV31"/>
      <c r="HKW31"/>
      <c r="HKX31"/>
      <c r="HKY31"/>
      <c r="HKZ31"/>
      <c r="HLA31"/>
      <c r="HLB31"/>
      <c r="HLC31"/>
      <c r="HLD31"/>
      <c r="HLE31"/>
      <c r="HLF31"/>
      <c r="HLG31"/>
      <c r="HLH31"/>
      <c r="HLI31"/>
      <c r="HLJ31"/>
      <c r="HLK31"/>
      <c r="HLL31"/>
      <c r="HLM31"/>
      <c r="HLN31"/>
      <c r="HLO31"/>
      <c r="HLP31"/>
      <c r="HLQ31"/>
      <c r="HLR31"/>
      <c r="HLS31"/>
      <c r="HLT31"/>
      <c r="HLU31"/>
      <c r="HLV31"/>
      <c r="HLW31"/>
      <c r="HLX31"/>
      <c r="HLY31"/>
      <c r="HLZ31"/>
      <c r="HMA31"/>
      <c r="HMB31"/>
      <c r="HMC31"/>
      <c r="HMD31"/>
      <c r="HME31"/>
      <c r="HMF31"/>
      <c r="HMG31"/>
      <c r="HMH31"/>
      <c r="HMI31"/>
      <c r="HMJ31"/>
      <c r="HMK31"/>
      <c r="HML31"/>
      <c r="HMM31"/>
      <c r="HMN31"/>
      <c r="HMO31"/>
      <c r="HMP31"/>
      <c r="HMQ31"/>
      <c r="HMR31"/>
      <c r="HMS31"/>
      <c r="HMT31"/>
      <c r="HMU31"/>
      <c r="HMV31"/>
      <c r="HMW31"/>
      <c r="HMX31"/>
      <c r="HMY31"/>
      <c r="HMZ31"/>
      <c r="HNA31"/>
      <c r="HNB31"/>
      <c r="HNC31"/>
      <c r="HND31"/>
      <c r="HNE31"/>
      <c r="HNF31"/>
      <c r="HNG31"/>
      <c r="HNH31"/>
      <c r="HNI31"/>
      <c r="HNJ31"/>
      <c r="HNK31"/>
      <c r="HNL31"/>
      <c r="HNM31"/>
      <c r="HNN31"/>
      <c r="HNO31"/>
      <c r="HNP31"/>
      <c r="HNQ31"/>
      <c r="HNR31"/>
      <c r="HNS31"/>
      <c r="HNT31"/>
      <c r="HNU31"/>
      <c r="HNV31"/>
      <c r="HNW31"/>
      <c r="HNX31"/>
      <c r="HNY31"/>
      <c r="HNZ31"/>
      <c r="HOA31"/>
      <c r="HOB31"/>
      <c r="HOC31"/>
      <c r="HOD31"/>
      <c r="HOE31"/>
      <c r="HOF31"/>
      <c r="HOG31"/>
      <c r="HOH31"/>
      <c r="HOI31"/>
      <c r="HOJ31"/>
      <c r="HOK31"/>
      <c r="HOL31"/>
      <c r="HOM31"/>
      <c r="HON31"/>
      <c r="HOO31"/>
      <c r="HOP31"/>
      <c r="HOQ31"/>
      <c r="HOR31"/>
      <c r="HOS31"/>
      <c r="HOT31"/>
      <c r="HOU31"/>
      <c r="HOV31"/>
      <c r="HOW31"/>
      <c r="HOX31"/>
      <c r="HOY31"/>
      <c r="HOZ31"/>
      <c r="HPA31"/>
      <c r="HPB31"/>
      <c r="HPC31"/>
      <c r="HPD31"/>
      <c r="HPE31"/>
      <c r="HPF31"/>
      <c r="HPG31"/>
      <c r="HPH31"/>
      <c r="HPI31"/>
      <c r="HPJ31"/>
      <c r="HPK31"/>
      <c r="HPL31"/>
      <c r="HPM31"/>
      <c r="HPN31"/>
      <c r="HPO31"/>
      <c r="HPP31"/>
      <c r="HPQ31"/>
      <c r="HPR31"/>
      <c r="HPS31"/>
      <c r="HPT31"/>
      <c r="HPU31"/>
      <c r="HPV31"/>
      <c r="HPW31"/>
      <c r="HPX31"/>
      <c r="HPY31"/>
      <c r="HPZ31"/>
      <c r="HQA31"/>
      <c r="HQB31"/>
      <c r="HQC31"/>
      <c r="HQD31"/>
      <c r="HQE31"/>
      <c r="HQF31"/>
      <c r="HQG31"/>
      <c r="HQH31"/>
      <c r="HQI31"/>
      <c r="HQJ31"/>
      <c r="HQK31"/>
      <c r="HQL31"/>
      <c r="HQM31"/>
      <c r="HQN31"/>
      <c r="HQO31"/>
      <c r="HQP31"/>
      <c r="HQQ31"/>
      <c r="HQR31"/>
      <c r="HQS31"/>
      <c r="HQT31"/>
      <c r="HQU31"/>
      <c r="HQV31"/>
      <c r="HQW31"/>
      <c r="HQX31"/>
      <c r="HQY31"/>
      <c r="HQZ31"/>
      <c r="HRA31"/>
      <c r="HRB31"/>
      <c r="HRC31"/>
      <c r="HRD31"/>
      <c r="HRE31"/>
      <c r="HRF31"/>
      <c r="HRG31"/>
      <c r="HRH31"/>
      <c r="HRI31"/>
      <c r="HRJ31"/>
      <c r="HRK31"/>
      <c r="HRL31"/>
      <c r="HRM31"/>
      <c r="HRN31"/>
      <c r="HRO31"/>
      <c r="HRP31"/>
      <c r="HRQ31"/>
      <c r="HRR31"/>
      <c r="HRS31"/>
      <c r="HRT31"/>
      <c r="HRU31"/>
      <c r="HRV31"/>
      <c r="HRW31"/>
      <c r="HRX31"/>
      <c r="HRY31"/>
      <c r="HRZ31"/>
      <c r="HSA31"/>
      <c r="HSB31"/>
      <c r="HSC31"/>
      <c r="HSD31"/>
      <c r="HSE31"/>
      <c r="HSF31"/>
      <c r="HSG31"/>
      <c r="HSH31"/>
      <c r="HSI31"/>
      <c r="HSJ31"/>
      <c r="HSK31"/>
      <c r="HSL31"/>
      <c r="HSM31"/>
      <c r="HSN31"/>
      <c r="HSO31"/>
      <c r="HSP31"/>
      <c r="HSQ31"/>
      <c r="HSR31"/>
      <c r="HSS31"/>
      <c r="HST31"/>
      <c r="HSU31"/>
      <c r="HSV31"/>
      <c r="HSW31"/>
      <c r="HSX31"/>
      <c r="HSY31"/>
      <c r="HSZ31"/>
      <c r="HTA31"/>
      <c r="HTB31"/>
      <c r="HTC31"/>
      <c r="HTD31"/>
      <c r="HTE31"/>
      <c r="HTF31"/>
      <c r="HTG31"/>
      <c r="HTH31"/>
      <c r="HTI31"/>
      <c r="HTJ31"/>
      <c r="HTK31"/>
      <c r="HTL31"/>
      <c r="HTM31"/>
      <c r="HTN31"/>
      <c r="HTO31"/>
      <c r="HTP31"/>
      <c r="HTQ31"/>
      <c r="HTR31"/>
      <c r="HTS31"/>
      <c r="HTT31"/>
      <c r="HTU31"/>
      <c r="HTV31"/>
      <c r="HTW31"/>
      <c r="HTX31"/>
      <c r="HTY31"/>
      <c r="HTZ31"/>
      <c r="HUA31"/>
      <c r="HUB31"/>
      <c r="HUC31"/>
      <c r="HUD31"/>
      <c r="HUE31"/>
      <c r="HUF31"/>
      <c r="HUG31"/>
      <c r="HUH31"/>
      <c r="HUI31"/>
      <c r="HUJ31"/>
      <c r="HUK31"/>
      <c r="HUL31"/>
      <c r="HUM31"/>
      <c r="HUN31"/>
      <c r="HUO31"/>
      <c r="HUP31"/>
      <c r="HUQ31"/>
      <c r="HUR31"/>
      <c r="HUS31"/>
      <c r="HUT31"/>
      <c r="HUU31"/>
      <c r="HUV31"/>
      <c r="HUW31"/>
      <c r="HUX31"/>
      <c r="HUY31"/>
      <c r="HUZ31"/>
      <c r="HVA31"/>
      <c r="HVB31"/>
      <c r="HVC31"/>
      <c r="HVD31"/>
      <c r="HVE31"/>
      <c r="HVF31"/>
      <c r="HVG31"/>
      <c r="HVH31"/>
      <c r="HVI31"/>
      <c r="HVJ31"/>
      <c r="HVK31"/>
      <c r="HVL31"/>
      <c r="HVM31"/>
      <c r="HVN31"/>
      <c r="HVO31"/>
      <c r="HVP31"/>
      <c r="HVQ31"/>
      <c r="HVR31"/>
      <c r="HVS31"/>
      <c r="HVT31"/>
      <c r="HVU31"/>
      <c r="HVV31"/>
      <c r="HVW31"/>
      <c r="HVX31"/>
      <c r="HVY31"/>
      <c r="HVZ31"/>
      <c r="HWA31"/>
      <c r="HWB31"/>
      <c r="HWC31"/>
      <c r="HWD31"/>
      <c r="HWE31"/>
      <c r="HWF31"/>
      <c r="HWG31"/>
      <c r="HWH31"/>
      <c r="HWI31"/>
      <c r="HWJ31"/>
      <c r="HWK31"/>
      <c r="HWL31"/>
      <c r="HWM31"/>
      <c r="HWN31"/>
      <c r="HWO31"/>
      <c r="HWP31"/>
      <c r="HWQ31"/>
      <c r="HWR31"/>
      <c r="HWS31"/>
      <c r="HWT31"/>
      <c r="HWU31"/>
      <c r="HWV31"/>
      <c r="HWW31"/>
      <c r="HWX31"/>
      <c r="HWY31"/>
      <c r="HWZ31"/>
      <c r="HXA31"/>
      <c r="HXB31"/>
      <c r="HXC31"/>
      <c r="HXD31"/>
      <c r="HXE31"/>
      <c r="HXF31"/>
      <c r="HXG31"/>
      <c r="HXH31"/>
      <c r="HXI31"/>
      <c r="HXJ31"/>
      <c r="HXK31"/>
      <c r="HXL31"/>
      <c r="HXM31"/>
      <c r="HXN31"/>
      <c r="HXO31"/>
      <c r="HXP31"/>
      <c r="HXQ31"/>
      <c r="HXR31"/>
      <c r="HXS31"/>
      <c r="HXT31"/>
      <c r="HXU31"/>
      <c r="HXV31"/>
      <c r="HXW31"/>
      <c r="HXX31"/>
      <c r="HXY31"/>
      <c r="HXZ31"/>
      <c r="HYA31"/>
      <c r="HYB31"/>
      <c r="HYC31"/>
      <c r="HYD31"/>
      <c r="HYE31"/>
      <c r="HYF31"/>
      <c r="HYG31"/>
      <c r="HYH31"/>
      <c r="HYI31"/>
      <c r="HYJ31"/>
      <c r="HYK31"/>
      <c r="HYL31"/>
      <c r="HYM31"/>
      <c r="HYN31"/>
      <c r="HYO31"/>
      <c r="HYP31"/>
      <c r="HYQ31"/>
      <c r="HYR31"/>
      <c r="HYS31"/>
      <c r="HYT31"/>
      <c r="HYU31"/>
      <c r="HYV31"/>
      <c r="HYW31"/>
      <c r="HYX31"/>
      <c r="HYY31"/>
      <c r="HYZ31"/>
      <c r="HZA31"/>
      <c r="HZB31"/>
      <c r="HZC31"/>
      <c r="HZD31"/>
      <c r="HZE31"/>
      <c r="HZF31"/>
      <c r="HZG31"/>
      <c r="HZH31"/>
      <c r="HZI31"/>
      <c r="HZJ31"/>
      <c r="HZK31"/>
      <c r="HZL31"/>
      <c r="HZM31"/>
      <c r="HZN31"/>
      <c r="HZO31"/>
      <c r="HZP31"/>
      <c r="HZQ31"/>
      <c r="HZR31"/>
      <c r="HZS31"/>
      <c r="HZT31"/>
      <c r="HZU31"/>
      <c r="HZV31"/>
      <c r="HZW31"/>
      <c r="HZX31"/>
      <c r="HZY31"/>
      <c r="HZZ31"/>
      <c r="IAA31"/>
      <c r="IAB31"/>
      <c r="IAC31"/>
      <c r="IAD31"/>
      <c r="IAE31"/>
      <c r="IAF31"/>
      <c r="IAG31"/>
      <c r="IAH31"/>
      <c r="IAI31"/>
      <c r="IAJ31"/>
      <c r="IAK31"/>
      <c r="IAL31"/>
      <c r="IAM31"/>
      <c r="IAN31"/>
      <c r="IAO31"/>
      <c r="IAP31"/>
      <c r="IAQ31"/>
      <c r="IAR31"/>
      <c r="IAS31"/>
      <c r="IAT31"/>
      <c r="IAU31"/>
      <c r="IAV31"/>
      <c r="IAW31"/>
      <c r="IAX31"/>
      <c r="IAY31"/>
      <c r="IAZ31"/>
      <c r="IBA31"/>
      <c r="IBB31"/>
      <c r="IBC31"/>
      <c r="IBD31"/>
      <c r="IBE31"/>
      <c r="IBF31"/>
      <c r="IBG31"/>
      <c r="IBH31"/>
      <c r="IBI31"/>
      <c r="IBJ31"/>
      <c r="IBK31"/>
      <c r="IBL31"/>
      <c r="IBM31"/>
      <c r="IBN31"/>
      <c r="IBO31"/>
      <c r="IBP31"/>
      <c r="IBQ31"/>
      <c r="IBR31"/>
      <c r="IBS31"/>
      <c r="IBT31"/>
      <c r="IBU31"/>
      <c r="IBV31"/>
      <c r="IBW31"/>
      <c r="IBX31"/>
      <c r="IBY31"/>
      <c r="IBZ31"/>
      <c r="ICA31"/>
      <c r="ICB31"/>
      <c r="ICC31"/>
      <c r="ICD31"/>
      <c r="ICE31"/>
      <c r="ICF31"/>
      <c r="ICG31"/>
      <c r="ICH31"/>
      <c r="ICI31"/>
      <c r="ICJ31"/>
      <c r="ICK31"/>
      <c r="ICL31"/>
      <c r="ICM31"/>
      <c r="ICN31"/>
      <c r="ICO31"/>
      <c r="ICP31"/>
      <c r="ICQ31"/>
      <c r="ICR31"/>
      <c r="ICS31"/>
      <c r="ICT31"/>
      <c r="ICU31"/>
      <c r="ICV31"/>
      <c r="ICW31"/>
      <c r="ICX31"/>
      <c r="ICY31"/>
      <c r="ICZ31"/>
      <c r="IDA31"/>
      <c r="IDB31"/>
      <c r="IDC31"/>
      <c r="IDD31"/>
      <c r="IDE31"/>
      <c r="IDF31"/>
      <c r="IDG31"/>
      <c r="IDH31"/>
      <c r="IDI31"/>
      <c r="IDJ31"/>
      <c r="IDK31"/>
      <c r="IDL31"/>
      <c r="IDM31"/>
      <c r="IDN31"/>
      <c r="IDO31"/>
      <c r="IDP31"/>
      <c r="IDQ31"/>
      <c r="IDR31"/>
      <c r="IDS31"/>
      <c r="IDT31"/>
      <c r="IDU31"/>
      <c r="IDV31"/>
      <c r="IDW31"/>
      <c r="IDX31"/>
      <c r="IDY31"/>
      <c r="IDZ31"/>
      <c r="IEA31"/>
      <c r="IEB31"/>
      <c r="IEC31"/>
      <c r="IED31"/>
      <c r="IEE31"/>
      <c r="IEF31"/>
      <c r="IEG31"/>
      <c r="IEH31"/>
      <c r="IEI31"/>
      <c r="IEJ31"/>
      <c r="IEK31"/>
      <c r="IEL31"/>
      <c r="IEM31"/>
      <c r="IEN31"/>
      <c r="IEO31"/>
      <c r="IEP31"/>
      <c r="IEQ31"/>
      <c r="IER31"/>
      <c r="IES31"/>
      <c r="IET31"/>
      <c r="IEU31"/>
      <c r="IEV31"/>
      <c r="IEW31"/>
      <c r="IEX31"/>
      <c r="IEY31"/>
      <c r="IEZ31"/>
      <c r="IFA31"/>
      <c r="IFB31"/>
      <c r="IFC31"/>
      <c r="IFD31"/>
      <c r="IFE31"/>
      <c r="IFF31"/>
      <c r="IFG31"/>
      <c r="IFH31"/>
      <c r="IFI31"/>
      <c r="IFJ31"/>
      <c r="IFK31"/>
      <c r="IFL31"/>
      <c r="IFM31"/>
      <c r="IFN31"/>
      <c r="IFO31"/>
      <c r="IFP31"/>
      <c r="IFQ31"/>
      <c r="IFR31"/>
      <c r="IFS31"/>
      <c r="IFT31"/>
      <c r="IFU31"/>
      <c r="IFV31"/>
      <c r="IFW31"/>
      <c r="IFX31"/>
      <c r="IFY31"/>
      <c r="IFZ31"/>
      <c r="IGA31"/>
      <c r="IGB31"/>
      <c r="IGC31"/>
      <c r="IGD31"/>
      <c r="IGE31"/>
      <c r="IGF31"/>
      <c r="IGG31"/>
      <c r="IGH31"/>
      <c r="IGI31"/>
      <c r="IGJ31"/>
      <c r="IGK31"/>
      <c r="IGL31"/>
      <c r="IGM31"/>
      <c r="IGN31"/>
      <c r="IGO31"/>
      <c r="IGP31"/>
      <c r="IGQ31"/>
      <c r="IGR31"/>
      <c r="IGS31"/>
      <c r="IGT31"/>
      <c r="IGU31"/>
      <c r="IGV31"/>
      <c r="IGW31"/>
      <c r="IGX31"/>
      <c r="IGY31"/>
      <c r="IGZ31"/>
      <c r="IHA31"/>
      <c r="IHB31"/>
      <c r="IHC31"/>
      <c r="IHD31"/>
      <c r="IHE31"/>
      <c r="IHF31"/>
      <c r="IHG31"/>
      <c r="IHH31"/>
      <c r="IHI31"/>
      <c r="IHJ31"/>
      <c r="IHK31"/>
      <c r="IHL31"/>
      <c r="IHM31"/>
      <c r="IHN31"/>
      <c r="IHO31"/>
      <c r="IHP31"/>
      <c r="IHQ31"/>
      <c r="IHR31"/>
      <c r="IHS31"/>
      <c r="IHT31"/>
      <c r="IHU31"/>
      <c r="IHV31"/>
      <c r="IHW31"/>
      <c r="IHX31"/>
      <c r="IHY31"/>
      <c r="IHZ31"/>
      <c r="IIA31"/>
      <c r="IIB31"/>
      <c r="IIC31"/>
      <c r="IID31"/>
      <c r="IIE31"/>
      <c r="IIF31"/>
      <c r="IIG31"/>
      <c r="IIH31"/>
      <c r="III31"/>
      <c r="IIJ31"/>
      <c r="IIK31"/>
      <c r="IIL31"/>
      <c r="IIM31"/>
      <c r="IIN31"/>
      <c r="IIO31"/>
      <c r="IIP31"/>
      <c r="IIQ31"/>
      <c r="IIR31"/>
      <c r="IIS31"/>
      <c r="IIT31"/>
      <c r="IIU31"/>
      <c r="IIV31"/>
      <c r="IIW31"/>
      <c r="IIX31"/>
      <c r="IIY31"/>
      <c r="IIZ31"/>
      <c r="IJA31"/>
      <c r="IJB31"/>
      <c r="IJC31"/>
      <c r="IJD31"/>
      <c r="IJE31"/>
      <c r="IJF31"/>
      <c r="IJG31"/>
      <c r="IJH31"/>
      <c r="IJI31"/>
      <c r="IJJ31"/>
      <c r="IJK31"/>
      <c r="IJL31"/>
      <c r="IJM31"/>
      <c r="IJN31"/>
      <c r="IJO31"/>
      <c r="IJP31"/>
      <c r="IJQ31"/>
      <c r="IJR31"/>
      <c r="IJS31"/>
      <c r="IJT31"/>
      <c r="IJU31"/>
      <c r="IJV31"/>
      <c r="IJW31"/>
      <c r="IJX31"/>
      <c r="IJY31"/>
      <c r="IJZ31"/>
      <c r="IKA31"/>
      <c r="IKB31"/>
      <c r="IKC31"/>
      <c r="IKD31"/>
      <c r="IKE31"/>
      <c r="IKF31"/>
      <c r="IKG31"/>
      <c r="IKH31"/>
      <c r="IKI31"/>
      <c r="IKJ31"/>
      <c r="IKK31"/>
      <c r="IKL31"/>
      <c r="IKM31"/>
      <c r="IKN31"/>
      <c r="IKO31"/>
      <c r="IKP31"/>
      <c r="IKQ31"/>
      <c r="IKR31"/>
      <c r="IKS31"/>
      <c r="IKT31"/>
      <c r="IKU31"/>
      <c r="IKV31"/>
      <c r="IKW31"/>
      <c r="IKX31"/>
      <c r="IKY31"/>
      <c r="IKZ31"/>
      <c r="ILA31"/>
      <c r="ILB31"/>
      <c r="ILC31"/>
      <c r="ILD31"/>
      <c r="ILE31"/>
      <c r="ILF31"/>
      <c r="ILG31"/>
      <c r="ILH31"/>
      <c r="ILI31"/>
      <c r="ILJ31"/>
      <c r="ILK31"/>
      <c r="ILL31"/>
      <c r="ILM31"/>
      <c r="ILN31"/>
      <c r="ILO31"/>
      <c r="ILP31"/>
      <c r="ILQ31"/>
      <c r="ILR31"/>
      <c r="ILS31"/>
      <c r="ILT31"/>
      <c r="ILU31"/>
      <c r="ILV31"/>
      <c r="ILW31"/>
      <c r="ILX31"/>
      <c r="ILY31"/>
      <c r="ILZ31"/>
      <c r="IMA31"/>
      <c r="IMB31"/>
      <c r="IMC31"/>
      <c r="IMD31"/>
      <c r="IME31"/>
      <c r="IMF31"/>
      <c r="IMG31"/>
      <c r="IMH31"/>
      <c r="IMI31"/>
      <c r="IMJ31"/>
      <c r="IMK31"/>
      <c r="IML31"/>
      <c r="IMM31"/>
      <c r="IMN31"/>
      <c r="IMO31"/>
      <c r="IMP31"/>
      <c r="IMQ31"/>
      <c r="IMR31"/>
      <c r="IMS31"/>
      <c r="IMT31"/>
      <c r="IMU31"/>
      <c r="IMV31"/>
      <c r="IMW31"/>
      <c r="IMX31"/>
      <c r="IMY31"/>
      <c r="IMZ31"/>
      <c r="INA31"/>
      <c r="INB31"/>
      <c r="INC31"/>
      <c r="IND31"/>
      <c r="INE31"/>
      <c r="INF31"/>
      <c r="ING31"/>
      <c r="INH31"/>
      <c r="INI31"/>
      <c r="INJ31"/>
      <c r="INK31"/>
      <c r="INL31"/>
      <c r="INM31"/>
      <c r="INN31"/>
      <c r="INO31"/>
      <c r="INP31"/>
      <c r="INQ31"/>
      <c r="INR31"/>
      <c r="INS31"/>
      <c r="INT31"/>
      <c r="INU31"/>
      <c r="INV31"/>
      <c r="INW31"/>
      <c r="INX31"/>
      <c r="INY31"/>
      <c r="INZ31"/>
      <c r="IOA31"/>
      <c r="IOB31"/>
      <c r="IOC31"/>
      <c r="IOD31"/>
      <c r="IOE31"/>
      <c r="IOF31"/>
      <c r="IOG31"/>
      <c r="IOH31"/>
      <c r="IOI31"/>
      <c r="IOJ31"/>
      <c r="IOK31"/>
      <c r="IOL31"/>
      <c r="IOM31"/>
      <c r="ION31"/>
      <c r="IOO31"/>
      <c r="IOP31"/>
      <c r="IOQ31"/>
      <c r="IOR31"/>
      <c r="IOS31"/>
      <c r="IOT31"/>
      <c r="IOU31"/>
      <c r="IOV31"/>
      <c r="IOW31"/>
      <c r="IOX31"/>
      <c r="IOY31"/>
      <c r="IOZ31"/>
      <c r="IPA31"/>
      <c r="IPB31"/>
      <c r="IPC31"/>
      <c r="IPD31"/>
      <c r="IPE31"/>
      <c r="IPF31"/>
      <c r="IPG31"/>
      <c r="IPH31"/>
      <c r="IPI31"/>
      <c r="IPJ31"/>
      <c r="IPK31"/>
      <c r="IPL31"/>
      <c r="IPM31"/>
      <c r="IPN31"/>
      <c r="IPO31"/>
      <c r="IPP31"/>
      <c r="IPQ31"/>
      <c r="IPR31"/>
      <c r="IPS31"/>
      <c r="IPT31"/>
      <c r="IPU31"/>
      <c r="IPV31"/>
      <c r="IPW31"/>
      <c r="IPX31"/>
      <c r="IPY31"/>
      <c r="IPZ31"/>
      <c r="IQA31"/>
      <c r="IQB31"/>
      <c r="IQC31"/>
      <c r="IQD31"/>
      <c r="IQE31"/>
      <c r="IQF31"/>
      <c r="IQG31"/>
      <c r="IQH31"/>
      <c r="IQI31"/>
      <c r="IQJ31"/>
      <c r="IQK31"/>
      <c r="IQL31"/>
      <c r="IQM31"/>
      <c r="IQN31"/>
      <c r="IQO31"/>
      <c r="IQP31"/>
      <c r="IQQ31"/>
      <c r="IQR31"/>
      <c r="IQS31"/>
      <c r="IQT31"/>
      <c r="IQU31"/>
      <c r="IQV31"/>
      <c r="IQW31"/>
      <c r="IQX31"/>
      <c r="IQY31"/>
      <c r="IQZ31"/>
      <c r="IRA31"/>
      <c r="IRB31"/>
      <c r="IRC31"/>
      <c r="IRD31"/>
      <c r="IRE31"/>
      <c r="IRF31"/>
      <c r="IRG31"/>
      <c r="IRH31"/>
      <c r="IRI31"/>
      <c r="IRJ31"/>
      <c r="IRK31"/>
      <c r="IRL31"/>
      <c r="IRM31"/>
      <c r="IRN31"/>
      <c r="IRO31"/>
      <c r="IRP31"/>
      <c r="IRQ31"/>
      <c r="IRR31"/>
      <c r="IRS31"/>
      <c r="IRT31"/>
      <c r="IRU31"/>
      <c r="IRV31"/>
      <c r="IRW31"/>
      <c r="IRX31"/>
      <c r="IRY31"/>
      <c r="IRZ31"/>
      <c r="ISA31"/>
      <c r="ISB31"/>
      <c r="ISC31"/>
      <c r="ISD31"/>
      <c r="ISE31"/>
      <c r="ISF31"/>
      <c r="ISG31"/>
      <c r="ISH31"/>
      <c r="ISI31"/>
      <c r="ISJ31"/>
      <c r="ISK31"/>
      <c r="ISL31"/>
      <c r="ISM31"/>
      <c r="ISN31"/>
      <c r="ISO31"/>
      <c r="ISP31"/>
      <c r="ISQ31"/>
      <c r="ISR31"/>
      <c r="ISS31"/>
      <c r="IST31"/>
      <c r="ISU31"/>
      <c r="ISV31"/>
      <c r="ISW31"/>
      <c r="ISX31"/>
      <c r="ISY31"/>
      <c r="ISZ31"/>
      <c r="ITA31"/>
      <c r="ITB31"/>
      <c r="ITC31"/>
      <c r="ITD31"/>
      <c r="ITE31"/>
      <c r="ITF31"/>
      <c r="ITG31"/>
      <c r="ITH31"/>
      <c r="ITI31"/>
      <c r="ITJ31"/>
      <c r="ITK31"/>
      <c r="ITL31"/>
      <c r="ITM31"/>
      <c r="ITN31"/>
      <c r="ITO31"/>
      <c r="ITP31"/>
      <c r="ITQ31"/>
      <c r="ITR31"/>
      <c r="ITS31"/>
      <c r="ITT31"/>
      <c r="ITU31"/>
      <c r="ITV31"/>
      <c r="ITW31"/>
      <c r="ITX31"/>
      <c r="ITY31"/>
      <c r="ITZ31"/>
      <c r="IUA31"/>
      <c r="IUB31"/>
      <c r="IUC31"/>
      <c r="IUD31"/>
      <c r="IUE31"/>
      <c r="IUF31"/>
      <c r="IUG31"/>
      <c r="IUH31"/>
      <c r="IUI31"/>
      <c r="IUJ31"/>
      <c r="IUK31"/>
      <c r="IUL31"/>
      <c r="IUM31"/>
      <c r="IUN31"/>
      <c r="IUO31"/>
      <c r="IUP31"/>
      <c r="IUQ31"/>
      <c r="IUR31"/>
      <c r="IUS31"/>
      <c r="IUT31"/>
      <c r="IUU31"/>
      <c r="IUV31"/>
      <c r="IUW31"/>
      <c r="IUX31"/>
      <c r="IUY31"/>
      <c r="IUZ31"/>
      <c r="IVA31"/>
      <c r="IVB31"/>
      <c r="IVC31"/>
      <c r="IVD31"/>
      <c r="IVE31"/>
      <c r="IVF31"/>
      <c r="IVG31"/>
      <c r="IVH31"/>
      <c r="IVI31"/>
      <c r="IVJ31"/>
      <c r="IVK31"/>
      <c r="IVL31"/>
      <c r="IVM31"/>
      <c r="IVN31"/>
      <c r="IVO31"/>
      <c r="IVP31"/>
      <c r="IVQ31"/>
      <c r="IVR31"/>
      <c r="IVS31"/>
      <c r="IVT31"/>
      <c r="IVU31"/>
      <c r="IVV31"/>
      <c r="IVW31"/>
      <c r="IVX31"/>
      <c r="IVY31"/>
      <c r="IVZ31"/>
      <c r="IWA31"/>
      <c r="IWB31"/>
      <c r="IWC31"/>
      <c r="IWD31"/>
      <c r="IWE31"/>
      <c r="IWF31"/>
      <c r="IWG31"/>
      <c r="IWH31"/>
      <c r="IWI31"/>
      <c r="IWJ31"/>
      <c r="IWK31"/>
      <c r="IWL31"/>
      <c r="IWM31"/>
      <c r="IWN31"/>
      <c r="IWO31"/>
      <c r="IWP31"/>
      <c r="IWQ31"/>
      <c r="IWR31"/>
      <c r="IWS31"/>
      <c r="IWT31"/>
      <c r="IWU31"/>
      <c r="IWV31"/>
      <c r="IWW31"/>
      <c r="IWX31"/>
      <c r="IWY31"/>
      <c r="IWZ31"/>
      <c r="IXA31"/>
      <c r="IXB31"/>
      <c r="IXC31"/>
      <c r="IXD31"/>
      <c r="IXE31"/>
      <c r="IXF31"/>
      <c r="IXG31"/>
      <c r="IXH31"/>
      <c r="IXI31"/>
      <c r="IXJ31"/>
      <c r="IXK31"/>
      <c r="IXL31"/>
      <c r="IXM31"/>
      <c r="IXN31"/>
      <c r="IXO31"/>
      <c r="IXP31"/>
      <c r="IXQ31"/>
      <c r="IXR31"/>
      <c r="IXS31"/>
      <c r="IXT31"/>
      <c r="IXU31"/>
      <c r="IXV31"/>
      <c r="IXW31"/>
      <c r="IXX31"/>
      <c r="IXY31"/>
      <c r="IXZ31"/>
      <c r="IYA31"/>
      <c r="IYB31"/>
      <c r="IYC31"/>
      <c r="IYD31"/>
      <c r="IYE31"/>
      <c r="IYF31"/>
      <c r="IYG31"/>
      <c r="IYH31"/>
      <c r="IYI31"/>
      <c r="IYJ31"/>
      <c r="IYK31"/>
      <c r="IYL31"/>
      <c r="IYM31"/>
      <c r="IYN31"/>
      <c r="IYO31"/>
      <c r="IYP31"/>
      <c r="IYQ31"/>
      <c r="IYR31"/>
      <c r="IYS31"/>
      <c r="IYT31"/>
      <c r="IYU31"/>
      <c r="IYV31"/>
      <c r="IYW31"/>
      <c r="IYX31"/>
      <c r="IYY31"/>
      <c r="IYZ31"/>
      <c r="IZA31"/>
      <c r="IZB31"/>
      <c r="IZC31"/>
      <c r="IZD31"/>
      <c r="IZE31"/>
      <c r="IZF31"/>
      <c r="IZG31"/>
      <c r="IZH31"/>
      <c r="IZI31"/>
      <c r="IZJ31"/>
      <c r="IZK31"/>
      <c r="IZL31"/>
      <c r="IZM31"/>
      <c r="IZN31"/>
      <c r="IZO31"/>
      <c r="IZP31"/>
      <c r="IZQ31"/>
      <c r="IZR31"/>
      <c r="IZS31"/>
      <c r="IZT31"/>
      <c r="IZU31"/>
      <c r="IZV31"/>
      <c r="IZW31"/>
      <c r="IZX31"/>
      <c r="IZY31"/>
      <c r="IZZ31"/>
      <c r="JAA31"/>
      <c r="JAB31"/>
      <c r="JAC31"/>
      <c r="JAD31"/>
      <c r="JAE31"/>
      <c r="JAF31"/>
      <c r="JAG31"/>
      <c r="JAH31"/>
      <c r="JAI31"/>
      <c r="JAJ31"/>
      <c r="JAK31"/>
      <c r="JAL31"/>
      <c r="JAM31"/>
      <c r="JAN31"/>
      <c r="JAO31"/>
      <c r="JAP31"/>
      <c r="JAQ31"/>
      <c r="JAR31"/>
      <c r="JAS31"/>
      <c r="JAT31"/>
      <c r="JAU31"/>
      <c r="JAV31"/>
      <c r="JAW31"/>
      <c r="JAX31"/>
      <c r="JAY31"/>
      <c r="JAZ31"/>
      <c r="JBA31"/>
      <c r="JBB31"/>
      <c r="JBC31"/>
      <c r="JBD31"/>
      <c r="JBE31"/>
      <c r="JBF31"/>
      <c r="JBG31"/>
      <c r="JBH31"/>
      <c r="JBI31"/>
      <c r="JBJ31"/>
      <c r="JBK31"/>
      <c r="JBL31"/>
      <c r="JBM31"/>
      <c r="JBN31"/>
      <c r="JBO31"/>
      <c r="JBP31"/>
      <c r="JBQ31"/>
      <c r="JBR31"/>
      <c r="JBS31"/>
      <c r="JBT31"/>
      <c r="JBU31"/>
      <c r="JBV31"/>
      <c r="JBW31"/>
      <c r="JBX31"/>
      <c r="JBY31"/>
      <c r="JBZ31"/>
      <c r="JCA31"/>
      <c r="JCB31"/>
      <c r="JCC31"/>
      <c r="JCD31"/>
      <c r="JCE31"/>
      <c r="JCF31"/>
      <c r="JCG31"/>
      <c r="JCH31"/>
      <c r="JCI31"/>
      <c r="JCJ31"/>
      <c r="JCK31"/>
      <c r="JCL31"/>
      <c r="JCM31"/>
      <c r="JCN31"/>
      <c r="JCO31"/>
      <c r="JCP31"/>
      <c r="JCQ31"/>
      <c r="JCR31"/>
      <c r="JCS31"/>
      <c r="JCT31"/>
      <c r="JCU31"/>
      <c r="JCV31"/>
      <c r="JCW31"/>
      <c r="JCX31"/>
      <c r="JCY31"/>
      <c r="JCZ31"/>
      <c r="JDA31"/>
      <c r="JDB31"/>
      <c r="JDC31"/>
      <c r="JDD31"/>
      <c r="JDE31"/>
      <c r="JDF31"/>
      <c r="JDG31"/>
      <c r="JDH31"/>
      <c r="JDI31"/>
      <c r="JDJ31"/>
      <c r="JDK31"/>
      <c r="JDL31"/>
      <c r="JDM31"/>
      <c r="JDN31"/>
      <c r="JDO31"/>
      <c r="JDP31"/>
      <c r="JDQ31"/>
      <c r="JDR31"/>
      <c r="JDS31"/>
      <c r="JDT31"/>
      <c r="JDU31"/>
      <c r="JDV31"/>
      <c r="JDW31"/>
      <c r="JDX31"/>
      <c r="JDY31"/>
      <c r="JDZ31"/>
      <c r="JEA31"/>
      <c r="JEB31"/>
      <c r="JEC31"/>
      <c r="JED31"/>
      <c r="JEE31"/>
      <c r="JEF31"/>
      <c r="JEG31"/>
      <c r="JEH31"/>
      <c r="JEI31"/>
      <c r="JEJ31"/>
      <c r="JEK31"/>
      <c r="JEL31"/>
      <c r="JEM31"/>
      <c r="JEN31"/>
      <c r="JEO31"/>
      <c r="JEP31"/>
      <c r="JEQ31"/>
      <c r="JER31"/>
      <c r="JES31"/>
      <c r="JET31"/>
      <c r="JEU31"/>
      <c r="JEV31"/>
      <c r="JEW31"/>
      <c r="JEX31"/>
      <c r="JEY31"/>
      <c r="JEZ31"/>
      <c r="JFA31"/>
      <c r="JFB31"/>
      <c r="JFC31"/>
      <c r="JFD31"/>
      <c r="JFE31"/>
      <c r="JFF31"/>
      <c r="JFG31"/>
      <c r="JFH31"/>
      <c r="JFI31"/>
      <c r="JFJ31"/>
      <c r="JFK31"/>
      <c r="JFL31"/>
      <c r="JFM31"/>
      <c r="JFN31"/>
      <c r="JFO31"/>
      <c r="JFP31"/>
      <c r="JFQ31"/>
      <c r="JFR31"/>
      <c r="JFS31"/>
      <c r="JFT31"/>
      <c r="JFU31"/>
      <c r="JFV31"/>
      <c r="JFW31"/>
      <c r="JFX31"/>
      <c r="JFY31"/>
      <c r="JFZ31"/>
      <c r="JGA31"/>
      <c r="JGB31"/>
      <c r="JGC31"/>
      <c r="JGD31"/>
      <c r="JGE31"/>
      <c r="JGF31"/>
      <c r="JGG31"/>
      <c r="JGH31"/>
      <c r="JGI31"/>
      <c r="JGJ31"/>
      <c r="JGK31"/>
      <c r="JGL31"/>
      <c r="JGM31"/>
      <c r="JGN31"/>
      <c r="JGO31"/>
      <c r="JGP31"/>
      <c r="JGQ31"/>
      <c r="JGR31"/>
      <c r="JGS31"/>
      <c r="JGT31"/>
      <c r="JGU31"/>
      <c r="JGV31"/>
      <c r="JGW31"/>
      <c r="JGX31"/>
      <c r="JGY31"/>
      <c r="JGZ31"/>
      <c r="JHA31"/>
      <c r="JHB31"/>
      <c r="JHC31"/>
      <c r="JHD31"/>
      <c r="JHE31"/>
      <c r="JHF31"/>
      <c r="JHG31"/>
      <c r="JHH31"/>
      <c r="JHI31"/>
      <c r="JHJ31"/>
      <c r="JHK31"/>
      <c r="JHL31"/>
      <c r="JHM31"/>
      <c r="JHN31"/>
      <c r="JHO31"/>
      <c r="JHP31"/>
      <c r="JHQ31"/>
      <c r="JHR31"/>
      <c r="JHS31"/>
      <c r="JHT31"/>
      <c r="JHU31"/>
      <c r="JHV31"/>
      <c r="JHW31"/>
      <c r="JHX31"/>
      <c r="JHY31"/>
      <c r="JHZ31"/>
      <c r="JIA31"/>
      <c r="JIB31"/>
      <c r="JIC31"/>
      <c r="JID31"/>
      <c r="JIE31"/>
      <c r="JIF31"/>
      <c r="JIG31"/>
      <c r="JIH31"/>
      <c r="JII31"/>
      <c r="JIJ31"/>
      <c r="JIK31"/>
      <c r="JIL31"/>
      <c r="JIM31"/>
      <c r="JIN31"/>
      <c r="JIO31"/>
      <c r="JIP31"/>
      <c r="JIQ31"/>
      <c r="JIR31"/>
      <c r="JIS31"/>
      <c r="JIT31"/>
      <c r="JIU31"/>
      <c r="JIV31"/>
      <c r="JIW31"/>
      <c r="JIX31"/>
      <c r="JIY31"/>
      <c r="JIZ31"/>
      <c r="JJA31"/>
      <c r="JJB31"/>
      <c r="JJC31"/>
      <c r="JJD31"/>
      <c r="JJE31"/>
      <c r="JJF31"/>
      <c r="JJG31"/>
      <c r="JJH31"/>
      <c r="JJI31"/>
      <c r="JJJ31"/>
      <c r="JJK31"/>
      <c r="JJL31"/>
      <c r="JJM31"/>
      <c r="JJN31"/>
      <c r="JJO31"/>
      <c r="JJP31"/>
      <c r="JJQ31"/>
      <c r="JJR31"/>
      <c r="JJS31"/>
      <c r="JJT31"/>
      <c r="JJU31"/>
      <c r="JJV31"/>
      <c r="JJW31"/>
      <c r="JJX31"/>
      <c r="JJY31"/>
      <c r="JJZ31"/>
      <c r="JKA31"/>
      <c r="JKB31"/>
      <c r="JKC31"/>
      <c r="JKD31"/>
      <c r="JKE31"/>
      <c r="JKF31"/>
      <c r="JKG31"/>
      <c r="JKH31"/>
      <c r="JKI31"/>
      <c r="JKJ31"/>
      <c r="JKK31"/>
      <c r="JKL31"/>
      <c r="JKM31"/>
      <c r="JKN31"/>
      <c r="JKO31"/>
      <c r="JKP31"/>
      <c r="JKQ31"/>
      <c r="JKR31"/>
      <c r="JKS31"/>
      <c r="JKT31"/>
      <c r="JKU31"/>
      <c r="JKV31"/>
      <c r="JKW31"/>
      <c r="JKX31"/>
      <c r="JKY31"/>
      <c r="JKZ31"/>
      <c r="JLA31"/>
      <c r="JLB31"/>
      <c r="JLC31"/>
      <c r="JLD31"/>
      <c r="JLE31"/>
      <c r="JLF31"/>
      <c r="JLG31"/>
      <c r="JLH31"/>
      <c r="JLI31"/>
      <c r="JLJ31"/>
      <c r="JLK31"/>
      <c r="JLL31"/>
      <c r="JLM31"/>
      <c r="JLN31"/>
      <c r="JLO31"/>
      <c r="JLP31"/>
      <c r="JLQ31"/>
      <c r="JLR31"/>
      <c r="JLS31"/>
      <c r="JLT31"/>
      <c r="JLU31"/>
      <c r="JLV31"/>
      <c r="JLW31"/>
      <c r="JLX31"/>
      <c r="JLY31"/>
      <c r="JLZ31"/>
      <c r="JMA31"/>
      <c r="JMB31"/>
      <c r="JMC31"/>
      <c r="JMD31"/>
      <c r="JME31"/>
      <c r="JMF31"/>
      <c r="JMG31"/>
      <c r="JMH31"/>
      <c r="JMI31"/>
      <c r="JMJ31"/>
      <c r="JMK31"/>
      <c r="JML31"/>
      <c r="JMM31"/>
      <c r="JMN31"/>
      <c r="JMO31"/>
      <c r="JMP31"/>
      <c r="JMQ31"/>
      <c r="JMR31"/>
      <c r="JMS31"/>
      <c r="JMT31"/>
      <c r="JMU31"/>
      <c r="JMV31"/>
      <c r="JMW31"/>
      <c r="JMX31"/>
      <c r="JMY31"/>
      <c r="JMZ31"/>
      <c r="JNA31"/>
      <c r="JNB31"/>
      <c r="JNC31"/>
      <c r="JND31"/>
      <c r="JNE31"/>
      <c r="JNF31"/>
      <c r="JNG31"/>
      <c r="JNH31"/>
      <c r="JNI31"/>
      <c r="JNJ31"/>
      <c r="JNK31"/>
      <c r="JNL31"/>
      <c r="JNM31"/>
      <c r="JNN31"/>
      <c r="JNO31"/>
      <c r="JNP31"/>
      <c r="JNQ31"/>
      <c r="JNR31"/>
      <c r="JNS31"/>
      <c r="JNT31"/>
      <c r="JNU31"/>
      <c r="JNV31"/>
      <c r="JNW31"/>
      <c r="JNX31"/>
      <c r="JNY31"/>
      <c r="JNZ31"/>
      <c r="JOA31"/>
      <c r="JOB31"/>
      <c r="JOC31"/>
      <c r="JOD31"/>
      <c r="JOE31"/>
      <c r="JOF31"/>
      <c r="JOG31"/>
      <c r="JOH31"/>
      <c r="JOI31"/>
      <c r="JOJ31"/>
      <c r="JOK31"/>
      <c r="JOL31"/>
      <c r="JOM31"/>
      <c r="JON31"/>
      <c r="JOO31"/>
      <c r="JOP31"/>
      <c r="JOQ31"/>
      <c r="JOR31"/>
      <c r="JOS31"/>
      <c r="JOT31"/>
      <c r="JOU31"/>
      <c r="JOV31"/>
      <c r="JOW31"/>
      <c r="JOX31"/>
      <c r="JOY31"/>
      <c r="JOZ31"/>
      <c r="JPA31"/>
      <c r="JPB31"/>
      <c r="JPC31"/>
      <c r="JPD31"/>
      <c r="JPE31"/>
      <c r="JPF31"/>
      <c r="JPG31"/>
      <c r="JPH31"/>
      <c r="JPI31"/>
      <c r="JPJ31"/>
      <c r="JPK31"/>
      <c r="JPL31"/>
      <c r="JPM31"/>
      <c r="JPN31"/>
      <c r="JPO31"/>
      <c r="JPP31"/>
      <c r="JPQ31"/>
      <c r="JPR31"/>
      <c r="JPS31"/>
      <c r="JPT31"/>
      <c r="JPU31"/>
      <c r="JPV31"/>
      <c r="JPW31"/>
      <c r="JPX31"/>
      <c r="JPY31"/>
      <c r="JPZ31"/>
      <c r="JQA31"/>
      <c r="JQB31"/>
      <c r="JQC31"/>
      <c r="JQD31"/>
      <c r="JQE31"/>
      <c r="JQF31"/>
      <c r="JQG31"/>
      <c r="JQH31"/>
      <c r="JQI31"/>
      <c r="JQJ31"/>
      <c r="JQK31"/>
      <c r="JQL31"/>
      <c r="JQM31"/>
      <c r="JQN31"/>
      <c r="JQO31"/>
      <c r="JQP31"/>
      <c r="JQQ31"/>
      <c r="JQR31"/>
      <c r="JQS31"/>
      <c r="JQT31"/>
      <c r="JQU31"/>
      <c r="JQV31"/>
      <c r="JQW31"/>
      <c r="JQX31"/>
      <c r="JQY31"/>
      <c r="JQZ31"/>
      <c r="JRA31"/>
      <c r="JRB31"/>
      <c r="JRC31"/>
      <c r="JRD31"/>
      <c r="JRE31"/>
      <c r="JRF31"/>
      <c r="JRG31"/>
      <c r="JRH31"/>
      <c r="JRI31"/>
      <c r="JRJ31"/>
      <c r="JRK31"/>
      <c r="JRL31"/>
      <c r="JRM31"/>
      <c r="JRN31"/>
      <c r="JRO31"/>
      <c r="JRP31"/>
      <c r="JRQ31"/>
      <c r="JRR31"/>
      <c r="JRS31"/>
      <c r="JRT31"/>
      <c r="JRU31"/>
      <c r="JRV31"/>
      <c r="JRW31"/>
      <c r="JRX31"/>
      <c r="JRY31"/>
      <c r="JRZ31"/>
      <c r="JSA31"/>
      <c r="JSB31"/>
      <c r="JSC31"/>
      <c r="JSD31"/>
      <c r="JSE31"/>
      <c r="JSF31"/>
      <c r="JSG31"/>
      <c r="JSH31"/>
      <c r="JSI31"/>
      <c r="JSJ31"/>
      <c r="JSK31"/>
      <c r="JSL31"/>
      <c r="JSM31"/>
      <c r="JSN31"/>
      <c r="JSO31"/>
      <c r="JSP31"/>
      <c r="JSQ31"/>
      <c r="JSR31"/>
      <c r="JSS31"/>
      <c r="JST31"/>
      <c r="JSU31"/>
      <c r="JSV31"/>
      <c r="JSW31"/>
      <c r="JSX31"/>
      <c r="JSY31"/>
      <c r="JSZ31"/>
      <c r="JTA31"/>
      <c r="JTB31"/>
      <c r="JTC31"/>
      <c r="JTD31"/>
      <c r="JTE31"/>
      <c r="JTF31"/>
      <c r="JTG31"/>
      <c r="JTH31"/>
      <c r="JTI31"/>
      <c r="JTJ31"/>
      <c r="JTK31"/>
      <c r="JTL31"/>
      <c r="JTM31"/>
      <c r="JTN31"/>
      <c r="JTO31"/>
      <c r="JTP31"/>
      <c r="JTQ31"/>
      <c r="JTR31"/>
      <c r="JTS31"/>
      <c r="JTT31"/>
      <c r="JTU31"/>
      <c r="JTV31"/>
      <c r="JTW31"/>
      <c r="JTX31"/>
      <c r="JTY31"/>
      <c r="JTZ31"/>
      <c r="JUA31"/>
      <c r="JUB31"/>
      <c r="JUC31"/>
      <c r="JUD31"/>
      <c r="JUE31"/>
      <c r="JUF31"/>
      <c r="JUG31"/>
      <c r="JUH31"/>
      <c r="JUI31"/>
      <c r="JUJ31"/>
      <c r="JUK31"/>
      <c r="JUL31"/>
      <c r="JUM31"/>
      <c r="JUN31"/>
      <c r="JUO31"/>
      <c r="JUP31"/>
      <c r="JUQ31"/>
      <c r="JUR31"/>
      <c r="JUS31"/>
      <c r="JUT31"/>
      <c r="JUU31"/>
      <c r="JUV31"/>
      <c r="JUW31"/>
      <c r="JUX31"/>
      <c r="JUY31"/>
      <c r="JUZ31"/>
      <c r="JVA31"/>
      <c r="JVB31"/>
      <c r="JVC31"/>
      <c r="JVD31"/>
      <c r="JVE31"/>
      <c r="JVF31"/>
      <c r="JVG31"/>
      <c r="JVH31"/>
      <c r="JVI31"/>
      <c r="JVJ31"/>
      <c r="JVK31"/>
      <c r="JVL31"/>
      <c r="JVM31"/>
      <c r="JVN31"/>
      <c r="JVO31"/>
      <c r="JVP31"/>
      <c r="JVQ31"/>
      <c r="JVR31"/>
      <c r="JVS31"/>
      <c r="JVT31"/>
      <c r="JVU31"/>
      <c r="JVV31"/>
      <c r="JVW31"/>
      <c r="JVX31"/>
      <c r="JVY31"/>
      <c r="JVZ31"/>
      <c r="JWA31"/>
      <c r="JWB31"/>
      <c r="JWC31"/>
      <c r="JWD31"/>
      <c r="JWE31"/>
      <c r="JWF31"/>
      <c r="JWG31"/>
      <c r="JWH31"/>
      <c r="JWI31"/>
      <c r="JWJ31"/>
      <c r="JWK31"/>
      <c r="JWL31"/>
      <c r="JWM31"/>
      <c r="JWN31"/>
      <c r="JWO31"/>
      <c r="JWP31"/>
      <c r="JWQ31"/>
      <c r="JWR31"/>
      <c r="JWS31"/>
      <c r="JWT31"/>
      <c r="JWU31"/>
      <c r="JWV31"/>
      <c r="JWW31"/>
      <c r="JWX31"/>
      <c r="JWY31"/>
      <c r="JWZ31"/>
      <c r="JXA31"/>
      <c r="JXB31"/>
      <c r="JXC31"/>
      <c r="JXD31"/>
      <c r="JXE31"/>
      <c r="JXF31"/>
      <c r="JXG31"/>
      <c r="JXH31"/>
      <c r="JXI31"/>
      <c r="JXJ31"/>
      <c r="JXK31"/>
      <c r="JXL31"/>
      <c r="JXM31"/>
      <c r="JXN31"/>
      <c r="JXO31"/>
      <c r="JXP31"/>
      <c r="JXQ31"/>
      <c r="JXR31"/>
      <c r="JXS31"/>
      <c r="JXT31"/>
      <c r="JXU31"/>
      <c r="JXV31"/>
      <c r="JXW31"/>
      <c r="JXX31"/>
      <c r="JXY31"/>
      <c r="JXZ31"/>
      <c r="JYA31"/>
      <c r="JYB31"/>
      <c r="JYC31"/>
      <c r="JYD31"/>
      <c r="JYE31"/>
      <c r="JYF31"/>
      <c r="JYG31"/>
      <c r="JYH31"/>
      <c r="JYI31"/>
      <c r="JYJ31"/>
      <c r="JYK31"/>
      <c r="JYL31"/>
      <c r="JYM31"/>
      <c r="JYN31"/>
      <c r="JYO31"/>
      <c r="JYP31"/>
      <c r="JYQ31"/>
      <c r="JYR31"/>
      <c r="JYS31"/>
      <c r="JYT31"/>
      <c r="JYU31"/>
      <c r="JYV31"/>
      <c r="JYW31"/>
      <c r="JYX31"/>
      <c r="JYY31"/>
      <c r="JYZ31"/>
      <c r="JZA31"/>
      <c r="JZB31"/>
      <c r="JZC31"/>
      <c r="JZD31"/>
      <c r="JZE31"/>
      <c r="JZF31"/>
      <c r="JZG31"/>
      <c r="JZH31"/>
      <c r="JZI31"/>
      <c r="JZJ31"/>
      <c r="JZK31"/>
      <c r="JZL31"/>
      <c r="JZM31"/>
      <c r="JZN31"/>
      <c r="JZO31"/>
      <c r="JZP31"/>
      <c r="JZQ31"/>
      <c r="JZR31"/>
      <c r="JZS31"/>
      <c r="JZT31"/>
      <c r="JZU31"/>
      <c r="JZV31"/>
      <c r="JZW31"/>
      <c r="JZX31"/>
      <c r="JZY31"/>
      <c r="JZZ31"/>
      <c r="KAA31"/>
      <c r="KAB31"/>
      <c r="KAC31"/>
      <c r="KAD31"/>
      <c r="KAE31"/>
      <c r="KAF31"/>
      <c r="KAG31"/>
      <c r="KAH31"/>
      <c r="KAI31"/>
      <c r="KAJ31"/>
      <c r="KAK31"/>
      <c r="KAL31"/>
      <c r="KAM31"/>
      <c r="KAN31"/>
      <c r="KAO31"/>
      <c r="KAP31"/>
      <c r="KAQ31"/>
      <c r="KAR31"/>
      <c r="KAS31"/>
      <c r="KAT31"/>
      <c r="KAU31"/>
      <c r="KAV31"/>
      <c r="KAW31"/>
      <c r="KAX31"/>
      <c r="KAY31"/>
      <c r="KAZ31"/>
      <c r="KBA31"/>
      <c r="KBB31"/>
      <c r="KBC31"/>
      <c r="KBD31"/>
      <c r="KBE31"/>
      <c r="KBF31"/>
      <c r="KBG31"/>
      <c r="KBH31"/>
      <c r="KBI31"/>
      <c r="KBJ31"/>
      <c r="KBK31"/>
      <c r="KBL31"/>
      <c r="KBM31"/>
      <c r="KBN31"/>
      <c r="KBO31"/>
      <c r="KBP31"/>
      <c r="KBQ31"/>
      <c r="KBR31"/>
      <c r="KBS31"/>
      <c r="KBT31"/>
      <c r="KBU31"/>
      <c r="KBV31"/>
      <c r="KBW31"/>
      <c r="KBX31"/>
      <c r="KBY31"/>
      <c r="KBZ31"/>
      <c r="KCA31"/>
      <c r="KCB31"/>
      <c r="KCC31"/>
      <c r="KCD31"/>
      <c r="KCE31"/>
      <c r="KCF31"/>
      <c r="KCG31"/>
      <c r="KCH31"/>
      <c r="KCI31"/>
      <c r="KCJ31"/>
      <c r="KCK31"/>
      <c r="KCL31"/>
      <c r="KCM31"/>
      <c r="KCN31"/>
      <c r="KCO31"/>
      <c r="KCP31"/>
      <c r="KCQ31"/>
      <c r="KCR31"/>
      <c r="KCS31"/>
      <c r="KCT31"/>
      <c r="KCU31"/>
      <c r="KCV31"/>
      <c r="KCW31"/>
      <c r="KCX31"/>
      <c r="KCY31"/>
      <c r="KCZ31"/>
      <c r="KDA31"/>
      <c r="KDB31"/>
      <c r="KDC31"/>
      <c r="KDD31"/>
      <c r="KDE31"/>
      <c r="KDF31"/>
      <c r="KDG31"/>
      <c r="KDH31"/>
      <c r="KDI31"/>
      <c r="KDJ31"/>
      <c r="KDK31"/>
      <c r="KDL31"/>
      <c r="KDM31"/>
      <c r="KDN31"/>
      <c r="KDO31"/>
      <c r="KDP31"/>
      <c r="KDQ31"/>
      <c r="KDR31"/>
      <c r="KDS31"/>
      <c r="KDT31"/>
      <c r="KDU31"/>
      <c r="KDV31"/>
      <c r="KDW31"/>
      <c r="KDX31"/>
      <c r="KDY31"/>
      <c r="KDZ31"/>
      <c r="KEA31"/>
      <c r="KEB31"/>
      <c r="KEC31"/>
      <c r="KED31"/>
      <c r="KEE31"/>
      <c r="KEF31"/>
      <c r="KEG31"/>
      <c r="KEH31"/>
      <c r="KEI31"/>
      <c r="KEJ31"/>
      <c r="KEK31"/>
      <c r="KEL31"/>
      <c r="KEM31"/>
      <c r="KEN31"/>
      <c r="KEO31"/>
      <c r="KEP31"/>
      <c r="KEQ31"/>
      <c r="KER31"/>
      <c r="KES31"/>
      <c r="KET31"/>
      <c r="KEU31"/>
      <c r="KEV31"/>
      <c r="KEW31"/>
      <c r="KEX31"/>
      <c r="KEY31"/>
      <c r="KEZ31"/>
      <c r="KFA31"/>
      <c r="KFB31"/>
      <c r="KFC31"/>
      <c r="KFD31"/>
      <c r="KFE31"/>
      <c r="KFF31"/>
      <c r="KFG31"/>
      <c r="KFH31"/>
      <c r="KFI31"/>
      <c r="KFJ31"/>
      <c r="KFK31"/>
      <c r="KFL31"/>
      <c r="KFM31"/>
      <c r="KFN31"/>
      <c r="KFO31"/>
      <c r="KFP31"/>
      <c r="KFQ31"/>
      <c r="KFR31"/>
      <c r="KFS31"/>
      <c r="KFT31"/>
      <c r="KFU31"/>
      <c r="KFV31"/>
      <c r="KFW31"/>
      <c r="KFX31"/>
      <c r="KFY31"/>
      <c r="KFZ31"/>
      <c r="KGA31"/>
      <c r="KGB31"/>
      <c r="KGC31"/>
      <c r="KGD31"/>
      <c r="KGE31"/>
      <c r="KGF31"/>
      <c r="KGG31"/>
      <c r="KGH31"/>
      <c r="KGI31"/>
      <c r="KGJ31"/>
      <c r="KGK31"/>
      <c r="KGL31"/>
      <c r="KGM31"/>
      <c r="KGN31"/>
      <c r="KGO31"/>
      <c r="KGP31"/>
      <c r="KGQ31"/>
      <c r="KGR31"/>
      <c r="KGS31"/>
      <c r="KGT31"/>
      <c r="KGU31"/>
      <c r="KGV31"/>
      <c r="KGW31"/>
      <c r="KGX31"/>
      <c r="KGY31"/>
      <c r="KGZ31"/>
      <c r="KHA31"/>
      <c r="KHB31"/>
      <c r="KHC31"/>
      <c r="KHD31"/>
      <c r="KHE31"/>
      <c r="KHF31"/>
      <c r="KHG31"/>
      <c r="KHH31"/>
      <c r="KHI31"/>
      <c r="KHJ31"/>
      <c r="KHK31"/>
      <c r="KHL31"/>
      <c r="KHM31"/>
      <c r="KHN31"/>
      <c r="KHO31"/>
      <c r="KHP31"/>
      <c r="KHQ31"/>
      <c r="KHR31"/>
      <c r="KHS31"/>
      <c r="KHT31"/>
      <c r="KHU31"/>
      <c r="KHV31"/>
      <c r="KHW31"/>
      <c r="KHX31"/>
      <c r="KHY31"/>
      <c r="KHZ31"/>
      <c r="KIA31"/>
      <c r="KIB31"/>
      <c r="KIC31"/>
      <c r="KID31"/>
      <c r="KIE31"/>
      <c r="KIF31"/>
      <c r="KIG31"/>
      <c r="KIH31"/>
      <c r="KII31"/>
      <c r="KIJ31"/>
      <c r="KIK31"/>
      <c r="KIL31"/>
      <c r="KIM31"/>
      <c r="KIN31"/>
      <c r="KIO31"/>
      <c r="KIP31"/>
      <c r="KIQ31"/>
      <c r="KIR31"/>
      <c r="KIS31"/>
      <c r="KIT31"/>
      <c r="KIU31"/>
      <c r="KIV31"/>
      <c r="KIW31"/>
      <c r="KIX31"/>
      <c r="KIY31"/>
      <c r="KIZ31"/>
      <c r="KJA31"/>
      <c r="KJB31"/>
      <c r="KJC31"/>
      <c r="KJD31"/>
      <c r="KJE31"/>
      <c r="KJF31"/>
      <c r="KJG31"/>
      <c r="KJH31"/>
      <c r="KJI31"/>
      <c r="KJJ31"/>
      <c r="KJK31"/>
      <c r="KJL31"/>
      <c r="KJM31"/>
      <c r="KJN31"/>
      <c r="KJO31"/>
      <c r="KJP31"/>
      <c r="KJQ31"/>
      <c r="KJR31"/>
      <c r="KJS31"/>
      <c r="KJT31"/>
      <c r="KJU31"/>
      <c r="KJV31"/>
      <c r="KJW31"/>
      <c r="KJX31"/>
      <c r="KJY31"/>
      <c r="KJZ31"/>
      <c r="KKA31"/>
      <c r="KKB31"/>
      <c r="KKC31"/>
      <c r="KKD31"/>
      <c r="KKE31"/>
      <c r="KKF31"/>
      <c r="KKG31"/>
      <c r="KKH31"/>
      <c r="KKI31"/>
      <c r="KKJ31"/>
      <c r="KKK31"/>
      <c r="KKL31"/>
      <c r="KKM31"/>
      <c r="KKN31"/>
      <c r="KKO31"/>
      <c r="KKP31"/>
      <c r="KKQ31"/>
      <c r="KKR31"/>
      <c r="KKS31"/>
      <c r="KKT31"/>
      <c r="KKU31"/>
      <c r="KKV31"/>
      <c r="KKW31"/>
      <c r="KKX31"/>
      <c r="KKY31"/>
      <c r="KKZ31"/>
      <c r="KLA31"/>
      <c r="KLB31"/>
      <c r="KLC31"/>
      <c r="KLD31"/>
      <c r="KLE31"/>
      <c r="KLF31"/>
      <c r="KLG31"/>
      <c r="KLH31"/>
      <c r="KLI31"/>
      <c r="KLJ31"/>
      <c r="KLK31"/>
      <c r="KLL31"/>
      <c r="KLM31"/>
      <c r="KLN31"/>
      <c r="KLO31"/>
      <c r="KLP31"/>
      <c r="KLQ31"/>
      <c r="KLR31"/>
      <c r="KLS31"/>
      <c r="KLT31"/>
      <c r="KLU31"/>
      <c r="KLV31"/>
      <c r="KLW31"/>
      <c r="KLX31"/>
      <c r="KLY31"/>
      <c r="KLZ31"/>
      <c r="KMA31"/>
      <c r="KMB31"/>
      <c r="KMC31"/>
      <c r="KMD31"/>
      <c r="KME31"/>
      <c r="KMF31"/>
      <c r="KMG31"/>
      <c r="KMH31"/>
      <c r="KMI31"/>
      <c r="KMJ31"/>
      <c r="KMK31"/>
      <c r="KML31"/>
      <c r="KMM31"/>
      <c r="KMN31"/>
      <c r="KMO31"/>
      <c r="KMP31"/>
      <c r="KMQ31"/>
      <c r="KMR31"/>
      <c r="KMS31"/>
      <c r="KMT31"/>
      <c r="KMU31"/>
      <c r="KMV31"/>
      <c r="KMW31"/>
      <c r="KMX31"/>
      <c r="KMY31"/>
      <c r="KMZ31"/>
      <c r="KNA31"/>
      <c r="KNB31"/>
      <c r="KNC31"/>
      <c r="KND31"/>
      <c r="KNE31"/>
      <c r="KNF31"/>
      <c r="KNG31"/>
      <c r="KNH31"/>
      <c r="KNI31"/>
      <c r="KNJ31"/>
      <c r="KNK31"/>
      <c r="KNL31"/>
      <c r="KNM31"/>
      <c r="KNN31"/>
      <c r="KNO31"/>
      <c r="KNP31"/>
      <c r="KNQ31"/>
      <c r="KNR31"/>
      <c r="KNS31"/>
      <c r="KNT31"/>
      <c r="KNU31"/>
      <c r="KNV31"/>
      <c r="KNW31"/>
      <c r="KNX31"/>
      <c r="KNY31"/>
      <c r="KNZ31"/>
      <c r="KOA31"/>
      <c r="KOB31"/>
      <c r="KOC31"/>
      <c r="KOD31"/>
      <c r="KOE31"/>
      <c r="KOF31"/>
      <c r="KOG31"/>
      <c r="KOH31"/>
      <c r="KOI31"/>
      <c r="KOJ31"/>
      <c r="KOK31"/>
      <c r="KOL31"/>
      <c r="KOM31"/>
      <c r="KON31"/>
      <c r="KOO31"/>
      <c r="KOP31"/>
      <c r="KOQ31"/>
      <c r="KOR31"/>
      <c r="KOS31"/>
      <c r="KOT31"/>
      <c r="KOU31"/>
      <c r="KOV31"/>
      <c r="KOW31"/>
      <c r="KOX31"/>
      <c r="KOY31"/>
      <c r="KOZ31"/>
      <c r="KPA31"/>
      <c r="KPB31"/>
      <c r="KPC31"/>
      <c r="KPD31"/>
      <c r="KPE31"/>
      <c r="KPF31"/>
      <c r="KPG31"/>
      <c r="KPH31"/>
      <c r="KPI31"/>
      <c r="KPJ31"/>
      <c r="KPK31"/>
      <c r="KPL31"/>
      <c r="KPM31"/>
      <c r="KPN31"/>
      <c r="KPO31"/>
      <c r="KPP31"/>
      <c r="KPQ31"/>
      <c r="KPR31"/>
      <c r="KPS31"/>
      <c r="KPT31"/>
      <c r="KPU31"/>
      <c r="KPV31"/>
      <c r="KPW31"/>
      <c r="KPX31"/>
      <c r="KPY31"/>
      <c r="KPZ31"/>
      <c r="KQA31"/>
      <c r="KQB31"/>
      <c r="KQC31"/>
      <c r="KQD31"/>
      <c r="KQE31"/>
      <c r="KQF31"/>
      <c r="KQG31"/>
      <c r="KQH31"/>
      <c r="KQI31"/>
      <c r="KQJ31"/>
      <c r="KQK31"/>
      <c r="KQL31"/>
      <c r="KQM31"/>
      <c r="KQN31"/>
      <c r="KQO31"/>
      <c r="KQP31"/>
      <c r="KQQ31"/>
      <c r="KQR31"/>
      <c r="KQS31"/>
      <c r="KQT31"/>
      <c r="KQU31"/>
      <c r="KQV31"/>
      <c r="KQW31"/>
      <c r="KQX31"/>
      <c r="KQY31"/>
      <c r="KQZ31"/>
      <c r="KRA31"/>
      <c r="KRB31"/>
      <c r="KRC31"/>
      <c r="KRD31"/>
      <c r="KRE31"/>
      <c r="KRF31"/>
      <c r="KRG31"/>
      <c r="KRH31"/>
      <c r="KRI31"/>
      <c r="KRJ31"/>
      <c r="KRK31"/>
      <c r="KRL31"/>
      <c r="KRM31"/>
      <c r="KRN31"/>
      <c r="KRO31"/>
      <c r="KRP31"/>
      <c r="KRQ31"/>
      <c r="KRR31"/>
      <c r="KRS31"/>
      <c r="KRT31"/>
      <c r="KRU31"/>
      <c r="KRV31"/>
      <c r="KRW31"/>
      <c r="KRX31"/>
      <c r="KRY31"/>
      <c r="KRZ31"/>
      <c r="KSA31"/>
      <c r="KSB31"/>
      <c r="KSC31"/>
      <c r="KSD31"/>
      <c r="KSE31"/>
      <c r="KSF31"/>
      <c r="KSG31"/>
      <c r="KSH31"/>
      <c r="KSI31"/>
      <c r="KSJ31"/>
      <c r="KSK31"/>
      <c r="KSL31"/>
      <c r="KSM31"/>
      <c r="KSN31"/>
      <c r="KSO31"/>
      <c r="KSP31"/>
      <c r="KSQ31"/>
      <c r="KSR31"/>
      <c r="KSS31"/>
      <c r="KST31"/>
      <c r="KSU31"/>
      <c r="KSV31"/>
      <c r="KSW31"/>
      <c r="KSX31"/>
      <c r="KSY31"/>
      <c r="KSZ31"/>
      <c r="KTA31"/>
      <c r="KTB31"/>
      <c r="KTC31"/>
      <c r="KTD31"/>
      <c r="KTE31"/>
      <c r="KTF31"/>
      <c r="KTG31"/>
      <c r="KTH31"/>
      <c r="KTI31"/>
      <c r="KTJ31"/>
      <c r="KTK31"/>
      <c r="KTL31"/>
      <c r="KTM31"/>
      <c r="KTN31"/>
      <c r="KTO31"/>
      <c r="KTP31"/>
      <c r="KTQ31"/>
      <c r="KTR31"/>
      <c r="KTS31"/>
      <c r="KTT31"/>
      <c r="KTU31"/>
      <c r="KTV31"/>
      <c r="KTW31"/>
      <c r="KTX31"/>
      <c r="KTY31"/>
      <c r="KTZ31"/>
      <c r="KUA31"/>
      <c r="KUB31"/>
      <c r="KUC31"/>
      <c r="KUD31"/>
      <c r="KUE31"/>
      <c r="KUF31"/>
      <c r="KUG31"/>
      <c r="KUH31"/>
      <c r="KUI31"/>
      <c r="KUJ31"/>
      <c r="KUK31"/>
      <c r="KUL31"/>
      <c r="KUM31"/>
      <c r="KUN31"/>
      <c r="KUO31"/>
      <c r="KUP31"/>
      <c r="KUQ31"/>
      <c r="KUR31"/>
      <c r="KUS31"/>
      <c r="KUT31"/>
      <c r="KUU31"/>
      <c r="KUV31"/>
      <c r="KUW31"/>
      <c r="KUX31"/>
      <c r="KUY31"/>
      <c r="KUZ31"/>
      <c r="KVA31"/>
      <c r="KVB31"/>
      <c r="KVC31"/>
      <c r="KVD31"/>
      <c r="KVE31"/>
      <c r="KVF31"/>
      <c r="KVG31"/>
      <c r="KVH31"/>
      <c r="KVI31"/>
      <c r="KVJ31"/>
      <c r="KVK31"/>
      <c r="KVL31"/>
      <c r="KVM31"/>
      <c r="KVN31"/>
      <c r="KVO31"/>
      <c r="KVP31"/>
      <c r="KVQ31"/>
      <c r="KVR31"/>
      <c r="KVS31"/>
      <c r="KVT31"/>
      <c r="KVU31"/>
      <c r="KVV31"/>
      <c r="KVW31"/>
      <c r="KVX31"/>
      <c r="KVY31"/>
      <c r="KVZ31"/>
      <c r="KWA31"/>
      <c r="KWB31"/>
      <c r="KWC31"/>
      <c r="KWD31"/>
      <c r="KWE31"/>
      <c r="KWF31"/>
      <c r="KWG31"/>
      <c r="KWH31"/>
      <c r="KWI31"/>
      <c r="KWJ31"/>
      <c r="KWK31"/>
      <c r="KWL31"/>
      <c r="KWM31"/>
      <c r="KWN31"/>
      <c r="KWO31"/>
      <c r="KWP31"/>
      <c r="KWQ31"/>
      <c r="KWR31"/>
      <c r="KWS31"/>
      <c r="KWT31"/>
      <c r="KWU31"/>
      <c r="KWV31"/>
      <c r="KWW31"/>
      <c r="KWX31"/>
      <c r="KWY31"/>
      <c r="KWZ31"/>
      <c r="KXA31"/>
      <c r="KXB31"/>
      <c r="KXC31"/>
      <c r="KXD31"/>
      <c r="KXE31"/>
      <c r="KXF31"/>
      <c r="KXG31"/>
      <c r="KXH31"/>
      <c r="KXI31"/>
      <c r="KXJ31"/>
      <c r="KXK31"/>
      <c r="KXL31"/>
      <c r="KXM31"/>
      <c r="KXN31"/>
      <c r="KXO31"/>
      <c r="KXP31"/>
      <c r="KXQ31"/>
      <c r="KXR31"/>
      <c r="KXS31"/>
      <c r="KXT31"/>
      <c r="KXU31"/>
      <c r="KXV31"/>
      <c r="KXW31"/>
      <c r="KXX31"/>
      <c r="KXY31"/>
      <c r="KXZ31"/>
      <c r="KYA31"/>
      <c r="KYB31"/>
      <c r="KYC31"/>
      <c r="KYD31"/>
      <c r="KYE31"/>
      <c r="KYF31"/>
      <c r="KYG31"/>
      <c r="KYH31"/>
      <c r="KYI31"/>
      <c r="KYJ31"/>
      <c r="KYK31"/>
      <c r="KYL31"/>
      <c r="KYM31"/>
      <c r="KYN31"/>
      <c r="KYO31"/>
      <c r="KYP31"/>
      <c r="KYQ31"/>
      <c r="KYR31"/>
      <c r="KYS31"/>
      <c r="KYT31"/>
      <c r="KYU31"/>
      <c r="KYV31"/>
      <c r="KYW31"/>
      <c r="KYX31"/>
      <c r="KYY31"/>
      <c r="KYZ31"/>
      <c r="KZA31"/>
      <c r="KZB31"/>
      <c r="KZC31"/>
      <c r="KZD31"/>
      <c r="KZE31"/>
      <c r="KZF31"/>
      <c r="KZG31"/>
      <c r="KZH31"/>
      <c r="KZI31"/>
      <c r="KZJ31"/>
      <c r="KZK31"/>
      <c r="KZL31"/>
      <c r="KZM31"/>
      <c r="KZN31"/>
      <c r="KZO31"/>
      <c r="KZP31"/>
      <c r="KZQ31"/>
      <c r="KZR31"/>
      <c r="KZS31"/>
      <c r="KZT31"/>
      <c r="KZU31"/>
      <c r="KZV31"/>
      <c r="KZW31"/>
      <c r="KZX31"/>
      <c r="KZY31"/>
      <c r="KZZ31"/>
      <c r="LAA31"/>
      <c r="LAB31"/>
      <c r="LAC31"/>
      <c r="LAD31"/>
      <c r="LAE31"/>
      <c r="LAF31"/>
      <c r="LAG31"/>
      <c r="LAH31"/>
      <c r="LAI31"/>
      <c r="LAJ31"/>
      <c r="LAK31"/>
      <c r="LAL31"/>
      <c r="LAM31"/>
      <c r="LAN31"/>
      <c r="LAO31"/>
      <c r="LAP31"/>
      <c r="LAQ31"/>
      <c r="LAR31"/>
      <c r="LAS31"/>
      <c r="LAT31"/>
      <c r="LAU31"/>
      <c r="LAV31"/>
      <c r="LAW31"/>
      <c r="LAX31"/>
      <c r="LAY31"/>
      <c r="LAZ31"/>
      <c r="LBA31"/>
      <c r="LBB31"/>
      <c r="LBC31"/>
      <c r="LBD31"/>
      <c r="LBE31"/>
      <c r="LBF31"/>
      <c r="LBG31"/>
      <c r="LBH31"/>
      <c r="LBI31"/>
      <c r="LBJ31"/>
      <c r="LBK31"/>
      <c r="LBL31"/>
      <c r="LBM31"/>
      <c r="LBN31"/>
      <c r="LBO31"/>
      <c r="LBP31"/>
      <c r="LBQ31"/>
      <c r="LBR31"/>
      <c r="LBS31"/>
      <c r="LBT31"/>
      <c r="LBU31"/>
      <c r="LBV31"/>
      <c r="LBW31"/>
      <c r="LBX31"/>
      <c r="LBY31"/>
      <c r="LBZ31"/>
      <c r="LCA31"/>
      <c r="LCB31"/>
      <c r="LCC31"/>
      <c r="LCD31"/>
      <c r="LCE31"/>
      <c r="LCF31"/>
      <c r="LCG31"/>
      <c r="LCH31"/>
      <c r="LCI31"/>
      <c r="LCJ31"/>
      <c r="LCK31"/>
      <c r="LCL31"/>
      <c r="LCM31"/>
      <c r="LCN31"/>
      <c r="LCO31"/>
      <c r="LCP31"/>
      <c r="LCQ31"/>
      <c r="LCR31"/>
      <c r="LCS31"/>
      <c r="LCT31"/>
      <c r="LCU31"/>
      <c r="LCV31"/>
      <c r="LCW31"/>
      <c r="LCX31"/>
      <c r="LCY31"/>
      <c r="LCZ31"/>
      <c r="LDA31"/>
      <c r="LDB31"/>
      <c r="LDC31"/>
      <c r="LDD31"/>
      <c r="LDE31"/>
      <c r="LDF31"/>
      <c r="LDG31"/>
      <c r="LDH31"/>
      <c r="LDI31"/>
      <c r="LDJ31"/>
      <c r="LDK31"/>
      <c r="LDL31"/>
      <c r="LDM31"/>
      <c r="LDN31"/>
      <c r="LDO31"/>
      <c r="LDP31"/>
      <c r="LDQ31"/>
      <c r="LDR31"/>
      <c r="LDS31"/>
      <c r="LDT31"/>
      <c r="LDU31"/>
      <c r="LDV31"/>
      <c r="LDW31"/>
      <c r="LDX31"/>
      <c r="LDY31"/>
      <c r="LDZ31"/>
      <c r="LEA31"/>
      <c r="LEB31"/>
      <c r="LEC31"/>
      <c r="LED31"/>
      <c r="LEE31"/>
      <c r="LEF31"/>
      <c r="LEG31"/>
      <c r="LEH31"/>
      <c r="LEI31"/>
      <c r="LEJ31"/>
      <c r="LEK31"/>
      <c r="LEL31"/>
      <c r="LEM31"/>
      <c r="LEN31"/>
      <c r="LEO31"/>
      <c r="LEP31"/>
      <c r="LEQ31"/>
      <c r="LER31"/>
      <c r="LES31"/>
      <c r="LET31"/>
      <c r="LEU31"/>
      <c r="LEV31"/>
      <c r="LEW31"/>
      <c r="LEX31"/>
      <c r="LEY31"/>
      <c r="LEZ31"/>
      <c r="LFA31"/>
      <c r="LFB31"/>
      <c r="LFC31"/>
      <c r="LFD31"/>
      <c r="LFE31"/>
      <c r="LFF31"/>
      <c r="LFG31"/>
      <c r="LFH31"/>
      <c r="LFI31"/>
      <c r="LFJ31"/>
      <c r="LFK31"/>
      <c r="LFL31"/>
      <c r="LFM31"/>
      <c r="LFN31"/>
      <c r="LFO31"/>
      <c r="LFP31"/>
      <c r="LFQ31"/>
      <c r="LFR31"/>
      <c r="LFS31"/>
      <c r="LFT31"/>
      <c r="LFU31"/>
      <c r="LFV31"/>
      <c r="LFW31"/>
      <c r="LFX31"/>
      <c r="LFY31"/>
      <c r="LFZ31"/>
      <c r="LGA31"/>
      <c r="LGB31"/>
      <c r="LGC31"/>
      <c r="LGD31"/>
      <c r="LGE31"/>
      <c r="LGF31"/>
      <c r="LGG31"/>
      <c r="LGH31"/>
      <c r="LGI31"/>
      <c r="LGJ31"/>
      <c r="LGK31"/>
      <c r="LGL31"/>
      <c r="LGM31"/>
      <c r="LGN31"/>
      <c r="LGO31"/>
      <c r="LGP31"/>
      <c r="LGQ31"/>
      <c r="LGR31"/>
      <c r="LGS31"/>
      <c r="LGT31"/>
      <c r="LGU31"/>
      <c r="LGV31"/>
      <c r="LGW31"/>
      <c r="LGX31"/>
      <c r="LGY31"/>
      <c r="LGZ31"/>
      <c r="LHA31"/>
      <c r="LHB31"/>
      <c r="LHC31"/>
      <c r="LHD31"/>
      <c r="LHE31"/>
      <c r="LHF31"/>
      <c r="LHG31"/>
      <c r="LHH31"/>
      <c r="LHI31"/>
      <c r="LHJ31"/>
      <c r="LHK31"/>
      <c r="LHL31"/>
      <c r="LHM31"/>
      <c r="LHN31"/>
      <c r="LHO31"/>
      <c r="LHP31"/>
      <c r="LHQ31"/>
      <c r="LHR31"/>
      <c r="LHS31"/>
      <c r="LHT31"/>
      <c r="LHU31"/>
      <c r="LHV31"/>
      <c r="LHW31"/>
      <c r="LHX31"/>
      <c r="LHY31"/>
      <c r="LHZ31"/>
      <c r="LIA31"/>
      <c r="LIB31"/>
      <c r="LIC31"/>
      <c r="LID31"/>
      <c r="LIE31"/>
      <c r="LIF31"/>
      <c r="LIG31"/>
      <c r="LIH31"/>
      <c r="LII31"/>
      <c r="LIJ31"/>
      <c r="LIK31"/>
      <c r="LIL31"/>
      <c r="LIM31"/>
      <c r="LIN31"/>
      <c r="LIO31"/>
      <c r="LIP31"/>
      <c r="LIQ31"/>
      <c r="LIR31"/>
      <c r="LIS31"/>
      <c r="LIT31"/>
      <c r="LIU31"/>
      <c r="LIV31"/>
      <c r="LIW31"/>
      <c r="LIX31"/>
      <c r="LIY31"/>
      <c r="LIZ31"/>
      <c r="LJA31"/>
      <c r="LJB31"/>
      <c r="LJC31"/>
      <c r="LJD31"/>
      <c r="LJE31"/>
      <c r="LJF31"/>
      <c r="LJG31"/>
      <c r="LJH31"/>
      <c r="LJI31"/>
      <c r="LJJ31"/>
      <c r="LJK31"/>
      <c r="LJL31"/>
      <c r="LJM31"/>
      <c r="LJN31"/>
      <c r="LJO31"/>
      <c r="LJP31"/>
      <c r="LJQ31"/>
      <c r="LJR31"/>
      <c r="LJS31"/>
      <c r="LJT31"/>
      <c r="LJU31"/>
      <c r="LJV31"/>
      <c r="LJW31"/>
      <c r="LJX31"/>
      <c r="LJY31"/>
      <c r="LJZ31"/>
      <c r="LKA31"/>
      <c r="LKB31"/>
      <c r="LKC31"/>
      <c r="LKD31"/>
      <c r="LKE31"/>
      <c r="LKF31"/>
      <c r="LKG31"/>
      <c r="LKH31"/>
      <c r="LKI31"/>
      <c r="LKJ31"/>
      <c r="LKK31"/>
      <c r="LKL31"/>
      <c r="LKM31"/>
      <c r="LKN31"/>
      <c r="LKO31"/>
      <c r="LKP31"/>
      <c r="LKQ31"/>
      <c r="LKR31"/>
      <c r="LKS31"/>
      <c r="LKT31"/>
      <c r="LKU31"/>
      <c r="LKV31"/>
      <c r="LKW31"/>
      <c r="LKX31"/>
      <c r="LKY31"/>
      <c r="LKZ31"/>
      <c r="LLA31"/>
      <c r="LLB31"/>
      <c r="LLC31"/>
      <c r="LLD31"/>
      <c r="LLE31"/>
      <c r="LLF31"/>
      <c r="LLG31"/>
      <c r="LLH31"/>
      <c r="LLI31"/>
      <c r="LLJ31"/>
      <c r="LLK31"/>
      <c r="LLL31"/>
      <c r="LLM31"/>
      <c r="LLN31"/>
      <c r="LLO31"/>
      <c r="LLP31"/>
      <c r="LLQ31"/>
      <c r="LLR31"/>
      <c r="LLS31"/>
      <c r="LLT31"/>
      <c r="LLU31"/>
      <c r="LLV31"/>
      <c r="LLW31"/>
      <c r="LLX31"/>
      <c r="LLY31"/>
      <c r="LLZ31"/>
      <c r="LMA31"/>
      <c r="LMB31"/>
      <c r="LMC31"/>
      <c r="LMD31"/>
      <c r="LME31"/>
      <c r="LMF31"/>
      <c r="LMG31"/>
      <c r="LMH31"/>
      <c r="LMI31"/>
      <c r="LMJ31"/>
      <c r="LMK31"/>
      <c r="LML31"/>
      <c r="LMM31"/>
      <c r="LMN31"/>
      <c r="LMO31"/>
      <c r="LMP31"/>
      <c r="LMQ31"/>
      <c r="LMR31"/>
      <c r="LMS31"/>
      <c r="LMT31"/>
      <c r="LMU31"/>
      <c r="LMV31"/>
      <c r="LMW31"/>
      <c r="LMX31"/>
      <c r="LMY31"/>
      <c r="LMZ31"/>
      <c r="LNA31"/>
      <c r="LNB31"/>
      <c r="LNC31"/>
      <c r="LND31"/>
      <c r="LNE31"/>
      <c r="LNF31"/>
      <c r="LNG31"/>
      <c r="LNH31"/>
      <c r="LNI31"/>
      <c r="LNJ31"/>
      <c r="LNK31"/>
      <c r="LNL31"/>
      <c r="LNM31"/>
      <c r="LNN31"/>
      <c r="LNO31"/>
      <c r="LNP31"/>
      <c r="LNQ31"/>
      <c r="LNR31"/>
      <c r="LNS31"/>
      <c r="LNT31"/>
      <c r="LNU31"/>
      <c r="LNV31"/>
      <c r="LNW31"/>
      <c r="LNX31"/>
      <c r="LNY31"/>
      <c r="LNZ31"/>
      <c r="LOA31"/>
      <c r="LOB31"/>
      <c r="LOC31"/>
      <c r="LOD31"/>
      <c r="LOE31"/>
      <c r="LOF31"/>
      <c r="LOG31"/>
      <c r="LOH31"/>
      <c r="LOI31"/>
      <c r="LOJ31"/>
      <c r="LOK31"/>
      <c r="LOL31"/>
      <c r="LOM31"/>
      <c r="LON31"/>
      <c r="LOO31"/>
      <c r="LOP31"/>
      <c r="LOQ31"/>
      <c r="LOR31"/>
      <c r="LOS31"/>
      <c r="LOT31"/>
      <c r="LOU31"/>
      <c r="LOV31"/>
      <c r="LOW31"/>
      <c r="LOX31"/>
      <c r="LOY31"/>
      <c r="LOZ31"/>
      <c r="LPA31"/>
      <c r="LPB31"/>
      <c r="LPC31"/>
      <c r="LPD31"/>
      <c r="LPE31"/>
      <c r="LPF31"/>
      <c r="LPG31"/>
      <c r="LPH31"/>
      <c r="LPI31"/>
      <c r="LPJ31"/>
      <c r="LPK31"/>
      <c r="LPL31"/>
      <c r="LPM31"/>
      <c r="LPN31"/>
      <c r="LPO31"/>
      <c r="LPP31"/>
      <c r="LPQ31"/>
      <c r="LPR31"/>
      <c r="LPS31"/>
      <c r="LPT31"/>
      <c r="LPU31"/>
      <c r="LPV31"/>
      <c r="LPW31"/>
      <c r="LPX31"/>
      <c r="LPY31"/>
      <c r="LPZ31"/>
      <c r="LQA31"/>
      <c r="LQB31"/>
      <c r="LQC31"/>
      <c r="LQD31"/>
      <c r="LQE31"/>
      <c r="LQF31"/>
      <c r="LQG31"/>
      <c r="LQH31"/>
      <c r="LQI31"/>
      <c r="LQJ31"/>
      <c r="LQK31"/>
      <c r="LQL31"/>
      <c r="LQM31"/>
      <c r="LQN31"/>
      <c r="LQO31"/>
      <c r="LQP31"/>
      <c r="LQQ31"/>
      <c r="LQR31"/>
      <c r="LQS31"/>
      <c r="LQT31"/>
      <c r="LQU31"/>
      <c r="LQV31"/>
      <c r="LQW31"/>
      <c r="LQX31"/>
      <c r="LQY31"/>
      <c r="LQZ31"/>
      <c r="LRA31"/>
      <c r="LRB31"/>
      <c r="LRC31"/>
      <c r="LRD31"/>
      <c r="LRE31"/>
      <c r="LRF31"/>
      <c r="LRG31"/>
      <c r="LRH31"/>
      <c r="LRI31"/>
      <c r="LRJ31"/>
      <c r="LRK31"/>
      <c r="LRL31"/>
      <c r="LRM31"/>
      <c r="LRN31"/>
      <c r="LRO31"/>
      <c r="LRP31"/>
      <c r="LRQ31"/>
      <c r="LRR31"/>
      <c r="LRS31"/>
      <c r="LRT31"/>
      <c r="LRU31"/>
      <c r="LRV31"/>
      <c r="LRW31"/>
      <c r="LRX31"/>
      <c r="LRY31"/>
      <c r="LRZ31"/>
      <c r="LSA31"/>
      <c r="LSB31"/>
      <c r="LSC31"/>
      <c r="LSD31"/>
      <c r="LSE31"/>
      <c r="LSF31"/>
      <c r="LSG31"/>
      <c r="LSH31"/>
      <c r="LSI31"/>
      <c r="LSJ31"/>
      <c r="LSK31"/>
      <c r="LSL31"/>
      <c r="LSM31"/>
      <c r="LSN31"/>
      <c r="LSO31"/>
      <c r="LSP31"/>
      <c r="LSQ31"/>
      <c r="LSR31"/>
      <c r="LSS31"/>
      <c r="LST31"/>
      <c r="LSU31"/>
      <c r="LSV31"/>
      <c r="LSW31"/>
      <c r="LSX31"/>
      <c r="LSY31"/>
      <c r="LSZ31"/>
      <c r="LTA31"/>
      <c r="LTB31"/>
      <c r="LTC31"/>
      <c r="LTD31"/>
      <c r="LTE31"/>
      <c r="LTF31"/>
      <c r="LTG31"/>
      <c r="LTH31"/>
      <c r="LTI31"/>
      <c r="LTJ31"/>
      <c r="LTK31"/>
      <c r="LTL31"/>
      <c r="LTM31"/>
      <c r="LTN31"/>
      <c r="LTO31"/>
      <c r="LTP31"/>
      <c r="LTQ31"/>
      <c r="LTR31"/>
      <c r="LTS31"/>
      <c r="LTT31"/>
      <c r="LTU31"/>
      <c r="LTV31"/>
      <c r="LTW31"/>
      <c r="LTX31"/>
      <c r="LTY31"/>
      <c r="LTZ31"/>
      <c r="LUA31"/>
      <c r="LUB31"/>
      <c r="LUC31"/>
      <c r="LUD31"/>
      <c r="LUE31"/>
      <c r="LUF31"/>
      <c r="LUG31"/>
      <c r="LUH31"/>
      <c r="LUI31"/>
      <c r="LUJ31"/>
      <c r="LUK31"/>
      <c r="LUL31"/>
      <c r="LUM31"/>
      <c r="LUN31"/>
      <c r="LUO31"/>
      <c r="LUP31"/>
      <c r="LUQ31"/>
      <c r="LUR31"/>
      <c r="LUS31"/>
      <c r="LUT31"/>
      <c r="LUU31"/>
      <c r="LUV31"/>
      <c r="LUW31"/>
      <c r="LUX31"/>
      <c r="LUY31"/>
      <c r="LUZ31"/>
      <c r="LVA31"/>
      <c r="LVB31"/>
      <c r="LVC31"/>
      <c r="LVD31"/>
      <c r="LVE31"/>
      <c r="LVF31"/>
      <c r="LVG31"/>
      <c r="LVH31"/>
      <c r="LVI31"/>
      <c r="LVJ31"/>
      <c r="LVK31"/>
      <c r="LVL31"/>
      <c r="LVM31"/>
      <c r="LVN31"/>
      <c r="LVO31"/>
      <c r="LVP31"/>
      <c r="LVQ31"/>
      <c r="LVR31"/>
      <c r="LVS31"/>
      <c r="LVT31"/>
      <c r="LVU31"/>
      <c r="LVV31"/>
      <c r="LVW31"/>
      <c r="LVX31"/>
      <c r="LVY31"/>
      <c r="LVZ31"/>
      <c r="LWA31"/>
      <c r="LWB31"/>
      <c r="LWC31"/>
      <c r="LWD31"/>
      <c r="LWE31"/>
      <c r="LWF31"/>
      <c r="LWG31"/>
      <c r="LWH31"/>
      <c r="LWI31"/>
      <c r="LWJ31"/>
      <c r="LWK31"/>
      <c r="LWL31"/>
      <c r="LWM31"/>
      <c r="LWN31"/>
      <c r="LWO31"/>
      <c r="LWP31"/>
      <c r="LWQ31"/>
      <c r="LWR31"/>
      <c r="LWS31"/>
      <c r="LWT31"/>
      <c r="LWU31"/>
      <c r="LWV31"/>
      <c r="LWW31"/>
      <c r="LWX31"/>
      <c r="LWY31"/>
      <c r="LWZ31"/>
      <c r="LXA31"/>
      <c r="LXB31"/>
      <c r="LXC31"/>
      <c r="LXD31"/>
      <c r="LXE31"/>
      <c r="LXF31"/>
      <c r="LXG31"/>
      <c r="LXH31"/>
      <c r="LXI31"/>
      <c r="LXJ31"/>
      <c r="LXK31"/>
      <c r="LXL31"/>
      <c r="LXM31"/>
      <c r="LXN31"/>
      <c r="LXO31"/>
      <c r="LXP31"/>
      <c r="LXQ31"/>
      <c r="LXR31"/>
      <c r="LXS31"/>
      <c r="LXT31"/>
      <c r="LXU31"/>
      <c r="LXV31"/>
      <c r="LXW31"/>
      <c r="LXX31"/>
      <c r="LXY31"/>
      <c r="LXZ31"/>
      <c r="LYA31"/>
      <c r="LYB31"/>
      <c r="LYC31"/>
      <c r="LYD31"/>
      <c r="LYE31"/>
      <c r="LYF31"/>
      <c r="LYG31"/>
      <c r="LYH31"/>
      <c r="LYI31"/>
      <c r="LYJ31"/>
      <c r="LYK31"/>
      <c r="LYL31"/>
      <c r="LYM31"/>
      <c r="LYN31"/>
      <c r="LYO31"/>
      <c r="LYP31"/>
      <c r="LYQ31"/>
      <c r="LYR31"/>
      <c r="LYS31"/>
      <c r="LYT31"/>
      <c r="LYU31"/>
      <c r="LYV31"/>
      <c r="LYW31"/>
      <c r="LYX31"/>
      <c r="LYY31"/>
      <c r="LYZ31"/>
      <c r="LZA31"/>
      <c r="LZB31"/>
      <c r="LZC31"/>
      <c r="LZD31"/>
      <c r="LZE31"/>
      <c r="LZF31"/>
      <c r="LZG31"/>
      <c r="LZH31"/>
      <c r="LZI31"/>
      <c r="LZJ31"/>
      <c r="LZK31"/>
      <c r="LZL31"/>
      <c r="LZM31"/>
      <c r="LZN31"/>
      <c r="LZO31"/>
      <c r="LZP31"/>
      <c r="LZQ31"/>
      <c r="LZR31"/>
      <c r="LZS31"/>
      <c r="LZT31"/>
      <c r="LZU31"/>
      <c r="LZV31"/>
      <c r="LZW31"/>
      <c r="LZX31"/>
      <c r="LZY31"/>
      <c r="LZZ31"/>
      <c r="MAA31"/>
      <c r="MAB31"/>
      <c r="MAC31"/>
      <c r="MAD31"/>
      <c r="MAE31"/>
      <c r="MAF31"/>
      <c r="MAG31"/>
      <c r="MAH31"/>
      <c r="MAI31"/>
      <c r="MAJ31"/>
      <c r="MAK31"/>
      <c r="MAL31"/>
      <c r="MAM31"/>
      <c r="MAN31"/>
      <c r="MAO31"/>
      <c r="MAP31"/>
      <c r="MAQ31"/>
      <c r="MAR31"/>
      <c r="MAS31"/>
      <c r="MAT31"/>
      <c r="MAU31"/>
      <c r="MAV31"/>
      <c r="MAW31"/>
      <c r="MAX31"/>
      <c r="MAY31"/>
      <c r="MAZ31"/>
      <c r="MBA31"/>
      <c r="MBB31"/>
      <c r="MBC31"/>
      <c r="MBD31"/>
      <c r="MBE31"/>
      <c r="MBF31"/>
      <c r="MBG31"/>
      <c r="MBH31"/>
      <c r="MBI31"/>
      <c r="MBJ31"/>
      <c r="MBK31"/>
      <c r="MBL31"/>
      <c r="MBM31"/>
      <c r="MBN31"/>
      <c r="MBO31"/>
      <c r="MBP31"/>
      <c r="MBQ31"/>
      <c r="MBR31"/>
      <c r="MBS31"/>
      <c r="MBT31"/>
      <c r="MBU31"/>
      <c r="MBV31"/>
      <c r="MBW31"/>
      <c r="MBX31"/>
      <c r="MBY31"/>
      <c r="MBZ31"/>
      <c r="MCA31"/>
      <c r="MCB31"/>
      <c r="MCC31"/>
      <c r="MCD31"/>
      <c r="MCE31"/>
      <c r="MCF31"/>
      <c r="MCG31"/>
      <c r="MCH31"/>
      <c r="MCI31"/>
      <c r="MCJ31"/>
      <c r="MCK31"/>
      <c r="MCL31"/>
      <c r="MCM31"/>
      <c r="MCN31"/>
      <c r="MCO31"/>
      <c r="MCP31"/>
      <c r="MCQ31"/>
      <c r="MCR31"/>
      <c r="MCS31"/>
      <c r="MCT31"/>
      <c r="MCU31"/>
      <c r="MCV31"/>
      <c r="MCW31"/>
      <c r="MCX31"/>
      <c r="MCY31"/>
      <c r="MCZ31"/>
      <c r="MDA31"/>
      <c r="MDB31"/>
      <c r="MDC31"/>
      <c r="MDD31"/>
      <c r="MDE31"/>
      <c r="MDF31"/>
      <c r="MDG31"/>
      <c r="MDH31"/>
      <c r="MDI31"/>
      <c r="MDJ31"/>
      <c r="MDK31"/>
      <c r="MDL31"/>
      <c r="MDM31"/>
      <c r="MDN31"/>
      <c r="MDO31"/>
      <c r="MDP31"/>
      <c r="MDQ31"/>
      <c r="MDR31"/>
      <c r="MDS31"/>
      <c r="MDT31"/>
      <c r="MDU31"/>
      <c r="MDV31"/>
      <c r="MDW31"/>
      <c r="MDX31"/>
      <c r="MDY31"/>
      <c r="MDZ31"/>
      <c r="MEA31"/>
      <c r="MEB31"/>
      <c r="MEC31"/>
      <c r="MED31"/>
      <c r="MEE31"/>
      <c r="MEF31"/>
      <c r="MEG31"/>
      <c r="MEH31"/>
      <c r="MEI31"/>
      <c r="MEJ31"/>
      <c r="MEK31"/>
      <c r="MEL31"/>
      <c r="MEM31"/>
      <c r="MEN31"/>
      <c r="MEO31"/>
      <c r="MEP31"/>
      <c r="MEQ31"/>
      <c r="MER31"/>
      <c r="MES31"/>
      <c r="MET31"/>
      <c r="MEU31"/>
      <c r="MEV31"/>
      <c r="MEW31"/>
      <c r="MEX31"/>
      <c r="MEY31"/>
      <c r="MEZ31"/>
      <c r="MFA31"/>
      <c r="MFB31"/>
      <c r="MFC31"/>
      <c r="MFD31"/>
      <c r="MFE31"/>
      <c r="MFF31"/>
      <c r="MFG31"/>
      <c r="MFH31"/>
      <c r="MFI31"/>
      <c r="MFJ31"/>
      <c r="MFK31"/>
      <c r="MFL31"/>
      <c r="MFM31"/>
      <c r="MFN31"/>
      <c r="MFO31"/>
      <c r="MFP31"/>
      <c r="MFQ31"/>
      <c r="MFR31"/>
      <c r="MFS31"/>
      <c r="MFT31"/>
      <c r="MFU31"/>
      <c r="MFV31"/>
      <c r="MFW31"/>
      <c r="MFX31"/>
      <c r="MFY31"/>
      <c r="MFZ31"/>
      <c r="MGA31"/>
      <c r="MGB31"/>
      <c r="MGC31"/>
      <c r="MGD31"/>
      <c r="MGE31"/>
      <c r="MGF31"/>
      <c r="MGG31"/>
      <c r="MGH31"/>
      <c r="MGI31"/>
      <c r="MGJ31"/>
      <c r="MGK31"/>
      <c r="MGL31"/>
      <c r="MGM31"/>
      <c r="MGN31"/>
      <c r="MGO31"/>
      <c r="MGP31"/>
      <c r="MGQ31"/>
      <c r="MGR31"/>
      <c r="MGS31"/>
      <c r="MGT31"/>
      <c r="MGU31"/>
      <c r="MGV31"/>
      <c r="MGW31"/>
      <c r="MGX31"/>
      <c r="MGY31"/>
      <c r="MGZ31"/>
      <c r="MHA31"/>
      <c r="MHB31"/>
      <c r="MHC31"/>
      <c r="MHD31"/>
      <c r="MHE31"/>
      <c r="MHF31"/>
      <c r="MHG31"/>
      <c r="MHH31"/>
      <c r="MHI31"/>
      <c r="MHJ31"/>
      <c r="MHK31"/>
      <c r="MHL31"/>
      <c r="MHM31"/>
      <c r="MHN31"/>
      <c r="MHO31"/>
      <c r="MHP31"/>
      <c r="MHQ31"/>
      <c r="MHR31"/>
      <c r="MHS31"/>
      <c r="MHT31"/>
      <c r="MHU31"/>
      <c r="MHV31"/>
      <c r="MHW31"/>
      <c r="MHX31"/>
      <c r="MHY31"/>
      <c r="MHZ31"/>
      <c r="MIA31"/>
      <c r="MIB31"/>
      <c r="MIC31"/>
      <c r="MID31"/>
      <c r="MIE31"/>
      <c r="MIF31"/>
      <c r="MIG31"/>
      <c r="MIH31"/>
      <c r="MII31"/>
      <c r="MIJ31"/>
      <c r="MIK31"/>
      <c r="MIL31"/>
      <c r="MIM31"/>
      <c r="MIN31"/>
      <c r="MIO31"/>
      <c r="MIP31"/>
      <c r="MIQ31"/>
      <c r="MIR31"/>
      <c r="MIS31"/>
      <c r="MIT31"/>
      <c r="MIU31"/>
      <c r="MIV31"/>
      <c r="MIW31"/>
      <c r="MIX31"/>
      <c r="MIY31"/>
      <c r="MIZ31"/>
      <c r="MJA31"/>
      <c r="MJB31"/>
      <c r="MJC31"/>
      <c r="MJD31"/>
      <c r="MJE31"/>
      <c r="MJF31"/>
      <c r="MJG31"/>
      <c r="MJH31"/>
      <c r="MJI31"/>
      <c r="MJJ31"/>
      <c r="MJK31"/>
      <c r="MJL31"/>
      <c r="MJM31"/>
      <c r="MJN31"/>
      <c r="MJO31"/>
      <c r="MJP31"/>
      <c r="MJQ31"/>
      <c r="MJR31"/>
      <c r="MJS31"/>
      <c r="MJT31"/>
      <c r="MJU31"/>
      <c r="MJV31"/>
      <c r="MJW31"/>
      <c r="MJX31"/>
      <c r="MJY31"/>
      <c r="MJZ31"/>
      <c r="MKA31"/>
      <c r="MKB31"/>
      <c r="MKC31"/>
      <c r="MKD31"/>
      <c r="MKE31"/>
      <c r="MKF31"/>
      <c r="MKG31"/>
      <c r="MKH31"/>
      <c r="MKI31"/>
      <c r="MKJ31"/>
      <c r="MKK31"/>
      <c r="MKL31"/>
      <c r="MKM31"/>
      <c r="MKN31"/>
      <c r="MKO31"/>
      <c r="MKP31"/>
      <c r="MKQ31"/>
      <c r="MKR31"/>
      <c r="MKS31"/>
      <c r="MKT31"/>
      <c r="MKU31"/>
      <c r="MKV31"/>
      <c r="MKW31"/>
      <c r="MKX31"/>
      <c r="MKY31"/>
      <c r="MKZ31"/>
      <c r="MLA31"/>
      <c r="MLB31"/>
      <c r="MLC31"/>
      <c r="MLD31"/>
      <c r="MLE31"/>
      <c r="MLF31"/>
      <c r="MLG31"/>
      <c r="MLH31"/>
      <c r="MLI31"/>
      <c r="MLJ31"/>
      <c r="MLK31"/>
      <c r="MLL31"/>
      <c r="MLM31"/>
      <c r="MLN31"/>
      <c r="MLO31"/>
      <c r="MLP31"/>
      <c r="MLQ31"/>
      <c r="MLR31"/>
      <c r="MLS31"/>
      <c r="MLT31"/>
      <c r="MLU31"/>
      <c r="MLV31"/>
      <c r="MLW31"/>
      <c r="MLX31"/>
      <c r="MLY31"/>
      <c r="MLZ31"/>
      <c r="MMA31"/>
      <c r="MMB31"/>
      <c r="MMC31"/>
      <c r="MMD31"/>
      <c r="MME31"/>
      <c r="MMF31"/>
      <c r="MMG31"/>
      <c r="MMH31"/>
      <c r="MMI31"/>
      <c r="MMJ31"/>
      <c r="MMK31"/>
      <c r="MML31"/>
      <c r="MMM31"/>
      <c r="MMN31"/>
      <c r="MMO31"/>
      <c r="MMP31"/>
      <c r="MMQ31"/>
      <c r="MMR31"/>
      <c r="MMS31"/>
      <c r="MMT31"/>
      <c r="MMU31"/>
      <c r="MMV31"/>
      <c r="MMW31"/>
      <c r="MMX31"/>
      <c r="MMY31"/>
      <c r="MMZ31"/>
      <c r="MNA31"/>
      <c r="MNB31"/>
      <c r="MNC31"/>
      <c r="MND31"/>
      <c r="MNE31"/>
      <c r="MNF31"/>
      <c r="MNG31"/>
      <c r="MNH31"/>
      <c r="MNI31"/>
      <c r="MNJ31"/>
      <c r="MNK31"/>
      <c r="MNL31"/>
      <c r="MNM31"/>
      <c r="MNN31"/>
      <c r="MNO31"/>
      <c r="MNP31"/>
      <c r="MNQ31"/>
      <c r="MNR31"/>
      <c r="MNS31"/>
      <c r="MNT31"/>
      <c r="MNU31"/>
      <c r="MNV31"/>
      <c r="MNW31"/>
      <c r="MNX31"/>
      <c r="MNY31"/>
      <c r="MNZ31"/>
      <c r="MOA31"/>
      <c r="MOB31"/>
      <c r="MOC31"/>
      <c r="MOD31"/>
      <c r="MOE31"/>
      <c r="MOF31"/>
      <c r="MOG31"/>
      <c r="MOH31"/>
      <c r="MOI31"/>
      <c r="MOJ31"/>
      <c r="MOK31"/>
      <c r="MOL31"/>
      <c r="MOM31"/>
      <c r="MON31"/>
      <c r="MOO31"/>
      <c r="MOP31"/>
      <c r="MOQ31"/>
      <c r="MOR31"/>
      <c r="MOS31"/>
      <c r="MOT31"/>
      <c r="MOU31"/>
      <c r="MOV31"/>
      <c r="MOW31"/>
      <c r="MOX31"/>
      <c r="MOY31"/>
      <c r="MOZ31"/>
      <c r="MPA31"/>
      <c r="MPB31"/>
      <c r="MPC31"/>
      <c r="MPD31"/>
      <c r="MPE31"/>
      <c r="MPF31"/>
      <c r="MPG31"/>
      <c r="MPH31"/>
      <c r="MPI31"/>
      <c r="MPJ31"/>
      <c r="MPK31"/>
      <c r="MPL31"/>
      <c r="MPM31"/>
      <c r="MPN31"/>
      <c r="MPO31"/>
      <c r="MPP31"/>
      <c r="MPQ31"/>
      <c r="MPR31"/>
      <c r="MPS31"/>
      <c r="MPT31"/>
      <c r="MPU31"/>
      <c r="MPV31"/>
      <c r="MPW31"/>
      <c r="MPX31"/>
      <c r="MPY31"/>
      <c r="MPZ31"/>
      <c r="MQA31"/>
      <c r="MQB31"/>
      <c r="MQC31"/>
      <c r="MQD31"/>
      <c r="MQE31"/>
      <c r="MQF31"/>
      <c r="MQG31"/>
      <c r="MQH31"/>
      <c r="MQI31"/>
      <c r="MQJ31"/>
      <c r="MQK31"/>
      <c r="MQL31"/>
      <c r="MQM31"/>
      <c r="MQN31"/>
      <c r="MQO31"/>
      <c r="MQP31"/>
      <c r="MQQ31"/>
      <c r="MQR31"/>
      <c r="MQS31"/>
      <c r="MQT31"/>
      <c r="MQU31"/>
      <c r="MQV31"/>
      <c r="MQW31"/>
      <c r="MQX31"/>
      <c r="MQY31"/>
      <c r="MQZ31"/>
      <c r="MRA31"/>
      <c r="MRB31"/>
      <c r="MRC31"/>
      <c r="MRD31"/>
      <c r="MRE31"/>
      <c r="MRF31"/>
      <c r="MRG31"/>
      <c r="MRH31"/>
      <c r="MRI31"/>
      <c r="MRJ31"/>
      <c r="MRK31"/>
      <c r="MRL31"/>
      <c r="MRM31"/>
      <c r="MRN31"/>
      <c r="MRO31"/>
      <c r="MRP31"/>
      <c r="MRQ31"/>
      <c r="MRR31"/>
      <c r="MRS31"/>
      <c r="MRT31"/>
      <c r="MRU31"/>
      <c r="MRV31"/>
      <c r="MRW31"/>
      <c r="MRX31"/>
      <c r="MRY31"/>
      <c r="MRZ31"/>
      <c r="MSA31"/>
      <c r="MSB31"/>
      <c r="MSC31"/>
      <c r="MSD31"/>
      <c r="MSE31"/>
      <c r="MSF31"/>
      <c r="MSG31"/>
      <c r="MSH31"/>
      <c r="MSI31"/>
      <c r="MSJ31"/>
      <c r="MSK31"/>
      <c r="MSL31"/>
      <c r="MSM31"/>
      <c r="MSN31"/>
      <c r="MSO31"/>
      <c r="MSP31"/>
      <c r="MSQ31"/>
      <c r="MSR31"/>
      <c r="MSS31"/>
      <c r="MST31"/>
      <c r="MSU31"/>
      <c r="MSV31"/>
      <c r="MSW31"/>
      <c r="MSX31"/>
      <c r="MSY31"/>
      <c r="MSZ31"/>
      <c r="MTA31"/>
      <c r="MTB31"/>
      <c r="MTC31"/>
      <c r="MTD31"/>
      <c r="MTE31"/>
      <c r="MTF31"/>
      <c r="MTG31"/>
      <c r="MTH31"/>
      <c r="MTI31"/>
      <c r="MTJ31"/>
      <c r="MTK31"/>
      <c r="MTL31"/>
      <c r="MTM31"/>
      <c r="MTN31"/>
      <c r="MTO31"/>
      <c r="MTP31"/>
      <c r="MTQ31"/>
      <c r="MTR31"/>
      <c r="MTS31"/>
      <c r="MTT31"/>
      <c r="MTU31"/>
      <c r="MTV31"/>
      <c r="MTW31"/>
      <c r="MTX31"/>
      <c r="MTY31"/>
      <c r="MTZ31"/>
      <c r="MUA31"/>
      <c r="MUB31"/>
      <c r="MUC31"/>
      <c r="MUD31"/>
      <c r="MUE31"/>
      <c r="MUF31"/>
      <c r="MUG31"/>
      <c r="MUH31"/>
      <c r="MUI31"/>
      <c r="MUJ31"/>
      <c r="MUK31"/>
      <c r="MUL31"/>
      <c r="MUM31"/>
      <c r="MUN31"/>
      <c r="MUO31"/>
      <c r="MUP31"/>
      <c r="MUQ31"/>
      <c r="MUR31"/>
      <c r="MUS31"/>
      <c r="MUT31"/>
      <c r="MUU31"/>
      <c r="MUV31"/>
      <c r="MUW31"/>
      <c r="MUX31"/>
      <c r="MUY31"/>
      <c r="MUZ31"/>
      <c r="MVA31"/>
      <c r="MVB31"/>
      <c r="MVC31"/>
      <c r="MVD31"/>
      <c r="MVE31"/>
      <c r="MVF31"/>
      <c r="MVG31"/>
      <c r="MVH31"/>
      <c r="MVI31"/>
      <c r="MVJ31"/>
      <c r="MVK31"/>
      <c r="MVL31"/>
      <c r="MVM31"/>
      <c r="MVN31"/>
      <c r="MVO31"/>
      <c r="MVP31"/>
      <c r="MVQ31"/>
      <c r="MVR31"/>
      <c r="MVS31"/>
      <c r="MVT31"/>
      <c r="MVU31"/>
      <c r="MVV31"/>
      <c r="MVW31"/>
      <c r="MVX31"/>
      <c r="MVY31"/>
      <c r="MVZ31"/>
      <c r="MWA31"/>
      <c r="MWB31"/>
      <c r="MWC31"/>
      <c r="MWD31"/>
      <c r="MWE31"/>
      <c r="MWF31"/>
      <c r="MWG31"/>
      <c r="MWH31"/>
      <c r="MWI31"/>
      <c r="MWJ31"/>
      <c r="MWK31"/>
      <c r="MWL31"/>
      <c r="MWM31"/>
      <c r="MWN31"/>
      <c r="MWO31"/>
      <c r="MWP31"/>
      <c r="MWQ31"/>
      <c r="MWR31"/>
      <c r="MWS31"/>
      <c r="MWT31"/>
      <c r="MWU31"/>
      <c r="MWV31"/>
      <c r="MWW31"/>
      <c r="MWX31"/>
      <c r="MWY31"/>
      <c r="MWZ31"/>
      <c r="MXA31"/>
      <c r="MXB31"/>
      <c r="MXC31"/>
      <c r="MXD31"/>
      <c r="MXE31"/>
      <c r="MXF31"/>
      <c r="MXG31"/>
      <c r="MXH31"/>
      <c r="MXI31"/>
      <c r="MXJ31"/>
      <c r="MXK31"/>
      <c r="MXL31"/>
      <c r="MXM31"/>
      <c r="MXN31"/>
      <c r="MXO31"/>
      <c r="MXP31"/>
      <c r="MXQ31"/>
      <c r="MXR31"/>
      <c r="MXS31"/>
      <c r="MXT31"/>
      <c r="MXU31"/>
      <c r="MXV31"/>
      <c r="MXW31"/>
      <c r="MXX31"/>
      <c r="MXY31"/>
      <c r="MXZ31"/>
      <c r="MYA31"/>
      <c r="MYB31"/>
      <c r="MYC31"/>
      <c r="MYD31"/>
      <c r="MYE31"/>
      <c r="MYF31"/>
      <c r="MYG31"/>
      <c r="MYH31"/>
      <c r="MYI31"/>
      <c r="MYJ31"/>
      <c r="MYK31"/>
      <c r="MYL31"/>
      <c r="MYM31"/>
      <c r="MYN31"/>
      <c r="MYO31"/>
      <c r="MYP31"/>
      <c r="MYQ31"/>
      <c r="MYR31"/>
      <c r="MYS31"/>
      <c r="MYT31"/>
      <c r="MYU31"/>
      <c r="MYV31"/>
      <c r="MYW31"/>
      <c r="MYX31"/>
      <c r="MYY31"/>
      <c r="MYZ31"/>
      <c r="MZA31"/>
      <c r="MZB31"/>
      <c r="MZC31"/>
      <c r="MZD31"/>
      <c r="MZE31"/>
      <c r="MZF31"/>
      <c r="MZG31"/>
      <c r="MZH31"/>
      <c r="MZI31"/>
      <c r="MZJ31"/>
      <c r="MZK31"/>
      <c r="MZL31"/>
      <c r="MZM31"/>
      <c r="MZN31"/>
      <c r="MZO31"/>
      <c r="MZP31"/>
      <c r="MZQ31"/>
      <c r="MZR31"/>
      <c r="MZS31"/>
      <c r="MZT31"/>
      <c r="MZU31"/>
      <c r="MZV31"/>
      <c r="MZW31"/>
      <c r="MZX31"/>
      <c r="MZY31"/>
      <c r="MZZ31"/>
      <c r="NAA31"/>
      <c r="NAB31"/>
      <c r="NAC31"/>
      <c r="NAD31"/>
      <c r="NAE31"/>
      <c r="NAF31"/>
      <c r="NAG31"/>
      <c r="NAH31"/>
      <c r="NAI31"/>
      <c r="NAJ31"/>
      <c r="NAK31"/>
      <c r="NAL31"/>
      <c r="NAM31"/>
      <c r="NAN31"/>
      <c r="NAO31"/>
      <c r="NAP31"/>
      <c r="NAQ31"/>
      <c r="NAR31"/>
      <c r="NAS31"/>
      <c r="NAT31"/>
      <c r="NAU31"/>
      <c r="NAV31"/>
      <c r="NAW31"/>
      <c r="NAX31"/>
      <c r="NAY31"/>
      <c r="NAZ31"/>
      <c r="NBA31"/>
      <c r="NBB31"/>
      <c r="NBC31"/>
      <c r="NBD31"/>
      <c r="NBE31"/>
      <c r="NBF31"/>
      <c r="NBG31"/>
      <c r="NBH31"/>
      <c r="NBI31"/>
      <c r="NBJ31"/>
      <c r="NBK31"/>
      <c r="NBL31"/>
      <c r="NBM31"/>
      <c r="NBN31"/>
      <c r="NBO31"/>
      <c r="NBP31"/>
      <c r="NBQ31"/>
      <c r="NBR31"/>
      <c r="NBS31"/>
      <c r="NBT31"/>
      <c r="NBU31"/>
      <c r="NBV31"/>
      <c r="NBW31"/>
      <c r="NBX31"/>
      <c r="NBY31"/>
      <c r="NBZ31"/>
      <c r="NCA31"/>
      <c r="NCB31"/>
      <c r="NCC31"/>
      <c r="NCD31"/>
      <c r="NCE31"/>
      <c r="NCF31"/>
      <c r="NCG31"/>
      <c r="NCH31"/>
      <c r="NCI31"/>
      <c r="NCJ31"/>
      <c r="NCK31"/>
      <c r="NCL31"/>
      <c r="NCM31"/>
      <c r="NCN31"/>
      <c r="NCO31"/>
      <c r="NCP31"/>
      <c r="NCQ31"/>
      <c r="NCR31"/>
      <c r="NCS31"/>
      <c r="NCT31"/>
      <c r="NCU31"/>
      <c r="NCV31"/>
      <c r="NCW31"/>
      <c r="NCX31"/>
      <c r="NCY31"/>
      <c r="NCZ31"/>
      <c r="NDA31"/>
      <c r="NDB31"/>
      <c r="NDC31"/>
      <c r="NDD31"/>
      <c r="NDE31"/>
      <c r="NDF31"/>
      <c r="NDG31"/>
      <c r="NDH31"/>
      <c r="NDI31"/>
      <c r="NDJ31"/>
      <c r="NDK31"/>
      <c r="NDL31"/>
      <c r="NDM31"/>
      <c r="NDN31"/>
      <c r="NDO31"/>
      <c r="NDP31"/>
      <c r="NDQ31"/>
      <c r="NDR31"/>
      <c r="NDS31"/>
      <c r="NDT31"/>
      <c r="NDU31"/>
      <c r="NDV31"/>
      <c r="NDW31"/>
      <c r="NDX31"/>
      <c r="NDY31"/>
      <c r="NDZ31"/>
      <c r="NEA31"/>
      <c r="NEB31"/>
      <c r="NEC31"/>
      <c r="NED31"/>
      <c r="NEE31"/>
      <c r="NEF31"/>
      <c r="NEG31"/>
      <c r="NEH31"/>
      <c r="NEI31"/>
      <c r="NEJ31"/>
      <c r="NEK31"/>
      <c r="NEL31"/>
      <c r="NEM31"/>
      <c r="NEN31"/>
      <c r="NEO31"/>
      <c r="NEP31"/>
      <c r="NEQ31"/>
      <c r="NER31"/>
      <c r="NES31"/>
      <c r="NET31"/>
      <c r="NEU31"/>
      <c r="NEV31"/>
      <c r="NEW31"/>
      <c r="NEX31"/>
      <c r="NEY31"/>
      <c r="NEZ31"/>
      <c r="NFA31"/>
      <c r="NFB31"/>
      <c r="NFC31"/>
      <c r="NFD31"/>
      <c r="NFE31"/>
      <c r="NFF31"/>
      <c r="NFG31"/>
      <c r="NFH31"/>
      <c r="NFI31"/>
      <c r="NFJ31"/>
      <c r="NFK31"/>
      <c r="NFL31"/>
      <c r="NFM31"/>
      <c r="NFN31"/>
      <c r="NFO31"/>
      <c r="NFP31"/>
      <c r="NFQ31"/>
      <c r="NFR31"/>
      <c r="NFS31"/>
      <c r="NFT31"/>
      <c r="NFU31"/>
      <c r="NFV31"/>
      <c r="NFW31"/>
      <c r="NFX31"/>
      <c r="NFY31"/>
      <c r="NFZ31"/>
      <c r="NGA31"/>
      <c r="NGB31"/>
      <c r="NGC31"/>
      <c r="NGD31"/>
      <c r="NGE31"/>
      <c r="NGF31"/>
      <c r="NGG31"/>
      <c r="NGH31"/>
      <c r="NGI31"/>
      <c r="NGJ31"/>
      <c r="NGK31"/>
      <c r="NGL31"/>
      <c r="NGM31"/>
      <c r="NGN31"/>
      <c r="NGO31"/>
      <c r="NGP31"/>
      <c r="NGQ31"/>
      <c r="NGR31"/>
      <c r="NGS31"/>
      <c r="NGT31"/>
      <c r="NGU31"/>
      <c r="NGV31"/>
      <c r="NGW31"/>
      <c r="NGX31"/>
      <c r="NGY31"/>
      <c r="NGZ31"/>
      <c r="NHA31"/>
      <c r="NHB31"/>
      <c r="NHC31"/>
      <c r="NHD31"/>
      <c r="NHE31"/>
      <c r="NHF31"/>
      <c r="NHG31"/>
      <c r="NHH31"/>
      <c r="NHI31"/>
      <c r="NHJ31"/>
      <c r="NHK31"/>
      <c r="NHL31"/>
      <c r="NHM31"/>
      <c r="NHN31"/>
      <c r="NHO31"/>
      <c r="NHP31"/>
      <c r="NHQ31"/>
      <c r="NHR31"/>
      <c r="NHS31"/>
      <c r="NHT31"/>
      <c r="NHU31"/>
      <c r="NHV31"/>
      <c r="NHW31"/>
      <c r="NHX31"/>
      <c r="NHY31"/>
      <c r="NHZ31"/>
      <c r="NIA31"/>
      <c r="NIB31"/>
      <c r="NIC31"/>
      <c r="NID31"/>
      <c r="NIE31"/>
      <c r="NIF31"/>
      <c r="NIG31"/>
      <c r="NIH31"/>
      <c r="NII31"/>
      <c r="NIJ31"/>
      <c r="NIK31"/>
      <c r="NIL31"/>
      <c r="NIM31"/>
      <c r="NIN31"/>
      <c r="NIO31"/>
      <c r="NIP31"/>
      <c r="NIQ31"/>
      <c r="NIR31"/>
      <c r="NIS31"/>
      <c r="NIT31"/>
      <c r="NIU31"/>
      <c r="NIV31"/>
      <c r="NIW31"/>
      <c r="NIX31"/>
      <c r="NIY31"/>
      <c r="NIZ31"/>
      <c r="NJA31"/>
      <c r="NJB31"/>
      <c r="NJC31"/>
      <c r="NJD31"/>
      <c r="NJE31"/>
      <c r="NJF31"/>
      <c r="NJG31"/>
      <c r="NJH31"/>
      <c r="NJI31"/>
      <c r="NJJ31"/>
      <c r="NJK31"/>
      <c r="NJL31"/>
      <c r="NJM31"/>
      <c r="NJN31"/>
      <c r="NJO31"/>
      <c r="NJP31"/>
      <c r="NJQ31"/>
      <c r="NJR31"/>
      <c r="NJS31"/>
      <c r="NJT31"/>
      <c r="NJU31"/>
      <c r="NJV31"/>
      <c r="NJW31"/>
      <c r="NJX31"/>
      <c r="NJY31"/>
      <c r="NJZ31"/>
      <c r="NKA31"/>
      <c r="NKB31"/>
      <c r="NKC31"/>
      <c r="NKD31"/>
      <c r="NKE31"/>
      <c r="NKF31"/>
      <c r="NKG31"/>
      <c r="NKH31"/>
      <c r="NKI31"/>
      <c r="NKJ31"/>
      <c r="NKK31"/>
      <c r="NKL31"/>
      <c r="NKM31"/>
      <c r="NKN31"/>
      <c r="NKO31"/>
      <c r="NKP31"/>
      <c r="NKQ31"/>
      <c r="NKR31"/>
      <c r="NKS31"/>
      <c r="NKT31"/>
      <c r="NKU31"/>
      <c r="NKV31"/>
      <c r="NKW31"/>
      <c r="NKX31"/>
      <c r="NKY31"/>
      <c r="NKZ31"/>
      <c r="NLA31"/>
      <c r="NLB31"/>
      <c r="NLC31"/>
      <c r="NLD31"/>
      <c r="NLE31"/>
      <c r="NLF31"/>
      <c r="NLG31"/>
      <c r="NLH31"/>
      <c r="NLI31"/>
      <c r="NLJ31"/>
      <c r="NLK31"/>
      <c r="NLL31"/>
      <c r="NLM31"/>
      <c r="NLN31"/>
      <c r="NLO31"/>
      <c r="NLP31"/>
      <c r="NLQ31"/>
      <c r="NLR31"/>
      <c r="NLS31"/>
      <c r="NLT31"/>
      <c r="NLU31"/>
      <c r="NLV31"/>
      <c r="NLW31"/>
      <c r="NLX31"/>
      <c r="NLY31"/>
      <c r="NLZ31"/>
      <c r="NMA31"/>
      <c r="NMB31"/>
      <c r="NMC31"/>
      <c r="NMD31"/>
      <c r="NME31"/>
      <c r="NMF31"/>
      <c r="NMG31"/>
      <c r="NMH31"/>
      <c r="NMI31"/>
      <c r="NMJ31"/>
      <c r="NMK31"/>
      <c r="NML31"/>
      <c r="NMM31"/>
      <c r="NMN31"/>
      <c r="NMO31"/>
      <c r="NMP31"/>
      <c r="NMQ31"/>
      <c r="NMR31"/>
      <c r="NMS31"/>
      <c r="NMT31"/>
      <c r="NMU31"/>
      <c r="NMV31"/>
      <c r="NMW31"/>
      <c r="NMX31"/>
      <c r="NMY31"/>
      <c r="NMZ31"/>
      <c r="NNA31"/>
      <c r="NNB31"/>
      <c r="NNC31"/>
      <c r="NND31"/>
      <c r="NNE31"/>
      <c r="NNF31"/>
      <c r="NNG31"/>
      <c r="NNH31"/>
      <c r="NNI31"/>
      <c r="NNJ31"/>
      <c r="NNK31"/>
      <c r="NNL31"/>
      <c r="NNM31"/>
      <c r="NNN31"/>
      <c r="NNO31"/>
      <c r="NNP31"/>
      <c r="NNQ31"/>
      <c r="NNR31"/>
      <c r="NNS31"/>
      <c r="NNT31"/>
      <c r="NNU31"/>
      <c r="NNV31"/>
      <c r="NNW31"/>
      <c r="NNX31"/>
      <c r="NNY31"/>
      <c r="NNZ31"/>
      <c r="NOA31"/>
      <c r="NOB31"/>
      <c r="NOC31"/>
      <c r="NOD31"/>
      <c r="NOE31"/>
      <c r="NOF31"/>
      <c r="NOG31"/>
      <c r="NOH31"/>
      <c r="NOI31"/>
      <c r="NOJ31"/>
      <c r="NOK31"/>
      <c r="NOL31"/>
      <c r="NOM31"/>
      <c r="NON31"/>
      <c r="NOO31"/>
      <c r="NOP31"/>
      <c r="NOQ31"/>
      <c r="NOR31"/>
      <c r="NOS31"/>
      <c r="NOT31"/>
      <c r="NOU31"/>
      <c r="NOV31"/>
      <c r="NOW31"/>
      <c r="NOX31"/>
      <c r="NOY31"/>
      <c r="NOZ31"/>
      <c r="NPA31"/>
      <c r="NPB31"/>
      <c r="NPC31"/>
      <c r="NPD31"/>
      <c r="NPE31"/>
      <c r="NPF31"/>
      <c r="NPG31"/>
      <c r="NPH31"/>
      <c r="NPI31"/>
      <c r="NPJ31"/>
      <c r="NPK31"/>
      <c r="NPL31"/>
      <c r="NPM31"/>
      <c r="NPN31"/>
      <c r="NPO31"/>
      <c r="NPP31"/>
      <c r="NPQ31"/>
      <c r="NPR31"/>
      <c r="NPS31"/>
      <c r="NPT31"/>
      <c r="NPU31"/>
      <c r="NPV31"/>
      <c r="NPW31"/>
      <c r="NPX31"/>
      <c r="NPY31"/>
      <c r="NPZ31"/>
      <c r="NQA31"/>
      <c r="NQB31"/>
      <c r="NQC31"/>
      <c r="NQD31"/>
      <c r="NQE31"/>
      <c r="NQF31"/>
      <c r="NQG31"/>
      <c r="NQH31"/>
      <c r="NQI31"/>
      <c r="NQJ31"/>
      <c r="NQK31"/>
      <c r="NQL31"/>
      <c r="NQM31"/>
      <c r="NQN31"/>
      <c r="NQO31"/>
      <c r="NQP31"/>
      <c r="NQQ31"/>
      <c r="NQR31"/>
      <c r="NQS31"/>
      <c r="NQT31"/>
      <c r="NQU31"/>
      <c r="NQV31"/>
      <c r="NQW31"/>
      <c r="NQX31"/>
      <c r="NQY31"/>
      <c r="NQZ31"/>
      <c r="NRA31"/>
      <c r="NRB31"/>
      <c r="NRC31"/>
      <c r="NRD31"/>
      <c r="NRE31"/>
      <c r="NRF31"/>
      <c r="NRG31"/>
      <c r="NRH31"/>
      <c r="NRI31"/>
      <c r="NRJ31"/>
      <c r="NRK31"/>
      <c r="NRL31"/>
      <c r="NRM31"/>
      <c r="NRN31"/>
      <c r="NRO31"/>
      <c r="NRP31"/>
      <c r="NRQ31"/>
      <c r="NRR31"/>
      <c r="NRS31"/>
      <c r="NRT31"/>
      <c r="NRU31"/>
      <c r="NRV31"/>
      <c r="NRW31"/>
      <c r="NRX31"/>
      <c r="NRY31"/>
      <c r="NRZ31"/>
      <c r="NSA31"/>
      <c r="NSB31"/>
      <c r="NSC31"/>
      <c r="NSD31"/>
      <c r="NSE31"/>
      <c r="NSF31"/>
      <c r="NSG31"/>
      <c r="NSH31"/>
      <c r="NSI31"/>
      <c r="NSJ31"/>
      <c r="NSK31"/>
      <c r="NSL31"/>
      <c r="NSM31"/>
      <c r="NSN31"/>
      <c r="NSO31"/>
      <c r="NSP31"/>
      <c r="NSQ31"/>
      <c r="NSR31"/>
      <c r="NSS31"/>
      <c r="NST31"/>
      <c r="NSU31"/>
      <c r="NSV31"/>
      <c r="NSW31"/>
      <c r="NSX31"/>
      <c r="NSY31"/>
      <c r="NSZ31"/>
      <c r="NTA31"/>
      <c r="NTB31"/>
      <c r="NTC31"/>
      <c r="NTD31"/>
      <c r="NTE31"/>
      <c r="NTF31"/>
      <c r="NTG31"/>
      <c r="NTH31"/>
      <c r="NTI31"/>
      <c r="NTJ31"/>
      <c r="NTK31"/>
      <c r="NTL31"/>
      <c r="NTM31"/>
      <c r="NTN31"/>
      <c r="NTO31"/>
      <c r="NTP31"/>
      <c r="NTQ31"/>
      <c r="NTR31"/>
      <c r="NTS31"/>
      <c r="NTT31"/>
      <c r="NTU31"/>
      <c r="NTV31"/>
      <c r="NTW31"/>
      <c r="NTX31"/>
      <c r="NTY31"/>
      <c r="NTZ31"/>
      <c r="NUA31"/>
      <c r="NUB31"/>
      <c r="NUC31"/>
      <c r="NUD31"/>
      <c r="NUE31"/>
      <c r="NUF31"/>
      <c r="NUG31"/>
      <c r="NUH31"/>
      <c r="NUI31"/>
      <c r="NUJ31"/>
      <c r="NUK31"/>
      <c r="NUL31"/>
      <c r="NUM31"/>
      <c r="NUN31"/>
      <c r="NUO31"/>
      <c r="NUP31"/>
      <c r="NUQ31"/>
      <c r="NUR31"/>
      <c r="NUS31"/>
      <c r="NUT31"/>
      <c r="NUU31"/>
      <c r="NUV31"/>
      <c r="NUW31"/>
      <c r="NUX31"/>
      <c r="NUY31"/>
      <c r="NUZ31"/>
      <c r="NVA31"/>
      <c r="NVB31"/>
      <c r="NVC31"/>
      <c r="NVD31"/>
      <c r="NVE31"/>
      <c r="NVF31"/>
      <c r="NVG31"/>
      <c r="NVH31"/>
      <c r="NVI31"/>
      <c r="NVJ31"/>
      <c r="NVK31"/>
      <c r="NVL31"/>
      <c r="NVM31"/>
      <c r="NVN31"/>
      <c r="NVO31"/>
      <c r="NVP31"/>
      <c r="NVQ31"/>
      <c r="NVR31"/>
      <c r="NVS31"/>
      <c r="NVT31"/>
      <c r="NVU31"/>
      <c r="NVV31"/>
      <c r="NVW31"/>
      <c r="NVX31"/>
      <c r="NVY31"/>
      <c r="NVZ31"/>
      <c r="NWA31"/>
      <c r="NWB31"/>
      <c r="NWC31"/>
      <c r="NWD31"/>
      <c r="NWE31"/>
      <c r="NWF31"/>
      <c r="NWG31"/>
      <c r="NWH31"/>
      <c r="NWI31"/>
      <c r="NWJ31"/>
      <c r="NWK31"/>
      <c r="NWL31"/>
      <c r="NWM31"/>
      <c r="NWN31"/>
      <c r="NWO31"/>
      <c r="NWP31"/>
      <c r="NWQ31"/>
      <c r="NWR31"/>
      <c r="NWS31"/>
      <c r="NWT31"/>
      <c r="NWU31"/>
      <c r="NWV31"/>
      <c r="NWW31"/>
      <c r="NWX31"/>
      <c r="NWY31"/>
      <c r="NWZ31"/>
      <c r="NXA31"/>
      <c r="NXB31"/>
      <c r="NXC31"/>
      <c r="NXD31"/>
      <c r="NXE31"/>
      <c r="NXF31"/>
      <c r="NXG31"/>
      <c r="NXH31"/>
      <c r="NXI31"/>
      <c r="NXJ31"/>
      <c r="NXK31"/>
      <c r="NXL31"/>
      <c r="NXM31"/>
      <c r="NXN31"/>
      <c r="NXO31"/>
      <c r="NXP31"/>
      <c r="NXQ31"/>
      <c r="NXR31"/>
      <c r="NXS31"/>
      <c r="NXT31"/>
      <c r="NXU31"/>
      <c r="NXV31"/>
      <c r="NXW31"/>
      <c r="NXX31"/>
      <c r="NXY31"/>
      <c r="NXZ31"/>
      <c r="NYA31"/>
      <c r="NYB31"/>
      <c r="NYC31"/>
      <c r="NYD31"/>
      <c r="NYE31"/>
      <c r="NYF31"/>
      <c r="NYG31"/>
      <c r="NYH31"/>
      <c r="NYI31"/>
      <c r="NYJ31"/>
      <c r="NYK31"/>
      <c r="NYL31"/>
      <c r="NYM31"/>
      <c r="NYN31"/>
      <c r="NYO31"/>
      <c r="NYP31"/>
      <c r="NYQ31"/>
      <c r="NYR31"/>
      <c r="NYS31"/>
      <c r="NYT31"/>
      <c r="NYU31"/>
      <c r="NYV31"/>
      <c r="NYW31"/>
      <c r="NYX31"/>
      <c r="NYY31"/>
      <c r="NYZ31"/>
      <c r="NZA31"/>
      <c r="NZB31"/>
      <c r="NZC31"/>
      <c r="NZD31"/>
      <c r="NZE31"/>
      <c r="NZF31"/>
      <c r="NZG31"/>
      <c r="NZH31"/>
      <c r="NZI31"/>
      <c r="NZJ31"/>
      <c r="NZK31"/>
      <c r="NZL31"/>
      <c r="NZM31"/>
      <c r="NZN31"/>
      <c r="NZO31"/>
      <c r="NZP31"/>
      <c r="NZQ31"/>
      <c r="NZR31"/>
      <c r="NZS31"/>
      <c r="NZT31"/>
      <c r="NZU31"/>
      <c r="NZV31"/>
      <c r="NZW31"/>
      <c r="NZX31"/>
      <c r="NZY31"/>
      <c r="NZZ31"/>
      <c r="OAA31"/>
      <c r="OAB31"/>
      <c r="OAC31"/>
      <c r="OAD31"/>
      <c r="OAE31"/>
      <c r="OAF31"/>
      <c r="OAG31"/>
      <c r="OAH31"/>
      <c r="OAI31"/>
      <c r="OAJ31"/>
      <c r="OAK31"/>
      <c r="OAL31"/>
      <c r="OAM31"/>
      <c r="OAN31"/>
      <c r="OAO31"/>
      <c r="OAP31"/>
      <c r="OAQ31"/>
      <c r="OAR31"/>
      <c r="OAS31"/>
      <c r="OAT31"/>
      <c r="OAU31"/>
      <c r="OAV31"/>
      <c r="OAW31"/>
      <c r="OAX31"/>
      <c r="OAY31"/>
      <c r="OAZ31"/>
      <c r="OBA31"/>
      <c r="OBB31"/>
      <c r="OBC31"/>
      <c r="OBD31"/>
      <c r="OBE31"/>
      <c r="OBF31"/>
      <c r="OBG31"/>
      <c r="OBH31"/>
      <c r="OBI31"/>
      <c r="OBJ31"/>
      <c r="OBK31"/>
      <c r="OBL31"/>
      <c r="OBM31"/>
      <c r="OBN31"/>
      <c r="OBO31"/>
      <c r="OBP31"/>
      <c r="OBQ31"/>
      <c r="OBR31"/>
      <c r="OBS31"/>
      <c r="OBT31"/>
      <c r="OBU31"/>
      <c r="OBV31"/>
      <c r="OBW31"/>
      <c r="OBX31"/>
      <c r="OBY31"/>
      <c r="OBZ31"/>
      <c r="OCA31"/>
      <c r="OCB31"/>
      <c r="OCC31"/>
      <c r="OCD31"/>
      <c r="OCE31"/>
      <c r="OCF31"/>
      <c r="OCG31"/>
      <c r="OCH31"/>
      <c r="OCI31"/>
      <c r="OCJ31"/>
      <c r="OCK31"/>
      <c r="OCL31"/>
      <c r="OCM31"/>
      <c r="OCN31"/>
      <c r="OCO31"/>
      <c r="OCP31"/>
      <c r="OCQ31"/>
      <c r="OCR31"/>
      <c r="OCS31"/>
      <c r="OCT31"/>
      <c r="OCU31"/>
      <c r="OCV31"/>
      <c r="OCW31"/>
      <c r="OCX31"/>
      <c r="OCY31"/>
      <c r="OCZ31"/>
      <c r="ODA31"/>
      <c r="ODB31"/>
      <c r="ODC31"/>
      <c r="ODD31"/>
      <c r="ODE31"/>
      <c r="ODF31"/>
      <c r="ODG31"/>
      <c r="ODH31"/>
      <c r="ODI31"/>
      <c r="ODJ31"/>
      <c r="ODK31"/>
      <c r="ODL31"/>
      <c r="ODM31"/>
      <c r="ODN31"/>
      <c r="ODO31"/>
      <c r="ODP31"/>
      <c r="ODQ31"/>
      <c r="ODR31"/>
      <c r="ODS31"/>
      <c r="ODT31"/>
      <c r="ODU31"/>
      <c r="ODV31"/>
      <c r="ODW31"/>
      <c r="ODX31"/>
      <c r="ODY31"/>
      <c r="ODZ31"/>
      <c r="OEA31"/>
      <c r="OEB31"/>
      <c r="OEC31"/>
      <c r="OED31"/>
      <c r="OEE31"/>
      <c r="OEF31"/>
      <c r="OEG31"/>
      <c r="OEH31"/>
      <c r="OEI31"/>
      <c r="OEJ31"/>
      <c r="OEK31"/>
      <c r="OEL31"/>
      <c r="OEM31"/>
      <c r="OEN31"/>
      <c r="OEO31"/>
      <c r="OEP31"/>
      <c r="OEQ31"/>
      <c r="OER31"/>
      <c r="OES31"/>
      <c r="OET31"/>
      <c r="OEU31"/>
      <c r="OEV31"/>
      <c r="OEW31"/>
      <c r="OEX31"/>
      <c r="OEY31"/>
      <c r="OEZ31"/>
      <c r="OFA31"/>
      <c r="OFB31"/>
      <c r="OFC31"/>
      <c r="OFD31"/>
      <c r="OFE31"/>
      <c r="OFF31"/>
      <c r="OFG31"/>
      <c r="OFH31"/>
      <c r="OFI31"/>
      <c r="OFJ31"/>
      <c r="OFK31"/>
      <c r="OFL31"/>
      <c r="OFM31"/>
      <c r="OFN31"/>
      <c r="OFO31"/>
      <c r="OFP31"/>
      <c r="OFQ31"/>
      <c r="OFR31"/>
      <c r="OFS31"/>
      <c r="OFT31"/>
      <c r="OFU31"/>
      <c r="OFV31"/>
      <c r="OFW31"/>
      <c r="OFX31"/>
      <c r="OFY31"/>
      <c r="OFZ31"/>
      <c r="OGA31"/>
      <c r="OGB31"/>
      <c r="OGC31"/>
      <c r="OGD31"/>
      <c r="OGE31"/>
      <c r="OGF31"/>
      <c r="OGG31"/>
      <c r="OGH31"/>
      <c r="OGI31"/>
      <c r="OGJ31"/>
      <c r="OGK31"/>
      <c r="OGL31"/>
      <c r="OGM31"/>
      <c r="OGN31"/>
      <c r="OGO31"/>
      <c r="OGP31"/>
      <c r="OGQ31"/>
      <c r="OGR31"/>
      <c r="OGS31"/>
      <c r="OGT31"/>
      <c r="OGU31"/>
      <c r="OGV31"/>
      <c r="OGW31"/>
      <c r="OGX31"/>
      <c r="OGY31"/>
      <c r="OGZ31"/>
      <c r="OHA31"/>
      <c r="OHB31"/>
      <c r="OHC31"/>
      <c r="OHD31"/>
      <c r="OHE31"/>
      <c r="OHF31"/>
      <c r="OHG31"/>
      <c r="OHH31"/>
      <c r="OHI31"/>
      <c r="OHJ31"/>
      <c r="OHK31"/>
      <c r="OHL31"/>
      <c r="OHM31"/>
      <c r="OHN31"/>
      <c r="OHO31"/>
      <c r="OHP31"/>
      <c r="OHQ31"/>
      <c r="OHR31"/>
      <c r="OHS31"/>
      <c r="OHT31"/>
      <c r="OHU31"/>
      <c r="OHV31"/>
      <c r="OHW31"/>
      <c r="OHX31"/>
      <c r="OHY31"/>
      <c r="OHZ31"/>
      <c r="OIA31"/>
      <c r="OIB31"/>
      <c r="OIC31"/>
      <c r="OID31"/>
      <c r="OIE31"/>
      <c r="OIF31"/>
      <c r="OIG31"/>
      <c r="OIH31"/>
      <c r="OII31"/>
      <c r="OIJ31"/>
      <c r="OIK31"/>
      <c r="OIL31"/>
      <c r="OIM31"/>
      <c r="OIN31"/>
      <c r="OIO31"/>
      <c r="OIP31"/>
      <c r="OIQ31"/>
      <c r="OIR31"/>
      <c r="OIS31"/>
      <c r="OIT31"/>
      <c r="OIU31"/>
      <c r="OIV31"/>
      <c r="OIW31"/>
      <c r="OIX31"/>
      <c r="OIY31"/>
      <c r="OIZ31"/>
      <c r="OJA31"/>
      <c r="OJB31"/>
      <c r="OJC31"/>
      <c r="OJD31"/>
      <c r="OJE31"/>
      <c r="OJF31"/>
      <c r="OJG31"/>
      <c r="OJH31"/>
      <c r="OJI31"/>
      <c r="OJJ31"/>
      <c r="OJK31"/>
      <c r="OJL31"/>
      <c r="OJM31"/>
      <c r="OJN31"/>
      <c r="OJO31"/>
      <c r="OJP31"/>
      <c r="OJQ31"/>
      <c r="OJR31"/>
      <c r="OJS31"/>
      <c r="OJT31"/>
      <c r="OJU31"/>
      <c r="OJV31"/>
      <c r="OJW31"/>
      <c r="OJX31"/>
      <c r="OJY31"/>
      <c r="OJZ31"/>
      <c r="OKA31"/>
      <c r="OKB31"/>
      <c r="OKC31"/>
      <c r="OKD31"/>
      <c r="OKE31"/>
      <c r="OKF31"/>
      <c r="OKG31"/>
      <c r="OKH31"/>
      <c r="OKI31"/>
      <c r="OKJ31"/>
      <c r="OKK31"/>
      <c r="OKL31"/>
      <c r="OKM31"/>
      <c r="OKN31"/>
      <c r="OKO31"/>
      <c r="OKP31"/>
      <c r="OKQ31"/>
      <c r="OKR31"/>
      <c r="OKS31"/>
      <c r="OKT31"/>
      <c r="OKU31"/>
      <c r="OKV31"/>
      <c r="OKW31"/>
      <c r="OKX31"/>
      <c r="OKY31"/>
      <c r="OKZ31"/>
      <c r="OLA31"/>
      <c r="OLB31"/>
      <c r="OLC31"/>
      <c r="OLD31"/>
      <c r="OLE31"/>
      <c r="OLF31"/>
      <c r="OLG31"/>
      <c r="OLH31"/>
      <c r="OLI31"/>
      <c r="OLJ31"/>
      <c r="OLK31"/>
      <c r="OLL31"/>
      <c r="OLM31"/>
      <c r="OLN31"/>
      <c r="OLO31"/>
      <c r="OLP31"/>
      <c r="OLQ31"/>
      <c r="OLR31"/>
      <c r="OLS31"/>
      <c r="OLT31"/>
      <c r="OLU31"/>
      <c r="OLV31"/>
      <c r="OLW31"/>
      <c r="OLX31"/>
      <c r="OLY31"/>
      <c r="OLZ31"/>
      <c r="OMA31"/>
      <c r="OMB31"/>
      <c r="OMC31"/>
      <c r="OMD31"/>
      <c r="OME31"/>
      <c r="OMF31"/>
      <c r="OMG31"/>
      <c r="OMH31"/>
      <c r="OMI31"/>
      <c r="OMJ31"/>
      <c r="OMK31"/>
      <c r="OML31"/>
      <c r="OMM31"/>
      <c r="OMN31"/>
      <c r="OMO31"/>
      <c r="OMP31"/>
      <c r="OMQ31"/>
      <c r="OMR31"/>
      <c r="OMS31"/>
      <c r="OMT31"/>
      <c r="OMU31"/>
      <c r="OMV31"/>
      <c r="OMW31"/>
      <c r="OMX31"/>
      <c r="OMY31"/>
      <c r="OMZ31"/>
      <c r="ONA31"/>
      <c r="ONB31"/>
      <c r="ONC31"/>
      <c r="OND31"/>
      <c r="ONE31"/>
      <c r="ONF31"/>
      <c r="ONG31"/>
      <c r="ONH31"/>
      <c r="ONI31"/>
      <c r="ONJ31"/>
      <c r="ONK31"/>
      <c r="ONL31"/>
      <c r="ONM31"/>
      <c r="ONN31"/>
      <c r="ONO31"/>
      <c r="ONP31"/>
      <c r="ONQ31"/>
      <c r="ONR31"/>
      <c r="ONS31"/>
      <c r="ONT31"/>
      <c r="ONU31"/>
      <c r="ONV31"/>
      <c r="ONW31"/>
      <c r="ONX31"/>
      <c r="ONY31"/>
      <c r="ONZ31"/>
      <c r="OOA31"/>
      <c r="OOB31"/>
      <c r="OOC31"/>
      <c r="OOD31"/>
      <c r="OOE31"/>
      <c r="OOF31"/>
      <c r="OOG31"/>
      <c r="OOH31"/>
      <c r="OOI31"/>
      <c r="OOJ31"/>
      <c r="OOK31"/>
      <c r="OOL31"/>
      <c r="OOM31"/>
      <c r="OON31"/>
      <c r="OOO31"/>
      <c r="OOP31"/>
      <c r="OOQ31"/>
      <c r="OOR31"/>
      <c r="OOS31"/>
      <c r="OOT31"/>
      <c r="OOU31"/>
      <c r="OOV31"/>
      <c r="OOW31"/>
      <c r="OOX31"/>
      <c r="OOY31"/>
      <c r="OOZ31"/>
      <c r="OPA31"/>
      <c r="OPB31"/>
      <c r="OPC31"/>
      <c r="OPD31"/>
      <c r="OPE31"/>
      <c r="OPF31"/>
      <c r="OPG31"/>
      <c r="OPH31"/>
      <c r="OPI31"/>
      <c r="OPJ31"/>
      <c r="OPK31"/>
      <c r="OPL31"/>
      <c r="OPM31"/>
      <c r="OPN31"/>
      <c r="OPO31"/>
      <c r="OPP31"/>
      <c r="OPQ31"/>
      <c r="OPR31"/>
      <c r="OPS31"/>
      <c r="OPT31"/>
      <c r="OPU31"/>
      <c r="OPV31"/>
      <c r="OPW31"/>
      <c r="OPX31"/>
      <c r="OPY31"/>
      <c r="OPZ31"/>
      <c r="OQA31"/>
      <c r="OQB31"/>
      <c r="OQC31"/>
      <c r="OQD31"/>
      <c r="OQE31"/>
      <c r="OQF31"/>
      <c r="OQG31"/>
      <c r="OQH31"/>
      <c r="OQI31"/>
      <c r="OQJ31"/>
      <c r="OQK31"/>
      <c r="OQL31"/>
      <c r="OQM31"/>
      <c r="OQN31"/>
      <c r="OQO31"/>
      <c r="OQP31"/>
      <c r="OQQ31"/>
      <c r="OQR31"/>
      <c r="OQS31"/>
      <c r="OQT31"/>
      <c r="OQU31"/>
      <c r="OQV31"/>
      <c r="OQW31"/>
      <c r="OQX31"/>
      <c r="OQY31"/>
      <c r="OQZ31"/>
      <c r="ORA31"/>
      <c r="ORB31"/>
      <c r="ORC31"/>
      <c r="ORD31"/>
      <c r="ORE31"/>
      <c r="ORF31"/>
      <c r="ORG31"/>
      <c r="ORH31"/>
      <c r="ORI31"/>
      <c r="ORJ31"/>
      <c r="ORK31"/>
      <c r="ORL31"/>
      <c r="ORM31"/>
      <c r="ORN31"/>
      <c r="ORO31"/>
      <c r="ORP31"/>
      <c r="ORQ31"/>
      <c r="ORR31"/>
      <c r="ORS31"/>
      <c r="ORT31"/>
      <c r="ORU31"/>
      <c r="ORV31"/>
      <c r="ORW31"/>
      <c r="ORX31"/>
      <c r="ORY31"/>
      <c r="ORZ31"/>
      <c r="OSA31"/>
      <c r="OSB31"/>
      <c r="OSC31"/>
      <c r="OSD31"/>
      <c r="OSE31"/>
      <c r="OSF31"/>
      <c r="OSG31"/>
      <c r="OSH31"/>
      <c r="OSI31"/>
      <c r="OSJ31"/>
      <c r="OSK31"/>
      <c r="OSL31"/>
      <c r="OSM31"/>
      <c r="OSN31"/>
      <c r="OSO31"/>
      <c r="OSP31"/>
      <c r="OSQ31"/>
      <c r="OSR31"/>
      <c r="OSS31"/>
      <c r="OST31"/>
      <c r="OSU31"/>
      <c r="OSV31"/>
      <c r="OSW31"/>
      <c r="OSX31"/>
      <c r="OSY31"/>
      <c r="OSZ31"/>
      <c r="OTA31"/>
      <c r="OTB31"/>
      <c r="OTC31"/>
      <c r="OTD31"/>
      <c r="OTE31"/>
      <c r="OTF31"/>
      <c r="OTG31"/>
      <c r="OTH31"/>
      <c r="OTI31"/>
      <c r="OTJ31"/>
      <c r="OTK31"/>
      <c r="OTL31"/>
      <c r="OTM31"/>
      <c r="OTN31"/>
      <c r="OTO31"/>
      <c r="OTP31"/>
      <c r="OTQ31"/>
      <c r="OTR31"/>
      <c r="OTS31"/>
      <c r="OTT31"/>
      <c r="OTU31"/>
      <c r="OTV31"/>
      <c r="OTW31"/>
      <c r="OTX31"/>
      <c r="OTY31"/>
      <c r="OTZ31"/>
      <c r="OUA31"/>
      <c r="OUB31"/>
      <c r="OUC31"/>
      <c r="OUD31"/>
      <c r="OUE31"/>
      <c r="OUF31"/>
      <c r="OUG31"/>
      <c r="OUH31"/>
      <c r="OUI31"/>
      <c r="OUJ31"/>
      <c r="OUK31"/>
      <c r="OUL31"/>
      <c r="OUM31"/>
      <c r="OUN31"/>
      <c r="OUO31"/>
      <c r="OUP31"/>
      <c r="OUQ31"/>
      <c r="OUR31"/>
      <c r="OUS31"/>
      <c r="OUT31"/>
      <c r="OUU31"/>
      <c r="OUV31"/>
      <c r="OUW31"/>
      <c r="OUX31"/>
      <c r="OUY31"/>
      <c r="OUZ31"/>
      <c r="OVA31"/>
      <c r="OVB31"/>
      <c r="OVC31"/>
      <c r="OVD31"/>
      <c r="OVE31"/>
      <c r="OVF31"/>
      <c r="OVG31"/>
      <c r="OVH31"/>
      <c r="OVI31"/>
      <c r="OVJ31"/>
      <c r="OVK31"/>
      <c r="OVL31"/>
      <c r="OVM31"/>
      <c r="OVN31"/>
      <c r="OVO31"/>
      <c r="OVP31"/>
      <c r="OVQ31"/>
      <c r="OVR31"/>
      <c r="OVS31"/>
      <c r="OVT31"/>
      <c r="OVU31"/>
      <c r="OVV31"/>
      <c r="OVW31"/>
      <c r="OVX31"/>
      <c r="OVY31"/>
      <c r="OVZ31"/>
      <c r="OWA31"/>
      <c r="OWB31"/>
      <c r="OWC31"/>
      <c r="OWD31"/>
      <c r="OWE31"/>
      <c r="OWF31"/>
      <c r="OWG31"/>
      <c r="OWH31"/>
      <c r="OWI31"/>
      <c r="OWJ31"/>
      <c r="OWK31"/>
      <c r="OWL31"/>
      <c r="OWM31"/>
      <c r="OWN31"/>
      <c r="OWO31"/>
      <c r="OWP31"/>
      <c r="OWQ31"/>
      <c r="OWR31"/>
      <c r="OWS31"/>
      <c r="OWT31"/>
      <c r="OWU31"/>
      <c r="OWV31"/>
      <c r="OWW31"/>
      <c r="OWX31"/>
      <c r="OWY31"/>
      <c r="OWZ31"/>
      <c r="OXA31"/>
      <c r="OXB31"/>
      <c r="OXC31"/>
      <c r="OXD31"/>
      <c r="OXE31"/>
      <c r="OXF31"/>
      <c r="OXG31"/>
      <c r="OXH31"/>
      <c r="OXI31"/>
      <c r="OXJ31"/>
      <c r="OXK31"/>
      <c r="OXL31"/>
      <c r="OXM31"/>
      <c r="OXN31"/>
      <c r="OXO31"/>
      <c r="OXP31"/>
      <c r="OXQ31"/>
      <c r="OXR31"/>
      <c r="OXS31"/>
      <c r="OXT31"/>
      <c r="OXU31"/>
      <c r="OXV31"/>
      <c r="OXW31"/>
      <c r="OXX31"/>
      <c r="OXY31"/>
      <c r="OXZ31"/>
      <c r="OYA31"/>
      <c r="OYB31"/>
      <c r="OYC31"/>
      <c r="OYD31"/>
      <c r="OYE31"/>
      <c r="OYF31"/>
      <c r="OYG31"/>
      <c r="OYH31"/>
      <c r="OYI31"/>
      <c r="OYJ31"/>
      <c r="OYK31"/>
      <c r="OYL31"/>
      <c r="OYM31"/>
      <c r="OYN31"/>
      <c r="OYO31"/>
      <c r="OYP31"/>
      <c r="OYQ31"/>
      <c r="OYR31"/>
      <c r="OYS31"/>
      <c r="OYT31"/>
      <c r="OYU31"/>
      <c r="OYV31"/>
      <c r="OYW31"/>
      <c r="OYX31"/>
      <c r="OYY31"/>
      <c r="OYZ31"/>
      <c r="OZA31"/>
      <c r="OZB31"/>
      <c r="OZC31"/>
      <c r="OZD31"/>
      <c r="OZE31"/>
      <c r="OZF31"/>
      <c r="OZG31"/>
      <c r="OZH31"/>
      <c r="OZI31"/>
      <c r="OZJ31"/>
      <c r="OZK31"/>
      <c r="OZL31"/>
      <c r="OZM31"/>
      <c r="OZN31"/>
      <c r="OZO31"/>
      <c r="OZP31"/>
      <c r="OZQ31"/>
      <c r="OZR31"/>
      <c r="OZS31"/>
      <c r="OZT31"/>
      <c r="OZU31"/>
      <c r="OZV31"/>
      <c r="OZW31"/>
      <c r="OZX31"/>
      <c r="OZY31"/>
      <c r="OZZ31"/>
      <c r="PAA31"/>
      <c r="PAB31"/>
      <c r="PAC31"/>
      <c r="PAD31"/>
      <c r="PAE31"/>
      <c r="PAF31"/>
      <c r="PAG31"/>
      <c r="PAH31"/>
      <c r="PAI31"/>
      <c r="PAJ31"/>
      <c r="PAK31"/>
      <c r="PAL31"/>
      <c r="PAM31"/>
      <c r="PAN31"/>
      <c r="PAO31"/>
      <c r="PAP31"/>
      <c r="PAQ31"/>
      <c r="PAR31"/>
      <c r="PAS31"/>
      <c r="PAT31"/>
      <c r="PAU31"/>
      <c r="PAV31"/>
      <c r="PAW31"/>
      <c r="PAX31"/>
      <c r="PAY31"/>
      <c r="PAZ31"/>
      <c r="PBA31"/>
      <c r="PBB31"/>
      <c r="PBC31"/>
      <c r="PBD31"/>
      <c r="PBE31"/>
      <c r="PBF31"/>
      <c r="PBG31"/>
      <c r="PBH31"/>
      <c r="PBI31"/>
      <c r="PBJ31"/>
      <c r="PBK31"/>
      <c r="PBL31"/>
      <c r="PBM31"/>
      <c r="PBN31"/>
      <c r="PBO31"/>
      <c r="PBP31"/>
      <c r="PBQ31"/>
      <c r="PBR31"/>
      <c r="PBS31"/>
      <c r="PBT31"/>
      <c r="PBU31"/>
      <c r="PBV31"/>
      <c r="PBW31"/>
      <c r="PBX31"/>
      <c r="PBY31"/>
      <c r="PBZ31"/>
      <c r="PCA31"/>
      <c r="PCB31"/>
      <c r="PCC31"/>
      <c r="PCD31"/>
      <c r="PCE31"/>
      <c r="PCF31"/>
      <c r="PCG31"/>
      <c r="PCH31"/>
      <c r="PCI31"/>
      <c r="PCJ31"/>
      <c r="PCK31"/>
      <c r="PCL31"/>
      <c r="PCM31"/>
      <c r="PCN31"/>
      <c r="PCO31"/>
      <c r="PCP31"/>
      <c r="PCQ31"/>
      <c r="PCR31"/>
      <c r="PCS31"/>
      <c r="PCT31"/>
      <c r="PCU31"/>
      <c r="PCV31"/>
      <c r="PCW31"/>
      <c r="PCX31"/>
      <c r="PCY31"/>
      <c r="PCZ31"/>
      <c r="PDA31"/>
      <c r="PDB31"/>
      <c r="PDC31"/>
      <c r="PDD31"/>
      <c r="PDE31"/>
      <c r="PDF31"/>
      <c r="PDG31"/>
      <c r="PDH31"/>
      <c r="PDI31"/>
      <c r="PDJ31"/>
      <c r="PDK31"/>
      <c r="PDL31"/>
      <c r="PDM31"/>
      <c r="PDN31"/>
      <c r="PDO31"/>
      <c r="PDP31"/>
      <c r="PDQ31"/>
      <c r="PDR31"/>
      <c r="PDS31"/>
      <c r="PDT31"/>
      <c r="PDU31"/>
      <c r="PDV31"/>
      <c r="PDW31"/>
      <c r="PDX31"/>
      <c r="PDY31"/>
      <c r="PDZ31"/>
      <c r="PEA31"/>
      <c r="PEB31"/>
      <c r="PEC31"/>
      <c r="PED31"/>
      <c r="PEE31"/>
      <c r="PEF31"/>
      <c r="PEG31"/>
      <c r="PEH31"/>
      <c r="PEI31"/>
      <c r="PEJ31"/>
      <c r="PEK31"/>
      <c r="PEL31"/>
      <c r="PEM31"/>
      <c r="PEN31"/>
      <c r="PEO31"/>
      <c r="PEP31"/>
      <c r="PEQ31"/>
      <c r="PER31"/>
      <c r="PES31"/>
      <c r="PET31"/>
      <c r="PEU31"/>
      <c r="PEV31"/>
      <c r="PEW31"/>
      <c r="PEX31"/>
      <c r="PEY31"/>
      <c r="PEZ31"/>
      <c r="PFA31"/>
      <c r="PFB31"/>
      <c r="PFC31"/>
      <c r="PFD31"/>
      <c r="PFE31"/>
      <c r="PFF31"/>
      <c r="PFG31"/>
      <c r="PFH31"/>
      <c r="PFI31"/>
      <c r="PFJ31"/>
      <c r="PFK31"/>
      <c r="PFL31"/>
      <c r="PFM31"/>
      <c r="PFN31"/>
      <c r="PFO31"/>
      <c r="PFP31"/>
      <c r="PFQ31"/>
      <c r="PFR31"/>
      <c r="PFS31"/>
      <c r="PFT31"/>
      <c r="PFU31"/>
      <c r="PFV31"/>
      <c r="PFW31"/>
      <c r="PFX31"/>
      <c r="PFY31"/>
      <c r="PFZ31"/>
      <c r="PGA31"/>
      <c r="PGB31"/>
      <c r="PGC31"/>
      <c r="PGD31"/>
      <c r="PGE31"/>
      <c r="PGF31"/>
      <c r="PGG31"/>
      <c r="PGH31"/>
      <c r="PGI31"/>
      <c r="PGJ31"/>
      <c r="PGK31"/>
      <c r="PGL31"/>
      <c r="PGM31"/>
      <c r="PGN31"/>
      <c r="PGO31"/>
      <c r="PGP31"/>
      <c r="PGQ31"/>
      <c r="PGR31"/>
      <c r="PGS31"/>
      <c r="PGT31"/>
      <c r="PGU31"/>
      <c r="PGV31"/>
      <c r="PGW31"/>
      <c r="PGX31"/>
      <c r="PGY31"/>
      <c r="PGZ31"/>
      <c r="PHA31"/>
      <c r="PHB31"/>
      <c r="PHC31"/>
      <c r="PHD31"/>
      <c r="PHE31"/>
      <c r="PHF31"/>
      <c r="PHG31"/>
      <c r="PHH31"/>
      <c r="PHI31"/>
      <c r="PHJ31"/>
      <c r="PHK31"/>
      <c r="PHL31"/>
      <c r="PHM31"/>
      <c r="PHN31"/>
      <c r="PHO31"/>
      <c r="PHP31"/>
      <c r="PHQ31"/>
      <c r="PHR31"/>
      <c r="PHS31"/>
      <c r="PHT31"/>
      <c r="PHU31"/>
      <c r="PHV31"/>
      <c r="PHW31"/>
      <c r="PHX31"/>
      <c r="PHY31"/>
      <c r="PHZ31"/>
      <c r="PIA31"/>
      <c r="PIB31"/>
      <c r="PIC31"/>
      <c r="PID31"/>
      <c r="PIE31"/>
      <c r="PIF31"/>
      <c r="PIG31"/>
      <c r="PIH31"/>
      <c r="PII31"/>
      <c r="PIJ31"/>
      <c r="PIK31"/>
      <c r="PIL31"/>
      <c r="PIM31"/>
      <c r="PIN31"/>
      <c r="PIO31"/>
      <c r="PIP31"/>
      <c r="PIQ31"/>
      <c r="PIR31"/>
      <c r="PIS31"/>
      <c r="PIT31"/>
      <c r="PIU31"/>
      <c r="PIV31"/>
      <c r="PIW31"/>
      <c r="PIX31"/>
      <c r="PIY31"/>
      <c r="PIZ31"/>
      <c r="PJA31"/>
      <c r="PJB31"/>
      <c r="PJC31"/>
      <c r="PJD31"/>
      <c r="PJE31"/>
      <c r="PJF31"/>
      <c r="PJG31"/>
      <c r="PJH31"/>
      <c r="PJI31"/>
      <c r="PJJ31"/>
      <c r="PJK31"/>
      <c r="PJL31"/>
      <c r="PJM31"/>
      <c r="PJN31"/>
      <c r="PJO31"/>
      <c r="PJP31"/>
      <c r="PJQ31"/>
      <c r="PJR31"/>
      <c r="PJS31"/>
      <c r="PJT31"/>
      <c r="PJU31"/>
      <c r="PJV31"/>
      <c r="PJW31"/>
      <c r="PJX31"/>
      <c r="PJY31"/>
      <c r="PJZ31"/>
      <c r="PKA31"/>
      <c r="PKB31"/>
      <c r="PKC31"/>
      <c r="PKD31"/>
      <c r="PKE31"/>
      <c r="PKF31"/>
      <c r="PKG31"/>
      <c r="PKH31"/>
      <c r="PKI31"/>
      <c r="PKJ31"/>
      <c r="PKK31"/>
      <c r="PKL31"/>
      <c r="PKM31"/>
      <c r="PKN31"/>
      <c r="PKO31"/>
      <c r="PKP31"/>
      <c r="PKQ31"/>
      <c r="PKR31"/>
      <c r="PKS31"/>
      <c r="PKT31"/>
      <c r="PKU31"/>
      <c r="PKV31"/>
      <c r="PKW31"/>
      <c r="PKX31"/>
      <c r="PKY31"/>
      <c r="PKZ31"/>
      <c r="PLA31"/>
      <c r="PLB31"/>
      <c r="PLC31"/>
      <c r="PLD31"/>
      <c r="PLE31"/>
      <c r="PLF31"/>
      <c r="PLG31"/>
      <c r="PLH31"/>
      <c r="PLI31"/>
      <c r="PLJ31"/>
      <c r="PLK31"/>
      <c r="PLL31"/>
      <c r="PLM31"/>
      <c r="PLN31"/>
      <c r="PLO31"/>
      <c r="PLP31"/>
      <c r="PLQ31"/>
      <c r="PLR31"/>
      <c r="PLS31"/>
      <c r="PLT31"/>
      <c r="PLU31"/>
      <c r="PLV31"/>
      <c r="PLW31"/>
      <c r="PLX31"/>
      <c r="PLY31"/>
      <c r="PLZ31"/>
      <c r="PMA31"/>
      <c r="PMB31"/>
      <c r="PMC31"/>
      <c r="PMD31"/>
      <c r="PME31"/>
      <c r="PMF31"/>
      <c r="PMG31"/>
      <c r="PMH31"/>
      <c r="PMI31"/>
      <c r="PMJ31"/>
      <c r="PMK31"/>
      <c r="PML31"/>
      <c r="PMM31"/>
      <c r="PMN31"/>
      <c r="PMO31"/>
      <c r="PMP31"/>
      <c r="PMQ31"/>
      <c r="PMR31"/>
      <c r="PMS31"/>
      <c r="PMT31"/>
      <c r="PMU31"/>
      <c r="PMV31"/>
      <c r="PMW31"/>
      <c r="PMX31"/>
      <c r="PMY31"/>
      <c r="PMZ31"/>
      <c r="PNA31"/>
      <c r="PNB31"/>
      <c r="PNC31"/>
      <c r="PND31"/>
      <c r="PNE31"/>
      <c r="PNF31"/>
      <c r="PNG31"/>
      <c r="PNH31"/>
      <c r="PNI31"/>
      <c r="PNJ31"/>
      <c r="PNK31"/>
      <c r="PNL31"/>
      <c r="PNM31"/>
      <c r="PNN31"/>
      <c r="PNO31"/>
      <c r="PNP31"/>
      <c r="PNQ31"/>
      <c r="PNR31"/>
      <c r="PNS31"/>
      <c r="PNT31"/>
      <c r="PNU31"/>
      <c r="PNV31"/>
      <c r="PNW31"/>
      <c r="PNX31"/>
      <c r="PNY31"/>
      <c r="PNZ31"/>
      <c r="POA31"/>
      <c r="POB31"/>
      <c r="POC31"/>
      <c r="POD31"/>
      <c r="POE31"/>
      <c r="POF31"/>
      <c r="POG31"/>
      <c r="POH31"/>
      <c r="POI31"/>
      <c r="POJ31"/>
      <c r="POK31"/>
      <c r="POL31"/>
      <c r="POM31"/>
      <c r="PON31"/>
      <c r="POO31"/>
      <c r="POP31"/>
      <c r="POQ31"/>
      <c r="POR31"/>
      <c r="POS31"/>
      <c r="POT31"/>
      <c r="POU31"/>
      <c r="POV31"/>
      <c r="POW31"/>
      <c r="POX31"/>
      <c r="POY31"/>
      <c r="POZ31"/>
      <c r="PPA31"/>
      <c r="PPB31"/>
      <c r="PPC31"/>
      <c r="PPD31"/>
      <c r="PPE31"/>
      <c r="PPF31"/>
      <c r="PPG31"/>
      <c r="PPH31"/>
      <c r="PPI31"/>
      <c r="PPJ31"/>
      <c r="PPK31"/>
      <c r="PPL31"/>
      <c r="PPM31"/>
      <c r="PPN31"/>
      <c r="PPO31"/>
      <c r="PPP31"/>
      <c r="PPQ31"/>
      <c r="PPR31"/>
      <c r="PPS31"/>
      <c r="PPT31"/>
      <c r="PPU31"/>
      <c r="PPV31"/>
      <c r="PPW31"/>
      <c r="PPX31"/>
      <c r="PPY31"/>
      <c r="PPZ31"/>
      <c r="PQA31"/>
      <c r="PQB31"/>
      <c r="PQC31"/>
      <c r="PQD31"/>
      <c r="PQE31"/>
      <c r="PQF31"/>
      <c r="PQG31"/>
      <c r="PQH31"/>
      <c r="PQI31"/>
      <c r="PQJ31"/>
      <c r="PQK31"/>
      <c r="PQL31"/>
      <c r="PQM31"/>
      <c r="PQN31"/>
      <c r="PQO31"/>
      <c r="PQP31"/>
      <c r="PQQ31"/>
      <c r="PQR31"/>
      <c r="PQS31"/>
      <c r="PQT31"/>
      <c r="PQU31"/>
      <c r="PQV31"/>
      <c r="PQW31"/>
      <c r="PQX31"/>
      <c r="PQY31"/>
      <c r="PQZ31"/>
      <c r="PRA31"/>
      <c r="PRB31"/>
      <c r="PRC31"/>
      <c r="PRD31"/>
      <c r="PRE31"/>
      <c r="PRF31"/>
      <c r="PRG31"/>
      <c r="PRH31"/>
      <c r="PRI31"/>
      <c r="PRJ31"/>
      <c r="PRK31"/>
      <c r="PRL31"/>
      <c r="PRM31"/>
      <c r="PRN31"/>
      <c r="PRO31"/>
      <c r="PRP31"/>
      <c r="PRQ31"/>
      <c r="PRR31"/>
      <c r="PRS31"/>
      <c r="PRT31"/>
      <c r="PRU31"/>
      <c r="PRV31"/>
      <c r="PRW31"/>
      <c r="PRX31"/>
      <c r="PRY31"/>
      <c r="PRZ31"/>
      <c r="PSA31"/>
      <c r="PSB31"/>
      <c r="PSC31"/>
      <c r="PSD31"/>
      <c r="PSE31"/>
      <c r="PSF31"/>
      <c r="PSG31"/>
      <c r="PSH31"/>
      <c r="PSI31"/>
      <c r="PSJ31"/>
      <c r="PSK31"/>
      <c r="PSL31"/>
      <c r="PSM31"/>
      <c r="PSN31"/>
      <c r="PSO31"/>
      <c r="PSP31"/>
      <c r="PSQ31"/>
      <c r="PSR31"/>
      <c r="PSS31"/>
      <c r="PST31"/>
      <c r="PSU31"/>
      <c r="PSV31"/>
      <c r="PSW31"/>
      <c r="PSX31"/>
      <c r="PSY31"/>
      <c r="PSZ31"/>
      <c r="PTA31"/>
      <c r="PTB31"/>
      <c r="PTC31"/>
      <c r="PTD31"/>
      <c r="PTE31"/>
      <c r="PTF31"/>
      <c r="PTG31"/>
      <c r="PTH31"/>
      <c r="PTI31"/>
      <c r="PTJ31"/>
      <c r="PTK31"/>
      <c r="PTL31"/>
      <c r="PTM31"/>
      <c r="PTN31"/>
      <c r="PTO31"/>
      <c r="PTP31"/>
      <c r="PTQ31"/>
      <c r="PTR31"/>
      <c r="PTS31"/>
      <c r="PTT31"/>
      <c r="PTU31"/>
      <c r="PTV31"/>
      <c r="PTW31"/>
      <c r="PTX31"/>
      <c r="PTY31"/>
      <c r="PTZ31"/>
      <c r="PUA31"/>
      <c r="PUB31"/>
      <c r="PUC31"/>
      <c r="PUD31"/>
      <c r="PUE31"/>
      <c r="PUF31"/>
      <c r="PUG31"/>
      <c r="PUH31"/>
      <c r="PUI31"/>
      <c r="PUJ31"/>
      <c r="PUK31"/>
      <c r="PUL31"/>
      <c r="PUM31"/>
      <c r="PUN31"/>
      <c r="PUO31"/>
      <c r="PUP31"/>
      <c r="PUQ31"/>
      <c r="PUR31"/>
      <c r="PUS31"/>
      <c r="PUT31"/>
      <c r="PUU31"/>
      <c r="PUV31"/>
      <c r="PUW31"/>
      <c r="PUX31"/>
      <c r="PUY31"/>
      <c r="PUZ31"/>
      <c r="PVA31"/>
      <c r="PVB31"/>
      <c r="PVC31"/>
      <c r="PVD31"/>
      <c r="PVE31"/>
      <c r="PVF31"/>
      <c r="PVG31"/>
      <c r="PVH31"/>
      <c r="PVI31"/>
      <c r="PVJ31"/>
      <c r="PVK31"/>
      <c r="PVL31"/>
      <c r="PVM31"/>
      <c r="PVN31"/>
      <c r="PVO31"/>
      <c r="PVP31"/>
      <c r="PVQ31"/>
      <c r="PVR31"/>
      <c r="PVS31"/>
      <c r="PVT31"/>
      <c r="PVU31"/>
      <c r="PVV31"/>
      <c r="PVW31"/>
      <c r="PVX31"/>
      <c r="PVY31"/>
      <c r="PVZ31"/>
      <c r="PWA31"/>
      <c r="PWB31"/>
      <c r="PWC31"/>
      <c r="PWD31"/>
      <c r="PWE31"/>
      <c r="PWF31"/>
      <c r="PWG31"/>
      <c r="PWH31"/>
      <c r="PWI31"/>
      <c r="PWJ31"/>
      <c r="PWK31"/>
      <c r="PWL31"/>
      <c r="PWM31"/>
      <c r="PWN31"/>
      <c r="PWO31"/>
      <c r="PWP31"/>
      <c r="PWQ31"/>
      <c r="PWR31"/>
      <c r="PWS31"/>
      <c r="PWT31"/>
      <c r="PWU31"/>
      <c r="PWV31"/>
      <c r="PWW31"/>
      <c r="PWX31"/>
      <c r="PWY31"/>
      <c r="PWZ31"/>
      <c r="PXA31"/>
      <c r="PXB31"/>
      <c r="PXC31"/>
      <c r="PXD31"/>
      <c r="PXE31"/>
      <c r="PXF31"/>
      <c r="PXG31"/>
      <c r="PXH31"/>
      <c r="PXI31"/>
      <c r="PXJ31"/>
      <c r="PXK31"/>
      <c r="PXL31"/>
      <c r="PXM31"/>
      <c r="PXN31"/>
      <c r="PXO31"/>
      <c r="PXP31"/>
      <c r="PXQ31"/>
      <c r="PXR31"/>
      <c r="PXS31"/>
      <c r="PXT31"/>
      <c r="PXU31"/>
      <c r="PXV31"/>
      <c r="PXW31"/>
      <c r="PXX31"/>
      <c r="PXY31"/>
      <c r="PXZ31"/>
      <c r="PYA31"/>
      <c r="PYB31"/>
      <c r="PYC31"/>
      <c r="PYD31"/>
      <c r="PYE31"/>
      <c r="PYF31"/>
      <c r="PYG31"/>
      <c r="PYH31"/>
      <c r="PYI31"/>
      <c r="PYJ31"/>
      <c r="PYK31"/>
      <c r="PYL31"/>
      <c r="PYM31"/>
      <c r="PYN31"/>
      <c r="PYO31"/>
      <c r="PYP31"/>
      <c r="PYQ31"/>
      <c r="PYR31"/>
      <c r="PYS31"/>
      <c r="PYT31"/>
      <c r="PYU31"/>
      <c r="PYV31"/>
      <c r="PYW31"/>
      <c r="PYX31"/>
      <c r="PYY31"/>
      <c r="PYZ31"/>
      <c r="PZA31"/>
      <c r="PZB31"/>
      <c r="PZC31"/>
      <c r="PZD31"/>
      <c r="PZE31"/>
      <c r="PZF31"/>
      <c r="PZG31"/>
      <c r="PZH31"/>
      <c r="PZI31"/>
      <c r="PZJ31"/>
      <c r="PZK31"/>
      <c r="PZL31"/>
      <c r="PZM31"/>
      <c r="PZN31"/>
      <c r="PZO31"/>
      <c r="PZP31"/>
      <c r="PZQ31"/>
      <c r="PZR31"/>
      <c r="PZS31"/>
      <c r="PZT31"/>
      <c r="PZU31"/>
      <c r="PZV31"/>
      <c r="PZW31"/>
      <c r="PZX31"/>
      <c r="PZY31"/>
      <c r="PZZ31"/>
      <c r="QAA31"/>
      <c r="QAB31"/>
      <c r="QAC31"/>
      <c r="QAD31"/>
      <c r="QAE31"/>
      <c r="QAF31"/>
      <c r="QAG31"/>
      <c r="QAH31"/>
      <c r="QAI31"/>
      <c r="QAJ31"/>
      <c r="QAK31"/>
      <c r="QAL31"/>
      <c r="QAM31"/>
      <c r="QAN31"/>
      <c r="QAO31"/>
      <c r="QAP31"/>
      <c r="QAQ31"/>
      <c r="QAR31"/>
      <c r="QAS31"/>
      <c r="QAT31"/>
      <c r="QAU31"/>
      <c r="QAV31"/>
      <c r="QAW31"/>
      <c r="QAX31"/>
      <c r="QAY31"/>
      <c r="QAZ31"/>
      <c r="QBA31"/>
      <c r="QBB31"/>
      <c r="QBC31"/>
      <c r="QBD31"/>
      <c r="QBE31"/>
      <c r="QBF31"/>
      <c r="QBG31"/>
      <c r="QBH31"/>
      <c r="QBI31"/>
      <c r="QBJ31"/>
      <c r="QBK31"/>
      <c r="QBL31"/>
      <c r="QBM31"/>
      <c r="QBN31"/>
      <c r="QBO31"/>
      <c r="QBP31"/>
      <c r="QBQ31"/>
      <c r="QBR31"/>
      <c r="QBS31"/>
      <c r="QBT31"/>
      <c r="QBU31"/>
      <c r="QBV31"/>
      <c r="QBW31"/>
      <c r="QBX31"/>
      <c r="QBY31"/>
      <c r="QBZ31"/>
      <c r="QCA31"/>
      <c r="QCB31"/>
      <c r="QCC31"/>
      <c r="QCD31"/>
      <c r="QCE31"/>
      <c r="QCF31"/>
      <c r="QCG31"/>
      <c r="QCH31"/>
      <c r="QCI31"/>
      <c r="QCJ31"/>
      <c r="QCK31"/>
      <c r="QCL31"/>
      <c r="QCM31"/>
      <c r="QCN31"/>
      <c r="QCO31"/>
      <c r="QCP31"/>
      <c r="QCQ31"/>
      <c r="QCR31"/>
      <c r="QCS31"/>
      <c r="QCT31"/>
      <c r="QCU31"/>
      <c r="QCV31"/>
      <c r="QCW31"/>
      <c r="QCX31"/>
      <c r="QCY31"/>
      <c r="QCZ31"/>
      <c r="QDA31"/>
      <c r="QDB31"/>
      <c r="QDC31"/>
      <c r="QDD31"/>
      <c r="QDE31"/>
      <c r="QDF31"/>
      <c r="QDG31"/>
      <c r="QDH31"/>
      <c r="QDI31"/>
      <c r="QDJ31"/>
      <c r="QDK31"/>
      <c r="QDL31"/>
      <c r="QDM31"/>
      <c r="QDN31"/>
      <c r="QDO31"/>
      <c r="QDP31"/>
      <c r="QDQ31"/>
      <c r="QDR31"/>
      <c r="QDS31"/>
      <c r="QDT31"/>
      <c r="QDU31"/>
      <c r="QDV31"/>
      <c r="QDW31"/>
      <c r="QDX31"/>
      <c r="QDY31"/>
      <c r="QDZ31"/>
      <c r="QEA31"/>
      <c r="QEB31"/>
      <c r="QEC31"/>
      <c r="QED31"/>
      <c r="QEE31"/>
      <c r="QEF31"/>
      <c r="QEG31"/>
      <c r="QEH31"/>
      <c r="QEI31"/>
      <c r="QEJ31"/>
      <c r="QEK31"/>
      <c r="QEL31"/>
      <c r="QEM31"/>
      <c r="QEN31"/>
      <c r="QEO31"/>
      <c r="QEP31"/>
      <c r="QEQ31"/>
      <c r="QER31"/>
      <c r="QES31"/>
      <c r="QET31"/>
      <c r="QEU31"/>
      <c r="QEV31"/>
      <c r="QEW31"/>
      <c r="QEX31"/>
      <c r="QEY31"/>
      <c r="QEZ31"/>
      <c r="QFA31"/>
      <c r="QFB31"/>
      <c r="QFC31"/>
      <c r="QFD31"/>
      <c r="QFE31"/>
      <c r="QFF31"/>
      <c r="QFG31"/>
      <c r="QFH31"/>
      <c r="QFI31"/>
      <c r="QFJ31"/>
      <c r="QFK31"/>
      <c r="QFL31"/>
      <c r="QFM31"/>
      <c r="QFN31"/>
      <c r="QFO31"/>
      <c r="QFP31"/>
      <c r="QFQ31"/>
      <c r="QFR31"/>
      <c r="QFS31"/>
      <c r="QFT31"/>
      <c r="QFU31"/>
      <c r="QFV31"/>
      <c r="QFW31"/>
      <c r="QFX31"/>
      <c r="QFY31"/>
      <c r="QFZ31"/>
      <c r="QGA31"/>
      <c r="QGB31"/>
      <c r="QGC31"/>
      <c r="QGD31"/>
      <c r="QGE31"/>
      <c r="QGF31"/>
      <c r="QGG31"/>
      <c r="QGH31"/>
      <c r="QGI31"/>
      <c r="QGJ31"/>
      <c r="QGK31"/>
      <c r="QGL31"/>
      <c r="QGM31"/>
      <c r="QGN31"/>
      <c r="QGO31"/>
      <c r="QGP31"/>
      <c r="QGQ31"/>
      <c r="QGR31"/>
      <c r="QGS31"/>
      <c r="QGT31"/>
      <c r="QGU31"/>
      <c r="QGV31"/>
      <c r="QGW31"/>
      <c r="QGX31"/>
      <c r="QGY31"/>
      <c r="QGZ31"/>
      <c r="QHA31"/>
      <c r="QHB31"/>
      <c r="QHC31"/>
      <c r="QHD31"/>
      <c r="QHE31"/>
      <c r="QHF31"/>
      <c r="QHG31"/>
      <c r="QHH31"/>
      <c r="QHI31"/>
      <c r="QHJ31"/>
      <c r="QHK31"/>
      <c r="QHL31"/>
      <c r="QHM31"/>
      <c r="QHN31"/>
      <c r="QHO31"/>
      <c r="QHP31"/>
      <c r="QHQ31"/>
      <c r="QHR31"/>
      <c r="QHS31"/>
      <c r="QHT31"/>
      <c r="QHU31"/>
      <c r="QHV31"/>
      <c r="QHW31"/>
      <c r="QHX31"/>
      <c r="QHY31"/>
      <c r="QHZ31"/>
      <c r="QIA31"/>
      <c r="QIB31"/>
      <c r="QIC31"/>
      <c r="QID31"/>
      <c r="QIE31"/>
      <c r="QIF31"/>
      <c r="QIG31"/>
      <c r="QIH31"/>
      <c r="QII31"/>
      <c r="QIJ31"/>
      <c r="QIK31"/>
      <c r="QIL31"/>
      <c r="QIM31"/>
      <c r="QIN31"/>
      <c r="QIO31"/>
      <c r="QIP31"/>
      <c r="QIQ31"/>
      <c r="QIR31"/>
      <c r="QIS31"/>
      <c r="QIT31"/>
      <c r="QIU31"/>
      <c r="QIV31"/>
      <c r="QIW31"/>
      <c r="QIX31"/>
      <c r="QIY31"/>
      <c r="QIZ31"/>
      <c r="QJA31"/>
      <c r="QJB31"/>
      <c r="QJC31"/>
      <c r="QJD31"/>
      <c r="QJE31"/>
      <c r="QJF31"/>
      <c r="QJG31"/>
      <c r="QJH31"/>
      <c r="QJI31"/>
      <c r="QJJ31"/>
      <c r="QJK31"/>
      <c r="QJL31"/>
      <c r="QJM31"/>
      <c r="QJN31"/>
      <c r="QJO31"/>
      <c r="QJP31"/>
      <c r="QJQ31"/>
      <c r="QJR31"/>
      <c r="QJS31"/>
      <c r="QJT31"/>
      <c r="QJU31"/>
      <c r="QJV31"/>
      <c r="QJW31"/>
      <c r="QJX31"/>
      <c r="QJY31"/>
      <c r="QJZ31"/>
      <c r="QKA31"/>
      <c r="QKB31"/>
      <c r="QKC31"/>
      <c r="QKD31"/>
      <c r="QKE31"/>
      <c r="QKF31"/>
      <c r="QKG31"/>
      <c r="QKH31"/>
      <c r="QKI31"/>
      <c r="QKJ31"/>
      <c r="QKK31"/>
      <c r="QKL31"/>
      <c r="QKM31"/>
      <c r="QKN31"/>
      <c r="QKO31"/>
      <c r="QKP31"/>
      <c r="QKQ31"/>
      <c r="QKR31"/>
      <c r="QKS31"/>
      <c r="QKT31"/>
      <c r="QKU31"/>
      <c r="QKV31"/>
      <c r="QKW31"/>
      <c r="QKX31"/>
      <c r="QKY31"/>
      <c r="QKZ31"/>
      <c r="QLA31"/>
      <c r="QLB31"/>
      <c r="QLC31"/>
      <c r="QLD31"/>
      <c r="QLE31"/>
      <c r="QLF31"/>
      <c r="QLG31"/>
      <c r="QLH31"/>
      <c r="QLI31"/>
      <c r="QLJ31"/>
      <c r="QLK31"/>
      <c r="QLL31"/>
      <c r="QLM31"/>
      <c r="QLN31"/>
      <c r="QLO31"/>
      <c r="QLP31"/>
      <c r="QLQ31"/>
      <c r="QLR31"/>
      <c r="QLS31"/>
      <c r="QLT31"/>
      <c r="QLU31"/>
      <c r="QLV31"/>
      <c r="QLW31"/>
      <c r="QLX31"/>
      <c r="QLY31"/>
      <c r="QLZ31"/>
      <c r="QMA31"/>
      <c r="QMB31"/>
      <c r="QMC31"/>
      <c r="QMD31"/>
      <c r="QME31"/>
      <c r="QMF31"/>
      <c r="QMG31"/>
      <c r="QMH31"/>
      <c r="QMI31"/>
      <c r="QMJ31"/>
      <c r="QMK31"/>
      <c r="QML31"/>
      <c r="QMM31"/>
      <c r="QMN31"/>
      <c r="QMO31"/>
      <c r="QMP31"/>
      <c r="QMQ31"/>
      <c r="QMR31"/>
      <c r="QMS31"/>
      <c r="QMT31"/>
      <c r="QMU31"/>
      <c r="QMV31"/>
      <c r="QMW31"/>
      <c r="QMX31"/>
      <c r="QMY31"/>
      <c r="QMZ31"/>
      <c r="QNA31"/>
      <c r="QNB31"/>
      <c r="QNC31"/>
      <c r="QND31"/>
      <c r="QNE31"/>
      <c r="QNF31"/>
      <c r="QNG31"/>
      <c r="QNH31"/>
      <c r="QNI31"/>
      <c r="QNJ31"/>
      <c r="QNK31"/>
      <c r="QNL31"/>
      <c r="QNM31"/>
      <c r="QNN31"/>
      <c r="QNO31"/>
      <c r="QNP31"/>
      <c r="QNQ31"/>
      <c r="QNR31"/>
      <c r="QNS31"/>
      <c r="QNT31"/>
      <c r="QNU31"/>
      <c r="QNV31"/>
      <c r="QNW31"/>
      <c r="QNX31"/>
      <c r="QNY31"/>
      <c r="QNZ31"/>
      <c r="QOA31"/>
      <c r="QOB31"/>
      <c r="QOC31"/>
      <c r="QOD31"/>
      <c r="QOE31"/>
      <c r="QOF31"/>
      <c r="QOG31"/>
      <c r="QOH31"/>
      <c r="QOI31"/>
      <c r="QOJ31"/>
      <c r="QOK31"/>
      <c r="QOL31"/>
      <c r="QOM31"/>
      <c r="QON31"/>
      <c r="QOO31"/>
      <c r="QOP31"/>
      <c r="QOQ31"/>
      <c r="QOR31"/>
      <c r="QOS31"/>
      <c r="QOT31"/>
      <c r="QOU31"/>
      <c r="QOV31"/>
      <c r="QOW31"/>
      <c r="QOX31"/>
      <c r="QOY31"/>
      <c r="QOZ31"/>
      <c r="QPA31"/>
      <c r="QPB31"/>
      <c r="QPC31"/>
      <c r="QPD31"/>
      <c r="QPE31"/>
      <c r="QPF31"/>
      <c r="QPG31"/>
      <c r="QPH31"/>
      <c r="QPI31"/>
      <c r="QPJ31"/>
      <c r="QPK31"/>
      <c r="QPL31"/>
      <c r="QPM31"/>
      <c r="QPN31"/>
      <c r="QPO31"/>
      <c r="QPP31"/>
      <c r="QPQ31"/>
      <c r="QPR31"/>
      <c r="QPS31"/>
      <c r="QPT31"/>
      <c r="QPU31"/>
      <c r="QPV31"/>
      <c r="QPW31"/>
      <c r="QPX31"/>
      <c r="QPY31"/>
      <c r="QPZ31"/>
      <c r="QQA31"/>
      <c r="QQB31"/>
      <c r="QQC31"/>
      <c r="QQD31"/>
      <c r="QQE31"/>
      <c r="QQF31"/>
      <c r="QQG31"/>
      <c r="QQH31"/>
      <c r="QQI31"/>
      <c r="QQJ31"/>
      <c r="QQK31"/>
      <c r="QQL31"/>
      <c r="QQM31"/>
      <c r="QQN31"/>
      <c r="QQO31"/>
      <c r="QQP31"/>
      <c r="QQQ31"/>
      <c r="QQR31"/>
      <c r="QQS31"/>
      <c r="QQT31"/>
      <c r="QQU31"/>
      <c r="QQV31"/>
      <c r="QQW31"/>
      <c r="QQX31"/>
      <c r="QQY31"/>
      <c r="QQZ31"/>
      <c r="QRA31"/>
      <c r="QRB31"/>
      <c r="QRC31"/>
      <c r="QRD31"/>
      <c r="QRE31"/>
      <c r="QRF31"/>
      <c r="QRG31"/>
      <c r="QRH31"/>
      <c r="QRI31"/>
      <c r="QRJ31"/>
      <c r="QRK31"/>
      <c r="QRL31"/>
      <c r="QRM31"/>
      <c r="QRN31"/>
      <c r="QRO31"/>
      <c r="QRP31"/>
      <c r="QRQ31"/>
      <c r="QRR31"/>
      <c r="QRS31"/>
      <c r="QRT31"/>
      <c r="QRU31"/>
      <c r="QRV31"/>
      <c r="QRW31"/>
      <c r="QRX31"/>
      <c r="QRY31"/>
      <c r="QRZ31"/>
      <c r="QSA31"/>
      <c r="QSB31"/>
      <c r="QSC31"/>
      <c r="QSD31"/>
      <c r="QSE31"/>
      <c r="QSF31"/>
      <c r="QSG31"/>
      <c r="QSH31"/>
      <c r="QSI31"/>
      <c r="QSJ31"/>
      <c r="QSK31"/>
      <c r="QSL31"/>
      <c r="QSM31"/>
      <c r="QSN31"/>
      <c r="QSO31"/>
      <c r="QSP31"/>
      <c r="QSQ31"/>
      <c r="QSR31"/>
      <c r="QSS31"/>
      <c r="QST31"/>
      <c r="QSU31"/>
      <c r="QSV31"/>
      <c r="QSW31"/>
      <c r="QSX31"/>
      <c r="QSY31"/>
      <c r="QSZ31"/>
      <c r="QTA31"/>
      <c r="QTB31"/>
      <c r="QTC31"/>
      <c r="QTD31"/>
      <c r="QTE31"/>
      <c r="QTF31"/>
      <c r="QTG31"/>
      <c r="QTH31"/>
      <c r="QTI31"/>
      <c r="QTJ31"/>
      <c r="QTK31"/>
      <c r="QTL31"/>
      <c r="QTM31"/>
      <c r="QTN31"/>
      <c r="QTO31"/>
      <c r="QTP31"/>
      <c r="QTQ31"/>
      <c r="QTR31"/>
      <c r="QTS31"/>
      <c r="QTT31"/>
      <c r="QTU31"/>
      <c r="QTV31"/>
      <c r="QTW31"/>
      <c r="QTX31"/>
      <c r="QTY31"/>
      <c r="QTZ31"/>
      <c r="QUA31"/>
      <c r="QUB31"/>
      <c r="QUC31"/>
      <c r="QUD31"/>
      <c r="QUE31"/>
      <c r="QUF31"/>
      <c r="QUG31"/>
      <c r="QUH31"/>
      <c r="QUI31"/>
      <c r="QUJ31"/>
      <c r="QUK31"/>
      <c r="QUL31"/>
      <c r="QUM31"/>
      <c r="QUN31"/>
      <c r="QUO31"/>
      <c r="QUP31"/>
      <c r="QUQ31"/>
      <c r="QUR31"/>
      <c r="QUS31"/>
      <c r="QUT31"/>
      <c r="QUU31"/>
      <c r="QUV31"/>
      <c r="QUW31"/>
      <c r="QUX31"/>
      <c r="QUY31"/>
      <c r="QUZ31"/>
      <c r="QVA31"/>
      <c r="QVB31"/>
      <c r="QVC31"/>
      <c r="QVD31"/>
      <c r="QVE31"/>
      <c r="QVF31"/>
      <c r="QVG31"/>
      <c r="QVH31"/>
      <c r="QVI31"/>
      <c r="QVJ31"/>
      <c r="QVK31"/>
      <c r="QVL31"/>
      <c r="QVM31"/>
      <c r="QVN31"/>
      <c r="QVO31"/>
      <c r="QVP31"/>
      <c r="QVQ31"/>
      <c r="QVR31"/>
      <c r="QVS31"/>
      <c r="QVT31"/>
      <c r="QVU31"/>
      <c r="QVV31"/>
      <c r="QVW31"/>
      <c r="QVX31"/>
      <c r="QVY31"/>
      <c r="QVZ31"/>
      <c r="QWA31"/>
      <c r="QWB31"/>
      <c r="QWC31"/>
      <c r="QWD31"/>
      <c r="QWE31"/>
      <c r="QWF31"/>
      <c r="QWG31"/>
      <c r="QWH31"/>
      <c r="QWI31"/>
      <c r="QWJ31"/>
      <c r="QWK31"/>
      <c r="QWL31"/>
      <c r="QWM31"/>
      <c r="QWN31"/>
      <c r="QWO31"/>
      <c r="QWP31"/>
      <c r="QWQ31"/>
      <c r="QWR31"/>
      <c r="QWS31"/>
      <c r="QWT31"/>
      <c r="QWU31"/>
      <c r="QWV31"/>
      <c r="QWW31"/>
      <c r="QWX31"/>
      <c r="QWY31"/>
      <c r="QWZ31"/>
      <c r="QXA31"/>
      <c r="QXB31"/>
      <c r="QXC31"/>
      <c r="QXD31"/>
      <c r="QXE31"/>
      <c r="QXF31"/>
      <c r="QXG31"/>
      <c r="QXH31"/>
      <c r="QXI31"/>
      <c r="QXJ31"/>
      <c r="QXK31"/>
      <c r="QXL31"/>
      <c r="QXM31"/>
      <c r="QXN31"/>
      <c r="QXO31"/>
      <c r="QXP31"/>
      <c r="QXQ31"/>
      <c r="QXR31"/>
      <c r="QXS31"/>
      <c r="QXT31"/>
      <c r="QXU31"/>
      <c r="QXV31"/>
      <c r="QXW31"/>
      <c r="QXX31"/>
      <c r="QXY31"/>
      <c r="QXZ31"/>
      <c r="QYA31"/>
      <c r="QYB31"/>
      <c r="QYC31"/>
      <c r="QYD31"/>
      <c r="QYE31"/>
      <c r="QYF31"/>
      <c r="QYG31"/>
      <c r="QYH31"/>
      <c r="QYI31"/>
      <c r="QYJ31"/>
      <c r="QYK31"/>
      <c r="QYL31"/>
      <c r="QYM31"/>
      <c r="QYN31"/>
      <c r="QYO31"/>
      <c r="QYP31"/>
      <c r="QYQ31"/>
      <c r="QYR31"/>
      <c r="QYS31"/>
      <c r="QYT31"/>
      <c r="QYU31"/>
      <c r="QYV31"/>
      <c r="QYW31"/>
      <c r="QYX31"/>
      <c r="QYY31"/>
      <c r="QYZ31"/>
      <c r="QZA31"/>
      <c r="QZB31"/>
      <c r="QZC31"/>
      <c r="QZD31"/>
      <c r="QZE31"/>
      <c r="QZF31"/>
      <c r="QZG31"/>
      <c r="QZH31"/>
      <c r="QZI31"/>
      <c r="QZJ31"/>
      <c r="QZK31"/>
      <c r="QZL31"/>
      <c r="QZM31"/>
      <c r="QZN31"/>
      <c r="QZO31"/>
      <c r="QZP31"/>
      <c r="QZQ31"/>
      <c r="QZR31"/>
      <c r="QZS31"/>
      <c r="QZT31"/>
      <c r="QZU31"/>
      <c r="QZV31"/>
      <c r="QZW31"/>
      <c r="QZX31"/>
      <c r="QZY31"/>
      <c r="QZZ31"/>
      <c r="RAA31"/>
      <c r="RAB31"/>
      <c r="RAC31"/>
      <c r="RAD31"/>
      <c r="RAE31"/>
      <c r="RAF31"/>
      <c r="RAG31"/>
      <c r="RAH31"/>
      <c r="RAI31"/>
      <c r="RAJ31"/>
      <c r="RAK31"/>
      <c r="RAL31"/>
      <c r="RAM31"/>
      <c r="RAN31"/>
      <c r="RAO31"/>
      <c r="RAP31"/>
      <c r="RAQ31"/>
      <c r="RAR31"/>
      <c r="RAS31"/>
      <c r="RAT31"/>
      <c r="RAU31"/>
      <c r="RAV31"/>
      <c r="RAW31"/>
      <c r="RAX31"/>
      <c r="RAY31"/>
      <c r="RAZ31"/>
      <c r="RBA31"/>
      <c r="RBB31"/>
      <c r="RBC31"/>
      <c r="RBD31"/>
      <c r="RBE31"/>
      <c r="RBF31"/>
      <c r="RBG31"/>
      <c r="RBH31"/>
      <c r="RBI31"/>
      <c r="RBJ31"/>
      <c r="RBK31"/>
      <c r="RBL31"/>
      <c r="RBM31"/>
      <c r="RBN31"/>
      <c r="RBO31"/>
      <c r="RBP31"/>
      <c r="RBQ31"/>
      <c r="RBR31"/>
      <c r="RBS31"/>
      <c r="RBT31"/>
      <c r="RBU31"/>
      <c r="RBV31"/>
      <c r="RBW31"/>
      <c r="RBX31"/>
      <c r="RBY31"/>
      <c r="RBZ31"/>
      <c r="RCA31"/>
      <c r="RCB31"/>
      <c r="RCC31"/>
      <c r="RCD31"/>
      <c r="RCE31"/>
      <c r="RCF31"/>
      <c r="RCG31"/>
      <c r="RCH31"/>
      <c r="RCI31"/>
      <c r="RCJ31"/>
      <c r="RCK31"/>
      <c r="RCL31"/>
      <c r="RCM31"/>
      <c r="RCN31"/>
      <c r="RCO31"/>
      <c r="RCP31"/>
      <c r="RCQ31"/>
      <c r="RCR31"/>
      <c r="RCS31"/>
      <c r="RCT31"/>
      <c r="RCU31"/>
      <c r="RCV31"/>
      <c r="RCW31"/>
      <c r="RCX31"/>
      <c r="RCY31"/>
      <c r="RCZ31"/>
      <c r="RDA31"/>
      <c r="RDB31"/>
      <c r="RDC31"/>
      <c r="RDD31"/>
      <c r="RDE31"/>
      <c r="RDF31"/>
      <c r="RDG31"/>
      <c r="RDH31"/>
      <c r="RDI31"/>
      <c r="RDJ31"/>
      <c r="RDK31"/>
      <c r="RDL31"/>
      <c r="RDM31"/>
      <c r="RDN31"/>
      <c r="RDO31"/>
      <c r="RDP31"/>
      <c r="RDQ31"/>
      <c r="RDR31"/>
      <c r="RDS31"/>
      <c r="RDT31"/>
      <c r="RDU31"/>
      <c r="RDV31"/>
      <c r="RDW31"/>
      <c r="RDX31"/>
      <c r="RDY31"/>
      <c r="RDZ31"/>
      <c r="REA31"/>
      <c r="REB31"/>
      <c r="REC31"/>
      <c r="RED31"/>
      <c r="REE31"/>
      <c r="REF31"/>
      <c r="REG31"/>
      <c r="REH31"/>
      <c r="REI31"/>
      <c r="REJ31"/>
      <c r="REK31"/>
      <c r="REL31"/>
      <c r="REM31"/>
      <c r="REN31"/>
      <c r="REO31"/>
      <c r="REP31"/>
      <c r="REQ31"/>
      <c r="RER31"/>
      <c r="RES31"/>
      <c r="RET31"/>
      <c r="REU31"/>
      <c r="REV31"/>
      <c r="REW31"/>
      <c r="REX31"/>
      <c r="REY31"/>
      <c r="REZ31"/>
      <c r="RFA31"/>
      <c r="RFB31"/>
      <c r="RFC31"/>
      <c r="RFD31"/>
      <c r="RFE31"/>
      <c r="RFF31"/>
      <c r="RFG31"/>
      <c r="RFH31"/>
      <c r="RFI31"/>
      <c r="RFJ31"/>
      <c r="RFK31"/>
      <c r="RFL31"/>
      <c r="RFM31"/>
      <c r="RFN31"/>
      <c r="RFO31"/>
      <c r="RFP31"/>
      <c r="RFQ31"/>
      <c r="RFR31"/>
      <c r="RFS31"/>
      <c r="RFT31"/>
      <c r="RFU31"/>
      <c r="RFV31"/>
      <c r="RFW31"/>
      <c r="RFX31"/>
      <c r="RFY31"/>
      <c r="RFZ31"/>
      <c r="RGA31"/>
      <c r="RGB31"/>
      <c r="RGC31"/>
      <c r="RGD31"/>
      <c r="RGE31"/>
      <c r="RGF31"/>
      <c r="RGG31"/>
      <c r="RGH31"/>
      <c r="RGI31"/>
      <c r="RGJ31"/>
      <c r="RGK31"/>
      <c r="RGL31"/>
      <c r="RGM31"/>
      <c r="RGN31"/>
      <c r="RGO31"/>
      <c r="RGP31"/>
      <c r="RGQ31"/>
      <c r="RGR31"/>
      <c r="RGS31"/>
      <c r="RGT31"/>
      <c r="RGU31"/>
      <c r="RGV31"/>
      <c r="RGW31"/>
      <c r="RGX31"/>
      <c r="RGY31"/>
      <c r="RGZ31"/>
      <c r="RHA31"/>
      <c r="RHB31"/>
      <c r="RHC31"/>
      <c r="RHD31"/>
      <c r="RHE31"/>
      <c r="RHF31"/>
      <c r="RHG31"/>
      <c r="RHH31"/>
      <c r="RHI31"/>
      <c r="RHJ31"/>
      <c r="RHK31"/>
      <c r="RHL31"/>
      <c r="RHM31"/>
      <c r="RHN31"/>
      <c r="RHO31"/>
      <c r="RHP31"/>
      <c r="RHQ31"/>
      <c r="RHR31"/>
      <c r="RHS31"/>
      <c r="RHT31"/>
      <c r="RHU31"/>
      <c r="RHV31"/>
      <c r="RHW31"/>
      <c r="RHX31"/>
      <c r="RHY31"/>
      <c r="RHZ31"/>
      <c r="RIA31"/>
      <c r="RIB31"/>
      <c r="RIC31"/>
      <c r="RID31"/>
      <c r="RIE31"/>
      <c r="RIF31"/>
      <c r="RIG31"/>
      <c r="RIH31"/>
      <c r="RII31"/>
      <c r="RIJ31"/>
      <c r="RIK31"/>
      <c r="RIL31"/>
      <c r="RIM31"/>
      <c r="RIN31"/>
      <c r="RIO31"/>
      <c r="RIP31"/>
      <c r="RIQ31"/>
      <c r="RIR31"/>
      <c r="RIS31"/>
      <c r="RIT31"/>
      <c r="RIU31"/>
      <c r="RIV31"/>
      <c r="RIW31"/>
      <c r="RIX31"/>
      <c r="RIY31"/>
      <c r="RIZ31"/>
      <c r="RJA31"/>
      <c r="RJB31"/>
      <c r="RJC31"/>
      <c r="RJD31"/>
      <c r="RJE31"/>
      <c r="RJF31"/>
      <c r="RJG31"/>
      <c r="RJH31"/>
      <c r="RJI31"/>
      <c r="RJJ31"/>
      <c r="RJK31"/>
      <c r="RJL31"/>
      <c r="RJM31"/>
      <c r="RJN31"/>
      <c r="RJO31"/>
      <c r="RJP31"/>
      <c r="RJQ31"/>
      <c r="RJR31"/>
      <c r="RJS31"/>
      <c r="RJT31"/>
      <c r="RJU31"/>
      <c r="RJV31"/>
      <c r="RJW31"/>
      <c r="RJX31"/>
      <c r="RJY31"/>
      <c r="RJZ31"/>
      <c r="RKA31"/>
      <c r="RKB31"/>
      <c r="RKC31"/>
      <c r="RKD31"/>
      <c r="RKE31"/>
      <c r="RKF31"/>
      <c r="RKG31"/>
      <c r="RKH31"/>
      <c r="RKI31"/>
      <c r="RKJ31"/>
      <c r="RKK31"/>
      <c r="RKL31"/>
      <c r="RKM31"/>
      <c r="RKN31"/>
      <c r="RKO31"/>
      <c r="RKP31"/>
      <c r="RKQ31"/>
      <c r="RKR31"/>
      <c r="RKS31"/>
      <c r="RKT31"/>
      <c r="RKU31"/>
      <c r="RKV31"/>
      <c r="RKW31"/>
      <c r="RKX31"/>
      <c r="RKY31"/>
      <c r="RKZ31"/>
      <c r="RLA31"/>
      <c r="RLB31"/>
      <c r="RLC31"/>
      <c r="RLD31"/>
      <c r="RLE31"/>
      <c r="RLF31"/>
      <c r="RLG31"/>
      <c r="RLH31"/>
      <c r="RLI31"/>
      <c r="RLJ31"/>
      <c r="RLK31"/>
      <c r="RLL31"/>
      <c r="RLM31"/>
      <c r="RLN31"/>
      <c r="RLO31"/>
      <c r="RLP31"/>
      <c r="RLQ31"/>
      <c r="RLR31"/>
      <c r="RLS31"/>
      <c r="RLT31"/>
      <c r="RLU31"/>
      <c r="RLV31"/>
      <c r="RLW31"/>
      <c r="RLX31"/>
      <c r="RLY31"/>
      <c r="RLZ31"/>
      <c r="RMA31"/>
      <c r="RMB31"/>
      <c r="RMC31"/>
      <c r="RMD31"/>
      <c r="RME31"/>
      <c r="RMF31"/>
      <c r="RMG31"/>
      <c r="RMH31"/>
      <c r="RMI31"/>
      <c r="RMJ31"/>
      <c r="RMK31"/>
      <c r="RML31"/>
      <c r="RMM31"/>
      <c r="RMN31"/>
      <c r="RMO31"/>
      <c r="RMP31"/>
      <c r="RMQ31"/>
      <c r="RMR31"/>
      <c r="RMS31"/>
      <c r="RMT31"/>
      <c r="RMU31"/>
      <c r="RMV31"/>
      <c r="RMW31"/>
      <c r="RMX31"/>
      <c r="RMY31"/>
      <c r="RMZ31"/>
      <c r="RNA31"/>
      <c r="RNB31"/>
      <c r="RNC31"/>
      <c r="RND31"/>
      <c r="RNE31"/>
      <c r="RNF31"/>
      <c r="RNG31"/>
      <c r="RNH31"/>
      <c r="RNI31"/>
      <c r="RNJ31"/>
      <c r="RNK31"/>
      <c r="RNL31"/>
      <c r="RNM31"/>
      <c r="RNN31"/>
      <c r="RNO31"/>
      <c r="RNP31"/>
      <c r="RNQ31"/>
      <c r="RNR31"/>
      <c r="RNS31"/>
      <c r="RNT31"/>
      <c r="RNU31"/>
      <c r="RNV31"/>
      <c r="RNW31"/>
      <c r="RNX31"/>
      <c r="RNY31"/>
      <c r="RNZ31"/>
      <c r="ROA31"/>
      <c r="ROB31"/>
      <c r="ROC31"/>
      <c r="ROD31"/>
      <c r="ROE31"/>
      <c r="ROF31"/>
      <c r="ROG31"/>
      <c r="ROH31"/>
      <c r="ROI31"/>
      <c r="ROJ31"/>
      <c r="ROK31"/>
      <c r="ROL31"/>
      <c r="ROM31"/>
      <c r="RON31"/>
      <c r="ROO31"/>
      <c r="ROP31"/>
      <c r="ROQ31"/>
      <c r="ROR31"/>
      <c r="ROS31"/>
      <c r="ROT31"/>
      <c r="ROU31"/>
      <c r="ROV31"/>
      <c r="ROW31"/>
      <c r="ROX31"/>
      <c r="ROY31"/>
      <c r="ROZ31"/>
      <c r="RPA31"/>
      <c r="RPB31"/>
      <c r="RPC31"/>
      <c r="RPD31"/>
      <c r="RPE31"/>
      <c r="RPF31"/>
      <c r="RPG31"/>
      <c r="RPH31"/>
      <c r="RPI31"/>
      <c r="RPJ31"/>
      <c r="RPK31"/>
      <c r="RPL31"/>
      <c r="RPM31"/>
      <c r="RPN31"/>
      <c r="RPO31"/>
      <c r="RPP31"/>
      <c r="RPQ31"/>
      <c r="RPR31"/>
      <c r="RPS31"/>
      <c r="RPT31"/>
      <c r="RPU31"/>
      <c r="RPV31"/>
      <c r="RPW31"/>
      <c r="RPX31"/>
      <c r="RPY31"/>
      <c r="RPZ31"/>
      <c r="RQA31"/>
      <c r="RQB31"/>
      <c r="RQC31"/>
      <c r="RQD31"/>
      <c r="RQE31"/>
      <c r="RQF31"/>
      <c r="RQG31"/>
      <c r="RQH31"/>
      <c r="RQI31"/>
      <c r="RQJ31"/>
      <c r="RQK31"/>
      <c r="RQL31"/>
      <c r="RQM31"/>
      <c r="RQN31"/>
      <c r="RQO31"/>
      <c r="RQP31"/>
      <c r="RQQ31"/>
      <c r="RQR31"/>
      <c r="RQS31"/>
      <c r="RQT31"/>
      <c r="RQU31"/>
      <c r="RQV31"/>
      <c r="RQW31"/>
      <c r="RQX31"/>
      <c r="RQY31"/>
      <c r="RQZ31"/>
      <c r="RRA31"/>
      <c r="RRB31"/>
      <c r="RRC31"/>
      <c r="RRD31"/>
      <c r="RRE31"/>
      <c r="RRF31"/>
      <c r="RRG31"/>
      <c r="RRH31"/>
      <c r="RRI31"/>
      <c r="RRJ31"/>
      <c r="RRK31"/>
      <c r="RRL31"/>
      <c r="RRM31"/>
      <c r="RRN31"/>
      <c r="RRO31"/>
      <c r="RRP31"/>
      <c r="RRQ31"/>
      <c r="RRR31"/>
      <c r="RRS31"/>
      <c r="RRT31"/>
      <c r="RRU31"/>
      <c r="RRV31"/>
      <c r="RRW31"/>
      <c r="RRX31"/>
      <c r="RRY31"/>
      <c r="RRZ31"/>
      <c r="RSA31"/>
      <c r="RSB31"/>
      <c r="RSC31"/>
      <c r="RSD31"/>
      <c r="RSE31"/>
      <c r="RSF31"/>
      <c r="RSG31"/>
      <c r="RSH31"/>
      <c r="RSI31"/>
      <c r="RSJ31"/>
      <c r="RSK31"/>
      <c r="RSL31"/>
      <c r="RSM31"/>
      <c r="RSN31"/>
      <c r="RSO31"/>
      <c r="RSP31"/>
      <c r="RSQ31"/>
      <c r="RSR31"/>
      <c r="RSS31"/>
      <c r="RST31"/>
      <c r="RSU31"/>
      <c r="RSV31"/>
      <c r="RSW31"/>
      <c r="RSX31"/>
      <c r="RSY31"/>
      <c r="RSZ31"/>
      <c r="RTA31"/>
      <c r="RTB31"/>
      <c r="RTC31"/>
      <c r="RTD31"/>
      <c r="RTE31"/>
      <c r="RTF31"/>
      <c r="RTG31"/>
      <c r="RTH31"/>
      <c r="RTI31"/>
      <c r="RTJ31"/>
      <c r="RTK31"/>
      <c r="RTL31"/>
      <c r="RTM31"/>
      <c r="RTN31"/>
      <c r="RTO31"/>
      <c r="RTP31"/>
      <c r="RTQ31"/>
      <c r="RTR31"/>
      <c r="RTS31"/>
      <c r="RTT31"/>
      <c r="RTU31"/>
      <c r="RTV31"/>
      <c r="RTW31"/>
      <c r="RTX31"/>
      <c r="RTY31"/>
      <c r="RTZ31"/>
      <c r="RUA31"/>
      <c r="RUB31"/>
      <c r="RUC31"/>
      <c r="RUD31"/>
      <c r="RUE31"/>
      <c r="RUF31"/>
      <c r="RUG31"/>
      <c r="RUH31"/>
      <c r="RUI31"/>
      <c r="RUJ31"/>
      <c r="RUK31"/>
      <c r="RUL31"/>
      <c r="RUM31"/>
      <c r="RUN31"/>
      <c r="RUO31"/>
      <c r="RUP31"/>
      <c r="RUQ31"/>
      <c r="RUR31"/>
      <c r="RUS31"/>
      <c r="RUT31"/>
      <c r="RUU31"/>
      <c r="RUV31"/>
      <c r="RUW31"/>
      <c r="RUX31"/>
      <c r="RUY31"/>
      <c r="RUZ31"/>
      <c r="RVA31"/>
      <c r="RVB31"/>
      <c r="RVC31"/>
      <c r="RVD31"/>
      <c r="RVE31"/>
      <c r="RVF31"/>
      <c r="RVG31"/>
      <c r="RVH31"/>
      <c r="RVI31"/>
      <c r="RVJ31"/>
      <c r="RVK31"/>
      <c r="RVL31"/>
      <c r="RVM31"/>
      <c r="RVN31"/>
      <c r="RVO31"/>
      <c r="RVP31"/>
      <c r="RVQ31"/>
      <c r="RVR31"/>
      <c r="RVS31"/>
      <c r="RVT31"/>
      <c r="RVU31"/>
      <c r="RVV31"/>
      <c r="RVW31"/>
      <c r="RVX31"/>
      <c r="RVY31"/>
      <c r="RVZ31"/>
      <c r="RWA31"/>
      <c r="RWB31"/>
      <c r="RWC31"/>
      <c r="RWD31"/>
      <c r="RWE31"/>
      <c r="RWF31"/>
      <c r="RWG31"/>
      <c r="RWH31"/>
      <c r="RWI31"/>
      <c r="RWJ31"/>
      <c r="RWK31"/>
      <c r="RWL31"/>
      <c r="RWM31"/>
      <c r="RWN31"/>
      <c r="RWO31"/>
      <c r="RWP31"/>
      <c r="RWQ31"/>
      <c r="RWR31"/>
      <c r="RWS31"/>
      <c r="RWT31"/>
      <c r="RWU31"/>
      <c r="RWV31"/>
      <c r="RWW31"/>
      <c r="RWX31"/>
      <c r="RWY31"/>
      <c r="RWZ31"/>
      <c r="RXA31"/>
      <c r="RXB31"/>
      <c r="RXC31"/>
      <c r="RXD31"/>
      <c r="RXE31"/>
      <c r="RXF31"/>
      <c r="RXG31"/>
      <c r="RXH31"/>
      <c r="RXI31"/>
      <c r="RXJ31"/>
      <c r="RXK31"/>
      <c r="RXL31"/>
      <c r="RXM31"/>
      <c r="RXN31"/>
      <c r="RXO31"/>
      <c r="RXP31"/>
      <c r="RXQ31"/>
      <c r="RXR31"/>
      <c r="RXS31"/>
      <c r="RXT31"/>
      <c r="RXU31"/>
      <c r="RXV31"/>
      <c r="RXW31"/>
      <c r="RXX31"/>
      <c r="RXY31"/>
      <c r="RXZ31"/>
      <c r="RYA31"/>
      <c r="RYB31"/>
      <c r="RYC31"/>
      <c r="RYD31"/>
      <c r="RYE31"/>
      <c r="RYF31"/>
      <c r="RYG31"/>
      <c r="RYH31"/>
      <c r="RYI31"/>
      <c r="RYJ31"/>
      <c r="RYK31"/>
      <c r="RYL31"/>
      <c r="RYM31"/>
      <c r="RYN31"/>
      <c r="RYO31"/>
      <c r="RYP31"/>
      <c r="RYQ31"/>
      <c r="RYR31"/>
      <c r="RYS31"/>
      <c r="RYT31"/>
      <c r="RYU31"/>
      <c r="RYV31"/>
      <c r="RYW31"/>
      <c r="RYX31"/>
      <c r="RYY31"/>
      <c r="RYZ31"/>
      <c r="RZA31"/>
      <c r="RZB31"/>
      <c r="RZC31"/>
      <c r="RZD31"/>
      <c r="RZE31"/>
      <c r="RZF31"/>
      <c r="RZG31"/>
      <c r="RZH31"/>
      <c r="RZI31"/>
      <c r="RZJ31"/>
      <c r="RZK31"/>
      <c r="RZL31"/>
      <c r="RZM31"/>
      <c r="RZN31"/>
      <c r="RZO31"/>
      <c r="RZP31"/>
      <c r="RZQ31"/>
      <c r="RZR31"/>
      <c r="RZS31"/>
      <c r="RZT31"/>
      <c r="RZU31"/>
      <c r="RZV31"/>
      <c r="RZW31"/>
      <c r="RZX31"/>
      <c r="RZY31"/>
      <c r="RZZ31"/>
      <c r="SAA31"/>
      <c r="SAB31"/>
      <c r="SAC31"/>
      <c r="SAD31"/>
      <c r="SAE31"/>
      <c r="SAF31"/>
      <c r="SAG31"/>
      <c r="SAH31"/>
      <c r="SAI31"/>
      <c r="SAJ31"/>
      <c r="SAK31"/>
      <c r="SAL31"/>
      <c r="SAM31"/>
      <c r="SAN31"/>
      <c r="SAO31"/>
      <c r="SAP31"/>
      <c r="SAQ31"/>
      <c r="SAR31"/>
      <c r="SAS31"/>
      <c r="SAT31"/>
      <c r="SAU31"/>
      <c r="SAV31"/>
      <c r="SAW31"/>
      <c r="SAX31"/>
      <c r="SAY31"/>
      <c r="SAZ31"/>
      <c r="SBA31"/>
      <c r="SBB31"/>
      <c r="SBC31"/>
      <c r="SBD31"/>
      <c r="SBE31"/>
      <c r="SBF31"/>
      <c r="SBG31"/>
      <c r="SBH31"/>
      <c r="SBI31"/>
      <c r="SBJ31"/>
      <c r="SBK31"/>
      <c r="SBL31"/>
      <c r="SBM31"/>
      <c r="SBN31"/>
      <c r="SBO31"/>
      <c r="SBP31"/>
      <c r="SBQ31"/>
      <c r="SBR31"/>
      <c r="SBS31"/>
      <c r="SBT31"/>
      <c r="SBU31"/>
      <c r="SBV31"/>
      <c r="SBW31"/>
      <c r="SBX31"/>
      <c r="SBY31"/>
      <c r="SBZ31"/>
      <c r="SCA31"/>
      <c r="SCB31"/>
      <c r="SCC31"/>
      <c r="SCD31"/>
      <c r="SCE31"/>
      <c r="SCF31"/>
      <c r="SCG31"/>
      <c r="SCH31"/>
      <c r="SCI31"/>
      <c r="SCJ31"/>
      <c r="SCK31"/>
      <c r="SCL31"/>
      <c r="SCM31"/>
      <c r="SCN31"/>
      <c r="SCO31"/>
      <c r="SCP31"/>
      <c r="SCQ31"/>
      <c r="SCR31"/>
      <c r="SCS31"/>
      <c r="SCT31"/>
      <c r="SCU31"/>
      <c r="SCV31"/>
      <c r="SCW31"/>
      <c r="SCX31"/>
      <c r="SCY31"/>
      <c r="SCZ31"/>
      <c r="SDA31"/>
      <c r="SDB31"/>
      <c r="SDC31"/>
      <c r="SDD31"/>
      <c r="SDE31"/>
      <c r="SDF31"/>
      <c r="SDG31"/>
      <c r="SDH31"/>
      <c r="SDI31"/>
      <c r="SDJ31"/>
      <c r="SDK31"/>
      <c r="SDL31"/>
      <c r="SDM31"/>
      <c r="SDN31"/>
      <c r="SDO31"/>
      <c r="SDP31"/>
      <c r="SDQ31"/>
      <c r="SDR31"/>
      <c r="SDS31"/>
      <c r="SDT31"/>
      <c r="SDU31"/>
      <c r="SDV31"/>
      <c r="SDW31"/>
      <c r="SDX31"/>
      <c r="SDY31"/>
      <c r="SDZ31"/>
      <c r="SEA31"/>
      <c r="SEB31"/>
      <c r="SEC31"/>
      <c r="SED31"/>
      <c r="SEE31"/>
      <c r="SEF31"/>
      <c r="SEG31"/>
      <c r="SEH31"/>
      <c r="SEI31"/>
      <c r="SEJ31"/>
      <c r="SEK31"/>
      <c r="SEL31"/>
      <c r="SEM31"/>
      <c r="SEN31"/>
      <c r="SEO31"/>
      <c r="SEP31"/>
      <c r="SEQ31"/>
      <c r="SER31"/>
      <c r="SES31"/>
      <c r="SET31"/>
      <c r="SEU31"/>
      <c r="SEV31"/>
      <c r="SEW31"/>
      <c r="SEX31"/>
      <c r="SEY31"/>
      <c r="SEZ31"/>
      <c r="SFA31"/>
      <c r="SFB31"/>
      <c r="SFC31"/>
      <c r="SFD31"/>
      <c r="SFE31"/>
      <c r="SFF31"/>
      <c r="SFG31"/>
      <c r="SFH31"/>
      <c r="SFI31"/>
      <c r="SFJ31"/>
      <c r="SFK31"/>
      <c r="SFL31"/>
      <c r="SFM31"/>
      <c r="SFN31"/>
      <c r="SFO31"/>
      <c r="SFP31"/>
      <c r="SFQ31"/>
      <c r="SFR31"/>
      <c r="SFS31"/>
      <c r="SFT31"/>
      <c r="SFU31"/>
      <c r="SFV31"/>
      <c r="SFW31"/>
      <c r="SFX31"/>
      <c r="SFY31"/>
      <c r="SFZ31"/>
      <c r="SGA31"/>
      <c r="SGB31"/>
      <c r="SGC31"/>
      <c r="SGD31"/>
      <c r="SGE31"/>
      <c r="SGF31"/>
      <c r="SGG31"/>
      <c r="SGH31"/>
      <c r="SGI31"/>
      <c r="SGJ31"/>
      <c r="SGK31"/>
      <c r="SGL31"/>
      <c r="SGM31"/>
      <c r="SGN31"/>
      <c r="SGO31"/>
      <c r="SGP31"/>
      <c r="SGQ31"/>
      <c r="SGR31"/>
      <c r="SGS31"/>
      <c r="SGT31"/>
      <c r="SGU31"/>
      <c r="SGV31"/>
      <c r="SGW31"/>
      <c r="SGX31"/>
      <c r="SGY31"/>
      <c r="SGZ31"/>
      <c r="SHA31"/>
      <c r="SHB31"/>
      <c r="SHC31"/>
      <c r="SHD31"/>
      <c r="SHE31"/>
      <c r="SHF31"/>
      <c r="SHG31"/>
      <c r="SHH31"/>
      <c r="SHI31"/>
      <c r="SHJ31"/>
      <c r="SHK31"/>
      <c r="SHL31"/>
      <c r="SHM31"/>
      <c r="SHN31"/>
      <c r="SHO31"/>
      <c r="SHP31"/>
      <c r="SHQ31"/>
      <c r="SHR31"/>
      <c r="SHS31"/>
      <c r="SHT31"/>
      <c r="SHU31"/>
      <c r="SHV31"/>
      <c r="SHW31"/>
      <c r="SHX31"/>
      <c r="SHY31"/>
      <c r="SHZ31"/>
      <c r="SIA31"/>
      <c r="SIB31"/>
      <c r="SIC31"/>
      <c r="SID31"/>
      <c r="SIE31"/>
      <c r="SIF31"/>
      <c r="SIG31"/>
      <c r="SIH31"/>
      <c r="SII31"/>
      <c r="SIJ31"/>
      <c r="SIK31"/>
      <c r="SIL31"/>
      <c r="SIM31"/>
      <c r="SIN31"/>
      <c r="SIO31"/>
      <c r="SIP31"/>
      <c r="SIQ31"/>
      <c r="SIR31"/>
      <c r="SIS31"/>
      <c r="SIT31"/>
      <c r="SIU31"/>
      <c r="SIV31"/>
      <c r="SIW31"/>
      <c r="SIX31"/>
      <c r="SIY31"/>
      <c r="SIZ31"/>
      <c r="SJA31"/>
      <c r="SJB31"/>
      <c r="SJC31"/>
      <c r="SJD31"/>
      <c r="SJE31"/>
      <c r="SJF31"/>
      <c r="SJG31"/>
      <c r="SJH31"/>
      <c r="SJI31"/>
      <c r="SJJ31"/>
      <c r="SJK31"/>
      <c r="SJL31"/>
      <c r="SJM31"/>
      <c r="SJN31"/>
      <c r="SJO31"/>
      <c r="SJP31"/>
      <c r="SJQ31"/>
      <c r="SJR31"/>
      <c r="SJS31"/>
      <c r="SJT31"/>
      <c r="SJU31"/>
      <c r="SJV31"/>
      <c r="SJW31"/>
      <c r="SJX31"/>
      <c r="SJY31"/>
      <c r="SJZ31"/>
      <c r="SKA31"/>
      <c r="SKB31"/>
      <c r="SKC31"/>
      <c r="SKD31"/>
      <c r="SKE31"/>
      <c r="SKF31"/>
      <c r="SKG31"/>
      <c r="SKH31"/>
      <c r="SKI31"/>
      <c r="SKJ31"/>
      <c r="SKK31"/>
      <c r="SKL31"/>
      <c r="SKM31"/>
      <c r="SKN31"/>
      <c r="SKO31"/>
      <c r="SKP31"/>
      <c r="SKQ31"/>
      <c r="SKR31"/>
      <c r="SKS31"/>
      <c r="SKT31"/>
      <c r="SKU31"/>
      <c r="SKV31"/>
      <c r="SKW31"/>
      <c r="SKX31"/>
      <c r="SKY31"/>
      <c r="SKZ31"/>
      <c r="SLA31"/>
      <c r="SLB31"/>
      <c r="SLC31"/>
      <c r="SLD31"/>
      <c r="SLE31"/>
      <c r="SLF31"/>
      <c r="SLG31"/>
      <c r="SLH31"/>
      <c r="SLI31"/>
      <c r="SLJ31"/>
      <c r="SLK31"/>
      <c r="SLL31"/>
      <c r="SLM31"/>
      <c r="SLN31"/>
      <c r="SLO31"/>
      <c r="SLP31"/>
      <c r="SLQ31"/>
      <c r="SLR31"/>
      <c r="SLS31"/>
      <c r="SLT31"/>
      <c r="SLU31"/>
      <c r="SLV31"/>
      <c r="SLW31"/>
      <c r="SLX31"/>
      <c r="SLY31"/>
      <c r="SLZ31"/>
      <c r="SMA31"/>
      <c r="SMB31"/>
      <c r="SMC31"/>
      <c r="SMD31"/>
      <c r="SME31"/>
      <c r="SMF31"/>
      <c r="SMG31"/>
      <c r="SMH31"/>
      <c r="SMI31"/>
      <c r="SMJ31"/>
      <c r="SMK31"/>
      <c r="SML31"/>
      <c r="SMM31"/>
      <c r="SMN31"/>
      <c r="SMO31"/>
      <c r="SMP31"/>
      <c r="SMQ31"/>
      <c r="SMR31"/>
      <c r="SMS31"/>
      <c r="SMT31"/>
      <c r="SMU31"/>
      <c r="SMV31"/>
      <c r="SMW31"/>
      <c r="SMX31"/>
      <c r="SMY31"/>
      <c r="SMZ31"/>
      <c r="SNA31"/>
      <c r="SNB31"/>
      <c r="SNC31"/>
      <c r="SND31"/>
      <c r="SNE31"/>
      <c r="SNF31"/>
      <c r="SNG31"/>
      <c r="SNH31"/>
      <c r="SNI31"/>
      <c r="SNJ31"/>
      <c r="SNK31"/>
      <c r="SNL31"/>
      <c r="SNM31"/>
      <c r="SNN31"/>
      <c r="SNO31"/>
      <c r="SNP31"/>
      <c r="SNQ31"/>
      <c r="SNR31"/>
      <c r="SNS31"/>
      <c r="SNT31"/>
      <c r="SNU31"/>
      <c r="SNV31"/>
      <c r="SNW31"/>
      <c r="SNX31"/>
      <c r="SNY31"/>
      <c r="SNZ31"/>
      <c r="SOA31"/>
      <c r="SOB31"/>
      <c r="SOC31"/>
      <c r="SOD31"/>
      <c r="SOE31"/>
      <c r="SOF31"/>
      <c r="SOG31"/>
      <c r="SOH31"/>
      <c r="SOI31"/>
      <c r="SOJ31"/>
      <c r="SOK31"/>
      <c r="SOL31"/>
      <c r="SOM31"/>
      <c r="SON31"/>
      <c r="SOO31"/>
      <c r="SOP31"/>
      <c r="SOQ31"/>
      <c r="SOR31"/>
      <c r="SOS31"/>
      <c r="SOT31"/>
      <c r="SOU31"/>
      <c r="SOV31"/>
      <c r="SOW31"/>
      <c r="SOX31"/>
      <c r="SOY31"/>
      <c r="SOZ31"/>
      <c r="SPA31"/>
      <c r="SPB31"/>
      <c r="SPC31"/>
      <c r="SPD31"/>
      <c r="SPE31"/>
      <c r="SPF31"/>
      <c r="SPG31"/>
      <c r="SPH31"/>
      <c r="SPI31"/>
      <c r="SPJ31"/>
      <c r="SPK31"/>
      <c r="SPL31"/>
      <c r="SPM31"/>
      <c r="SPN31"/>
      <c r="SPO31"/>
      <c r="SPP31"/>
      <c r="SPQ31"/>
      <c r="SPR31"/>
      <c r="SPS31"/>
      <c r="SPT31"/>
      <c r="SPU31"/>
      <c r="SPV31"/>
      <c r="SPW31"/>
      <c r="SPX31"/>
      <c r="SPY31"/>
      <c r="SPZ31"/>
      <c r="SQA31"/>
      <c r="SQB31"/>
      <c r="SQC31"/>
      <c r="SQD31"/>
      <c r="SQE31"/>
      <c r="SQF31"/>
      <c r="SQG31"/>
      <c r="SQH31"/>
      <c r="SQI31"/>
      <c r="SQJ31"/>
      <c r="SQK31"/>
      <c r="SQL31"/>
      <c r="SQM31"/>
      <c r="SQN31"/>
      <c r="SQO31"/>
      <c r="SQP31"/>
      <c r="SQQ31"/>
      <c r="SQR31"/>
      <c r="SQS31"/>
      <c r="SQT31"/>
      <c r="SQU31"/>
      <c r="SQV31"/>
      <c r="SQW31"/>
      <c r="SQX31"/>
      <c r="SQY31"/>
      <c r="SQZ31"/>
      <c r="SRA31"/>
      <c r="SRB31"/>
      <c r="SRC31"/>
      <c r="SRD31"/>
      <c r="SRE31"/>
      <c r="SRF31"/>
      <c r="SRG31"/>
      <c r="SRH31"/>
      <c r="SRI31"/>
      <c r="SRJ31"/>
      <c r="SRK31"/>
      <c r="SRL31"/>
      <c r="SRM31"/>
      <c r="SRN31"/>
      <c r="SRO31"/>
      <c r="SRP31"/>
      <c r="SRQ31"/>
      <c r="SRR31"/>
      <c r="SRS31"/>
      <c r="SRT31"/>
      <c r="SRU31"/>
      <c r="SRV31"/>
      <c r="SRW31"/>
      <c r="SRX31"/>
      <c r="SRY31"/>
      <c r="SRZ31"/>
      <c r="SSA31"/>
      <c r="SSB31"/>
      <c r="SSC31"/>
      <c r="SSD31"/>
      <c r="SSE31"/>
      <c r="SSF31"/>
      <c r="SSG31"/>
      <c r="SSH31"/>
      <c r="SSI31"/>
      <c r="SSJ31"/>
      <c r="SSK31"/>
      <c r="SSL31"/>
      <c r="SSM31"/>
      <c r="SSN31"/>
      <c r="SSO31"/>
      <c r="SSP31"/>
      <c r="SSQ31"/>
      <c r="SSR31"/>
      <c r="SSS31"/>
      <c r="SST31"/>
      <c r="SSU31"/>
      <c r="SSV31"/>
      <c r="SSW31"/>
      <c r="SSX31"/>
      <c r="SSY31"/>
      <c r="SSZ31"/>
      <c r="STA31"/>
      <c r="STB31"/>
      <c r="STC31"/>
      <c r="STD31"/>
      <c r="STE31"/>
      <c r="STF31"/>
      <c r="STG31"/>
      <c r="STH31"/>
      <c r="STI31"/>
      <c r="STJ31"/>
      <c r="STK31"/>
      <c r="STL31"/>
      <c r="STM31"/>
      <c r="STN31"/>
      <c r="STO31"/>
      <c r="STP31"/>
      <c r="STQ31"/>
      <c r="STR31"/>
      <c r="STS31"/>
      <c r="STT31"/>
      <c r="STU31"/>
      <c r="STV31"/>
      <c r="STW31"/>
      <c r="STX31"/>
      <c r="STY31"/>
      <c r="STZ31"/>
      <c r="SUA31"/>
      <c r="SUB31"/>
      <c r="SUC31"/>
      <c r="SUD31"/>
      <c r="SUE31"/>
      <c r="SUF31"/>
      <c r="SUG31"/>
      <c r="SUH31"/>
      <c r="SUI31"/>
      <c r="SUJ31"/>
      <c r="SUK31"/>
      <c r="SUL31"/>
      <c r="SUM31"/>
      <c r="SUN31"/>
      <c r="SUO31"/>
      <c r="SUP31"/>
      <c r="SUQ31"/>
      <c r="SUR31"/>
      <c r="SUS31"/>
      <c r="SUT31"/>
      <c r="SUU31"/>
      <c r="SUV31"/>
      <c r="SUW31"/>
      <c r="SUX31"/>
      <c r="SUY31"/>
      <c r="SUZ31"/>
      <c r="SVA31"/>
      <c r="SVB31"/>
      <c r="SVC31"/>
      <c r="SVD31"/>
      <c r="SVE31"/>
      <c r="SVF31"/>
      <c r="SVG31"/>
      <c r="SVH31"/>
      <c r="SVI31"/>
      <c r="SVJ31"/>
      <c r="SVK31"/>
      <c r="SVL31"/>
      <c r="SVM31"/>
      <c r="SVN31"/>
      <c r="SVO31"/>
      <c r="SVP31"/>
      <c r="SVQ31"/>
      <c r="SVR31"/>
      <c r="SVS31"/>
      <c r="SVT31"/>
      <c r="SVU31"/>
      <c r="SVV31"/>
      <c r="SVW31"/>
      <c r="SVX31"/>
      <c r="SVY31"/>
      <c r="SVZ31"/>
      <c r="SWA31"/>
      <c r="SWB31"/>
      <c r="SWC31"/>
      <c r="SWD31"/>
      <c r="SWE31"/>
      <c r="SWF31"/>
      <c r="SWG31"/>
      <c r="SWH31"/>
      <c r="SWI31"/>
      <c r="SWJ31"/>
      <c r="SWK31"/>
      <c r="SWL31"/>
      <c r="SWM31"/>
      <c r="SWN31"/>
      <c r="SWO31"/>
      <c r="SWP31"/>
      <c r="SWQ31"/>
      <c r="SWR31"/>
      <c r="SWS31"/>
      <c r="SWT31"/>
      <c r="SWU31"/>
      <c r="SWV31"/>
      <c r="SWW31"/>
      <c r="SWX31"/>
      <c r="SWY31"/>
      <c r="SWZ31"/>
      <c r="SXA31"/>
      <c r="SXB31"/>
      <c r="SXC31"/>
      <c r="SXD31"/>
      <c r="SXE31"/>
      <c r="SXF31"/>
      <c r="SXG31"/>
      <c r="SXH31"/>
      <c r="SXI31"/>
      <c r="SXJ31"/>
      <c r="SXK31"/>
      <c r="SXL31"/>
      <c r="SXM31"/>
      <c r="SXN31"/>
      <c r="SXO31"/>
      <c r="SXP31"/>
      <c r="SXQ31"/>
      <c r="SXR31"/>
      <c r="SXS31"/>
      <c r="SXT31"/>
      <c r="SXU31"/>
      <c r="SXV31"/>
      <c r="SXW31"/>
      <c r="SXX31"/>
      <c r="SXY31"/>
      <c r="SXZ31"/>
      <c r="SYA31"/>
      <c r="SYB31"/>
      <c r="SYC31"/>
      <c r="SYD31"/>
      <c r="SYE31"/>
      <c r="SYF31"/>
      <c r="SYG31"/>
      <c r="SYH31"/>
      <c r="SYI31"/>
      <c r="SYJ31"/>
      <c r="SYK31"/>
      <c r="SYL31"/>
      <c r="SYM31"/>
      <c r="SYN31"/>
      <c r="SYO31"/>
      <c r="SYP31"/>
      <c r="SYQ31"/>
      <c r="SYR31"/>
      <c r="SYS31"/>
      <c r="SYT31"/>
      <c r="SYU31"/>
      <c r="SYV31"/>
      <c r="SYW31"/>
      <c r="SYX31"/>
      <c r="SYY31"/>
      <c r="SYZ31"/>
      <c r="SZA31"/>
      <c r="SZB31"/>
      <c r="SZC31"/>
      <c r="SZD31"/>
      <c r="SZE31"/>
      <c r="SZF31"/>
      <c r="SZG31"/>
      <c r="SZH31"/>
      <c r="SZI31"/>
      <c r="SZJ31"/>
      <c r="SZK31"/>
      <c r="SZL31"/>
      <c r="SZM31"/>
      <c r="SZN31"/>
      <c r="SZO31"/>
      <c r="SZP31"/>
      <c r="SZQ31"/>
      <c r="SZR31"/>
      <c r="SZS31"/>
      <c r="SZT31"/>
      <c r="SZU31"/>
      <c r="SZV31"/>
      <c r="SZW31"/>
      <c r="SZX31"/>
      <c r="SZY31"/>
      <c r="SZZ31"/>
      <c r="TAA31"/>
      <c r="TAB31"/>
      <c r="TAC31"/>
      <c r="TAD31"/>
      <c r="TAE31"/>
      <c r="TAF31"/>
      <c r="TAG31"/>
      <c r="TAH31"/>
      <c r="TAI31"/>
      <c r="TAJ31"/>
      <c r="TAK31"/>
      <c r="TAL31"/>
      <c r="TAM31"/>
      <c r="TAN31"/>
      <c r="TAO31"/>
      <c r="TAP31"/>
      <c r="TAQ31"/>
      <c r="TAR31"/>
      <c r="TAS31"/>
      <c r="TAT31"/>
      <c r="TAU31"/>
      <c r="TAV31"/>
      <c r="TAW31"/>
      <c r="TAX31"/>
      <c r="TAY31"/>
      <c r="TAZ31"/>
      <c r="TBA31"/>
      <c r="TBB31"/>
      <c r="TBC31"/>
      <c r="TBD31"/>
      <c r="TBE31"/>
      <c r="TBF31"/>
      <c r="TBG31"/>
      <c r="TBH31"/>
      <c r="TBI31"/>
      <c r="TBJ31"/>
      <c r="TBK31"/>
      <c r="TBL31"/>
      <c r="TBM31"/>
      <c r="TBN31"/>
      <c r="TBO31"/>
      <c r="TBP31"/>
      <c r="TBQ31"/>
      <c r="TBR31"/>
      <c r="TBS31"/>
      <c r="TBT31"/>
      <c r="TBU31"/>
      <c r="TBV31"/>
      <c r="TBW31"/>
      <c r="TBX31"/>
      <c r="TBY31"/>
      <c r="TBZ31"/>
      <c r="TCA31"/>
      <c r="TCB31"/>
      <c r="TCC31"/>
      <c r="TCD31"/>
      <c r="TCE31"/>
      <c r="TCF31"/>
      <c r="TCG31"/>
      <c r="TCH31"/>
      <c r="TCI31"/>
      <c r="TCJ31"/>
      <c r="TCK31"/>
      <c r="TCL31"/>
      <c r="TCM31"/>
      <c r="TCN31"/>
      <c r="TCO31"/>
      <c r="TCP31"/>
      <c r="TCQ31"/>
      <c r="TCR31"/>
      <c r="TCS31"/>
      <c r="TCT31"/>
      <c r="TCU31"/>
      <c r="TCV31"/>
      <c r="TCW31"/>
      <c r="TCX31"/>
      <c r="TCY31"/>
      <c r="TCZ31"/>
      <c r="TDA31"/>
      <c r="TDB31"/>
      <c r="TDC31"/>
      <c r="TDD31"/>
      <c r="TDE31"/>
      <c r="TDF31"/>
      <c r="TDG31"/>
      <c r="TDH31"/>
      <c r="TDI31"/>
      <c r="TDJ31"/>
      <c r="TDK31"/>
      <c r="TDL31"/>
      <c r="TDM31"/>
      <c r="TDN31"/>
      <c r="TDO31"/>
      <c r="TDP31"/>
      <c r="TDQ31"/>
      <c r="TDR31"/>
      <c r="TDS31"/>
      <c r="TDT31"/>
      <c r="TDU31"/>
      <c r="TDV31"/>
      <c r="TDW31"/>
      <c r="TDX31"/>
      <c r="TDY31"/>
      <c r="TDZ31"/>
      <c r="TEA31"/>
      <c r="TEB31"/>
      <c r="TEC31"/>
      <c r="TED31"/>
      <c r="TEE31"/>
      <c r="TEF31"/>
      <c r="TEG31"/>
      <c r="TEH31"/>
      <c r="TEI31"/>
      <c r="TEJ31"/>
      <c r="TEK31"/>
      <c r="TEL31"/>
      <c r="TEM31"/>
      <c r="TEN31"/>
      <c r="TEO31"/>
      <c r="TEP31"/>
      <c r="TEQ31"/>
      <c r="TER31"/>
      <c r="TES31"/>
      <c r="TET31"/>
      <c r="TEU31"/>
      <c r="TEV31"/>
      <c r="TEW31"/>
      <c r="TEX31"/>
      <c r="TEY31"/>
      <c r="TEZ31"/>
      <c r="TFA31"/>
      <c r="TFB31"/>
      <c r="TFC31"/>
      <c r="TFD31"/>
      <c r="TFE31"/>
      <c r="TFF31"/>
      <c r="TFG31"/>
      <c r="TFH31"/>
      <c r="TFI31"/>
      <c r="TFJ31"/>
      <c r="TFK31"/>
      <c r="TFL31"/>
      <c r="TFM31"/>
      <c r="TFN31"/>
      <c r="TFO31"/>
      <c r="TFP31"/>
      <c r="TFQ31"/>
      <c r="TFR31"/>
      <c r="TFS31"/>
      <c r="TFT31"/>
      <c r="TFU31"/>
      <c r="TFV31"/>
      <c r="TFW31"/>
      <c r="TFX31"/>
      <c r="TFY31"/>
      <c r="TFZ31"/>
      <c r="TGA31"/>
      <c r="TGB31"/>
      <c r="TGC31"/>
      <c r="TGD31"/>
      <c r="TGE31"/>
      <c r="TGF31"/>
      <c r="TGG31"/>
      <c r="TGH31"/>
      <c r="TGI31"/>
      <c r="TGJ31"/>
      <c r="TGK31"/>
      <c r="TGL31"/>
      <c r="TGM31"/>
      <c r="TGN31"/>
      <c r="TGO31"/>
      <c r="TGP31"/>
      <c r="TGQ31"/>
      <c r="TGR31"/>
      <c r="TGS31"/>
      <c r="TGT31"/>
      <c r="TGU31"/>
      <c r="TGV31"/>
      <c r="TGW31"/>
      <c r="TGX31"/>
      <c r="TGY31"/>
      <c r="TGZ31"/>
      <c r="THA31"/>
      <c r="THB31"/>
      <c r="THC31"/>
      <c r="THD31"/>
      <c r="THE31"/>
      <c r="THF31"/>
      <c r="THG31"/>
      <c r="THH31"/>
      <c r="THI31"/>
      <c r="THJ31"/>
      <c r="THK31"/>
      <c r="THL31"/>
      <c r="THM31"/>
      <c r="THN31"/>
      <c r="THO31"/>
      <c r="THP31"/>
      <c r="THQ31"/>
      <c r="THR31"/>
      <c r="THS31"/>
      <c r="THT31"/>
      <c r="THU31"/>
      <c r="THV31"/>
      <c r="THW31"/>
      <c r="THX31"/>
      <c r="THY31"/>
      <c r="THZ31"/>
      <c r="TIA31"/>
      <c r="TIB31"/>
      <c r="TIC31"/>
      <c r="TID31"/>
      <c r="TIE31"/>
      <c r="TIF31"/>
      <c r="TIG31"/>
      <c r="TIH31"/>
      <c r="TII31"/>
      <c r="TIJ31"/>
      <c r="TIK31"/>
      <c r="TIL31"/>
      <c r="TIM31"/>
      <c r="TIN31"/>
      <c r="TIO31"/>
      <c r="TIP31"/>
      <c r="TIQ31"/>
      <c r="TIR31"/>
      <c r="TIS31"/>
      <c r="TIT31"/>
      <c r="TIU31"/>
      <c r="TIV31"/>
      <c r="TIW31"/>
      <c r="TIX31"/>
      <c r="TIY31"/>
      <c r="TIZ31"/>
      <c r="TJA31"/>
      <c r="TJB31"/>
      <c r="TJC31"/>
      <c r="TJD31"/>
      <c r="TJE31"/>
      <c r="TJF31"/>
      <c r="TJG31"/>
      <c r="TJH31"/>
      <c r="TJI31"/>
      <c r="TJJ31"/>
      <c r="TJK31"/>
      <c r="TJL31"/>
      <c r="TJM31"/>
      <c r="TJN31"/>
      <c r="TJO31"/>
      <c r="TJP31"/>
      <c r="TJQ31"/>
      <c r="TJR31"/>
      <c r="TJS31"/>
      <c r="TJT31"/>
      <c r="TJU31"/>
      <c r="TJV31"/>
      <c r="TJW31"/>
      <c r="TJX31"/>
      <c r="TJY31"/>
      <c r="TJZ31"/>
      <c r="TKA31"/>
      <c r="TKB31"/>
      <c r="TKC31"/>
      <c r="TKD31"/>
      <c r="TKE31"/>
      <c r="TKF31"/>
      <c r="TKG31"/>
      <c r="TKH31"/>
      <c r="TKI31"/>
      <c r="TKJ31"/>
      <c r="TKK31"/>
      <c r="TKL31"/>
      <c r="TKM31"/>
      <c r="TKN31"/>
      <c r="TKO31"/>
      <c r="TKP31"/>
      <c r="TKQ31"/>
      <c r="TKR31"/>
      <c r="TKS31"/>
      <c r="TKT31"/>
      <c r="TKU31"/>
      <c r="TKV31"/>
      <c r="TKW31"/>
      <c r="TKX31"/>
      <c r="TKY31"/>
      <c r="TKZ31"/>
      <c r="TLA31"/>
      <c r="TLB31"/>
      <c r="TLC31"/>
      <c r="TLD31"/>
      <c r="TLE31"/>
      <c r="TLF31"/>
      <c r="TLG31"/>
      <c r="TLH31"/>
      <c r="TLI31"/>
      <c r="TLJ31"/>
      <c r="TLK31"/>
      <c r="TLL31"/>
      <c r="TLM31"/>
      <c r="TLN31"/>
      <c r="TLO31"/>
      <c r="TLP31"/>
      <c r="TLQ31"/>
      <c r="TLR31"/>
      <c r="TLS31"/>
      <c r="TLT31"/>
      <c r="TLU31"/>
      <c r="TLV31"/>
      <c r="TLW31"/>
      <c r="TLX31"/>
      <c r="TLY31"/>
      <c r="TLZ31"/>
      <c r="TMA31"/>
      <c r="TMB31"/>
      <c r="TMC31"/>
      <c r="TMD31"/>
      <c r="TME31"/>
      <c r="TMF31"/>
      <c r="TMG31"/>
      <c r="TMH31"/>
      <c r="TMI31"/>
      <c r="TMJ31"/>
      <c r="TMK31"/>
      <c r="TML31"/>
      <c r="TMM31"/>
      <c r="TMN31"/>
      <c r="TMO31"/>
      <c r="TMP31"/>
      <c r="TMQ31"/>
      <c r="TMR31"/>
      <c r="TMS31"/>
      <c r="TMT31"/>
      <c r="TMU31"/>
      <c r="TMV31"/>
      <c r="TMW31"/>
      <c r="TMX31"/>
      <c r="TMY31"/>
      <c r="TMZ31"/>
      <c r="TNA31"/>
      <c r="TNB31"/>
      <c r="TNC31"/>
      <c r="TND31"/>
      <c r="TNE31"/>
      <c r="TNF31"/>
      <c r="TNG31"/>
      <c r="TNH31"/>
      <c r="TNI31"/>
      <c r="TNJ31"/>
      <c r="TNK31"/>
      <c r="TNL31"/>
      <c r="TNM31"/>
      <c r="TNN31"/>
      <c r="TNO31"/>
      <c r="TNP31"/>
      <c r="TNQ31"/>
      <c r="TNR31"/>
      <c r="TNS31"/>
      <c r="TNT31"/>
      <c r="TNU31"/>
      <c r="TNV31"/>
      <c r="TNW31"/>
      <c r="TNX31"/>
      <c r="TNY31"/>
      <c r="TNZ31"/>
      <c r="TOA31"/>
      <c r="TOB31"/>
      <c r="TOC31"/>
      <c r="TOD31"/>
      <c r="TOE31"/>
      <c r="TOF31"/>
      <c r="TOG31"/>
      <c r="TOH31"/>
      <c r="TOI31"/>
      <c r="TOJ31"/>
      <c r="TOK31"/>
      <c r="TOL31"/>
      <c r="TOM31"/>
      <c r="TON31"/>
      <c r="TOO31"/>
      <c r="TOP31"/>
      <c r="TOQ31"/>
      <c r="TOR31"/>
      <c r="TOS31"/>
      <c r="TOT31"/>
      <c r="TOU31"/>
      <c r="TOV31"/>
      <c r="TOW31"/>
      <c r="TOX31"/>
      <c r="TOY31"/>
      <c r="TOZ31"/>
      <c r="TPA31"/>
      <c r="TPB31"/>
      <c r="TPC31"/>
      <c r="TPD31"/>
      <c r="TPE31"/>
      <c r="TPF31"/>
      <c r="TPG31"/>
      <c r="TPH31"/>
      <c r="TPI31"/>
      <c r="TPJ31"/>
      <c r="TPK31"/>
      <c r="TPL31"/>
      <c r="TPM31"/>
      <c r="TPN31"/>
      <c r="TPO31"/>
      <c r="TPP31"/>
      <c r="TPQ31"/>
      <c r="TPR31"/>
      <c r="TPS31"/>
      <c r="TPT31"/>
      <c r="TPU31"/>
      <c r="TPV31"/>
      <c r="TPW31"/>
      <c r="TPX31"/>
      <c r="TPY31"/>
      <c r="TPZ31"/>
      <c r="TQA31"/>
      <c r="TQB31"/>
      <c r="TQC31"/>
      <c r="TQD31"/>
      <c r="TQE31"/>
      <c r="TQF31"/>
      <c r="TQG31"/>
      <c r="TQH31"/>
      <c r="TQI31"/>
      <c r="TQJ31"/>
      <c r="TQK31"/>
      <c r="TQL31"/>
      <c r="TQM31"/>
      <c r="TQN31"/>
      <c r="TQO31"/>
      <c r="TQP31"/>
      <c r="TQQ31"/>
      <c r="TQR31"/>
      <c r="TQS31"/>
      <c r="TQT31"/>
      <c r="TQU31"/>
      <c r="TQV31"/>
      <c r="TQW31"/>
      <c r="TQX31"/>
      <c r="TQY31"/>
      <c r="TQZ31"/>
      <c r="TRA31"/>
      <c r="TRB31"/>
      <c r="TRC31"/>
      <c r="TRD31"/>
      <c r="TRE31"/>
      <c r="TRF31"/>
      <c r="TRG31"/>
      <c r="TRH31"/>
      <c r="TRI31"/>
      <c r="TRJ31"/>
      <c r="TRK31"/>
      <c r="TRL31"/>
      <c r="TRM31"/>
      <c r="TRN31"/>
      <c r="TRO31"/>
      <c r="TRP31"/>
      <c r="TRQ31"/>
      <c r="TRR31"/>
      <c r="TRS31"/>
      <c r="TRT31"/>
      <c r="TRU31"/>
      <c r="TRV31"/>
      <c r="TRW31"/>
      <c r="TRX31"/>
      <c r="TRY31"/>
      <c r="TRZ31"/>
      <c r="TSA31"/>
      <c r="TSB31"/>
      <c r="TSC31"/>
      <c r="TSD31"/>
      <c r="TSE31"/>
      <c r="TSF31"/>
      <c r="TSG31"/>
      <c r="TSH31"/>
      <c r="TSI31"/>
      <c r="TSJ31"/>
      <c r="TSK31"/>
      <c r="TSL31"/>
      <c r="TSM31"/>
      <c r="TSN31"/>
      <c r="TSO31"/>
      <c r="TSP31"/>
      <c r="TSQ31"/>
      <c r="TSR31"/>
      <c r="TSS31"/>
      <c r="TST31"/>
      <c r="TSU31"/>
      <c r="TSV31"/>
      <c r="TSW31"/>
      <c r="TSX31"/>
      <c r="TSY31"/>
      <c r="TSZ31"/>
      <c r="TTA31"/>
      <c r="TTB31"/>
      <c r="TTC31"/>
      <c r="TTD31"/>
      <c r="TTE31"/>
      <c r="TTF31"/>
      <c r="TTG31"/>
      <c r="TTH31"/>
      <c r="TTI31"/>
      <c r="TTJ31"/>
      <c r="TTK31"/>
      <c r="TTL31"/>
      <c r="TTM31"/>
      <c r="TTN31"/>
      <c r="TTO31"/>
      <c r="TTP31"/>
      <c r="TTQ31"/>
      <c r="TTR31"/>
      <c r="TTS31"/>
      <c r="TTT31"/>
      <c r="TTU31"/>
      <c r="TTV31"/>
      <c r="TTW31"/>
      <c r="TTX31"/>
      <c r="TTY31"/>
      <c r="TTZ31"/>
      <c r="TUA31"/>
      <c r="TUB31"/>
      <c r="TUC31"/>
      <c r="TUD31"/>
      <c r="TUE31"/>
      <c r="TUF31"/>
      <c r="TUG31"/>
      <c r="TUH31"/>
      <c r="TUI31"/>
      <c r="TUJ31"/>
      <c r="TUK31"/>
      <c r="TUL31"/>
      <c r="TUM31"/>
      <c r="TUN31"/>
      <c r="TUO31"/>
      <c r="TUP31"/>
      <c r="TUQ31"/>
      <c r="TUR31"/>
      <c r="TUS31"/>
      <c r="TUT31"/>
      <c r="TUU31"/>
      <c r="TUV31"/>
      <c r="TUW31"/>
      <c r="TUX31"/>
      <c r="TUY31"/>
      <c r="TUZ31"/>
      <c r="TVA31"/>
      <c r="TVB31"/>
      <c r="TVC31"/>
      <c r="TVD31"/>
      <c r="TVE31"/>
      <c r="TVF31"/>
      <c r="TVG31"/>
      <c r="TVH31"/>
      <c r="TVI31"/>
      <c r="TVJ31"/>
      <c r="TVK31"/>
      <c r="TVL31"/>
      <c r="TVM31"/>
      <c r="TVN31"/>
      <c r="TVO31"/>
      <c r="TVP31"/>
      <c r="TVQ31"/>
      <c r="TVR31"/>
      <c r="TVS31"/>
      <c r="TVT31"/>
      <c r="TVU31"/>
      <c r="TVV31"/>
      <c r="TVW31"/>
      <c r="TVX31"/>
      <c r="TVY31"/>
      <c r="TVZ31"/>
      <c r="TWA31"/>
      <c r="TWB31"/>
      <c r="TWC31"/>
      <c r="TWD31"/>
      <c r="TWE31"/>
      <c r="TWF31"/>
      <c r="TWG31"/>
      <c r="TWH31"/>
      <c r="TWI31"/>
      <c r="TWJ31"/>
      <c r="TWK31"/>
      <c r="TWL31"/>
      <c r="TWM31"/>
      <c r="TWN31"/>
      <c r="TWO31"/>
      <c r="TWP31"/>
      <c r="TWQ31"/>
      <c r="TWR31"/>
      <c r="TWS31"/>
      <c r="TWT31"/>
      <c r="TWU31"/>
      <c r="TWV31"/>
      <c r="TWW31"/>
      <c r="TWX31"/>
      <c r="TWY31"/>
      <c r="TWZ31"/>
      <c r="TXA31"/>
      <c r="TXB31"/>
      <c r="TXC31"/>
      <c r="TXD31"/>
      <c r="TXE31"/>
      <c r="TXF31"/>
      <c r="TXG31"/>
      <c r="TXH31"/>
      <c r="TXI31"/>
      <c r="TXJ31"/>
      <c r="TXK31"/>
      <c r="TXL31"/>
      <c r="TXM31"/>
      <c r="TXN31"/>
      <c r="TXO31"/>
      <c r="TXP31"/>
      <c r="TXQ31"/>
      <c r="TXR31"/>
      <c r="TXS31"/>
      <c r="TXT31"/>
      <c r="TXU31"/>
      <c r="TXV31"/>
      <c r="TXW31"/>
      <c r="TXX31"/>
      <c r="TXY31"/>
      <c r="TXZ31"/>
      <c r="TYA31"/>
      <c r="TYB31"/>
      <c r="TYC31"/>
      <c r="TYD31"/>
      <c r="TYE31"/>
      <c r="TYF31"/>
      <c r="TYG31"/>
      <c r="TYH31"/>
      <c r="TYI31"/>
      <c r="TYJ31"/>
      <c r="TYK31"/>
      <c r="TYL31"/>
      <c r="TYM31"/>
      <c r="TYN31"/>
      <c r="TYO31"/>
      <c r="TYP31"/>
      <c r="TYQ31"/>
      <c r="TYR31"/>
      <c r="TYS31"/>
      <c r="TYT31"/>
      <c r="TYU31"/>
      <c r="TYV31"/>
      <c r="TYW31"/>
      <c r="TYX31"/>
      <c r="TYY31"/>
      <c r="TYZ31"/>
      <c r="TZA31"/>
      <c r="TZB31"/>
      <c r="TZC31"/>
      <c r="TZD31"/>
      <c r="TZE31"/>
      <c r="TZF31"/>
      <c r="TZG31"/>
      <c r="TZH31"/>
      <c r="TZI31"/>
      <c r="TZJ31"/>
      <c r="TZK31"/>
      <c r="TZL31"/>
      <c r="TZM31"/>
      <c r="TZN31"/>
      <c r="TZO31"/>
      <c r="TZP31"/>
      <c r="TZQ31"/>
      <c r="TZR31"/>
      <c r="TZS31"/>
      <c r="TZT31"/>
      <c r="TZU31"/>
      <c r="TZV31"/>
      <c r="TZW31"/>
      <c r="TZX31"/>
      <c r="TZY31"/>
      <c r="TZZ31"/>
      <c r="UAA31"/>
      <c r="UAB31"/>
      <c r="UAC31"/>
      <c r="UAD31"/>
      <c r="UAE31"/>
      <c r="UAF31"/>
      <c r="UAG31"/>
      <c r="UAH31"/>
      <c r="UAI31"/>
      <c r="UAJ31"/>
      <c r="UAK31"/>
      <c r="UAL31"/>
      <c r="UAM31"/>
      <c r="UAN31"/>
      <c r="UAO31"/>
      <c r="UAP31"/>
      <c r="UAQ31"/>
      <c r="UAR31"/>
      <c r="UAS31"/>
      <c r="UAT31"/>
      <c r="UAU31"/>
      <c r="UAV31"/>
      <c r="UAW31"/>
      <c r="UAX31"/>
      <c r="UAY31"/>
      <c r="UAZ31"/>
      <c r="UBA31"/>
      <c r="UBB31"/>
      <c r="UBC31"/>
      <c r="UBD31"/>
      <c r="UBE31"/>
      <c r="UBF31"/>
      <c r="UBG31"/>
      <c r="UBH31"/>
      <c r="UBI31"/>
      <c r="UBJ31"/>
      <c r="UBK31"/>
      <c r="UBL31"/>
      <c r="UBM31"/>
      <c r="UBN31"/>
      <c r="UBO31"/>
      <c r="UBP31"/>
      <c r="UBQ31"/>
      <c r="UBR31"/>
      <c r="UBS31"/>
      <c r="UBT31"/>
      <c r="UBU31"/>
      <c r="UBV31"/>
      <c r="UBW31"/>
      <c r="UBX31"/>
      <c r="UBY31"/>
      <c r="UBZ31"/>
      <c r="UCA31"/>
      <c r="UCB31"/>
      <c r="UCC31"/>
      <c r="UCD31"/>
      <c r="UCE31"/>
      <c r="UCF31"/>
      <c r="UCG31"/>
      <c r="UCH31"/>
      <c r="UCI31"/>
      <c r="UCJ31"/>
      <c r="UCK31"/>
      <c r="UCL31"/>
      <c r="UCM31"/>
      <c r="UCN31"/>
      <c r="UCO31"/>
      <c r="UCP31"/>
      <c r="UCQ31"/>
      <c r="UCR31"/>
      <c r="UCS31"/>
      <c r="UCT31"/>
      <c r="UCU31"/>
      <c r="UCV31"/>
      <c r="UCW31"/>
      <c r="UCX31"/>
      <c r="UCY31"/>
      <c r="UCZ31"/>
      <c r="UDA31"/>
      <c r="UDB31"/>
      <c r="UDC31"/>
      <c r="UDD31"/>
      <c r="UDE31"/>
      <c r="UDF31"/>
      <c r="UDG31"/>
      <c r="UDH31"/>
      <c r="UDI31"/>
      <c r="UDJ31"/>
      <c r="UDK31"/>
      <c r="UDL31"/>
      <c r="UDM31"/>
      <c r="UDN31"/>
      <c r="UDO31"/>
      <c r="UDP31"/>
      <c r="UDQ31"/>
      <c r="UDR31"/>
      <c r="UDS31"/>
      <c r="UDT31"/>
      <c r="UDU31"/>
      <c r="UDV31"/>
      <c r="UDW31"/>
      <c r="UDX31"/>
      <c r="UDY31"/>
      <c r="UDZ31"/>
      <c r="UEA31"/>
      <c r="UEB31"/>
      <c r="UEC31"/>
      <c r="UED31"/>
      <c r="UEE31"/>
      <c r="UEF31"/>
      <c r="UEG31"/>
      <c r="UEH31"/>
      <c r="UEI31"/>
      <c r="UEJ31"/>
      <c r="UEK31"/>
      <c r="UEL31"/>
      <c r="UEM31"/>
      <c r="UEN31"/>
      <c r="UEO31"/>
      <c r="UEP31"/>
      <c r="UEQ31"/>
      <c r="UER31"/>
      <c r="UES31"/>
      <c r="UET31"/>
      <c r="UEU31"/>
      <c r="UEV31"/>
      <c r="UEW31"/>
      <c r="UEX31"/>
      <c r="UEY31"/>
      <c r="UEZ31"/>
      <c r="UFA31"/>
      <c r="UFB31"/>
      <c r="UFC31"/>
      <c r="UFD31"/>
      <c r="UFE31"/>
      <c r="UFF31"/>
      <c r="UFG31"/>
      <c r="UFH31"/>
      <c r="UFI31"/>
      <c r="UFJ31"/>
      <c r="UFK31"/>
      <c r="UFL31"/>
      <c r="UFM31"/>
      <c r="UFN31"/>
      <c r="UFO31"/>
      <c r="UFP31"/>
      <c r="UFQ31"/>
      <c r="UFR31"/>
      <c r="UFS31"/>
      <c r="UFT31"/>
      <c r="UFU31"/>
      <c r="UFV31"/>
      <c r="UFW31"/>
      <c r="UFX31"/>
      <c r="UFY31"/>
      <c r="UFZ31"/>
      <c r="UGA31"/>
      <c r="UGB31"/>
      <c r="UGC31"/>
      <c r="UGD31"/>
      <c r="UGE31"/>
      <c r="UGF31"/>
      <c r="UGG31"/>
      <c r="UGH31"/>
      <c r="UGI31"/>
      <c r="UGJ31"/>
      <c r="UGK31"/>
      <c r="UGL31"/>
      <c r="UGM31"/>
      <c r="UGN31"/>
      <c r="UGO31"/>
      <c r="UGP31"/>
      <c r="UGQ31"/>
      <c r="UGR31"/>
      <c r="UGS31"/>
      <c r="UGT31"/>
      <c r="UGU31"/>
      <c r="UGV31"/>
      <c r="UGW31"/>
      <c r="UGX31"/>
      <c r="UGY31"/>
      <c r="UGZ31"/>
      <c r="UHA31"/>
      <c r="UHB31"/>
      <c r="UHC31"/>
      <c r="UHD31"/>
      <c r="UHE31"/>
      <c r="UHF31"/>
      <c r="UHG31"/>
      <c r="UHH31"/>
      <c r="UHI31"/>
      <c r="UHJ31"/>
      <c r="UHK31"/>
      <c r="UHL31"/>
      <c r="UHM31"/>
      <c r="UHN31"/>
      <c r="UHO31"/>
      <c r="UHP31"/>
      <c r="UHQ31"/>
      <c r="UHR31"/>
      <c r="UHS31"/>
      <c r="UHT31"/>
      <c r="UHU31"/>
      <c r="UHV31"/>
      <c r="UHW31"/>
      <c r="UHX31"/>
      <c r="UHY31"/>
      <c r="UHZ31"/>
      <c r="UIA31"/>
      <c r="UIB31"/>
      <c r="UIC31"/>
      <c r="UID31"/>
      <c r="UIE31"/>
      <c r="UIF31"/>
      <c r="UIG31"/>
      <c r="UIH31"/>
      <c r="UII31"/>
      <c r="UIJ31"/>
      <c r="UIK31"/>
      <c r="UIL31"/>
      <c r="UIM31"/>
      <c r="UIN31"/>
      <c r="UIO31"/>
      <c r="UIP31"/>
      <c r="UIQ31"/>
      <c r="UIR31"/>
      <c r="UIS31"/>
      <c r="UIT31"/>
      <c r="UIU31"/>
      <c r="UIV31"/>
      <c r="UIW31"/>
      <c r="UIX31"/>
      <c r="UIY31"/>
      <c r="UIZ31"/>
      <c r="UJA31"/>
      <c r="UJB31"/>
      <c r="UJC31"/>
      <c r="UJD31"/>
      <c r="UJE31"/>
      <c r="UJF31"/>
      <c r="UJG31"/>
      <c r="UJH31"/>
      <c r="UJI31"/>
      <c r="UJJ31"/>
      <c r="UJK31"/>
      <c r="UJL31"/>
      <c r="UJM31"/>
      <c r="UJN31"/>
      <c r="UJO31"/>
      <c r="UJP31"/>
      <c r="UJQ31"/>
      <c r="UJR31"/>
      <c r="UJS31"/>
      <c r="UJT31"/>
      <c r="UJU31"/>
      <c r="UJV31"/>
      <c r="UJW31"/>
      <c r="UJX31"/>
      <c r="UJY31"/>
      <c r="UJZ31"/>
      <c r="UKA31"/>
      <c r="UKB31"/>
      <c r="UKC31"/>
      <c r="UKD31"/>
      <c r="UKE31"/>
      <c r="UKF31"/>
      <c r="UKG31"/>
      <c r="UKH31"/>
      <c r="UKI31"/>
      <c r="UKJ31"/>
      <c r="UKK31"/>
      <c r="UKL31"/>
      <c r="UKM31"/>
      <c r="UKN31"/>
      <c r="UKO31"/>
      <c r="UKP31"/>
      <c r="UKQ31"/>
      <c r="UKR31"/>
      <c r="UKS31"/>
      <c r="UKT31"/>
      <c r="UKU31"/>
      <c r="UKV31"/>
      <c r="UKW31"/>
      <c r="UKX31"/>
      <c r="UKY31"/>
      <c r="UKZ31"/>
      <c r="ULA31"/>
      <c r="ULB31"/>
      <c r="ULC31"/>
      <c r="ULD31"/>
      <c r="ULE31"/>
      <c r="ULF31"/>
      <c r="ULG31"/>
      <c r="ULH31"/>
      <c r="ULI31"/>
      <c r="ULJ31"/>
      <c r="ULK31"/>
      <c r="ULL31"/>
      <c r="ULM31"/>
      <c r="ULN31"/>
      <c r="ULO31"/>
      <c r="ULP31"/>
      <c r="ULQ31"/>
      <c r="ULR31"/>
      <c r="ULS31"/>
      <c r="ULT31"/>
      <c r="ULU31"/>
      <c r="ULV31"/>
      <c r="ULW31"/>
      <c r="ULX31"/>
      <c r="ULY31"/>
      <c r="ULZ31"/>
      <c r="UMA31"/>
      <c r="UMB31"/>
      <c r="UMC31"/>
      <c r="UMD31"/>
      <c r="UME31"/>
      <c r="UMF31"/>
      <c r="UMG31"/>
      <c r="UMH31"/>
      <c r="UMI31"/>
      <c r="UMJ31"/>
      <c r="UMK31"/>
      <c r="UML31"/>
      <c r="UMM31"/>
      <c r="UMN31"/>
      <c r="UMO31"/>
      <c r="UMP31"/>
      <c r="UMQ31"/>
      <c r="UMR31"/>
      <c r="UMS31"/>
      <c r="UMT31"/>
      <c r="UMU31"/>
      <c r="UMV31"/>
      <c r="UMW31"/>
      <c r="UMX31"/>
      <c r="UMY31"/>
      <c r="UMZ31"/>
      <c r="UNA31"/>
      <c r="UNB31"/>
      <c r="UNC31"/>
      <c r="UND31"/>
      <c r="UNE31"/>
      <c r="UNF31"/>
      <c r="UNG31"/>
      <c r="UNH31"/>
      <c r="UNI31"/>
      <c r="UNJ31"/>
      <c r="UNK31"/>
      <c r="UNL31"/>
      <c r="UNM31"/>
      <c r="UNN31"/>
      <c r="UNO31"/>
      <c r="UNP31"/>
      <c r="UNQ31"/>
      <c r="UNR31"/>
      <c r="UNS31"/>
      <c r="UNT31"/>
      <c r="UNU31"/>
      <c r="UNV31"/>
      <c r="UNW31"/>
      <c r="UNX31"/>
      <c r="UNY31"/>
      <c r="UNZ31"/>
      <c r="UOA31"/>
      <c r="UOB31"/>
      <c r="UOC31"/>
      <c r="UOD31"/>
      <c r="UOE31"/>
      <c r="UOF31"/>
      <c r="UOG31"/>
      <c r="UOH31"/>
      <c r="UOI31"/>
      <c r="UOJ31"/>
      <c r="UOK31"/>
      <c r="UOL31"/>
      <c r="UOM31"/>
      <c r="UON31"/>
      <c r="UOO31"/>
      <c r="UOP31"/>
      <c r="UOQ31"/>
      <c r="UOR31"/>
      <c r="UOS31"/>
      <c r="UOT31"/>
      <c r="UOU31"/>
      <c r="UOV31"/>
      <c r="UOW31"/>
      <c r="UOX31"/>
      <c r="UOY31"/>
      <c r="UOZ31"/>
      <c r="UPA31"/>
      <c r="UPB31"/>
      <c r="UPC31"/>
      <c r="UPD31"/>
      <c r="UPE31"/>
      <c r="UPF31"/>
      <c r="UPG31"/>
      <c r="UPH31"/>
      <c r="UPI31"/>
      <c r="UPJ31"/>
      <c r="UPK31"/>
      <c r="UPL31"/>
      <c r="UPM31"/>
      <c r="UPN31"/>
      <c r="UPO31"/>
      <c r="UPP31"/>
      <c r="UPQ31"/>
      <c r="UPR31"/>
      <c r="UPS31"/>
      <c r="UPT31"/>
      <c r="UPU31"/>
      <c r="UPV31"/>
      <c r="UPW31"/>
      <c r="UPX31"/>
      <c r="UPY31"/>
      <c r="UPZ31"/>
      <c r="UQA31"/>
      <c r="UQB31"/>
      <c r="UQC31"/>
      <c r="UQD31"/>
      <c r="UQE31"/>
      <c r="UQF31"/>
      <c r="UQG31"/>
      <c r="UQH31"/>
      <c r="UQI31"/>
      <c r="UQJ31"/>
      <c r="UQK31"/>
      <c r="UQL31"/>
      <c r="UQM31"/>
      <c r="UQN31"/>
      <c r="UQO31"/>
      <c r="UQP31"/>
      <c r="UQQ31"/>
      <c r="UQR31"/>
      <c r="UQS31"/>
      <c r="UQT31"/>
      <c r="UQU31"/>
      <c r="UQV31"/>
      <c r="UQW31"/>
      <c r="UQX31"/>
      <c r="UQY31"/>
      <c r="UQZ31"/>
      <c r="URA31"/>
      <c r="URB31"/>
      <c r="URC31"/>
      <c r="URD31"/>
      <c r="URE31"/>
      <c r="URF31"/>
      <c r="URG31"/>
      <c r="URH31"/>
      <c r="URI31"/>
      <c r="URJ31"/>
      <c r="URK31"/>
      <c r="URL31"/>
      <c r="URM31"/>
      <c r="URN31"/>
      <c r="URO31"/>
      <c r="URP31"/>
      <c r="URQ31"/>
      <c r="URR31"/>
      <c r="URS31"/>
      <c r="URT31"/>
      <c r="URU31"/>
      <c r="URV31"/>
      <c r="URW31"/>
      <c r="URX31"/>
      <c r="URY31"/>
      <c r="URZ31"/>
      <c r="USA31"/>
      <c r="USB31"/>
      <c r="USC31"/>
      <c r="USD31"/>
      <c r="USE31"/>
      <c r="USF31"/>
      <c r="USG31"/>
      <c r="USH31"/>
      <c r="USI31"/>
      <c r="USJ31"/>
      <c r="USK31"/>
      <c r="USL31"/>
      <c r="USM31"/>
      <c r="USN31"/>
      <c r="USO31"/>
      <c r="USP31"/>
      <c r="USQ31"/>
      <c r="USR31"/>
      <c r="USS31"/>
      <c r="UST31"/>
      <c r="USU31"/>
      <c r="USV31"/>
      <c r="USW31"/>
      <c r="USX31"/>
      <c r="USY31"/>
      <c r="USZ31"/>
      <c r="UTA31"/>
      <c r="UTB31"/>
      <c r="UTC31"/>
      <c r="UTD31"/>
      <c r="UTE31"/>
      <c r="UTF31"/>
      <c r="UTG31"/>
      <c r="UTH31"/>
      <c r="UTI31"/>
      <c r="UTJ31"/>
      <c r="UTK31"/>
      <c r="UTL31"/>
      <c r="UTM31"/>
      <c r="UTN31"/>
      <c r="UTO31"/>
      <c r="UTP31"/>
      <c r="UTQ31"/>
      <c r="UTR31"/>
      <c r="UTS31"/>
      <c r="UTT31"/>
      <c r="UTU31"/>
      <c r="UTV31"/>
      <c r="UTW31"/>
      <c r="UTX31"/>
      <c r="UTY31"/>
      <c r="UTZ31"/>
      <c r="UUA31"/>
      <c r="UUB31"/>
      <c r="UUC31"/>
      <c r="UUD31"/>
      <c r="UUE31"/>
      <c r="UUF31"/>
      <c r="UUG31"/>
      <c r="UUH31"/>
      <c r="UUI31"/>
      <c r="UUJ31"/>
      <c r="UUK31"/>
      <c r="UUL31"/>
      <c r="UUM31"/>
      <c r="UUN31"/>
      <c r="UUO31"/>
      <c r="UUP31"/>
      <c r="UUQ31"/>
      <c r="UUR31"/>
      <c r="UUS31"/>
      <c r="UUT31"/>
      <c r="UUU31"/>
      <c r="UUV31"/>
      <c r="UUW31"/>
      <c r="UUX31"/>
      <c r="UUY31"/>
      <c r="UUZ31"/>
      <c r="UVA31"/>
      <c r="UVB31"/>
      <c r="UVC31"/>
      <c r="UVD31"/>
      <c r="UVE31"/>
      <c r="UVF31"/>
      <c r="UVG31"/>
      <c r="UVH31"/>
      <c r="UVI31"/>
      <c r="UVJ31"/>
      <c r="UVK31"/>
      <c r="UVL31"/>
      <c r="UVM31"/>
      <c r="UVN31"/>
      <c r="UVO31"/>
      <c r="UVP31"/>
      <c r="UVQ31"/>
      <c r="UVR31"/>
      <c r="UVS31"/>
      <c r="UVT31"/>
      <c r="UVU31"/>
      <c r="UVV31"/>
      <c r="UVW31"/>
      <c r="UVX31"/>
      <c r="UVY31"/>
      <c r="UVZ31"/>
      <c r="UWA31"/>
      <c r="UWB31"/>
      <c r="UWC31"/>
      <c r="UWD31"/>
      <c r="UWE31"/>
      <c r="UWF31"/>
      <c r="UWG31"/>
      <c r="UWH31"/>
      <c r="UWI31"/>
      <c r="UWJ31"/>
      <c r="UWK31"/>
      <c r="UWL31"/>
      <c r="UWM31"/>
      <c r="UWN31"/>
      <c r="UWO31"/>
      <c r="UWP31"/>
      <c r="UWQ31"/>
      <c r="UWR31"/>
      <c r="UWS31"/>
      <c r="UWT31"/>
      <c r="UWU31"/>
      <c r="UWV31"/>
      <c r="UWW31"/>
      <c r="UWX31"/>
      <c r="UWY31"/>
      <c r="UWZ31"/>
      <c r="UXA31"/>
      <c r="UXB31"/>
      <c r="UXC31"/>
      <c r="UXD31"/>
      <c r="UXE31"/>
      <c r="UXF31"/>
      <c r="UXG31"/>
      <c r="UXH31"/>
      <c r="UXI31"/>
      <c r="UXJ31"/>
      <c r="UXK31"/>
      <c r="UXL31"/>
      <c r="UXM31"/>
      <c r="UXN31"/>
      <c r="UXO31"/>
      <c r="UXP31"/>
      <c r="UXQ31"/>
      <c r="UXR31"/>
      <c r="UXS31"/>
      <c r="UXT31"/>
      <c r="UXU31"/>
      <c r="UXV31"/>
      <c r="UXW31"/>
      <c r="UXX31"/>
      <c r="UXY31"/>
      <c r="UXZ31"/>
      <c r="UYA31"/>
      <c r="UYB31"/>
      <c r="UYC31"/>
      <c r="UYD31"/>
      <c r="UYE31"/>
      <c r="UYF31"/>
      <c r="UYG31"/>
      <c r="UYH31"/>
      <c r="UYI31"/>
      <c r="UYJ31"/>
      <c r="UYK31"/>
      <c r="UYL31"/>
      <c r="UYM31"/>
      <c r="UYN31"/>
      <c r="UYO31"/>
      <c r="UYP31"/>
      <c r="UYQ31"/>
      <c r="UYR31"/>
      <c r="UYS31"/>
      <c r="UYT31"/>
      <c r="UYU31"/>
      <c r="UYV31"/>
      <c r="UYW31"/>
      <c r="UYX31"/>
      <c r="UYY31"/>
      <c r="UYZ31"/>
      <c r="UZA31"/>
      <c r="UZB31"/>
      <c r="UZC31"/>
      <c r="UZD31"/>
      <c r="UZE31"/>
      <c r="UZF31"/>
      <c r="UZG31"/>
      <c r="UZH31"/>
      <c r="UZI31"/>
      <c r="UZJ31"/>
      <c r="UZK31"/>
      <c r="UZL31"/>
      <c r="UZM31"/>
      <c r="UZN31"/>
      <c r="UZO31"/>
      <c r="UZP31"/>
      <c r="UZQ31"/>
      <c r="UZR31"/>
      <c r="UZS31"/>
      <c r="UZT31"/>
      <c r="UZU31"/>
      <c r="UZV31"/>
      <c r="UZW31"/>
      <c r="UZX31"/>
      <c r="UZY31"/>
      <c r="UZZ31"/>
      <c r="VAA31"/>
      <c r="VAB31"/>
      <c r="VAC31"/>
      <c r="VAD31"/>
      <c r="VAE31"/>
      <c r="VAF31"/>
      <c r="VAG31"/>
      <c r="VAH31"/>
      <c r="VAI31"/>
      <c r="VAJ31"/>
      <c r="VAK31"/>
      <c r="VAL31"/>
      <c r="VAM31"/>
      <c r="VAN31"/>
      <c r="VAO31"/>
      <c r="VAP31"/>
      <c r="VAQ31"/>
      <c r="VAR31"/>
      <c r="VAS31"/>
      <c r="VAT31"/>
      <c r="VAU31"/>
      <c r="VAV31"/>
      <c r="VAW31"/>
      <c r="VAX31"/>
      <c r="VAY31"/>
      <c r="VAZ31"/>
      <c r="VBA31"/>
      <c r="VBB31"/>
      <c r="VBC31"/>
      <c r="VBD31"/>
      <c r="VBE31"/>
      <c r="VBF31"/>
      <c r="VBG31"/>
      <c r="VBH31"/>
      <c r="VBI31"/>
      <c r="VBJ31"/>
      <c r="VBK31"/>
      <c r="VBL31"/>
      <c r="VBM31"/>
      <c r="VBN31"/>
      <c r="VBO31"/>
      <c r="VBP31"/>
      <c r="VBQ31"/>
      <c r="VBR31"/>
      <c r="VBS31"/>
      <c r="VBT31"/>
      <c r="VBU31"/>
      <c r="VBV31"/>
      <c r="VBW31"/>
      <c r="VBX31"/>
      <c r="VBY31"/>
      <c r="VBZ31"/>
      <c r="VCA31"/>
      <c r="VCB31"/>
      <c r="VCC31"/>
      <c r="VCD31"/>
      <c r="VCE31"/>
      <c r="VCF31"/>
      <c r="VCG31"/>
      <c r="VCH31"/>
      <c r="VCI31"/>
      <c r="VCJ31"/>
      <c r="VCK31"/>
      <c r="VCL31"/>
      <c r="VCM31"/>
      <c r="VCN31"/>
      <c r="VCO31"/>
      <c r="VCP31"/>
      <c r="VCQ31"/>
      <c r="VCR31"/>
      <c r="VCS31"/>
      <c r="VCT31"/>
      <c r="VCU31"/>
      <c r="VCV31"/>
      <c r="VCW31"/>
      <c r="VCX31"/>
      <c r="VCY31"/>
      <c r="VCZ31"/>
      <c r="VDA31"/>
      <c r="VDB31"/>
      <c r="VDC31"/>
      <c r="VDD31"/>
      <c r="VDE31"/>
      <c r="VDF31"/>
      <c r="VDG31"/>
      <c r="VDH31"/>
      <c r="VDI31"/>
      <c r="VDJ31"/>
      <c r="VDK31"/>
      <c r="VDL31"/>
      <c r="VDM31"/>
      <c r="VDN31"/>
      <c r="VDO31"/>
      <c r="VDP31"/>
      <c r="VDQ31"/>
      <c r="VDR31"/>
      <c r="VDS31"/>
      <c r="VDT31"/>
      <c r="VDU31"/>
      <c r="VDV31"/>
      <c r="VDW31"/>
      <c r="VDX31"/>
      <c r="VDY31"/>
      <c r="VDZ31"/>
      <c r="VEA31"/>
      <c r="VEB31"/>
      <c r="VEC31"/>
      <c r="VED31"/>
      <c r="VEE31"/>
      <c r="VEF31"/>
      <c r="VEG31"/>
      <c r="VEH31"/>
      <c r="VEI31"/>
      <c r="VEJ31"/>
      <c r="VEK31"/>
      <c r="VEL31"/>
      <c r="VEM31"/>
      <c r="VEN31"/>
      <c r="VEO31"/>
      <c r="VEP31"/>
      <c r="VEQ31"/>
      <c r="VER31"/>
      <c r="VES31"/>
      <c r="VET31"/>
      <c r="VEU31"/>
      <c r="VEV31"/>
      <c r="VEW31"/>
      <c r="VEX31"/>
      <c r="VEY31"/>
      <c r="VEZ31"/>
      <c r="VFA31"/>
      <c r="VFB31"/>
      <c r="VFC31"/>
      <c r="VFD31"/>
      <c r="VFE31"/>
      <c r="VFF31"/>
      <c r="VFG31"/>
      <c r="VFH31"/>
      <c r="VFI31"/>
      <c r="VFJ31"/>
      <c r="VFK31"/>
      <c r="VFL31"/>
      <c r="VFM31"/>
      <c r="VFN31"/>
      <c r="VFO31"/>
      <c r="VFP31"/>
      <c r="VFQ31"/>
      <c r="VFR31"/>
      <c r="VFS31"/>
      <c r="VFT31"/>
      <c r="VFU31"/>
      <c r="VFV31"/>
      <c r="VFW31"/>
      <c r="VFX31"/>
      <c r="VFY31"/>
      <c r="VFZ31"/>
      <c r="VGA31"/>
      <c r="VGB31"/>
      <c r="VGC31"/>
      <c r="VGD31"/>
      <c r="VGE31"/>
      <c r="VGF31"/>
      <c r="VGG31"/>
      <c r="VGH31"/>
      <c r="VGI31"/>
      <c r="VGJ31"/>
      <c r="VGK31"/>
      <c r="VGL31"/>
      <c r="VGM31"/>
      <c r="VGN31"/>
      <c r="VGO31"/>
      <c r="VGP31"/>
      <c r="VGQ31"/>
      <c r="VGR31"/>
      <c r="VGS31"/>
      <c r="VGT31"/>
      <c r="VGU31"/>
      <c r="VGV31"/>
      <c r="VGW31"/>
      <c r="VGX31"/>
      <c r="VGY31"/>
      <c r="VGZ31"/>
      <c r="VHA31"/>
      <c r="VHB31"/>
      <c r="VHC31"/>
      <c r="VHD31"/>
      <c r="VHE31"/>
      <c r="VHF31"/>
      <c r="VHG31"/>
      <c r="VHH31"/>
      <c r="VHI31"/>
      <c r="VHJ31"/>
      <c r="VHK31"/>
      <c r="VHL31"/>
      <c r="VHM31"/>
      <c r="VHN31"/>
      <c r="VHO31"/>
      <c r="VHP31"/>
      <c r="VHQ31"/>
      <c r="VHR31"/>
      <c r="VHS31"/>
      <c r="VHT31"/>
      <c r="VHU31"/>
      <c r="VHV31"/>
      <c r="VHW31"/>
      <c r="VHX31"/>
      <c r="VHY31"/>
      <c r="VHZ31"/>
      <c r="VIA31"/>
      <c r="VIB31"/>
      <c r="VIC31"/>
      <c r="VID31"/>
      <c r="VIE31"/>
      <c r="VIF31"/>
      <c r="VIG31"/>
      <c r="VIH31"/>
      <c r="VII31"/>
      <c r="VIJ31"/>
      <c r="VIK31"/>
      <c r="VIL31"/>
      <c r="VIM31"/>
      <c r="VIN31"/>
      <c r="VIO31"/>
      <c r="VIP31"/>
      <c r="VIQ31"/>
      <c r="VIR31"/>
      <c r="VIS31"/>
      <c r="VIT31"/>
      <c r="VIU31"/>
      <c r="VIV31"/>
      <c r="VIW31"/>
      <c r="VIX31"/>
      <c r="VIY31"/>
      <c r="VIZ31"/>
      <c r="VJA31"/>
      <c r="VJB31"/>
      <c r="VJC31"/>
      <c r="VJD31"/>
      <c r="VJE31"/>
      <c r="VJF31"/>
      <c r="VJG31"/>
      <c r="VJH31"/>
      <c r="VJI31"/>
      <c r="VJJ31"/>
      <c r="VJK31"/>
      <c r="VJL31"/>
      <c r="VJM31"/>
      <c r="VJN31"/>
      <c r="VJO31"/>
      <c r="VJP31"/>
      <c r="VJQ31"/>
      <c r="VJR31"/>
      <c r="VJS31"/>
      <c r="VJT31"/>
      <c r="VJU31"/>
      <c r="VJV31"/>
      <c r="VJW31"/>
      <c r="VJX31"/>
      <c r="VJY31"/>
      <c r="VJZ31"/>
      <c r="VKA31"/>
      <c r="VKB31"/>
      <c r="VKC31"/>
      <c r="VKD31"/>
      <c r="VKE31"/>
      <c r="VKF31"/>
      <c r="VKG31"/>
      <c r="VKH31"/>
      <c r="VKI31"/>
      <c r="VKJ31"/>
      <c r="VKK31"/>
      <c r="VKL31"/>
      <c r="VKM31"/>
      <c r="VKN31"/>
      <c r="VKO31"/>
      <c r="VKP31"/>
      <c r="VKQ31"/>
      <c r="VKR31"/>
      <c r="VKS31"/>
      <c r="VKT31"/>
      <c r="VKU31"/>
      <c r="VKV31"/>
      <c r="VKW31"/>
      <c r="VKX31"/>
      <c r="VKY31"/>
      <c r="VKZ31"/>
      <c r="VLA31"/>
      <c r="VLB31"/>
      <c r="VLC31"/>
      <c r="VLD31"/>
      <c r="VLE31"/>
      <c r="VLF31"/>
      <c r="VLG31"/>
      <c r="VLH31"/>
      <c r="VLI31"/>
      <c r="VLJ31"/>
      <c r="VLK31"/>
      <c r="VLL31"/>
      <c r="VLM31"/>
      <c r="VLN31"/>
      <c r="VLO31"/>
      <c r="VLP31"/>
      <c r="VLQ31"/>
      <c r="VLR31"/>
      <c r="VLS31"/>
      <c r="VLT31"/>
      <c r="VLU31"/>
      <c r="VLV31"/>
      <c r="VLW31"/>
      <c r="VLX31"/>
      <c r="VLY31"/>
      <c r="VLZ31"/>
      <c r="VMA31"/>
      <c r="VMB31"/>
      <c r="VMC31"/>
      <c r="VMD31"/>
      <c r="VME31"/>
      <c r="VMF31"/>
      <c r="VMG31"/>
      <c r="VMH31"/>
      <c r="VMI31"/>
      <c r="VMJ31"/>
      <c r="VMK31"/>
      <c r="VML31"/>
      <c r="VMM31"/>
      <c r="VMN31"/>
      <c r="VMO31"/>
      <c r="VMP31"/>
      <c r="VMQ31"/>
      <c r="VMR31"/>
      <c r="VMS31"/>
      <c r="VMT31"/>
      <c r="VMU31"/>
      <c r="VMV31"/>
      <c r="VMW31"/>
      <c r="VMX31"/>
      <c r="VMY31"/>
      <c r="VMZ31"/>
      <c r="VNA31"/>
      <c r="VNB31"/>
      <c r="VNC31"/>
      <c r="VND31"/>
      <c r="VNE31"/>
      <c r="VNF31"/>
      <c r="VNG31"/>
      <c r="VNH31"/>
      <c r="VNI31"/>
      <c r="VNJ31"/>
      <c r="VNK31"/>
      <c r="VNL31"/>
      <c r="VNM31"/>
      <c r="VNN31"/>
      <c r="VNO31"/>
      <c r="VNP31"/>
      <c r="VNQ31"/>
      <c r="VNR31"/>
      <c r="VNS31"/>
      <c r="VNT31"/>
      <c r="VNU31"/>
      <c r="VNV31"/>
      <c r="VNW31"/>
      <c r="VNX31"/>
      <c r="VNY31"/>
      <c r="VNZ31"/>
      <c r="VOA31"/>
      <c r="VOB31"/>
      <c r="VOC31"/>
      <c r="VOD31"/>
      <c r="VOE31"/>
      <c r="VOF31"/>
      <c r="VOG31"/>
      <c r="VOH31"/>
      <c r="VOI31"/>
      <c r="VOJ31"/>
      <c r="VOK31"/>
      <c r="VOL31"/>
      <c r="VOM31"/>
      <c r="VON31"/>
      <c r="VOO31"/>
      <c r="VOP31"/>
      <c r="VOQ31"/>
      <c r="VOR31"/>
      <c r="VOS31"/>
      <c r="VOT31"/>
      <c r="VOU31"/>
      <c r="VOV31"/>
      <c r="VOW31"/>
      <c r="VOX31"/>
      <c r="VOY31"/>
      <c r="VOZ31"/>
      <c r="VPA31"/>
      <c r="VPB31"/>
      <c r="VPC31"/>
      <c r="VPD31"/>
      <c r="VPE31"/>
      <c r="VPF31"/>
      <c r="VPG31"/>
      <c r="VPH31"/>
      <c r="VPI31"/>
      <c r="VPJ31"/>
      <c r="VPK31"/>
      <c r="VPL31"/>
      <c r="VPM31"/>
      <c r="VPN31"/>
      <c r="VPO31"/>
      <c r="VPP31"/>
      <c r="VPQ31"/>
      <c r="VPR31"/>
      <c r="VPS31"/>
      <c r="VPT31"/>
      <c r="VPU31"/>
      <c r="VPV31"/>
      <c r="VPW31"/>
      <c r="VPX31"/>
      <c r="VPY31"/>
      <c r="VPZ31"/>
      <c r="VQA31"/>
      <c r="VQB31"/>
      <c r="VQC31"/>
      <c r="VQD31"/>
      <c r="VQE31"/>
      <c r="VQF31"/>
      <c r="VQG31"/>
      <c r="VQH31"/>
      <c r="VQI31"/>
      <c r="VQJ31"/>
      <c r="VQK31"/>
      <c r="VQL31"/>
      <c r="VQM31"/>
      <c r="VQN31"/>
      <c r="VQO31"/>
      <c r="VQP31"/>
      <c r="VQQ31"/>
      <c r="VQR31"/>
      <c r="VQS31"/>
      <c r="VQT31"/>
      <c r="VQU31"/>
      <c r="VQV31"/>
      <c r="VQW31"/>
      <c r="VQX31"/>
      <c r="VQY31"/>
      <c r="VQZ31"/>
      <c r="VRA31"/>
      <c r="VRB31"/>
      <c r="VRC31"/>
      <c r="VRD31"/>
      <c r="VRE31"/>
      <c r="VRF31"/>
      <c r="VRG31"/>
      <c r="VRH31"/>
      <c r="VRI31"/>
      <c r="VRJ31"/>
      <c r="VRK31"/>
      <c r="VRL31"/>
      <c r="VRM31"/>
      <c r="VRN31"/>
      <c r="VRO31"/>
      <c r="VRP31"/>
      <c r="VRQ31"/>
      <c r="VRR31"/>
      <c r="VRS31"/>
      <c r="VRT31"/>
      <c r="VRU31"/>
      <c r="VRV31"/>
      <c r="VRW31"/>
      <c r="VRX31"/>
      <c r="VRY31"/>
      <c r="VRZ31"/>
      <c r="VSA31"/>
      <c r="VSB31"/>
      <c r="VSC31"/>
      <c r="VSD31"/>
      <c r="VSE31"/>
      <c r="VSF31"/>
      <c r="VSG31"/>
      <c r="VSH31"/>
      <c r="VSI31"/>
      <c r="VSJ31"/>
      <c r="VSK31"/>
      <c r="VSL31"/>
      <c r="VSM31"/>
      <c r="VSN31"/>
      <c r="VSO31"/>
      <c r="VSP31"/>
      <c r="VSQ31"/>
      <c r="VSR31"/>
      <c r="VSS31"/>
      <c r="VST31"/>
      <c r="VSU31"/>
      <c r="VSV31"/>
      <c r="VSW31"/>
      <c r="VSX31"/>
      <c r="VSY31"/>
      <c r="VSZ31"/>
      <c r="VTA31"/>
      <c r="VTB31"/>
      <c r="VTC31"/>
      <c r="VTD31"/>
      <c r="VTE31"/>
      <c r="VTF31"/>
      <c r="VTG31"/>
      <c r="VTH31"/>
      <c r="VTI31"/>
      <c r="VTJ31"/>
      <c r="VTK31"/>
      <c r="VTL31"/>
      <c r="VTM31"/>
      <c r="VTN31"/>
      <c r="VTO31"/>
      <c r="VTP31"/>
      <c r="VTQ31"/>
      <c r="VTR31"/>
      <c r="VTS31"/>
      <c r="VTT31"/>
      <c r="VTU31"/>
      <c r="VTV31"/>
      <c r="VTW31"/>
      <c r="VTX31"/>
      <c r="VTY31"/>
      <c r="VTZ31"/>
      <c r="VUA31"/>
      <c r="VUB31"/>
      <c r="VUC31"/>
      <c r="VUD31"/>
      <c r="VUE31"/>
      <c r="VUF31"/>
      <c r="VUG31"/>
      <c r="VUH31"/>
      <c r="VUI31"/>
      <c r="VUJ31"/>
      <c r="VUK31"/>
      <c r="VUL31"/>
      <c r="VUM31"/>
      <c r="VUN31"/>
      <c r="VUO31"/>
      <c r="VUP31"/>
      <c r="VUQ31"/>
      <c r="VUR31"/>
      <c r="VUS31"/>
      <c r="VUT31"/>
      <c r="VUU31"/>
      <c r="VUV31"/>
      <c r="VUW31"/>
      <c r="VUX31"/>
      <c r="VUY31"/>
      <c r="VUZ31"/>
      <c r="VVA31"/>
      <c r="VVB31"/>
      <c r="VVC31"/>
      <c r="VVD31"/>
      <c r="VVE31"/>
      <c r="VVF31"/>
      <c r="VVG31"/>
      <c r="VVH31"/>
      <c r="VVI31"/>
      <c r="VVJ31"/>
      <c r="VVK31"/>
      <c r="VVL31"/>
      <c r="VVM31"/>
      <c r="VVN31"/>
      <c r="VVO31"/>
      <c r="VVP31"/>
      <c r="VVQ31"/>
      <c r="VVR31"/>
      <c r="VVS31"/>
      <c r="VVT31"/>
      <c r="VVU31"/>
      <c r="VVV31"/>
      <c r="VVW31"/>
      <c r="VVX31"/>
      <c r="VVY31"/>
      <c r="VVZ31"/>
      <c r="VWA31"/>
      <c r="VWB31"/>
      <c r="VWC31"/>
      <c r="VWD31"/>
      <c r="VWE31"/>
      <c r="VWF31"/>
      <c r="VWG31"/>
      <c r="VWH31"/>
      <c r="VWI31"/>
      <c r="VWJ31"/>
      <c r="VWK31"/>
      <c r="VWL31"/>
      <c r="VWM31"/>
      <c r="VWN31"/>
      <c r="VWO31"/>
      <c r="VWP31"/>
      <c r="VWQ31"/>
      <c r="VWR31"/>
      <c r="VWS31"/>
      <c r="VWT31"/>
      <c r="VWU31"/>
      <c r="VWV31"/>
      <c r="VWW31"/>
      <c r="VWX31"/>
      <c r="VWY31"/>
      <c r="VWZ31"/>
      <c r="VXA31"/>
      <c r="VXB31"/>
      <c r="VXC31"/>
      <c r="VXD31"/>
      <c r="VXE31"/>
      <c r="VXF31"/>
      <c r="VXG31"/>
      <c r="VXH31"/>
      <c r="VXI31"/>
      <c r="VXJ31"/>
      <c r="VXK31"/>
      <c r="VXL31"/>
      <c r="VXM31"/>
      <c r="VXN31"/>
      <c r="VXO31"/>
      <c r="VXP31"/>
      <c r="VXQ31"/>
      <c r="VXR31"/>
      <c r="VXS31"/>
      <c r="VXT31"/>
      <c r="VXU31"/>
      <c r="VXV31"/>
      <c r="VXW31"/>
      <c r="VXX31"/>
      <c r="VXY31"/>
      <c r="VXZ31"/>
      <c r="VYA31"/>
      <c r="VYB31"/>
      <c r="VYC31"/>
      <c r="VYD31"/>
      <c r="VYE31"/>
      <c r="VYF31"/>
      <c r="VYG31"/>
      <c r="VYH31"/>
      <c r="VYI31"/>
      <c r="VYJ31"/>
      <c r="VYK31"/>
      <c r="VYL31"/>
      <c r="VYM31"/>
      <c r="VYN31"/>
      <c r="VYO31"/>
      <c r="VYP31"/>
      <c r="VYQ31"/>
      <c r="VYR31"/>
      <c r="VYS31"/>
      <c r="VYT31"/>
      <c r="VYU31"/>
      <c r="VYV31"/>
      <c r="VYW31"/>
      <c r="VYX31"/>
      <c r="VYY31"/>
      <c r="VYZ31"/>
      <c r="VZA31"/>
      <c r="VZB31"/>
      <c r="VZC31"/>
      <c r="VZD31"/>
      <c r="VZE31"/>
      <c r="VZF31"/>
      <c r="VZG31"/>
      <c r="VZH31"/>
      <c r="VZI31"/>
      <c r="VZJ31"/>
      <c r="VZK31"/>
      <c r="VZL31"/>
      <c r="VZM31"/>
      <c r="VZN31"/>
      <c r="VZO31"/>
      <c r="VZP31"/>
      <c r="VZQ31"/>
      <c r="VZR31"/>
      <c r="VZS31"/>
      <c r="VZT31"/>
      <c r="VZU31"/>
      <c r="VZV31"/>
      <c r="VZW31"/>
      <c r="VZX31"/>
      <c r="VZY31"/>
      <c r="VZZ31"/>
      <c r="WAA31"/>
      <c r="WAB31"/>
      <c r="WAC31"/>
      <c r="WAD31"/>
      <c r="WAE31"/>
      <c r="WAF31"/>
      <c r="WAG31"/>
      <c r="WAH31"/>
      <c r="WAI31"/>
      <c r="WAJ31"/>
      <c r="WAK31"/>
      <c r="WAL31"/>
      <c r="WAM31"/>
      <c r="WAN31"/>
      <c r="WAO31"/>
      <c r="WAP31"/>
      <c r="WAQ31"/>
      <c r="WAR31"/>
      <c r="WAS31"/>
      <c r="WAT31"/>
      <c r="WAU31"/>
      <c r="WAV31"/>
      <c r="WAW31"/>
      <c r="WAX31"/>
      <c r="WAY31"/>
      <c r="WAZ31"/>
      <c r="WBA31"/>
      <c r="WBB31"/>
      <c r="WBC31"/>
      <c r="WBD31"/>
      <c r="WBE31"/>
      <c r="WBF31"/>
      <c r="WBG31"/>
      <c r="WBH31"/>
      <c r="WBI31"/>
      <c r="WBJ31"/>
      <c r="WBK31"/>
      <c r="WBL31"/>
      <c r="WBM31"/>
      <c r="WBN31"/>
      <c r="WBO31"/>
      <c r="WBP31"/>
      <c r="WBQ31"/>
      <c r="WBR31"/>
      <c r="WBS31"/>
      <c r="WBT31"/>
      <c r="WBU31"/>
      <c r="WBV31"/>
      <c r="WBW31"/>
      <c r="WBX31"/>
      <c r="WBY31"/>
      <c r="WBZ31"/>
      <c r="WCA31"/>
      <c r="WCB31"/>
      <c r="WCC31"/>
      <c r="WCD31"/>
      <c r="WCE31"/>
      <c r="WCF31"/>
      <c r="WCG31"/>
      <c r="WCH31"/>
      <c r="WCI31"/>
      <c r="WCJ31"/>
      <c r="WCK31"/>
      <c r="WCL31"/>
      <c r="WCM31"/>
      <c r="WCN31"/>
      <c r="WCO31"/>
      <c r="WCP31"/>
      <c r="WCQ31"/>
      <c r="WCR31"/>
      <c r="WCS31"/>
      <c r="WCT31"/>
      <c r="WCU31"/>
      <c r="WCV31"/>
      <c r="WCW31"/>
      <c r="WCX31"/>
      <c r="WCY31"/>
      <c r="WCZ31"/>
      <c r="WDA31"/>
      <c r="WDB31"/>
      <c r="WDC31"/>
      <c r="WDD31"/>
      <c r="WDE31"/>
      <c r="WDF31"/>
      <c r="WDG31"/>
      <c r="WDH31"/>
      <c r="WDI31"/>
      <c r="WDJ31"/>
      <c r="WDK31"/>
      <c r="WDL31"/>
      <c r="WDM31"/>
      <c r="WDN31"/>
      <c r="WDO31"/>
      <c r="WDP31"/>
      <c r="WDQ31"/>
      <c r="WDR31"/>
      <c r="WDS31"/>
      <c r="WDT31"/>
      <c r="WDU31"/>
      <c r="WDV31"/>
      <c r="WDW31"/>
      <c r="WDX31"/>
      <c r="WDY31"/>
      <c r="WDZ31"/>
      <c r="WEA31"/>
      <c r="WEB31"/>
      <c r="WEC31"/>
      <c r="WED31"/>
      <c r="WEE31"/>
      <c r="WEF31"/>
      <c r="WEG31"/>
      <c r="WEH31"/>
      <c r="WEI31"/>
      <c r="WEJ31"/>
      <c r="WEK31"/>
      <c r="WEL31"/>
      <c r="WEM31"/>
      <c r="WEN31"/>
      <c r="WEO31"/>
      <c r="WEP31"/>
      <c r="WEQ31"/>
      <c r="WER31"/>
      <c r="WES31"/>
      <c r="WET31"/>
      <c r="WEU31"/>
      <c r="WEV31"/>
      <c r="WEW31"/>
      <c r="WEX31"/>
      <c r="WEY31"/>
      <c r="WEZ31"/>
      <c r="WFA31"/>
      <c r="WFB31"/>
      <c r="WFC31"/>
      <c r="WFD31"/>
      <c r="WFE31"/>
      <c r="WFF31"/>
      <c r="WFG31"/>
      <c r="WFH31"/>
      <c r="WFI31"/>
      <c r="WFJ31"/>
      <c r="WFK31"/>
      <c r="WFL31"/>
      <c r="WFM31"/>
      <c r="WFN31"/>
      <c r="WFO31"/>
      <c r="WFP31"/>
      <c r="WFQ31"/>
      <c r="WFR31"/>
      <c r="WFS31"/>
      <c r="WFT31"/>
      <c r="WFU31"/>
      <c r="WFV31"/>
      <c r="WFW31"/>
      <c r="WFX31"/>
      <c r="WFY31"/>
      <c r="WFZ31"/>
      <c r="WGA31"/>
      <c r="WGB31"/>
      <c r="WGC31"/>
      <c r="WGD31"/>
      <c r="WGE31"/>
      <c r="WGF31"/>
      <c r="WGG31"/>
      <c r="WGH31"/>
      <c r="WGI31"/>
      <c r="WGJ31"/>
      <c r="WGK31"/>
      <c r="WGL31"/>
      <c r="WGM31"/>
      <c r="WGN31"/>
      <c r="WGO31"/>
      <c r="WGP31"/>
      <c r="WGQ31"/>
      <c r="WGR31"/>
      <c r="WGS31"/>
      <c r="WGT31"/>
      <c r="WGU31"/>
      <c r="WGV31"/>
      <c r="WGW31"/>
      <c r="WGX31"/>
      <c r="WGY31"/>
      <c r="WGZ31"/>
      <c r="WHA31"/>
      <c r="WHB31"/>
      <c r="WHC31"/>
      <c r="WHD31"/>
      <c r="WHE31"/>
      <c r="WHF31"/>
      <c r="WHG31"/>
      <c r="WHH31"/>
      <c r="WHI31"/>
      <c r="WHJ31"/>
      <c r="WHK31"/>
      <c r="WHL31"/>
      <c r="WHM31"/>
      <c r="WHN31"/>
      <c r="WHO31"/>
      <c r="WHP31"/>
      <c r="WHQ31"/>
      <c r="WHR31"/>
      <c r="WHS31"/>
      <c r="WHT31"/>
      <c r="WHU31"/>
      <c r="WHV31"/>
      <c r="WHW31"/>
      <c r="WHX31"/>
      <c r="WHY31"/>
      <c r="WHZ31"/>
      <c r="WIA31"/>
      <c r="WIB31"/>
      <c r="WIC31"/>
      <c r="WID31"/>
      <c r="WIE31"/>
      <c r="WIF31"/>
      <c r="WIG31"/>
      <c r="WIH31"/>
      <c r="WII31"/>
      <c r="WIJ31"/>
      <c r="WIK31"/>
      <c r="WIL31"/>
      <c r="WIM31"/>
      <c r="WIN31"/>
      <c r="WIO31"/>
      <c r="WIP31"/>
      <c r="WIQ31"/>
      <c r="WIR31"/>
      <c r="WIS31"/>
      <c r="WIT31"/>
      <c r="WIU31"/>
      <c r="WIV31"/>
      <c r="WIW31"/>
      <c r="WIX31"/>
      <c r="WIY31"/>
      <c r="WIZ31"/>
      <c r="WJA31"/>
      <c r="WJB31"/>
      <c r="WJC31"/>
      <c r="WJD31"/>
      <c r="WJE31"/>
      <c r="WJF31"/>
      <c r="WJG31"/>
      <c r="WJH31"/>
      <c r="WJI31"/>
      <c r="WJJ31"/>
      <c r="WJK31"/>
      <c r="WJL31"/>
      <c r="WJM31"/>
      <c r="WJN31"/>
      <c r="WJO31"/>
      <c r="WJP31"/>
      <c r="WJQ31"/>
      <c r="WJR31"/>
      <c r="WJS31"/>
      <c r="WJT31"/>
      <c r="WJU31"/>
      <c r="WJV31"/>
      <c r="WJW31"/>
      <c r="WJX31"/>
      <c r="WJY31"/>
      <c r="WJZ31"/>
      <c r="WKA31"/>
      <c r="WKB31"/>
      <c r="WKC31"/>
      <c r="WKD31"/>
      <c r="WKE31"/>
      <c r="WKF31"/>
      <c r="WKG31"/>
      <c r="WKH31"/>
      <c r="WKI31"/>
      <c r="WKJ31"/>
      <c r="WKK31"/>
      <c r="WKL31"/>
      <c r="WKM31"/>
      <c r="WKN31"/>
      <c r="WKO31"/>
      <c r="WKP31"/>
      <c r="WKQ31"/>
      <c r="WKR31"/>
      <c r="WKS31"/>
      <c r="WKT31"/>
      <c r="WKU31"/>
      <c r="WKV31"/>
      <c r="WKW31"/>
      <c r="WKX31"/>
      <c r="WKY31"/>
      <c r="WKZ31"/>
      <c r="WLA31"/>
      <c r="WLB31"/>
      <c r="WLC31"/>
      <c r="WLD31"/>
      <c r="WLE31"/>
      <c r="WLF31"/>
      <c r="WLG31"/>
      <c r="WLH31"/>
      <c r="WLI31"/>
      <c r="WLJ31"/>
      <c r="WLK31"/>
      <c r="WLL31"/>
      <c r="WLM31"/>
      <c r="WLN31"/>
      <c r="WLO31"/>
      <c r="WLP31"/>
      <c r="WLQ31"/>
      <c r="WLR31"/>
      <c r="WLS31"/>
      <c r="WLT31"/>
      <c r="WLU31"/>
      <c r="WLV31"/>
      <c r="WLW31"/>
      <c r="WLX31"/>
      <c r="WLY31"/>
      <c r="WLZ31"/>
      <c r="WMA31"/>
      <c r="WMB31"/>
      <c r="WMC31"/>
      <c r="WMD31"/>
      <c r="WME31"/>
      <c r="WMF31"/>
      <c r="WMG31"/>
      <c r="WMH31"/>
      <c r="WMI31"/>
      <c r="WMJ31"/>
      <c r="WMK31"/>
      <c r="WML31"/>
      <c r="WMM31"/>
      <c r="WMN31"/>
      <c r="WMO31"/>
      <c r="WMP31"/>
      <c r="WMQ31"/>
      <c r="WMR31"/>
      <c r="WMS31"/>
      <c r="WMT31"/>
      <c r="WMU31"/>
      <c r="WMV31"/>
      <c r="WMW31"/>
      <c r="WMX31"/>
      <c r="WMY31"/>
      <c r="WMZ31"/>
      <c r="WNA31"/>
      <c r="WNB31"/>
      <c r="WNC31"/>
      <c r="WND31"/>
      <c r="WNE31"/>
      <c r="WNF31"/>
      <c r="WNG31"/>
      <c r="WNH31"/>
      <c r="WNI31"/>
      <c r="WNJ31"/>
      <c r="WNK31"/>
      <c r="WNL31"/>
      <c r="WNM31"/>
      <c r="WNN31"/>
      <c r="WNO31"/>
      <c r="WNP31"/>
      <c r="WNQ31"/>
      <c r="WNR31"/>
      <c r="WNS31"/>
      <c r="WNT31"/>
      <c r="WNU31"/>
      <c r="WNV31"/>
      <c r="WNW31"/>
      <c r="WNX31"/>
      <c r="WNY31"/>
      <c r="WNZ31"/>
      <c r="WOA31"/>
      <c r="WOB31"/>
      <c r="WOC31"/>
      <c r="WOD31"/>
      <c r="WOE31"/>
      <c r="WOF31"/>
      <c r="WOG31"/>
      <c r="WOH31"/>
      <c r="WOI31"/>
      <c r="WOJ31"/>
      <c r="WOK31"/>
      <c r="WOL31"/>
      <c r="WOM31"/>
      <c r="WON31"/>
      <c r="WOO31"/>
      <c r="WOP31"/>
      <c r="WOQ31"/>
      <c r="WOR31"/>
      <c r="WOS31"/>
      <c r="WOT31"/>
      <c r="WOU31"/>
      <c r="WOV31"/>
      <c r="WOW31"/>
      <c r="WOX31"/>
      <c r="WOY31"/>
      <c r="WOZ31"/>
      <c r="WPA31"/>
      <c r="WPB31"/>
      <c r="WPC31"/>
      <c r="WPD31"/>
      <c r="WPE31"/>
      <c r="WPF31"/>
      <c r="WPG31"/>
      <c r="WPH31"/>
      <c r="WPI31"/>
      <c r="WPJ31"/>
      <c r="WPK31"/>
      <c r="WPL31"/>
      <c r="WPM31"/>
      <c r="WPN31"/>
      <c r="WPO31"/>
      <c r="WPP31"/>
      <c r="WPQ31"/>
      <c r="WPR31"/>
      <c r="WPS31"/>
      <c r="WPT31"/>
      <c r="WPU31"/>
      <c r="WPV31"/>
      <c r="WPW31"/>
      <c r="WPX31"/>
      <c r="WPY31"/>
      <c r="WPZ31"/>
      <c r="WQA31"/>
      <c r="WQB31"/>
      <c r="WQC31"/>
      <c r="WQD31"/>
      <c r="WQE31"/>
      <c r="WQF31"/>
      <c r="WQG31"/>
      <c r="WQH31"/>
      <c r="WQI31"/>
      <c r="WQJ31"/>
      <c r="WQK31"/>
      <c r="WQL31"/>
      <c r="WQM31"/>
      <c r="WQN31"/>
      <c r="WQO31"/>
      <c r="WQP31"/>
      <c r="WQQ31"/>
      <c r="WQR31"/>
      <c r="WQS31"/>
      <c r="WQT31"/>
      <c r="WQU31"/>
      <c r="WQV31"/>
      <c r="WQW31"/>
      <c r="WQX31"/>
      <c r="WQY31"/>
      <c r="WQZ31"/>
      <c r="WRA31"/>
      <c r="WRB31"/>
      <c r="WRC31"/>
      <c r="WRD31"/>
      <c r="WRE31"/>
      <c r="WRF31"/>
      <c r="WRG31"/>
      <c r="WRH31"/>
      <c r="WRI31"/>
      <c r="WRJ31"/>
      <c r="WRK31"/>
      <c r="WRL31"/>
      <c r="WRM31"/>
      <c r="WRN31"/>
      <c r="WRO31"/>
      <c r="WRP31"/>
      <c r="WRQ31"/>
      <c r="WRR31"/>
      <c r="WRS31"/>
      <c r="WRT31"/>
      <c r="WRU31"/>
      <c r="WRV31"/>
      <c r="WRW31"/>
      <c r="WRX31"/>
      <c r="WRY31"/>
      <c r="WRZ31"/>
      <c r="WSA31"/>
      <c r="WSB31"/>
      <c r="WSC31"/>
      <c r="WSD31"/>
      <c r="WSE31"/>
      <c r="WSF31"/>
      <c r="WSG31"/>
      <c r="WSH31"/>
      <c r="WSI31"/>
      <c r="WSJ31"/>
      <c r="WSK31"/>
      <c r="WSL31"/>
      <c r="WSM31"/>
      <c r="WSN31"/>
      <c r="WSO31"/>
      <c r="WSP31"/>
      <c r="WSQ31"/>
      <c r="WSR31"/>
      <c r="WSS31"/>
      <c r="WST31"/>
      <c r="WSU31"/>
      <c r="WSV31"/>
      <c r="WSW31"/>
      <c r="WSX31"/>
      <c r="WSY31"/>
      <c r="WSZ31"/>
      <c r="WTA31"/>
      <c r="WTB31"/>
      <c r="WTC31"/>
      <c r="WTD31"/>
      <c r="WTE31"/>
      <c r="WTF31"/>
      <c r="WTG31"/>
      <c r="WTH31"/>
      <c r="WTI31"/>
      <c r="WTJ31"/>
      <c r="WTK31"/>
      <c r="WTL31"/>
      <c r="WTM31"/>
      <c r="WTN31"/>
      <c r="WTO31"/>
      <c r="WTP31"/>
      <c r="WTQ31"/>
      <c r="WTR31"/>
      <c r="WTS31"/>
      <c r="WTT31"/>
      <c r="WTU31"/>
      <c r="WTV31"/>
      <c r="WTW31"/>
      <c r="WTX31"/>
      <c r="WTY31"/>
      <c r="WTZ31"/>
      <c r="WUA31"/>
      <c r="WUB31"/>
      <c r="WUC31"/>
      <c r="WUD31"/>
      <c r="WUE31"/>
      <c r="WUF31"/>
      <c r="WUG31"/>
      <c r="WUH31"/>
      <c r="WUI31"/>
      <c r="WUJ31"/>
      <c r="WUK31"/>
      <c r="WUL31"/>
      <c r="WUM31"/>
      <c r="WUN31"/>
      <c r="WUO31"/>
      <c r="WUP31"/>
      <c r="WUQ31"/>
      <c r="WUR31"/>
      <c r="WUS31"/>
      <c r="WUT31"/>
      <c r="WUU31"/>
      <c r="WUV31"/>
      <c r="WUW31"/>
      <c r="WUX31"/>
      <c r="WUY31"/>
      <c r="WUZ31"/>
      <c r="WVA31"/>
      <c r="WVB31"/>
      <c r="WVC31"/>
      <c r="WVD31"/>
      <c r="WVE31"/>
      <c r="WVF31"/>
      <c r="WVG31"/>
      <c r="WVH31"/>
      <c r="WVI31"/>
      <c r="WVJ31"/>
      <c r="WVK31"/>
      <c r="WVL31"/>
      <c r="WVM31"/>
      <c r="WVN31"/>
      <c r="WVO31"/>
      <c r="WVP31"/>
      <c r="WVQ31"/>
      <c r="WVR31"/>
      <c r="WVS31"/>
      <c r="WVT31"/>
      <c r="WVU31"/>
      <c r="WVV31"/>
      <c r="WVW31"/>
      <c r="WVX31"/>
      <c r="WVY31"/>
      <c r="WVZ31"/>
      <c r="WWA31"/>
      <c r="WWB31"/>
      <c r="WWC31"/>
      <c r="WWD31"/>
      <c r="WWE31"/>
      <c r="WWF31"/>
      <c r="WWG31"/>
      <c r="WWH31"/>
      <c r="WWI31"/>
      <c r="WWJ31"/>
      <c r="WWK31"/>
      <c r="WWL31"/>
      <c r="WWM31"/>
      <c r="WWN31"/>
      <c r="WWO31"/>
      <c r="WWP31"/>
      <c r="WWQ31"/>
      <c r="WWR31"/>
      <c r="WWS31"/>
      <c r="WWT31"/>
      <c r="WWU31"/>
      <c r="WWV31"/>
      <c r="WWW31"/>
      <c r="WWX31"/>
      <c r="WWY31"/>
      <c r="WWZ31"/>
      <c r="WXA31"/>
      <c r="WXB31"/>
      <c r="WXC31"/>
      <c r="WXD31"/>
      <c r="WXE31"/>
      <c r="WXF31"/>
      <c r="WXG31"/>
      <c r="WXH31"/>
      <c r="WXI31"/>
      <c r="WXJ31"/>
      <c r="WXK31"/>
      <c r="WXL31"/>
      <c r="WXM31"/>
      <c r="WXN31"/>
      <c r="WXO31"/>
      <c r="WXP31"/>
      <c r="WXQ31"/>
      <c r="WXR31"/>
      <c r="WXS31"/>
      <c r="WXT31"/>
      <c r="WXU31"/>
      <c r="WXV31"/>
      <c r="WXW31"/>
      <c r="WXX31"/>
      <c r="WXY31"/>
      <c r="WXZ31"/>
      <c r="WYA31"/>
      <c r="WYB31"/>
      <c r="WYC31"/>
      <c r="WYD31"/>
      <c r="WYE31"/>
      <c r="WYF31"/>
      <c r="WYG31"/>
      <c r="WYH31"/>
      <c r="WYI31"/>
      <c r="WYJ31"/>
      <c r="WYK31"/>
      <c r="WYL31"/>
      <c r="WYM31"/>
      <c r="WYN31"/>
      <c r="WYO31"/>
      <c r="WYP31"/>
      <c r="WYQ31"/>
      <c r="WYR31"/>
      <c r="WYS31"/>
      <c r="WYT31"/>
      <c r="WYU31"/>
      <c r="WYV31"/>
      <c r="WYW31"/>
      <c r="WYX31"/>
      <c r="WYY31"/>
      <c r="WYZ31"/>
      <c r="WZA31"/>
      <c r="WZB31"/>
      <c r="WZC31"/>
      <c r="WZD31"/>
      <c r="WZE31"/>
      <c r="WZF31"/>
      <c r="WZG31"/>
      <c r="WZH31"/>
      <c r="WZI31"/>
      <c r="WZJ31"/>
      <c r="WZK31"/>
      <c r="WZL31"/>
      <c r="WZM31"/>
      <c r="WZN31"/>
      <c r="WZO31"/>
      <c r="WZP31"/>
      <c r="WZQ31"/>
      <c r="WZR31"/>
      <c r="WZS31"/>
      <c r="WZT31"/>
      <c r="WZU31"/>
      <c r="WZV31"/>
      <c r="WZW31"/>
      <c r="WZX31"/>
      <c r="WZY31"/>
      <c r="WZZ31"/>
      <c r="XAA31"/>
      <c r="XAB31"/>
      <c r="XAC31"/>
      <c r="XAD31"/>
      <c r="XAE31"/>
      <c r="XAF31"/>
      <c r="XAG31"/>
      <c r="XAH31"/>
      <c r="XAI31"/>
      <c r="XAJ31"/>
      <c r="XAK31"/>
      <c r="XAL31"/>
      <c r="XAM31"/>
      <c r="XAN31"/>
      <c r="XAO31"/>
      <c r="XAP31"/>
      <c r="XAQ31"/>
      <c r="XAR31"/>
      <c r="XAS31"/>
      <c r="XAT31"/>
      <c r="XAU31"/>
      <c r="XAV31"/>
      <c r="XAW31"/>
      <c r="XAX31"/>
      <c r="XAY31"/>
      <c r="XAZ31"/>
      <c r="XBA31"/>
      <c r="XBB31"/>
      <c r="XBC31"/>
      <c r="XBD31"/>
      <c r="XBE31"/>
      <c r="XBF31"/>
      <c r="XBG31"/>
      <c r="XBH31"/>
      <c r="XBI31"/>
      <c r="XBJ31"/>
      <c r="XBK31"/>
      <c r="XBL31"/>
      <c r="XBM31"/>
      <c r="XBN31"/>
      <c r="XBO31"/>
      <c r="XBP31"/>
      <c r="XBQ31"/>
      <c r="XBR31"/>
      <c r="XBS31"/>
      <c r="XBT31"/>
      <c r="XBU31"/>
      <c r="XBV31"/>
      <c r="XBW31"/>
      <c r="XBX31"/>
      <c r="XBY31"/>
      <c r="XBZ31"/>
      <c r="XCA31"/>
      <c r="XCB31"/>
      <c r="XCC31"/>
      <c r="XCD31"/>
      <c r="XCE31"/>
      <c r="XCF31"/>
      <c r="XCG31"/>
      <c r="XCH31"/>
      <c r="XCI31"/>
      <c r="XCJ31"/>
      <c r="XCK31"/>
      <c r="XCL31"/>
      <c r="XCM31"/>
      <c r="XCN31"/>
      <c r="XCO31"/>
      <c r="XCP31"/>
      <c r="XCQ31"/>
      <c r="XCR31"/>
      <c r="XCS31"/>
      <c r="XCT31"/>
      <c r="XCU31"/>
      <c r="XCV31"/>
      <c r="XCW31"/>
      <c r="XCX31"/>
      <c r="XCY31"/>
      <c r="XCZ31"/>
      <c r="XDA31"/>
      <c r="XDB31"/>
      <c r="XDC31"/>
      <c r="XDD31"/>
      <c r="XDE31"/>
      <c r="XDF31"/>
      <c r="XDG31"/>
      <c r="XDH31"/>
      <c r="XDI31"/>
      <c r="XDJ31"/>
      <c r="XDK31"/>
      <c r="XDL31"/>
      <c r="XDM31"/>
      <c r="XDN31"/>
      <c r="XDO31"/>
      <c r="XDP31"/>
      <c r="XDQ31"/>
      <c r="XDR31"/>
      <c r="XDS31"/>
      <c r="XDT31"/>
      <c r="XDU31"/>
      <c r="XDV31"/>
      <c r="XDW31"/>
      <c r="XDX31"/>
      <c r="XDY31"/>
      <c r="XDZ31"/>
      <c r="XEA31"/>
      <c r="XEB31"/>
      <c r="XEC31"/>
      <c r="XED31"/>
      <c r="XEE31"/>
      <c r="XEF31"/>
      <c r="XEG31"/>
      <c r="XEH31"/>
      <c r="XEI31"/>
      <c r="XEJ31"/>
      <c r="XEK31"/>
      <c r="XEL31"/>
      <c r="XEM31"/>
      <c r="XEN31"/>
      <c r="XEO31"/>
      <c r="XEP31"/>
      <c r="XEQ31"/>
      <c r="XER31"/>
      <c r="XES31"/>
      <c r="XET31"/>
      <c r="XEU31"/>
      <c r="XEV31"/>
      <c r="XEW31"/>
      <c r="XEX31"/>
      <c r="XEY31"/>
      <c r="XEZ31"/>
      <c r="XFA31"/>
      <c r="XFB31"/>
      <c r="XFC31"/>
      <c r="XFD31"/>
    </row>
    <row r="32" spans="1:16384" ht="14.45" customHeight="1" x14ac:dyDescent="0.2"/>
  </sheetData>
  <sheetProtection password="F9C4" sheet="1" objects="1" scenarios="1"/>
  <mergeCells count="2">
    <mergeCell ref="I18:J18"/>
    <mergeCell ref="C6:D6"/>
  </mergeCells>
  <conditionalFormatting sqref="C5">
    <cfRule type="expression" dxfId="620" priority="2">
      <formula>IF(AND(sysChk=0,sysWarn=0),1,0)</formula>
    </cfRule>
    <cfRule type="expression" dxfId="619" priority="3">
      <formula>IF(AND(sysChk=0,sysWarn&lt;&gt;0),1,0)</formula>
    </cfRule>
    <cfRule type="expression" dxfId="618" priority="4">
      <formula>IF(sysChk&lt;&gt;0,1,0)</formula>
    </cfRule>
  </conditionalFormatting>
  <hyperlinks>
    <hyperlink ref="I11" r:id="rId1"/>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70C0"/>
  </sheetPr>
  <dimension ref="A1:AX196"/>
  <sheetViews>
    <sheetView showGridLines="0" zoomScale="70" zoomScaleNormal="70" zoomScaleSheetLayoutView="80" workbookViewId="0">
      <pane ySplit="8" topLeftCell="A9" activePane="bottomLeft" state="frozen"/>
      <selection activeCell="A9" sqref="A9"/>
      <selection pane="bottomLeft" activeCell="E15" sqref="E15"/>
    </sheetView>
  </sheetViews>
  <sheetFormatPr defaultColWidth="0" defaultRowHeight="14.45" customHeight="1" zeroHeight="1" x14ac:dyDescent="0.2"/>
  <cols>
    <col min="1" max="1" width="4.140625" customWidth="1"/>
    <col min="2" max="2" width="5.85546875" customWidth="1"/>
    <col min="3" max="3" width="28.85546875" customWidth="1"/>
    <col min="4" max="4" width="1.85546875" customWidth="1"/>
    <col min="5" max="5" width="71.42578125" customWidth="1"/>
    <col min="6" max="6" width="25.140625" bestFit="1" customWidth="1"/>
    <col min="7" max="8" width="26.5703125" bestFit="1" customWidth="1"/>
    <col min="9" max="9" width="3.85546875" customWidth="1"/>
    <col min="10" max="10" width="71.42578125" customWidth="1"/>
    <col min="11" max="11" width="26.42578125" customWidth="1"/>
    <col min="12" max="13" width="26.5703125" bestFit="1" customWidth="1"/>
    <col min="14" max="14" width="3.85546875" customWidth="1"/>
    <col min="15" max="15" width="71.42578125" customWidth="1"/>
    <col min="16" max="18" width="26.5703125" customWidth="1"/>
    <col min="19" max="19" width="3.85546875" customWidth="1"/>
    <col min="20" max="20" width="71.42578125" customWidth="1"/>
    <col min="21" max="23" width="26.42578125" customWidth="1"/>
    <col min="24" max="24" width="3.5703125" customWidth="1"/>
    <col min="25" max="25" width="71.42578125" customWidth="1"/>
    <col min="26" max="28" width="26.42578125" customWidth="1"/>
    <col min="29" max="29" width="8" customWidth="1"/>
    <col min="30" max="50" width="0" hidden="1" customWidth="1"/>
    <col min="51" max="16384" width="8.85546875" hidden="1"/>
  </cols>
  <sheetData>
    <row r="1" spans="1:29" s="27" customFormat="1" ht="12" x14ac:dyDescent="0.2">
      <c r="A1" s="109" t="s">
        <v>103</v>
      </c>
      <c r="B1" s="109"/>
      <c r="C1" s="110"/>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row>
    <row r="2" spans="1:29" s="27" customFormat="1" ht="12.75" x14ac:dyDescent="0.2">
      <c r="A2" s="109"/>
      <c r="B2" s="109"/>
      <c r="C2" s="111" t="str">
        <f>cstProjectName</f>
        <v>RM6232 - FM &amp; Workplace Services</v>
      </c>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row>
    <row r="3" spans="1:29" s="27" customFormat="1" ht="12.75" x14ac:dyDescent="0.2">
      <c r="A3" s="109"/>
      <c r="B3" s="109"/>
      <c r="C3" s="112" t="str">
        <f ca="1">MID(CELL("filename",A1),FIND("]",CELL("filename",A1))+1,256)&amp;" Sheet"</f>
        <v>1.1a Lead Financial Input Sheet</v>
      </c>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row>
    <row r="4" spans="1:29" s="27" customFormat="1" ht="12" x14ac:dyDescent="0.2">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row>
    <row r="5" spans="1:29" s="27" customFormat="1" ht="12" x14ac:dyDescent="0.2">
      <c r="A5" s="109"/>
      <c r="B5" s="109"/>
      <c r="C5" s="113" t="str">
        <f>HYPERLINK("#'Contents'!A1",sysChkWord)</f>
        <v>All Checks OK</v>
      </c>
      <c r="D5" s="113"/>
      <c r="E5" s="109"/>
      <c r="F5" s="109"/>
      <c r="G5" s="109"/>
      <c r="H5" s="109"/>
      <c r="I5" s="109"/>
      <c r="J5" s="109"/>
      <c r="K5" s="109"/>
      <c r="L5" s="109"/>
      <c r="M5" s="109"/>
      <c r="N5" s="109"/>
      <c r="O5" s="109"/>
      <c r="P5" s="109"/>
      <c r="Q5" s="109"/>
      <c r="R5" s="109"/>
      <c r="S5" s="109"/>
      <c r="T5" s="109"/>
      <c r="U5" s="109"/>
      <c r="V5" s="109"/>
      <c r="W5" s="109"/>
      <c r="X5" s="109"/>
      <c r="Y5" s="109"/>
      <c r="Z5" s="109"/>
      <c r="AA5" s="109"/>
      <c r="AB5" s="109"/>
      <c r="AC5" s="109"/>
    </row>
    <row r="6" spans="1:29" s="27" customFormat="1" ht="12.75" x14ac:dyDescent="0.2">
      <c r="A6" s="109"/>
      <c r="B6" s="114"/>
      <c r="C6" s="238" t="str">
        <f>HYPERLINK("#'Contents'!A1","Click for Contents")</f>
        <v>Click for Contents</v>
      </c>
      <c r="D6" s="238"/>
      <c r="E6" s="113"/>
      <c r="F6" s="113"/>
      <c r="G6" s="109"/>
      <c r="H6" s="109"/>
      <c r="I6" s="109"/>
      <c r="J6" s="109"/>
      <c r="K6" s="109"/>
      <c r="L6" s="109"/>
      <c r="M6" s="109"/>
      <c r="N6" s="109"/>
      <c r="O6" s="109"/>
      <c r="P6" s="109"/>
      <c r="Q6" s="109"/>
      <c r="R6" s="109"/>
      <c r="S6" s="109"/>
      <c r="T6" s="109"/>
      <c r="U6" s="109"/>
      <c r="V6" s="109"/>
      <c r="W6" s="109"/>
      <c r="X6" s="109"/>
      <c r="Y6" s="109"/>
      <c r="Z6" s="109"/>
      <c r="AA6" s="109"/>
      <c r="AB6" s="109"/>
      <c r="AC6" s="109"/>
    </row>
    <row r="7" spans="1:29" s="27" customFormat="1" ht="12" x14ac:dyDescent="0.2">
      <c r="A7" s="109"/>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row>
    <row r="8" spans="1:29" s="27" customFormat="1" ht="12" x14ac:dyDescent="0.2">
      <c r="A8" s="184">
        <f>SUM(A9:A178)</f>
        <v>0</v>
      </c>
      <c r="B8" s="184">
        <f>SUM(B9:B178)</f>
        <v>0</v>
      </c>
      <c r="C8" s="116"/>
      <c r="D8" s="116"/>
      <c r="E8" s="116"/>
      <c r="F8" s="116"/>
      <c r="G8" s="116"/>
      <c r="H8" s="116"/>
      <c r="I8" s="109"/>
      <c r="J8" s="109"/>
      <c r="K8" s="109"/>
      <c r="L8" s="109"/>
      <c r="M8" s="109"/>
      <c r="N8" s="109"/>
      <c r="O8" s="109"/>
      <c r="P8" s="109"/>
      <c r="Q8" s="109"/>
      <c r="R8" s="109"/>
      <c r="S8" s="109"/>
      <c r="T8" s="109"/>
      <c r="U8" s="109"/>
      <c r="V8" s="109"/>
      <c r="W8" s="109"/>
      <c r="X8" s="109"/>
      <c r="Y8" s="109"/>
      <c r="Z8" s="109"/>
      <c r="AA8" s="109"/>
      <c r="AB8" s="109"/>
      <c r="AC8" s="109"/>
    </row>
    <row r="9" spans="1:29" ht="21" x14ac:dyDescent="0.35">
      <c r="B9" s="54"/>
      <c r="C9" s="54"/>
      <c r="D9" s="54"/>
      <c r="E9" s="55"/>
      <c r="F9" s="54"/>
      <c r="G9" s="54"/>
      <c r="H9" s="54"/>
      <c r="I9" s="54"/>
      <c r="J9" s="213"/>
      <c r="K9" s="54"/>
      <c r="L9" s="54"/>
      <c r="M9" s="54"/>
      <c r="N9" s="54"/>
      <c r="O9" s="213"/>
      <c r="P9" s="213"/>
      <c r="Q9" s="213"/>
      <c r="R9" s="213"/>
      <c r="S9" s="213"/>
      <c r="T9" s="213"/>
      <c r="U9" s="213"/>
      <c r="V9" s="213"/>
      <c r="W9" s="213"/>
      <c r="X9" s="213"/>
      <c r="Y9" s="213"/>
      <c r="Z9" s="213"/>
      <c r="AA9" s="213"/>
      <c r="AB9" s="213"/>
      <c r="AC9" s="213"/>
    </row>
    <row r="10" spans="1:29" ht="15" x14ac:dyDescent="0.25">
      <c r="B10" s="25"/>
      <c r="C10" s="25"/>
      <c r="D10" s="25"/>
      <c r="E10" s="212"/>
      <c r="F10" s="25"/>
      <c r="G10" s="25"/>
      <c r="H10" s="25"/>
      <c r="I10" s="25"/>
      <c r="J10" s="70"/>
      <c r="K10" s="25"/>
      <c r="L10" s="25"/>
      <c r="M10" s="25"/>
      <c r="N10" s="25"/>
      <c r="O10" s="70"/>
      <c r="P10" s="70"/>
      <c r="Q10" s="70"/>
      <c r="R10" s="70"/>
      <c r="S10" s="70"/>
      <c r="T10" s="70"/>
      <c r="U10" s="70"/>
      <c r="V10" s="70"/>
      <c r="W10" s="70"/>
      <c r="X10" s="70"/>
      <c r="Y10" s="70"/>
      <c r="Z10" s="70"/>
      <c r="AA10" s="70"/>
      <c r="AB10" s="70"/>
      <c r="AC10" s="70"/>
    </row>
    <row r="11" spans="1:29" ht="15" x14ac:dyDescent="0.25">
      <c r="A11" s="27"/>
      <c r="B11" s="25"/>
      <c r="D11" s="25"/>
      <c r="E11" s="212"/>
      <c r="F11" s="25"/>
      <c r="G11" s="25"/>
      <c r="H11" s="25"/>
      <c r="I11" s="25"/>
      <c r="J11" s="70"/>
      <c r="K11" s="25"/>
      <c r="L11" s="25"/>
      <c r="M11" s="25"/>
      <c r="N11" s="25"/>
      <c r="O11" s="70"/>
      <c r="P11" s="70"/>
      <c r="Q11" s="70"/>
      <c r="R11" s="70"/>
      <c r="S11" s="70"/>
      <c r="T11" s="70"/>
      <c r="U11" s="70"/>
      <c r="V11" s="70"/>
      <c r="W11" s="70"/>
      <c r="X11" s="70"/>
      <c r="Y11" s="70"/>
      <c r="Z11" s="70"/>
      <c r="AA11" s="70"/>
      <c r="AB11" s="70"/>
      <c r="AC11" s="70"/>
    </row>
    <row r="12" spans="1:29" ht="21" x14ac:dyDescent="0.35">
      <c r="A12" s="27"/>
      <c r="B12" s="25"/>
      <c r="D12" s="25"/>
      <c r="E12" s="55" t="s">
        <v>320</v>
      </c>
      <c r="F12" s="25"/>
      <c r="G12" s="25"/>
      <c r="H12" s="25"/>
      <c r="I12" s="25"/>
      <c r="J12" s="70"/>
      <c r="K12" s="25"/>
      <c r="L12" s="25"/>
      <c r="M12" s="25"/>
      <c r="N12" s="25"/>
      <c r="O12" s="70"/>
      <c r="P12" s="70"/>
      <c r="Q12" s="70"/>
      <c r="R12" s="70"/>
      <c r="S12" s="70"/>
      <c r="T12" s="70"/>
      <c r="U12" s="70"/>
      <c r="V12" s="70"/>
      <c r="W12" s="70"/>
      <c r="X12" s="70"/>
      <c r="Y12" s="70"/>
      <c r="Z12" s="70"/>
      <c r="AA12" s="70"/>
      <c r="AB12" s="70"/>
      <c r="AC12" s="70"/>
    </row>
    <row r="13" spans="1:29" ht="15" x14ac:dyDescent="0.25">
      <c r="A13" s="27"/>
      <c r="B13" s="25"/>
      <c r="D13" s="25"/>
      <c r="E13" s="97" t="s">
        <v>470</v>
      </c>
      <c r="F13" s="25"/>
      <c r="G13" s="25"/>
      <c r="H13" s="25"/>
      <c r="I13" s="25"/>
      <c r="J13" s="70"/>
      <c r="K13" s="25"/>
      <c r="L13" s="25"/>
      <c r="M13" s="25"/>
      <c r="N13" s="25"/>
      <c r="O13" s="70"/>
      <c r="P13" s="70"/>
      <c r="Q13" s="70"/>
      <c r="R13" s="70"/>
      <c r="S13" s="70"/>
      <c r="T13" s="70"/>
      <c r="U13" s="70"/>
      <c r="V13" s="70"/>
      <c r="W13" s="70"/>
      <c r="X13" s="70"/>
      <c r="Y13" s="70"/>
      <c r="Z13" s="70"/>
      <c r="AA13" s="70"/>
      <c r="AB13" s="70"/>
      <c r="AC13" s="70"/>
    </row>
    <row r="14" spans="1:29" ht="15" x14ac:dyDescent="0.25">
      <c r="A14" s="27"/>
      <c r="B14" s="25"/>
      <c r="D14" s="145"/>
      <c r="E14" s="145" t="s">
        <v>43</v>
      </c>
      <c r="F14" s="145"/>
      <c r="G14" s="145"/>
      <c r="H14" s="145"/>
      <c r="I14" s="145"/>
      <c r="J14" s="145" t="s">
        <v>41</v>
      </c>
      <c r="K14" s="145" t="s">
        <v>154</v>
      </c>
      <c r="L14" s="145"/>
      <c r="M14" s="145"/>
      <c r="N14" s="145"/>
      <c r="O14" s="145" t="s">
        <v>41</v>
      </c>
      <c r="P14" s="145"/>
      <c r="Q14" s="145"/>
      <c r="R14" s="145"/>
      <c r="S14" s="145"/>
      <c r="T14" s="145" t="s">
        <v>152</v>
      </c>
      <c r="U14" s="145" t="s">
        <v>154</v>
      </c>
      <c r="V14" s="145"/>
      <c r="W14" s="145"/>
      <c r="X14" s="145"/>
      <c r="Y14" s="145" t="s">
        <v>153</v>
      </c>
      <c r="Z14" s="145"/>
      <c r="AA14" s="145"/>
      <c r="AB14" s="145"/>
      <c r="AC14" s="145"/>
    </row>
    <row r="15" spans="1:29" s="27" customFormat="1" ht="15" x14ac:dyDescent="0.25">
      <c r="B15" s="25"/>
      <c r="D15" s="145"/>
      <c r="E15" s="145" t="s">
        <v>103</v>
      </c>
      <c r="F15" s="145"/>
      <c r="G15" s="145"/>
      <c r="H15" s="145"/>
      <c r="I15" s="145"/>
      <c r="J15" s="145" t="s">
        <v>324</v>
      </c>
      <c r="K15" s="189"/>
      <c r="L15" s="189"/>
      <c r="M15" s="189"/>
      <c r="N15" s="145"/>
      <c r="O15" s="145"/>
      <c r="P15" s="145"/>
      <c r="Q15" s="145"/>
      <c r="R15" s="145"/>
      <c r="S15" s="145"/>
      <c r="T15" s="145" t="s">
        <v>324</v>
      </c>
      <c r="U15" s="189"/>
      <c r="V15" s="189"/>
      <c r="W15" s="189"/>
      <c r="X15" s="145"/>
      <c r="Y15" s="145"/>
      <c r="Z15" s="145"/>
      <c r="AA15" s="145"/>
      <c r="AB15" s="145"/>
      <c r="AC15" s="145"/>
    </row>
    <row r="16" spans="1:29" ht="21" x14ac:dyDescent="0.35">
      <c r="A16" s="143"/>
      <c r="B16" s="143"/>
      <c r="D16" s="53"/>
      <c r="E16" s="69"/>
      <c r="F16" s="53"/>
      <c r="G16" s="53"/>
      <c r="H16" s="53"/>
      <c r="I16" s="53"/>
      <c r="J16" s="144" t="s">
        <v>249</v>
      </c>
      <c r="K16" s="204">
        <v>1</v>
      </c>
      <c r="L16" s="204">
        <v>1</v>
      </c>
      <c r="M16" s="204">
        <v>1</v>
      </c>
      <c r="N16" s="53"/>
      <c r="O16" s="70"/>
      <c r="P16" s="70"/>
      <c r="Q16" s="70"/>
      <c r="R16" s="70"/>
      <c r="S16" s="53"/>
      <c r="T16" s="144" t="s">
        <v>249</v>
      </c>
      <c r="U16" s="204">
        <v>1</v>
      </c>
      <c r="V16" s="204">
        <v>1</v>
      </c>
      <c r="W16" s="204">
        <v>1</v>
      </c>
      <c r="X16" s="53"/>
      <c r="Y16" s="69"/>
      <c r="Z16" s="70"/>
      <c r="AA16" s="70"/>
      <c r="AB16" s="70"/>
      <c r="AC16" s="53"/>
    </row>
    <row r="17" spans="1:29" ht="21" x14ac:dyDescent="0.35">
      <c r="A17" s="143"/>
      <c r="B17" s="143"/>
      <c r="D17" s="53"/>
      <c r="E17" s="69"/>
      <c r="F17" s="53"/>
      <c r="G17" s="53"/>
      <c r="H17" s="53"/>
      <c r="I17" s="53"/>
      <c r="J17" s="144" t="s">
        <v>155</v>
      </c>
      <c r="K17" s="204">
        <v>1</v>
      </c>
      <c r="L17" s="204">
        <v>1</v>
      </c>
      <c r="M17" s="204">
        <v>1</v>
      </c>
      <c r="N17" s="53"/>
      <c r="O17" s="70"/>
      <c r="P17" s="70"/>
      <c r="Q17" s="70"/>
      <c r="R17" s="70"/>
      <c r="S17" s="53"/>
      <c r="T17" s="144" t="s">
        <v>155</v>
      </c>
      <c r="U17" s="204">
        <v>1</v>
      </c>
      <c r="V17" s="204">
        <v>1</v>
      </c>
      <c r="W17" s="204">
        <v>1</v>
      </c>
      <c r="X17" s="53"/>
      <c r="Y17" s="69"/>
      <c r="Z17" s="70"/>
      <c r="AA17" s="70"/>
      <c r="AB17" s="70"/>
      <c r="AC17" s="53"/>
    </row>
    <row r="18" spans="1:29" ht="15" x14ac:dyDescent="0.25">
      <c r="A18" s="143"/>
      <c r="B18" s="143"/>
      <c r="C18" s="221"/>
      <c r="D18" s="25"/>
      <c r="E18" s="95" t="s">
        <v>87</v>
      </c>
      <c r="F18" s="25"/>
      <c r="G18" s="25" t="s">
        <v>103</v>
      </c>
      <c r="H18" s="25"/>
      <c r="I18" s="25"/>
      <c r="J18" s="95" t="s">
        <v>88</v>
      </c>
      <c r="K18" s="25"/>
      <c r="L18" s="25"/>
      <c r="M18" s="25"/>
      <c r="N18" s="25"/>
      <c r="O18" s="145" t="str">
        <f>J18</f>
        <v>Immediate Parent Name</v>
      </c>
      <c r="P18" s="25"/>
      <c r="Q18" s="25"/>
      <c r="R18" s="25"/>
      <c r="S18" s="25"/>
      <c r="T18" s="95" t="s">
        <v>89</v>
      </c>
      <c r="U18" s="25"/>
      <c r="V18" s="25"/>
      <c r="W18" s="25"/>
      <c r="X18" s="25"/>
      <c r="Y18" s="144" t="str">
        <f>T18</f>
        <v>Ultimate Parent Name</v>
      </c>
      <c r="Z18" s="70"/>
      <c r="AA18" s="70"/>
      <c r="AB18" s="70"/>
      <c r="AC18" s="25"/>
    </row>
    <row r="19" spans="1:29" ht="16.350000000000001" customHeight="1" x14ac:dyDescent="0.3">
      <c r="A19" s="143"/>
      <c r="B19" s="143"/>
      <c r="D19" s="27"/>
      <c r="J19" s="11"/>
      <c r="K19" s="27"/>
      <c r="L19" s="27"/>
      <c r="M19" s="27"/>
      <c r="N19" s="27"/>
      <c r="O19" s="11"/>
      <c r="T19" s="11"/>
      <c r="U19" s="27"/>
      <c r="V19" s="27"/>
      <c r="W19" s="27"/>
      <c r="Y19" s="71"/>
      <c r="Z19" s="68"/>
      <c r="AA19" s="68"/>
      <c r="AB19" s="68"/>
    </row>
    <row r="20" spans="1:29" ht="18" x14ac:dyDescent="0.25">
      <c r="A20" s="143"/>
      <c r="B20" s="143"/>
      <c r="D20" s="25"/>
      <c r="E20" s="12" t="s">
        <v>5</v>
      </c>
      <c r="F20" s="25"/>
      <c r="G20" s="25"/>
      <c r="H20" s="227" t="s">
        <v>6</v>
      </c>
      <c r="I20" s="25"/>
      <c r="J20" s="12" t="s">
        <v>5</v>
      </c>
      <c r="K20" s="25"/>
      <c r="L20" s="25"/>
      <c r="M20" s="227" t="s">
        <v>6</v>
      </c>
      <c r="N20" s="25"/>
      <c r="O20" s="12" t="s">
        <v>5</v>
      </c>
      <c r="P20" s="25"/>
      <c r="Q20" s="25"/>
      <c r="R20" s="227" t="s">
        <v>6</v>
      </c>
      <c r="S20" s="25"/>
      <c r="T20" s="12" t="s">
        <v>5</v>
      </c>
      <c r="U20" s="25"/>
      <c r="V20" s="25"/>
      <c r="W20" s="227" t="s">
        <v>6</v>
      </c>
      <c r="X20" s="25"/>
      <c r="Y20" s="12" t="s">
        <v>5</v>
      </c>
      <c r="Z20" s="25"/>
      <c r="AA20" s="25"/>
      <c r="AB20" s="227" t="s">
        <v>6</v>
      </c>
      <c r="AC20" s="25"/>
    </row>
    <row r="21" spans="1:29" ht="12.75" x14ac:dyDescent="0.2">
      <c r="A21" s="143"/>
      <c r="B21" s="143"/>
      <c r="D21" s="27"/>
      <c r="E21" s="28" t="s">
        <v>66</v>
      </c>
      <c r="F21" s="229" t="s">
        <v>7</v>
      </c>
      <c r="G21" s="229" t="s">
        <v>7</v>
      </c>
      <c r="H21" s="229" t="s">
        <v>7</v>
      </c>
      <c r="I21" s="27"/>
      <c r="J21" s="28" t="s">
        <v>193</v>
      </c>
      <c r="K21" s="96" t="s">
        <v>7</v>
      </c>
      <c r="L21" s="96" t="s">
        <v>7</v>
      </c>
      <c r="M21" s="96" t="s">
        <v>7</v>
      </c>
      <c r="N21" s="27"/>
      <c r="O21" s="28" t="s">
        <v>66</v>
      </c>
      <c r="P21" s="147" t="str">
        <f>K21</f>
        <v>31/XX/20XX</v>
      </c>
      <c r="Q21" s="147" t="str">
        <f t="shared" ref="Q21:Q25" si="0">L21</f>
        <v>31/XX/20XX</v>
      </c>
      <c r="R21" s="147" t="str">
        <f t="shared" ref="R21:R25" si="1">M21</f>
        <v>31/XX/20XX</v>
      </c>
      <c r="S21" s="27"/>
      <c r="T21" s="28" t="s">
        <v>193</v>
      </c>
      <c r="U21" s="96" t="s">
        <v>7</v>
      </c>
      <c r="V21" s="96" t="s">
        <v>7</v>
      </c>
      <c r="W21" s="96" t="s">
        <v>7</v>
      </c>
      <c r="Y21" s="28" t="s">
        <v>66</v>
      </c>
      <c r="Z21" s="147" t="str">
        <f>U21</f>
        <v>31/XX/20XX</v>
      </c>
      <c r="AA21" s="147" t="str">
        <f t="shared" ref="AA21:AB22" si="2">V21</f>
        <v>31/XX/20XX</v>
      </c>
      <c r="AB21" s="147" t="str">
        <f t="shared" si="2"/>
        <v>31/XX/20XX</v>
      </c>
    </row>
    <row r="22" spans="1:29" ht="12" x14ac:dyDescent="0.2">
      <c r="A22" s="143"/>
      <c r="B22" s="143"/>
      <c r="D22" s="27"/>
      <c r="E22" s="130" t="s">
        <v>8</v>
      </c>
      <c r="F22" s="230">
        <v>12</v>
      </c>
      <c r="G22" s="230">
        <v>12</v>
      </c>
      <c r="H22" s="230">
        <v>12</v>
      </c>
      <c r="J22" s="130" t="s">
        <v>8</v>
      </c>
      <c r="K22" s="189">
        <v>12</v>
      </c>
      <c r="L22" s="189">
        <v>12</v>
      </c>
      <c r="M22" s="189">
        <v>12</v>
      </c>
      <c r="N22" s="27"/>
      <c r="O22" s="130" t="s">
        <v>8</v>
      </c>
      <c r="P22" s="152">
        <f>K22</f>
        <v>12</v>
      </c>
      <c r="Q22" s="152">
        <f t="shared" si="0"/>
        <v>12</v>
      </c>
      <c r="R22" s="152">
        <f t="shared" si="1"/>
        <v>12</v>
      </c>
      <c r="T22" s="130" t="s">
        <v>8</v>
      </c>
      <c r="U22" s="189">
        <v>12</v>
      </c>
      <c r="V22" s="189">
        <v>12</v>
      </c>
      <c r="W22" s="189">
        <v>12</v>
      </c>
      <c r="Y22" s="130" t="s">
        <v>8</v>
      </c>
      <c r="Z22" s="152">
        <f>U22</f>
        <v>12</v>
      </c>
      <c r="AA22" s="152">
        <f t="shared" si="2"/>
        <v>12</v>
      </c>
      <c r="AB22" s="152">
        <f t="shared" si="2"/>
        <v>12</v>
      </c>
    </row>
    <row r="23" spans="1:29" ht="12" x14ac:dyDescent="0.2">
      <c r="A23" s="143"/>
      <c r="B23" s="143"/>
      <c r="D23" s="27"/>
      <c r="E23" s="130" t="s">
        <v>9</v>
      </c>
      <c r="F23" s="230" t="s">
        <v>10</v>
      </c>
      <c r="G23" s="230" t="s">
        <v>10</v>
      </c>
      <c r="H23" s="230" t="s">
        <v>10</v>
      </c>
      <c r="J23" s="130" t="s">
        <v>9</v>
      </c>
      <c r="K23" s="95" t="s">
        <v>10</v>
      </c>
      <c r="L23" s="95" t="s">
        <v>10</v>
      </c>
      <c r="M23" s="95" t="s">
        <v>10</v>
      </c>
      <c r="N23" s="27"/>
      <c r="O23" s="130" t="s">
        <v>9</v>
      </c>
      <c r="P23" s="152" t="str">
        <f t="shared" ref="P23:P25" si="3">K23</f>
        <v>N</v>
      </c>
      <c r="Q23" s="152" t="str">
        <f t="shared" si="0"/>
        <v>N</v>
      </c>
      <c r="R23" s="152" t="str">
        <f t="shared" si="1"/>
        <v>N</v>
      </c>
      <c r="T23" s="130" t="s">
        <v>9</v>
      </c>
      <c r="U23" s="95" t="s">
        <v>67</v>
      </c>
      <c r="V23" s="95" t="s">
        <v>67</v>
      </c>
      <c r="W23" s="95" t="s">
        <v>67</v>
      </c>
      <c r="Y23" s="130" t="s">
        <v>9</v>
      </c>
      <c r="Z23" s="152" t="str">
        <f t="shared" ref="Z23:Z25" si="4">U23</f>
        <v>Y</v>
      </c>
      <c r="AA23" s="152" t="str">
        <f t="shared" ref="AA23:AA25" si="5">V23</f>
        <v>Y</v>
      </c>
      <c r="AB23" s="152" t="str">
        <f t="shared" ref="AB23:AB25" si="6">W23</f>
        <v>Y</v>
      </c>
    </row>
    <row r="24" spans="1:29" ht="12" x14ac:dyDescent="0.2">
      <c r="A24" s="143"/>
      <c r="B24" s="143"/>
      <c r="D24" s="27"/>
      <c r="E24" s="130" t="s">
        <v>150</v>
      </c>
      <c r="F24" s="231" t="s">
        <v>48</v>
      </c>
      <c r="G24" s="231" t="s">
        <v>48</v>
      </c>
      <c r="H24" s="231" t="s">
        <v>48</v>
      </c>
      <c r="I24" s="27"/>
      <c r="J24" s="130" t="s">
        <v>150</v>
      </c>
      <c r="K24" s="231" t="s">
        <v>48</v>
      </c>
      <c r="L24" s="231" t="s">
        <v>48</v>
      </c>
      <c r="M24" s="231" t="s">
        <v>48</v>
      </c>
      <c r="N24" s="27"/>
      <c r="O24" s="130" t="s">
        <v>150</v>
      </c>
      <c r="P24" s="152" t="str">
        <f t="shared" si="3"/>
        <v>N/A</v>
      </c>
      <c r="Q24" s="152" t="str">
        <f t="shared" si="0"/>
        <v>N/A</v>
      </c>
      <c r="R24" s="152" t="str">
        <f t="shared" si="1"/>
        <v>N/A</v>
      </c>
      <c r="S24" s="27"/>
      <c r="T24" s="130" t="s">
        <v>150</v>
      </c>
      <c r="U24" s="231" t="s">
        <v>48</v>
      </c>
      <c r="V24" s="231" t="s">
        <v>48</v>
      </c>
      <c r="W24" s="231" t="s">
        <v>48</v>
      </c>
      <c r="X24" s="27"/>
      <c r="Y24" s="130" t="s">
        <v>150</v>
      </c>
      <c r="Z24" s="152" t="str">
        <f t="shared" si="4"/>
        <v>N/A</v>
      </c>
      <c r="AA24" s="152" t="str">
        <f t="shared" si="5"/>
        <v>N/A</v>
      </c>
      <c r="AB24" s="152" t="str">
        <f t="shared" si="6"/>
        <v>N/A</v>
      </c>
      <c r="AC24" s="27"/>
    </row>
    <row r="25" spans="1:29" ht="12" x14ac:dyDescent="0.2">
      <c r="A25" s="143"/>
      <c r="B25" s="143"/>
      <c r="D25" s="27"/>
      <c r="E25" s="130" t="s">
        <v>384</v>
      </c>
      <c r="F25" s="189" t="s">
        <v>11</v>
      </c>
      <c r="G25" s="189" t="s">
        <v>11</v>
      </c>
      <c r="H25" s="189" t="s">
        <v>11</v>
      </c>
      <c r="J25" s="130" t="s">
        <v>384</v>
      </c>
      <c r="K25" s="95" t="s">
        <v>11</v>
      </c>
      <c r="L25" s="95" t="s">
        <v>11</v>
      </c>
      <c r="M25" s="95" t="s">
        <v>11</v>
      </c>
      <c r="N25" s="27"/>
      <c r="O25" s="130" t="s">
        <v>384</v>
      </c>
      <c r="P25" s="152" t="str">
        <f t="shared" si="3"/>
        <v>Annual</v>
      </c>
      <c r="Q25" s="152" t="str">
        <f t="shared" si="0"/>
        <v>Annual</v>
      </c>
      <c r="R25" s="152" t="str">
        <f t="shared" si="1"/>
        <v>Annual</v>
      </c>
      <c r="T25" s="130" t="s">
        <v>384</v>
      </c>
      <c r="U25" s="95" t="s">
        <v>11</v>
      </c>
      <c r="V25" s="95" t="s">
        <v>11</v>
      </c>
      <c r="W25" s="95" t="s">
        <v>11</v>
      </c>
      <c r="Y25" s="130" t="s">
        <v>384</v>
      </c>
      <c r="Z25" s="152" t="str">
        <f t="shared" si="4"/>
        <v>Annual</v>
      </c>
      <c r="AA25" s="152" t="str">
        <f t="shared" si="5"/>
        <v>Annual</v>
      </c>
      <c r="AB25" s="152" t="str">
        <f t="shared" si="6"/>
        <v>Annual</v>
      </c>
    </row>
    <row r="26" spans="1:29" ht="12" x14ac:dyDescent="0.2">
      <c r="A26" s="143">
        <f>IF(OR(F26&lt;0,G26&lt;0,H26&lt;0,P26&lt;0,Q26&lt;0,R26&lt;0,Z26&lt;0,AA26&lt;0,AB26&lt;0),1,0)</f>
        <v>0</v>
      </c>
      <c r="B26" s="143"/>
      <c r="D26" s="27"/>
      <c r="E26" s="13" t="s">
        <v>4</v>
      </c>
      <c r="F26" s="132">
        <v>0</v>
      </c>
      <c r="G26" s="132">
        <v>0</v>
      </c>
      <c r="H26" s="132">
        <v>0</v>
      </c>
      <c r="J26" s="13" t="s">
        <v>4</v>
      </c>
      <c r="K26" s="132">
        <v>0</v>
      </c>
      <c r="L26" s="132">
        <v>0</v>
      </c>
      <c r="M26" s="132">
        <v>0</v>
      </c>
      <c r="N26" s="27"/>
      <c r="O26" s="13" t="s">
        <v>4</v>
      </c>
      <c r="P26" s="148">
        <f t="shared" ref="P26:P27" si="7">K26/K$16</f>
        <v>0</v>
      </c>
      <c r="Q26" s="148">
        <f t="shared" ref="Q26:Q27" si="8">L26/L$16</f>
        <v>0</v>
      </c>
      <c r="R26" s="148">
        <f t="shared" ref="R26:R27" si="9">M26/M$16</f>
        <v>0</v>
      </c>
      <c r="T26" s="13" t="s">
        <v>4</v>
      </c>
      <c r="U26" s="132">
        <v>0</v>
      </c>
      <c r="V26" s="132">
        <v>0</v>
      </c>
      <c r="W26" s="132">
        <v>0</v>
      </c>
      <c r="Y26" s="13" t="s">
        <v>4</v>
      </c>
      <c r="Z26" s="148">
        <f t="shared" ref="Z26:AB27" si="10">U26/U$16</f>
        <v>0</v>
      </c>
      <c r="AA26" s="148">
        <f t="shared" si="10"/>
        <v>0</v>
      </c>
      <c r="AB26" s="148">
        <f t="shared" si="10"/>
        <v>0</v>
      </c>
    </row>
    <row r="27" spans="1:29" ht="12" x14ac:dyDescent="0.2">
      <c r="A27" s="143">
        <f>IF(OR(F27&gt;0,G27&gt;0,H27&gt;0,P27&gt;0,Q27&gt;0,R27&gt;0,Z27&gt;0,AA27&gt;0,AB27&gt;0),1,0)</f>
        <v>0</v>
      </c>
      <c r="B27" s="143"/>
      <c r="D27" s="27"/>
      <c r="E27" s="13" t="s">
        <v>12</v>
      </c>
      <c r="F27" s="132">
        <v>0</v>
      </c>
      <c r="G27" s="132">
        <v>0</v>
      </c>
      <c r="H27" s="132">
        <v>0</v>
      </c>
      <c r="I27" s="27"/>
      <c r="J27" s="13" t="s">
        <v>12</v>
      </c>
      <c r="K27" s="132">
        <v>0</v>
      </c>
      <c r="L27" s="132">
        <v>0</v>
      </c>
      <c r="M27" s="132">
        <v>0</v>
      </c>
      <c r="N27" s="27"/>
      <c r="O27" s="13" t="s">
        <v>12</v>
      </c>
      <c r="P27" s="148">
        <f t="shared" si="7"/>
        <v>0</v>
      </c>
      <c r="Q27" s="148">
        <f t="shared" si="8"/>
        <v>0</v>
      </c>
      <c r="R27" s="148">
        <f t="shared" si="9"/>
        <v>0</v>
      </c>
      <c r="T27" s="13" t="s">
        <v>12</v>
      </c>
      <c r="U27" s="132">
        <v>0</v>
      </c>
      <c r="V27" s="132">
        <v>0</v>
      </c>
      <c r="W27" s="132">
        <v>0</v>
      </c>
      <c r="Y27" s="13" t="s">
        <v>12</v>
      </c>
      <c r="Z27" s="148">
        <f t="shared" si="10"/>
        <v>0</v>
      </c>
      <c r="AA27" s="148">
        <f t="shared" si="10"/>
        <v>0</v>
      </c>
      <c r="AB27" s="148">
        <f t="shared" si="10"/>
        <v>0</v>
      </c>
    </row>
    <row r="28" spans="1:29" ht="12" x14ac:dyDescent="0.2">
      <c r="A28" s="143"/>
      <c r="B28" s="143"/>
      <c r="D28" s="27"/>
      <c r="E28" s="14" t="s">
        <v>13</v>
      </c>
      <c r="F28" s="49">
        <f>F26+F27</f>
        <v>0</v>
      </c>
      <c r="G28" s="49">
        <f>G26+G27</f>
        <v>0</v>
      </c>
      <c r="H28" s="49">
        <f>H26+H27</f>
        <v>0</v>
      </c>
      <c r="J28" s="14" t="s">
        <v>13</v>
      </c>
      <c r="K28" s="49">
        <f>K26+K27</f>
        <v>0</v>
      </c>
      <c r="L28" s="49">
        <f>L26+L27</f>
        <v>0</v>
      </c>
      <c r="M28" s="49">
        <f>M26+M27</f>
        <v>0</v>
      </c>
      <c r="N28" s="27"/>
      <c r="O28" s="14" t="s">
        <v>13</v>
      </c>
      <c r="P28" s="49">
        <f>P26+P27</f>
        <v>0</v>
      </c>
      <c r="Q28" s="49">
        <f>Q26+Q27</f>
        <v>0</v>
      </c>
      <c r="R28" s="49">
        <f>R26+R27</f>
        <v>0</v>
      </c>
      <c r="T28" s="14" t="s">
        <v>13</v>
      </c>
      <c r="U28" s="49">
        <f>U26+U27</f>
        <v>0</v>
      </c>
      <c r="V28" s="49">
        <f>V26+V27</f>
        <v>0</v>
      </c>
      <c r="W28" s="49">
        <f>W26+W27</f>
        <v>0</v>
      </c>
      <c r="Y28" s="14" t="s">
        <v>13</v>
      </c>
      <c r="Z28" s="49">
        <f>Z26+Z27</f>
        <v>0</v>
      </c>
      <c r="AA28" s="49">
        <f>AA26+AA27</f>
        <v>0</v>
      </c>
      <c r="AB28" s="49">
        <f>AB26+AB27</f>
        <v>0</v>
      </c>
    </row>
    <row r="29" spans="1:29" ht="12" x14ac:dyDescent="0.2">
      <c r="A29" s="143"/>
      <c r="B29" s="143"/>
      <c r="D29" s="27"/>
      <c r="E29" s="13" t="s">
        <v>173</v>
      </c>
      <c r="F29" s="132">
        <v>0</v>
      </c>
      <c r="G29" s="132">
        <v>0</v>
      </c>
      <c r="H29" s="132">
        <v>0</v>
      </c>
      <c r="J29" s="13" t="s">
        <v>173</v>
      </c>
      <c r="K29" s="132">
        <v>0</v>
      </c>
      <c r="L29" s="132">
        <v>0</v>
      </c>
      <c r="M29" s="132">
        <v>0</v>
      </c>
      <c r="N29" s="27"/>
      <c r="O29" s="13" t="s">
        <v>173</v>
      </c>
      <c r="P29" s="148">
        <f t="shared" ref="P29:P33" si="11">K29/K$16</f>
        <v>0</v>
      </c>
      <c r="Q29" s="148">
        <f t="shared" ref="Q29:Q33" si="12">L29/L$16</f>
        <v>0</v>
      </c>
      <c r="R29" s="148">
        <f t="shared" ref="R29:R33" si="13">M29/M$16</f>
        <v>0</v>
      </c>
      <c r="T29" s="13" t="s">
        <v>173</v>
      </c>
      <c r="U29" s="132">
        <v>0</v>
      </c>
      <c r="V29" s="132">
        <v>0</v>
      </c>
      <c r="W29" s="132">
        <v>0</v>
      </c>
      <c r="Y29" s="13" t="s">
        <v>173</v>
      </c>
      <c r="Z29" s="148">
        <f t="shared" ref="Z29:AB33" si="14">U29/U$16</f>
        <v>0</v>
      </c>
      <c r="AA29" s="148">
        <f t="shared" si="14"/>
        <v>0</v>
      </c>
      <c r="AB29" s="148">
        <f t="shared" si="14"/>
        <v>0</v>
      </c>
    </row>
    <row r="30" spans="1:29" ht="12" x14ac:dyDescent="0.2">
      <c r="A30" s="143"/>
      <c r="B30" s="143"/>
      <c r="D30" s="27"/>
      <c r="E30" s="13" t="s">
        <v>174</v>
      </c>
      <c r="F30" s="132">
        <v>0</v>
      </c>
      <c r="G30" s="132">
        <v>0</v>
      </c>
      <c r="H30" s="132">
        <v>0</v>
      </c>
      <c r="I30" s="27"/>
      <c r="J30" s="13" t="s">
        <v>174</v>
      </c>
      <c r="K30" s="132">
        <v>0</v>
      </c>
      <c r="L30" s="132">
        <v>0</v>
      </c>
      <c r="M30" s="132">
        <v>0</v>
      </c>
      <c r="N30" s="27"/>
      <c r="O30" s="13" t="s">
        <v>174</v>
      </c>
      <c r="P30" s="148">
        <f t="shared" si="11"/>
        <v>0</v>
      </c>
      <c r="Q30" s="148">
        <f t="shared" si="12"/>
        <v>0</v>
      </c>
      <c r="R30" s="148">
        <f t="shared" si="13"/>
        <v>0</v>
      </c>
      <c r="S30" s="27"/>
      <c r="T30" s="13" t="s">
        <v>174</v>
      </c>
      <c r="U30" s="132">
        <v>0</v>
      </c>
      <c r="V30" s="132">
        <v>0</v>
      </c>
      <c r="W30" s="132">
        <v>0</v>
      </c>
      <c r="X30" s="27"/>
      <c r="Y30" s="13" t="s">
        <v>174</v>
      </c>
      <c r="Z30" s="148">
        <f t="shared" si="14"/>
        <v>0</v>
      </c>
      <c r="AA30" s="148">
        <f t="shared" si="14"/>
        <v>0</v>
      </c>
      <c r="AB30" s="148">
        <f t="shared" si="14"/>
        <v>0</v>
      </c>
      <c r="AC30" s="27"/>
    </row>
    <row r="31" spans="1:29" ht="12" x14ac:dyDescent="0.2">
      <c r="A31" s="143">
        <f>IF(OR(F31&lt;0,G31&lt;0,H31&lt;0,P31&lt;0,Q31&lt;0,R31&lt;0,Z31&lt;0,AA31&lt;0,AB31&lt;0),1,0)</f>
        <v>0</v>
      </c>
      <c r="B31" s="143"/>
      <c r="D31" s="27"/>
      <c r="E31" s="13" t="s">
        <v>254</v>
      </c>
      <c r="F31" s="132">
        <v>0</v>
      </c>
      <c r="G31" s="132">
        <v>0</v>
      </c>
      <c r="H31" s="132">
        <v>0</v>
      </c>
      <c r="I31" s="27"/>
      <c r="J31" s="13" t="s">
        <v>254</v>
      </c>
      <c r="K31" s="132">
        <v>0</v>
      </c>
      <c r="L31" s="132">
        <v>0</v>
      </c>
      <c r="M31" s="132">
        <v>0</v>
      </c>
      <c r="N31" s="27"/>
      <c r="O31" s="13" t="s">
        <v>254</v>
      </c>
      <c r="P31" s="148">
        <f t="shared" si="11"/>
        <v>0</v>
      </c>
      <c r="Q31" s="148">
        <f t="shared" si="12"/>
        <v>0</v>
      </c>
      <c r="R31" s="148">
        <f t="shared" si="13"/>
        <v>0</v>
      </c>
      <c r="S31" s="27"/>
      <c r="T31" s="13" t="s">
        <v>254</v>
      </c>
      <c r="U31" s="132">
        <v>0</v>
      </c>
      <c r="V31" s="132">
        <v>0</v>
      </c>
      <c r="W31" s="132">
        <v>0</v>
      </c>
      <c r="X31" s="27"/>
      <c r="Y31" s="13" t="s">
        <v>254</v>
      </c>
      <c r="Z31" s="148">
        <f t="shared" si="14"/>
        <v>0</v>
      </c>
      <c r="AA31" s="148">
        <f t="shared" si="14"/>
        <v>0</v>
      </c>
      <c r="AB31" s="148">
        <f t="shared" si="14"/>
        <v>0</v>
      </c>
      <c r="AC31" s="27"/>
    </row>
    <row r="32" spans="1:29" ht="12" x14ac:dyDescent="0.2">
      <c r="A32" s="143"/>
      <c r="B32" s="143"/>
      <c r="D32" s="27"/>
      <c r="E32" s="13" t="s">
        <v>209</v>
      </c>
      <c r="F32" s="132">
        <v>0</v>
      </c>
      <c r="G32" s="132">
        <v>0</v>
      </c>
      <c r="H32" s="132">
        <v>0</v>
      </c>
      <c r="I32" s="27"/>
      <c r="J32" s="13" t="s">
        <v>209</v>
      </c>
      <c r="K32" s="132">
        <v>0</v>
      </c>
      <c r="L32" s="132">
        <v>0</v>
      </c>
      <c r="M32" s="132">
        <v>0</v>
      </c>
      <c r="N32" s="27"/>
      <c r="O32" s="13" t="s">
        <v>209</v>
      </c>
      <c r="P32" s="148">
        <f t="shared" si="11"/>
        <v>0</v>
      </c>
      <c r="Q32" s="148">
        <f t="shared" si="12"/>
        <v>0</v>
      </c>
      <c r="R32" s="148">
        <f t="shared" si="13"/>
        <v>0</v>
      </c>
      <c r="S32" s="27"/>
      <c r="T32" s="13" t="s">
        <v>209</v>
      </c>
      <c r="U32" s="132">
        <v>0</v>
      </c>
      <c r="V32" s="132">
        <v>0</v>
      </c>
      <c r="W32" s="132">
        <v>0</v>
      </c>
      <c r="X32" s="27"/>
      <c r="Y32" s="13" t="s">
        <v>209</v>
      </c>
      <c r="Z32" s="148">
        <f t="shared" si="14"/>
        <v>0</v>
      </c>
      <c r="AA32" s="148">
        <f t="shared" si="14"/>
        <v>0</v>
      </c>
      <c r="AB32" s="148">
        <f t="shared" si="14"/>
        <v>0</v>
      </c>
      <c r="AC32" s="27"/>
    </row>
    <row r="33" spans="1:29" ht="12" x14ac:dyDescent="0.2">
      <c r="A33" s="143">
        <f>IF(OR(F33&gt;0,G33&gt;0,H33&gt;0,P33&gt;0,Q33&gt;0,R33&gt;0,Z33&gt;0,AA33&gt;0,AB33&gt;0),1,0)</f>
        <v>0</v>
      </c>
      <c r="B33" s="143"/>
      <c r="D33" s="27"/>
      <c r="E33" s="13" t="s">
        <v>175</v>
      </c>
      <c r="F33" s="132">
        <v>0</v>
      </c>
      <c r="G33" s="132">
        <v>0</v>
      </c>
      <c r="H33" s="132">
        <v>0</v>
      </c>
      <c r="I33" s="27"/>
      <c r="J33" s="13" t="s">
        <v>175</v>
      </c>
      <c r="K33" s="132">
        <v>0</v>
      </c>
      <c r="L33" s="132">
        <v>0</v>
      </c>
      <c r="M33" s="132">
        <v>0</v>
      </c>
      <c r="N33" s="27"/>
      <c r="O33" s="13" t="s">
        <v>175</v>
      </c>
      <c r="P33" s="148">
        <f t="shared" si="11"/>
        <v>0</v>
      </c>
      <c r="Q33" s="148">
        <f t="shared" si="12"/>
        <v>0</v>
      </c>
      <c r="R33" s="148">
        <f t="shared" si="13"/>
        <v>0</v>
      </c>
      <c r="S33" s="27"/>
      <c r="T33" s="13" t="s">
        <v>175</v>
      </c>
      <c r="U33" s="132">
        <v>0</v>
      </c>
      <c r="V33" s="132">
        <v>0</v>
      </c>
      <c r="W33" s="132">
        <v>0</v>
      </c>
      <c r="X33" s="27"/>
      <c r="Y33" s="13" t="s">
        <v>175</v>
      </c>
      <c r="Z33" s="148">
        <f t="shared" si="14"/>
        <v>0</v>
      </c>
      <c r="AA33" s="148">
        <f t="shared" si="14"/>
        <v>0</v>
      </c>
      <c r="AB33" s="148">
        <f t="shared" si="14"/>
        <v>0</v>
      </c>
      <c r="AC33" s="27"/>
    </row>
    <row r="34" spans="1:29" ht="12" x14ac:dyDescent="0.2">
      <c r="A34" s="143"/>
      <c r="B34" s="143"/>
      <c r="D34" s="27"/>
      <c r="E34" s="14" t="s">
        <v>14</v>
      </c>
      <c r="F34" s="49">
        <f>F28+F29+F30+F31+F32+F33</f>
        <v>0</v>
      </c>
      <c r="G34" s="49">
        <f t="shared" ref="G34:H34" si="15">G28+G29+G30+G31+G32+G33</f>
        <v>0</v>
      </c>
      <c r="H34" s="49">
        <f t="shared" si="15"/>
        <v>0</v>
      </c>
      <c r="J34" s="14" t="s">
        <v>14</v>
      </c>
      <c r="K34" s="49">
        <f t="shared" ref="K34:M34" si="16">K28+K29+K30+K31+K32+K33</f>
        <v>0</v>
      </c>
      <c r="L34" s="49">
        <f t="shared" si="16"/>
        <v>0</v>
      </c>
      <c r="M34" s="49">
        <f t="shared" si="16"/>
        <v>0</v>
      </c>
      <c r="N34" s="27"/>
      <c r="O34" s="14" t="s">
        <v>14</v>
      </c>
      <c r="P34" s="49">
        <f t="shared" ref="P34" si="17">P28+P29+P30+P31+P32+P33</f>
        <v>0</v>
      </c>
      <c r="Q34" s="49">
        <f t="shared" ref="Q34" si="18">Q28+Q29+Q30+Q31+Q32+Q33</f>
        <v>0</v>
      </c>
      <c r="R34" s="49">
        <f t="shared" ref="R34" si="19">R28+R29+R30+R31+R32+R33</f>
        <v>0</v>
      </c>
      <c r="T34" s="14" t="s">
        <v>14</v>
      </c>
      <c r="U34" s="49">
        <f t="shared" ref="U34:W34" si="20">U28+U29+U30+U31+U32+U33</f>
        <v>0</v>
      </c>
      <c r="V34" s="49">
        <f t="shared" si="20"/>
        <v>0</v>
      </c>
      <c r="W34" s="49">
        <f t="shared" si="20"/>
        <v>0</v>
      </c>
      <c r="Y34" s="14" t="s">
        <v>14</v>
      </c>
      <c r="Z34" s="49">
        <f t="shared" ref="Z34" si="21">Z28+Z29+Z30+Z31+Z32+Z33</f>
        <v>0</v>
      </c>
      <c r="AA34" s="49">
        <f t="shared" ref="AA34" si="22">AA28+AA29+AA30+AA31+AA32+AA33</f>
        <v>0</v>
      </c>
      <c r="AB34" s="49">
        <f t="shared" ref="AB34" si="23">AB28+AB29+AB30+AB31+AB32+AB33</f>
        <v>0</v>
      </c>
    </row>
    <row r="35" spans="1:29" ht="12" x14ac:dyDescent="0.2">
      <c r="A35" s="143"/>
      <c r="B35" s="143"/>
      <c r="D35" s="27"/>
      <c r="F35" s="15"/>
      <c r="G35" s="15"/>
      <c r="H35" s="15"/>
      <c r="J35" s="27"/>
      <c r="K35" s="15"/>
      <c r="L35" s="15"/>
      <c r="M35" s="15"/>
      <c r="N35" s="27"/>
      <c r="P35" s="15"/>
      <c r="Q35" s="15"/>
      <c r="R35" s="15"/>
      <c r="T35" s="27"/>
      <c r="U35" s="15"/>
      <c r="V35" s="15"/>
      <c r="W35" s="15"/>
      <c r="Y35" s="27"/>
      <c r="Z35" s="15"/>
      <c r="AA35" s="15"/>
      <c r="AB35" s="15"/>
    </row>
    <row r="36" spans="1:29" ht="12" x14ac:dyDescent="0.2">
      <c r="A36" s="143"/>
      <c r="B36" s="143"/>
      <c r="D36" s="27"/>
      <c r="E36" s="13" t="s">
        <v>411</v>
      </c>
      <c r="F36" s="132">
        <v>0</v>
      </c>
      <c r="G36" s="132">
        <v>0</v>
      </c>
      <c r="H36" s="132">
        <v>0</v>
      </c>
      <c r="J36" s="13" t="s">
        <v>411</v>
      </c>
      <c r="K36" s="132">
        <v>0</v>
      </c>
      <c r="L36" s="132">
        <v>0</v>
      </c>
      <c r="M36" s="132">
        <v>0</v>
      </c>
      <c r="N36" s="27"/>
      <c r="O36" s="13" t="s">
        <v>411</v>
      </c>
      <c r="P36" s="148">
        <f t="shared" ref="P36:P42" si="24">K36/K$16</f>
        <v>0</v>
      </c>
      <c r="Q36" s="148">
        <f t="shared" ref="Q36:Q42" si="25">L36/L$16</f>
        <v>0</v>
      </c>
      <c r="R36" s="148">
        <f t="shared" ref="R36:R42" si="26">M36/M$16</f>
        <v>0</v>
      </c>
      <c r="T36" s="13" t="s">
        <v>411</v>
      </c>
      <c r="U36" s="132">
        <v>0</v>
      </c>
      <c r="V36" s="132">
        <v>0</v>
      </c>
      <c r="W36" s="132">
        <v>0</v>
      </c>
      <c r="Y36" s="13" t="s">
        <v>411</v>
      </c>
      <c r="Z36" s="148">
        <f t="shared" ref="Z36:AB42" si="27">U36/U$16</f>
        <v>0</v>
      </c>
      <c r="AA36" s="148">
        <f t="shared" si="27"/>
        <v>0</v>
      </c>
      <c r="AB36" s="148">
        <f t="shared" si="27"/>
        <v>0</v>
      </c>
    </row>
    <row r="37" spans="1:29" ht="12" x14ac:dyDescent="0.2">
      <c r="A37" s="143">
        <f>IF(OR(F37&lt;0,G37&lt;0,H37&lt;0,P37&lt;0,Q37&lt;0,R37&lt;0,Z37&lt;0,AA37&lt;0,AB37&lt;0),1,0)</f>
        <v>0</v>
      </c>
      <c r="B37" s="143"/>
      <c r="D37" s="27"/>
      <c r="E37" s="13" t="s">
        <v>74</v>
      </c>
      <c r="F37" s="132">
        <v>0</v>
      </c>
      <c r="G37" s="132">
        <v>0</v>
      </c>
      <c r="H37" s="132">
        <v>0</v>
      </c>
      <c r="J37" s="13" t="s">
        <v>74</v>
      </c>
      <c r="K37" s="132">
        <v>0</v>
      </c>
      <c r="L37" s="132">
        <v>0</v>
      </c>
      <c r="M37" s="132">
        <v>0</v>
      </c>
      <c r="N37" s="27"/>
      <c r="O37" s="13" t="s">
        <v>74</v>
      </c>
      <c r="P37" s="148">
        <f t="shared" si="24"/>
        <v>0</v>
      </c>
      <c r="Q37" s="148">
        <f t="shared" si="25"/>
        <v>0</v>
      </c>
      <c r="R37" s="148">
        <f t="shared" si="26"/>
        <v>0</v>
      </c>
      <c r="T37" s="13" t="s">
        <v>74</v>
      </c>
      <c r="U37" s="132">
        <v>0</v>
      </c>
      <c r="V37" s="132">
        <v>0</v>
      </c>
      <c r="W37" s="132">
        <v>0</v>
      </c>
      <c r="Y37" s="13" t="s">
        <v>74</v>
      </c>
      <c r="Z37" s="148">
        <f t="shared" si="27"/>
        <v>0</v>
      </c>
      <c r="AA37" s="148">
        <f t="shared" si="27"/>
        <v>0</v>
      </c>
      <c r="AB37" s="148">
        <f t="shared" si="27"/>
        <v>0</v>
      </c>
    </row>
    <row r="38" spans="1:29" ht="12" x14ac:dyDescent="0.2">
      <c r="A38" s="143">
        <f>IF(OR(F38&gt;0,G38&gt;0,H38&gt;0,P38&gt;0,Q38&gt;0,R38&gt;0,Z38&gt;0,AA38&gt;0,AB38&gt;0),1,0)</f>
        <v>0</v>
      </c>
      <c r="B38" s="143"/>
      <c r="D38" s="27"/>
      <c r="E38" s="13" t="s">
        <v>15</v>
      </c>
      <c r="F38" s="132">
        <v>0</v>
      </c>
      <c r="G38" s="132">
        <v>0</v>
      </c>
      <c r="H38" s="132">
        <v>0</v>
      </c>
      <c r="J38" s="13" t="s">
        <v>15</v>
      </c>
      <c r="K38" s="132">
        <v>0</v>
      </c>
      <c r="L38" s="132">
        <v>0</v>
      </c>
      <c r="M38" s="132">
        <v>0</v>
      </c>
      <c r="N38" s="27"/>
      <c r="O38" s="13" t="s">
        <v>15</v>
      </c>
      <c r="P38" s="148">
        <f t="shared" si="24"/>
        <v>0</v>
      </c>
      <c r="Q38" s="148">
        <f t="shared" si="25"/>
        <v>0</v>
      </c>
      <c r="R38" s="148">
        <f t="shared" si="26"/>
        <v>0</v>
      </c>
      <c r="T38" s="13" t="s">
        <v>15</v>
      </c>
      <c r="U38" s="132">
        <v>0</v>
      </c>
      <c r="V38" s="132">
        <v>0</v>
      </c>
      <c r="W38" s="132">
        <v>0</v>
      </c>
      <c r="Y38" s="13" t="s">
        <v>15</v>
      </c>
      <c r="Z38" s="148">
        <f t="shared" si="27"/>
        <v>0</v>
      </c>
      <c r="AA38" s="148">
        <f t="shared" si="27"/>
        <v>0</v>
      </c>
      <c r="AB38" s="148">
        <f t="shared" si="27"/>
        <v>0</v>
      </c>
    </row>
    <row r="39" spans="1:29" ht="12" x14ac:dyDescent="0.2">
      <c r="A39" s="143"/>
      <c r="B39" s="143"/>
      <c r="D39" s="27"/>
      <c r="E39" s="13" t="s">
        <v>176</v>
      </c>
      <c r="F39" s="132">
        <v>0</v>
      </c>
      <c r="G39" s="132">
        <v>0</v>
      </c>
      <c r="H39" s="132">
        <v>0</v>
      </c>
      <c r="I39" s="27"/>
      <c r="J39" s="13" t="s">
        <v>176</v>
      </c>
      <c r="K39" s="132">
        <v>0</v>
      </c>
      <c r="L39" s="132">
        <v>0</v>
      </c>
      <c r="M39" s="132">
        <v>0</v>
      </c>
      <c r="N39" s="27"/>
      <c r="O39" s="13" t="s">
        <v>176</v>
      </c>
      <c r="P39" s="148">
        <f t="shared" si="24"/>
        <v>0</v>
      </c>
      <c r="Q39" s="148">
        <f t="shared" si="25"/>
        <v>0</v>
      </c>
      <c r="R39" s="148">
        <f t="shared" si="26"/>
        <v>0</v>
      </c>
      <c r="S39" s="27"/>
      <c r="T39" s="13" t="s">
        <v>176</v>
      </c>
      <c r="U39" s="132">
        <v>0</v>
      </c>
      <c r="V39" s="132">
        <v>0</v>
      </c>
      <c r="W39" s="132">
        <v>0</v>
      </c>
      <c r="X39" s="27"/>
      <c r="Y39" s="13" t="s">
        <v>176</v>
      </c>
      <c r="Z39" s="148">
        <f t="shared" si="27"/>
        <v>0</v>
      </c>
      <c r="AA39" s="148">
        <f t="shared" si="27"/>
        <v>0</v>
      </c>
      <c r="AB39" s="148">
        <f t="shared" si="27"/>
        <v>0</v>
      </c>
      <c r="AC39" s="27"/>
    </row>
    <row r="40" spans="1:29" ht="12" x14ac:dyDescent="0.2">
      <c r="A40" s="143"/>
      <c r="B40" s="143"/>
      <c r="D40" s="27"/>
      <c r="E40" s="13" t="s">
        <v>151</v>
      </c>
      <c r="F40" s="132">
        <v>0</v>
      </c>
      <c r="G40" s="132">
        <v>0</v>
      </c>
      <c r="H40" s="132">
        <v>0</v>
      </c>
      <c r="I40" s="27"/>
      <c r="J40" s="13" t="s">
        <v>151</v>
      </c>
      <c r="K40" s="132">
        <v>0</v>
      </c>
      <c r="L40" s="132">
        <v>0</v>
      </c>
      <c r="M40" s="132">
        <v>0</v>
      </c>
      <c r="N40" s="27"/>
      <c r="O40" s="13" t="s">
        <v>151</v>
      </c>
      <c r="P40" s="148">
        <f t="shared" si="24"/>
        <v>0</v>
      </c>
      <c r="Q40" s="148">
        <f t="shared" si="25"/>
        <v>0</v>
      </c>
      <c r="R40" s="148">
        <f t="shared" si="26"/>
        <v>0</v>
      </c>
      <c r="S40" s="27"/>
      <c r="T40" s="13" t="s">
        <v>151</v>
      </c>
      <c r="U40" s="132">
        <v>0</v>
      </c>
      <c r="V40" s="132">
        <v>0</v>
      </c>
      <c r="W40" s="132">
        <v>0</v>
      </c>
      <c r="X40" s="27"/>
      <c r="Y40" s="13" t="s">
        <v>151</v>
      </c>
      <c r="Z40" s="148">
        <f t="shared" si="27"/>
        <v>0</v>
      </c>
      <c r="AA40" s="148">
        <f t="shared" si="27"/>
        <v>0</v>
      </c>
      <c r="AB40" s="148">
        <f t="shared" si="27"/>
        <v>0</v>
      </c>
      <c r="AC40" s="27"/>
    </row>
    <row r="41" spans="1:29" ht="12" x14ac:dyDescent="0.2">
      <c r="A41" s="143">
        <f>IF(OR(F41&lt;0,G41&lt;0,H41&lt;0,P41&lt;0,Q41&lt;0,R41&lt;0,Z41&lt;0,AA41&lt;0,AB41&lt;0),1,0)</f>
        <v>0</v>
      </c>
      <c r="B41" s="143"/>
      <c r="D41" s="27"/>
      <c r="E41" s="13" t="s">
        <v>177</v>
      </c>
      <c r="F41" s="132">
        <v>0</v>
      </c>
      <c r="G41" s="132">
        <v>0</v>
      </c>
      <c r="H41" s="132">
        <v>0</v>
      </c>
      <c r="I41" s="27"/>
      <c r="J41" s="13" t="s">
        <v>177</v>
      </c>
      <c r="K41" s="132">
        <v>0</v>
      </c>
      <c r="L41" s="132">
        <v>0</v>
      </c>
      <c r="M41" s="132">
        <v>0</v>
      </c>
      <c r="N41" s="27"/>
      <c r="O41" s="13" t="s">
        <v>177</v>
      </c>
      <c r="P41" s="148">
        <f t="shared" si="24"/>
        <v>0</v>
      </c>
      <c r="Q41" s="148">
        <f t="shared" si="25"/>
        <v>0</v>
      </c>
      <c r="R41" s="148">
        <f t="shared" si="26"/>
        <v>0</v>
      </c>
      <c r="S41" s="27"/>
      <c r="T41" s="13" t="s">
        <v>177</v>
      </c>
      <c r="U41" s="132">
        <v>0</v>
      </c>
      <c r="V41" s="132">
        <v>0</v>
      </c>
      <c r="W41" s="132">
        <v>0</v>
      </c>
      <c r="X41" s="27"/>
      <c r="Y41" s="13" t="s">
        <v>177</v>
      </c>
      <c r="Z41" s="148">
        <f t="shared" si="27"/>
        <v>0</v>
      </c>
      <c r="AA41" s="148">
        <f t="shared" si="27"/>
        <v>0</v>
      </c>
      <c r="AB41" s="148">
        <f t="shared" si="27"/>
        <v>0</v>
      </c>
      <c r="AC41" s="27"/>
    </row>
    <row r="42" spans="1:29" ht="12" x14ac:dyDescent="0.2">
      <c r="A42" s="143"/>
      <c r="B42" s="143"/>
      <c r="D42" s="27"/>
      <c r="E42" s="13" t="s">
        <v>138</v>
      </c>
      <c r="F42" s="132">
        <v>0</v>
      </c>
      <c r="G42" s="132">
        <v>0</v>
      </c>
      <c r="H42" s="132">
        <v>0</v>
      </c>
      <c r="I42" s="27"/>
      <c r="J42" s="13" t="s">
        <v>138</v>
      </c>
      <c r="K42" s="132">
        <v>0</v>
      </c>
      <c r="L42" s="132">
        <v>0</v>
      </c>
      <c r="M42" s="132">
        <v>0</v>
      </c>
      <c r="N42" s="27"/>
      <c r="O42" s="13" t="s">
        <v>138</v>
      </c>
      <c r="P42" s="148">
        <f t="shared" si="24"/>
        <v>0</v>
      </c>
      <c r="Q42" s="148">
        <f t="shared" si="25"/>
        <v>0</v>
      </c>
      <c r="R42" s="148">
        <f t="shared" si="26"/>
        <v>0</v>
      </c>
      <c r="S42" s="27"/>
      <c r="T42" s="13" t="s">
        <v>138</v>
      </c>
      <c r="U42" s="132">
        <v>0</v>
      </c>
      <c r="V42" s="132">
        <v>0</v>
      </c>
      <c r="W42" s="132">
        <v>0</v>
      </c>
      <c r="X42" s="27"/>
      <c r="Y42" s="13" t="s">
        <v>138</v>
      </c>
      <c r="Z42" s="148">
        <f t="shared" si="27"/>
        <v>0</v>
      </c>
      <c r="AA42" s="148">
        <f t="shared" si="27"/>
        <v>0</v>
      </c>
      <c r="AB42" s="148">
        <f t="shared" si="27"/>
        <v>0</v>
      </c>
      <c r="AC42" s="27"/>
    </row>
    <row r="43" spans="1:29" ht="12" x14ac:dyDescent="0.2">
      <c r="A43" s="143"/>
      <c r="B43" s="143"/>
      <c r="D43" s="27"/>
      <c r="E43" s="14" t="s">
        <v>16</v>
      </c>
      <c r="F43" s="49">
        <f>F34+F36+F37+F38+F39+F40+F41+F42</f>
        <v>0</v>
      </c>
      <c r="G43" s="49">
        <f t="shared" ref="G43:H43" si="28">G34+G36+G37+G38+G39+G40+G41+G42</f>
        <v>0</v>
      </c>
      <c r="H43" s="49">
        <f t="shared" si="28"/>
        <v>0</v>
      </c>
      <c r="J43" s="14" t="s">
        <v>16</v>
      </c>
      <c r="K43" s="49">
        <f>K34+K36+K37+K38+K39+K40+K41+K42</f>
        <v>0</v>
      </c>
      <c r="L43" s="49">
        <f t="shared" ref="L43:M43" si="29">L34+L36+L37+L38+L39+L40+L41+L42</f>
        <v>0</v>
      </c>
      <c r="M43" s="49">
        <f t="shared" si="29"/>
        <v>0</v>
      </c>
      <c r="N43" s="27"/>
      <c r="O43" s="14" t="s">
        <v>16</v>
      </c>
      <c r="P43" s="49">
        <f>P34+P36+P37+P38+P39+P40+P41+P42</f>
        <v>0</v>
      </c>
      <c r="Q43" s="49">
        <f t="shared" ref="Q43" si="30">Q34+Q36+Q37+Q38+Q39+Q40+Q41+Q42</f>
        <v>0</v>
      </c>
      <c r="R43" s="49">
        <f t="shared" ref="R43" si="31">R34+R36+R37+R38+R39+R40+R41+R42</f>
        <v>0</v>
      </c>
      <c r="T43" s="14" t="s">
        <v>16</v>
      </c>
      <c r="U43" s="49">
        <f>U34+U36+U37+U38+U39+U40+U41+U42</f>
        <v>0</v>
      </c>
      <c r="V43" s="49">
        <f t="shared" ref="V43:W43" si="32">V34+V36+V37+V38+V39+V40+V41+V42</f>
        <v>0</v>
      </c>
      <c r="W43" s="49">
        <f t="shared" si="32"/>
        <v>0</v>
      </c>
      <c r="Y43" s="14" t="s">
        <v>16</v>
      </c>
      <c r="Z43" s="49">
        <f>Z34+Z36+Z37+Z38+Z39+Z40+Z41+Z42</f>
        <v>0</v>
      </c>
      <c r="AA43" s="49">
        <f t="shared" ref="AA43" si="33">AA34+AA36+AA37+AA38+AA39+AA40+AA41+AA42</f>
        <v>0</v>
      </c>
      <c r="AB43" s="49">
        <f t="shared" ref="AB43" si="34">AB34+AB36+AB37+AB38+AB39+AB40+AB41+AB42</f>
        <v>0</v>
      </c>
    </row>
    <row r="44" spans="1:29" ht="12" x14ac:dyDescent="0.2">
      <c r="A44" s="143"/>
      <c r="B44" s="143"/>
      <c r="D44" s="27"/>
      <c r="F44" s="15"/>
      <c r="G44" s="15"/>
      <c r="H44" s="15"/>
      <c r="J44" s="27"/>
      <c r="K44" s="15"/>
      <c r="L44" s="15"/>
      <c r="M44" s="15"/>
      <c r="N44" s="27"/>
      <c r="P44" s="15"/>
      <c r="Q44" s="15"/>
      <c r="R44" s="15"/>
      <c r="T44" s="27"/>
      <c r="U44" s="15"/>
      <c r="V44" s="15"/>
      <c r="W44" s="15"/>
      <c r="Y44" s="27"/>
      <c r="Z44" s="15"/>
      <c r="AA44" s="15"/>
      <c r="AB44" s="15"/>
    </row>
    <row r="45" spans="1:29" ht="12" x14ac:dyDescent="0.2">
      <c r="A45" s="143"/>
      <c r="B45" s="143"/>
      <c r="D45" s="27"/>
      <c r="E45" s="13" t="s">
        <v>178</v>
      </c>
      <c r="F45" s="132">
        <v>0</v>
      </c>
      <c r="G45" s="132">
        <v>0</v>
      </c>
      <c r="H45" s="132">
        <v>0</v>
      </c>
      <c r="J45" s="13" t="s">
        <v>178</v>
      </c>
      <c r="K45" s="132">
        <v>0</v>
      </c>
      <c r="L45" s="132">
        <v>0</v>
      </c>
      <c r="M45" s="132">
        <v>0</v>
      </c>
      <c r="N45" s="27"/>
      <c r="O45" s="13" t="s">
        <v>178</v>
      </c>
      <c r="P45" s="148">
        <f t="shared" ref="P45:P46" si="35">K45/K$16</f>
        <v>0</v>
      </c>
      <c r="Q45" s="148">
        <f t="shared" ref="Q45:Q46" si="36">L45/L$16</f>
        <v>0</v>
      </c>
      <c r="R45" s="148">
        <f t="shared" ref="R45:R46" si="37">M45/M$16</f>
        <v>0</v>
      </c>
      <c r="T45" s="13" t="s">
        <v>178</v>
      </c>
      <c r="U45" s="132">
        <v>0</v>
      </c>
      <c r="V45" s="132">
        <v>0</v>
      </c>
      <c r="W45" s="132">
        <v>0</v>
      </c>
      <c r="Y45" s="13" t="s">
        <v>178</v>
      </c>
      <c r="Z45" s="148">
        <f t="shared" ref="Z45:AB46" si="38">U45/U$16</f>
        <v>0</v>
      </c>
      <c r="AA45" s="148">
        <f t="shared" si="38"/>
        <v>0</v>
      </c>
      <c r="AB45" s="148">
        <f t="shared" si="38"/>
        <v>0</v>
      </c>
    </row>
    <row r="46" spans="1:29" ht="12" x14ac:dyDescent="0.2">
      <c r="A46" s="143"/>
      <c r="B46" s="143"/>
      <c r="D46" s="27"/>
      <c r="E46" s="13" t="s">
        <v>189</v>
      </c>
      <c r="F46" s="132">
        <v>0</v>
      </c>
      <c r="G46" s="132">
        <v>0</v>
      </c>
      <c r="H46" s="132">
        <v>0</v>
      </c>
      <c r="I46" s="27"/>
      <c r="J46" s="13" t="s">
        <v>189</v>
      </c>
      <c r="K46" s="132">
        <v>0</v>
      </c>
      <c r="L46" s="132">
        <v>0</v>
      </c>
      <c r="M46" s="132">
        <v>0</v>
      </c>
      <c r="N46" s="27"/>
      <c r="O46" s="13" t="s">
        <v>189</v>
      </c>
      <c r="P46" s="148">
        <f t="shared" si="35"/>
        <v>0</v>
      </c>
      <c r="Q46" s="148">
        <f t="shared" si="36"/>
        <v>0</v>
      </c>
      <c r="R46" s="148">
        <f t="shared" si="37"/>
        <v>0</v>
      </c>
      <c r="S46" s="27"/>
      <c r="T46" s="13" t="s">
        <v>189</v>
      </c>
      <c r="U46" s="132">
        <v>0</v>
      </c>
      <c r="V46" s="132">
        <v>0</v>
      </c>
      <c r="W46" s="132">
        <v>0</v>
      </c>
      <c r="X46" s="27"/>
      <c r="Y46" s="13" t="s">
        <v>189</v>
      </c>
      <c r="Z46" s="148">
        <f t="shared" si="38"/>
        <v>0</v>
      </c>
      <c r="AA46" s="148">
        <f t="shared" si="38"/>
        <v>0</v>
      </c>
      <c r="AB46" s="148">
        <f t="shared" si="38"/>
        <v>0</v>
      </c>
      <c r="AC46" s="27"/>
    </row>
    <row r="47" spans="1:29" ht="12" x14ac:dyDescent="0.2">
      <c r="A47" s="143"/>
      <c r="B47" s="143"/>
      <c r="D47" s="27"/>
      <c r="E47" s="14" t="s">
        <v>17</v>
      </c>
      <c r="F47" s="49">
        <f>F43+F45+F46</f>
        <v>0</v>
      </c>
      <c r="G47" s="49">
        <f t="shared" ref="G47:H47" si="39">G43+G45+G46</f>
        <v>0</v>
      </c>
      <c r="H47" s="49">
        <f t="shared" si="39"/>
        <v>0</v>
      </c>
      <c r="J47" s="14" t="s">
        <v>17</v>
      </c>
      <c r="K47" s="49">
        <f>K43+K45+K46</f>
        <v>0</v>
      </c>
      <c r="L47" s="49">
        <f t="shared" ref="L47:M47" si="40">L43+L45+L46</f>
        <v>0</v>
      </c>
      <c r="M47" s="49">
        <f t="shared" si="40"/>
        <v>0</v>
      </c>
      <c r="N47" s="27"/>
      <c r="O47" s="14" t="s">
        <v>17</v>
      </c>
      <c r="P47" s="49">
        <f>P43+P45+P46</f>
        <v>0</v>
      </c>
      <c r="Q47" s="49">
        <f t="shared" ref="Q47" si="41">Q43+Q45+Q46</f>
        <v>0</v>
      </c>
      <c r="R47" s="49">
        <f t="shared" ref="R47" si="42">R43+R45+R46</f>
        <v>0</v>
      </c>
      <c r="T47" s="14" t="s">
        <v>17</v>
      </c>
      <c r="U47" s="49">
        <f>U43+U45+U46</f>
        <v>0</v>
      </c>
      <c r="V47" s="49">
        <f t="shared" ref="V47:W47" si="43">V43+V45+V46</f>
        <v>0</v>
      </c>
      <c r="W47" s="49">
        <f t="shared" si="43"/>
        <v>0</v>
      </c>
      <c r="Y47" s="14" t="s">
        <v>17</v>
      </c>
      <c r="Z47" s="49">
        <f>Z43+Z45+Z46</f>
        <v>0</v>
      </c>
      <c r="AA47" s="49">
        <f t="shared" ref="AA47" si="44">AA43+AA45+AA46</f>
        <v>0</v>
      </c>
      <c r="AB47" s="49">
        <f t="shared" ref="AB47" si="45">AB43+AB45+AB46</f>
        <v>0</v>
      </c>
    </row>
    <row r="48" spans="1:29" ht="12" x14ac:dyDescent="0.2">
      <c r="A48" s="143"/>
      <c r="B48" s="143"/>
      <c r="D48" s="27"/>
      <c r="E48" s="13" t="s">
        <v>2</v>
      </c>
      <c r="F48" s="132">
        <v>0</v>
      </c>
      <c r="G48" s="132">
        <v>0</v>
      </c>
      <c r="H48" s="132">
        <v>0</v>
      </c>
      <c r="J48" s="13" t="s">
        <v>2</v>
      </c>
      <c r="K48" s="132">
        <v>0</v>
      </c>
      <c r="L48" s="132">
        <v>0</v>
      </c>
      <c r="M48" s="132">
        <v>0</v>
      </c>
      <c r="N48" s="27"/>
      <c r="O48" s="13" t="s">
        <v>2</v>
      </c>
      <c r="P48" s="148">
        <f t="shared" ref="P48:P49" si="46">K48/K$16</f>
        <v>0</v>
      </c>
      <c r="Q48" s="148">
        <f t="shared" ref="Q48:Q49" si="47">L48/L$16</f>
        <v>0</v>
      </c>
      <c r="R48" s="148">
        <f t="shared" ref="R48:R49" si="48">M48/M$16</f>
        <v>0</v>
      </c>
      <c r="T48" s="13" t="s">
        <v>2</v>
      </c>
      <c r="U48" s="132">
        <v>0</v>
      </c>
      <c r="V48" s="132">
        <v>0</v>
      </c>
      <c r="W48" s="132">
        <v>0</v>
      </c>
      <c r="Y48" s="13" t="s">
        <v>2</v>
      </c>
      <c r="Z48" s="148">
        <f t="shared" ref="Z48:AB49" si="49">U48/U$16</f>
        <v>0</v>
      </c>
      <c r="AA48" s="148">
        <f t="shared" si="49"/>
        <v>0</v>
      </c>
      <c r="AB48" s="148">
        <f t="shared" si="49"/>
        <v>0</v>
      </c>
    </row>
    <row r="49" spans="1:29" ht="12" x14ac:dyDescent="0.2">
      <c r="A49" s="143">
        <f>IF(OR(F49&gt;0,G49&gt;0,H49&gt;0,P49&gt;0,Q49&gt;0,R49&gt;0,Z49&gt;0,AA49&gt;0,AB49&gt;0),1,0)</f>
        <v>0</v>
      </c>
      <c r="B49" s="143"/>
      <c r="D49" s="27"/>
      <c r="E49" s="13" t="s">
        <v>18</v>
      </c>
      <c r="F49" s="132">
        <v>0</v>
      </c>
      <c r="G49" s="132">
        <v>0</v>
      </c>
      <c r="H49" s="132">
        <v>0</v>
      </c>
      <c r="J49" s="13" t="s">
        <v>18</v>
      </c>
      <c r="K49" s="132">
        <v>0</v>
      </c>
      <c r="L49" s="132">
        <v>0</v>
      </c>
      <c r="M49" s="132">
        <v>0</v>
      </c>
      <c r="N49" s="27"/>
      <c r="O49" s="13" t="s">
        <v>18</v>
      </c>
      <c r="P49" s="148">
        <f t="shared" si="46"/>
        <v>0</v>
      </c>
      <c r="Q49" s="148">
        <f t="shared" si="47"/>
        <v>0</v>
      </c>
      <c r="R49" s="148">
        <f t="shared" si="48"/>
        <v>0</v>
      </c>
      <c r="T49" s="13" t="s">
        <v>18</v>
      </c>
      <c r="U49" s="132">
        <v>0</v>
      </c>
      <c r="V49" s="132">
        <v>0</v>
      </c>
      <c r="W49" s="132">
        <v>0</v>
      </c>
      <c r="Y49" s="13" t="s">
        <v>18</v>
      </c>
      <c r="Z49" s="148">
        <f t="shared" si="49"/>
        <v>0</v>
      </c>
      <c r="AA49" s="148">
        <f t="shared" si="49"/>
        <v>0</v>
      </c>
      <c r="AB49" s="148">
        <f t="shared" si="49"/>
        <v>0</v>
      </c>
    </row>
    <row r="50" spans="1:29" ht="12" x14ac:dyDescent="0.2">
      <c r="A50" s="143"/>
      <c r="B50" s="143"/>
      <c r="D50" s="27"/>
      <c r="E50" s="14" t="s">
        <v>19</v>
      </c>
      <c r="F50" s="49">
        <f>F47+F48+F49</f>
        <v>0</v>
      </c>
      <c r="G50" s="49">
        <f>G47+G48+G49</f>
        <v>0</v>
      </c>
      <c r="H50" s="49">
        <f>H47+H48+H49</f>
        <v>0</v>
      </c>
      <c r="J50" s="14" t="s">
        <v>19</v>
      </c>
      <c r="K50" s="49">
        <f>K47+K48+K49</f>
        <v>0</v>
      </c>
      <c r="L50" s="49">
        <f>L47+L48+L49</f>
        <v>0</v>
      </c>
      <c r="M50" s="49">
        <f>M47+M48+M49</f>
        <v>0</v>
      </c>
      <c r="N50" s="27"/>
      <c r="O50" s="14" t="s">
        <v>19</v>
      </c>
      <c r="P50" s="49">
        <f>P47+P48+P49</f>
        <v>0</v>
      </c>
      <c r="Q50" s="49">
        <f>Q47+Q48+Q49</f>
        <v>0</v>
      </c>
      <c r="R50" s="49">
        <f>R47+R48+R49</f>
        <v>0</v>
      </c>
      <c r="T50" s="14" t="s">
        <v>19</v>
      </c>
      <c r="U50" s="49">
        <f>U47+U48+U49</f>
        <v>0</v>
      </c>
      <c r="V50" s="49">
        <f>V47+V48+V49</f>
        <v>0</v>
      </c>
      <c r="W50" s="49">
        <f>W47+W48+W49</f>
        <v>0</v>
      </c>
      <c r="Y50" s="14" t="s">
        <v>19</v>
      </c>
      <c r="Z50" s="49">
        <f>Z47+Z48+Z49</f>
        <v>0</v>
      </c>
      <c r="AA50" s="49">
        <f>AA47+AA48+AA49</f>
        <v>0</v>
      </c>
      <c r="AB50" s="49">
        <f>AB47+AB48+AB49</f>
        <v>0</v>
      </c>
    </row>
    <row r="51" spans="1:29" ht="12" x14ac:dyDescent="0.2">
      <c r="A51" s="143"/>
      <c r="B51" s="143"/>
      <c r="D51" s="27"/>
      <c r="F51" s="15"/>
      <c r="G51" s="15"/>
      <c r="H51" s="15"/>
      <c r="J51" s="27"/>
      <c r="K51" s="15"/>
      <c r="L51" s="15"/>
      <c r="M51" s="15"/>
      <c r="N51" s="27"/>
      <c r="P51" s="15"/>
      <c r="Q51" s="15"/>
      <c r="R51" s="15"/>
      <c r="T51" s="27"/>
      <c r="U51" s="15"/>
      <c r="V51" s="15"/>
      <c r="W51" s="15"/>
      <c r="Y51" s="27"/>
      <c r="Z51" s="15"/>
      <c r="AA51" s="15"/>
      <c r="AB51" s="15"/>
    </row>
    <row r="52" spans="1:29" ht="15" x14ac:dyDescent="0.25">
      <c r="A52" s="143">
        <f>IF(OR(F52&gt;0,G52&gt;0,H52&gt;0,P52&gt;0,Q52&gt;0,R52&gt;0,Z52&gt;0,AA52&gt;0,AB52&gt;0),1,0)</f>
        <v>0</v>
      </c>
      <c r="B52" s="143"/>
      <c r="D52" s="38"/>
      <c r="E52" s="37" t="s">
        <v>20</v>
      </c>
      <c r="F52" s="132">
        <v>0</v>
      </c>
      <c r="G52" s="132">
        <v>0</v>
      </c>
      <c r="H52" s="132">
        <v>0</v>
      </c>
      <c r="I52" s="38"/>
      <c r="J52" s="37" t="s">
        <v>206</v>
      </c>
      <c r="K52" s="132">
        <v>0</v>
      </c>
      <c r="L52" s="132">
        <v>0</v>
      </c>
      <c r="M52" s="132">
        <v>0</v>
      </c>
      <c r="N52" s="38"/>
      <c r="O52" s="37" t="s">
        <v>20</v>
      </c>
      <c r="P52" s="148">
        <f t="shared" ref="P52:P53" si="50">K52/K$16</f>
        <v>0</v>
      </c>
      <c r="Q52" s="148">
        <f t="shared" ref="Q52:Q53" si="51">L52/L$16</f>
        <v>0</v>
      </c>
      <c r="R52" s="148">
        <f t="shared" ref="R52:R53" si="52">M52/M$16</f>
        <v>0</v>
      </c>
      <c r="S52" s="38"/>
      <c r="T52" s="37" t="s">
        <v>206</v>
      </c>
      <c r="U52" s="132">
        <v>0</v>
      </c>
      <c r="V52" s="132">
        <v>0</v>
      </c>
      <c r="W52" s="132">
        <v>0</v>
      </c>
      <c r="X52" s="38"/>
      <c r="Y52" s="37" t="s">
        <v>20</v>
      </c>
      <c r="Z52" s="148">
        <f t="shared" ref="Z52:AB53" si="53">U52/U$16</f>
        <v>0</v>
      </c>
      <c r="AA52" s="148">
        <f t="shared" si="53"/>
        <v>0</v>
      </c>
      <c r="AB52" s="148">
        <f t="shared" si="53"/>
        <v>0</v>
      </c>
      <c r="AC52" s="38"/>
    </row>
    <row r="53" spans="1:29" ht="15" x14ac:dyDescent="0.25">
      <c r="A53" s="143">
        <f>IF(OR(F53&gt;0,G53&gt;0,H53&gt;0,P53&gt;0,Q53&gt;0,R53&gt;0,Z53&gt;0,AA53&gt;0,AB53&gt;0),1,0)</f>
        <v>0</v>
      </c>
      <c r="B53" s="143"/>
      <c r="D53" s="38"/>
      <c r="E53" s="37" t="s">
        <v>115</v>
      </c>
      <c r="F53" s="132">
        <v>0</v>
      </c>
      <c r="G53" s="132">
        <v>0</v>
      </c>
      <c r="H53" s="132">
        <v>0</v>
      </c>
      <c r="I53" s="38"/>
      <c r="J53" s="37" t="s">
        <v>208</v>
      </c>
      <c r="K53" s="132">
        <v>0</v>
      </c>
      <c r="L53" s="132">
        <v>0</v>
      </c>
      <c r="M53" s="132">
        <v>0</v>
      </c>
      <c r="N53" s="38"/>
      <c r="O53" s="37" t="s">
        <v>115</v>
      </c>
      <c r="P53" s="148">
        <f t="shared" si="50"/>
        <v>0</v>
      </c>
      <c r="Q53" s="148">
        <f t="shared" si="51"/>
        <v>0</v>
      </c>
      <c r="R53" s="148">
        <f t="shared" si="52"/>
        <v>0</v>
      </c>
      <c r="S53" s="38"/>
      <c r="T53" s="37" t="s">
        <v>208</v>
      </c>
      <c r="U53" s="132">
        <v>0</v>
      </c>
      <c r="V53" s="132">
        <v>0</v>
      </c>
      <c r="W53" s="132">
        <v>0</v>
      </c>
      <c r="X53" s="38"/>
      <c r="Y53" s="37" t="s">
        <v>115</v>
      </c>
      <c r="Z53" s="148">
        <f t="shared" si="53"/>
        <v>0</v>
      </c>
      <c r="AA53" s="148">
        <f t="shared" si="53"/>
        <v>0</v>
      </c>
      <c r="AB53" s="148">
        <f t="shared" si="53"/>
        <v>0</v>
      </c>
      <c r="AC53" s="38"/>
    </row>
    <row r="54" spans="1:29" ht="12" x14ac:dyDescent="0.2">
      <c r="A54" s="143"/>
      <c r="B54" s="143"/>
      <c r="D54" s="27"/>
      <c r="F54" s="15"/>
      <c r="G54" s="15"/>
      <c r="H54" s="15"/>
      <c r="J54" s="27"/>
      <c r="K54" s="15"/>
      <c r="L54" s="15"/>
      <c r="M54" s="15"/>
      <c r="N54" s="27"/>
      <c r="P54" s="15"/>
      <c r="Q54" s="15"/>
      <c r="R54" s="15"/>
      <c r="T54" s="27"/>
      <c r="U54" s="15"/>
      <c r="V54" s="15"/>
      <c r="W54" s="15"/>
      <c r="Y54" s="27"/>
      <c r="Z54" s="15"/>
      <c r="AA54" s="15"/>
      <c r="AB54" s="15"/>
    </row>
    <row r="55" spans="1:29" ht="12.75" x14ac:dyDescent="0.2">
      <c r="A55" s="143"/>
      <c r="B55" s="143"/>
      <c r="D55" s="27"/>
      <c r="E55" s="28" t="s">
        <v>21</v>
      </c>
      <c r="F55" s="147" t="str">
        <f>F21</f>
        <v>31/XX/20XX</v>
      </c>
      <c r="G55" s="147" t="str">
        <f>G21</f>
        <v>31/XX/20XX</v>
      </c>
      <c r="H55" s="147" t="str">
        <f>H21</f>
        <v>31/XX/20XX</v>
      </c>
      <c r="J55" s="28" t="s">
        <v>194</v>
      </c>
      <c r="K55" s="147" t="str">
        <f>K21</f>
        <v>31/XX/20XX</v>
      </c>
      <c r="L55" s="147" t="str">
        <f>L21</f>
        <v>31/XX/20XX</v>
      </c>
      <c r="M55" s="147" t="str">
        <f>M21</f>
        <v>31/XX/20XX</v>
      </c>
      <c r="N55" s="27"/>
      <c r="O55" s="28" t="s">
        <v>21</v>
      </c>
      <c r="P55" s="147" t="str">
        <f>P21</f>
        <v>31/XX/20XX</v>
      </c>
      <c r="Q55" s="147" t="str">
        <f>Q21</f>
        <v>31/XX/20XX</v>
      </c>
      <c r="R55" s="147" t="str">
        <f>R21</f>
        <v>31/XX/20XX</v>
      </c>
      <c r="T55" s="28" t="s">
        <v>194</v>
      </c>
      <c r="U55" s="147" t="str">
        <f>U21</f>
        <v>31/XX/20XX</v>
      </c>
      <c r="V55" s="147" t="str">
        <f>V21</f>
        <v>31/XX/20XX</v>
      </c>
      <c r="W55" s="147" t="str">
        <f>W21</f>
        <v>31/XX/20XX</v>
      </c>
      <c r="Y55" s="28" t="s">
        <v>21</v>
      </c>
      <c r="Z55" s="147" t="str">
        <f>Z21</f>
        <v>31/XX/20XX</v>
      </c>
      <c r="AA55" s="147" t="str">
        <f>AA21</f>
        <v>31/XX/20XX</v>
      </c>
      <c r="AB55" s="147" t="str">
        <f>AB21</f>
        <v>31/XX/20XX</v>
      </c>
    </row>
    <row r="56" spans="1:29" ht="12" x14ac:dyDescent="0.2">
      <c r="A56" s="143"/>
      <c r="B56" s="143"/>
      <c r="C56" s="221"/>
      <c r="D56" s="27"/>
      <c r="E56" s="13" t="s">
        <v>190</v>
      </c>
      <c r="F56" s="132">
        <v>0</v>
      </c>
      <c r="G56" s="132">
        <v>0</v>
      </c>
      <c r="H56" s="132">
        <v>0</v>
      </c>
      <c r="J56" s="13" t="s">
        <v>190</v>
      </c>
      <c r="K56" s="132">
        <v>0</v>
      </c>
      <c r="L56" s="132">
        <v>0</v>
      </c>
      <c r="M56" s="132">
        <v>0</v>
      </c>
      <c r="N56" s="27"/>
      <c r="O56" s="13" t="s">
        <v>190</v>
      </c>
      <c r="P56" s="148">
        <f>K56/K$17</f>
        <v>0</v>
      </c>
      <c r="Q56" s="148">
        <f t="shared" ref="Q56:Q60" si="54">L56/L$17</f>
        <v>0</v>
      </c>
      <c r="R56" s="148">
        <f t="shared" ref="R56:R60" si="55">M56/M$17</f>
        <v>0</v>
      </c>
      <c r="T56" s="13" t="s">
        <v>190</v>
      </c>
      <c r="U56" s="132">
        <v>0</v>
      </c>
      <c r="V56" s="132">
        <v>0</v>
      </c>
      <c r="W56" s="132">
        <v>0</v>
      </c>
      <c r="Y56" s="13" t="s">
        <v>190</v>
      </c>
      <c r="Z56" s="148">
        <f>U56/U$17</f>
        <v>0</v>
      </c>
      <c r="AA56" s="148">
        <f t="shared" ref="AA56:AA60" si="56">V56/V$17</f>
        <v>0</v>
      </c>
      <c r="AB56" s="148">
        <f t="shared" ref="AB56:AB60" si="57">W56/W$17</f>
        <v>0</v>
      </c>
    </row>
    <row r="57" spans="1:29" ht="12" x14ac:dyDescent="0.2">
      <c r="A57" s="143">
        <f>IF(OR(F57&lt;0,G57&lt;0,H57&lt;0,P57&lt;0,Q57&lt;0,R57&lt;0,Z57&lt;0,AA57&lt;0,AB57&lt;0),1,0)</f>
        <v>0</v>
      </c>
      <c r="B57" s="143"/>
      <c r="C57" s="221"/>
      <c r="D57" s="27"/>
      <c r="E57" s="13" t="s">
        <v>179</v>
      </c>
      <c r="F57" s="132">
        <v>0</v>
      </c>
      <c r="G57" s="132">
        <v>0</v>
      </c>
      <c r="H57" s="132">
        <v>0</v>
      </c>
      <c r="J57" s="13" t="s">
        <v>179</v>
      </c>
      <c r="K57" s="132">
        <v>0</v>
      </c>
      <c r="L57" s="132">
        <v>0</v>
      </c>
      <c r="M57" s="132">
        <v>0</v>
      </c>
      <c r="N57" s="27"/>
      <c r="O57" s="13" t="s">
        <v>179</v>
      </c>
      <c r="P57" s="148">
        <f t="shared" ref="P57:P60" si="58">K57/K$17</f>
        <v>0</v>
      </c>
      <c r="Q57" s="148">
        <f t="shared" si="54"/>
        <v>0</v>
      </c>
      <c r="R57" s="148">
        <f t="shared" si="55"/>
        <v>0</v>
      </c>
      <c r="T57" s="13" t="s">
        <v>179</v>
      </c>
      <c r="U57" s="132">
        <v>0</v>
      </c>
      <c r="V57" s="132">
        <v>0</v>
      </c>
      <c r="W57" s="132">
        <v>0</v>
      </c>
      <c r="Y57" s="13" t="s">
        <v>179</v>
      </c>
      <c r="Z57" s="148">
        <f t="shared" ref="Z57:Z60" si="59">U57/U$17</f>
        <v>0</v>
      </c>
      <c r="AA57" s="148">
        <f t="shared" si="56"/>
        <v>0</v>
      </c>
      <c r="AB57" s="148">
        <f t="shared" si="57"/>
        <v>0</v>
      </c>
    </row>
    <row r="58" spans="1:29" ht="12" x14ac:dyDescent="0.2">
      <c r="A58" s="143">
        <f>IF(OR(F58&lt;0,G58&lt;0,H58&lt;0,P58&lt;0,Q58&lt;0,R58&lt;0,Z58&lt;0,AA58&lt;0,AB58&lt;0),1,0)</f>
        <v>0</v>
      </c>
      <c r="B58" s="143"/>
      <c r="D58" s="27"/>
      <c r="E58" s="13" t="s">
        <v>22</v>
      </c>
      <c r="F58" s="132">
        <v>0</v>
      </c>
      <c r="G58" s="132">
        <v>0</v>
      </c>
      <c r="H58" s="132">
        <v>0</v>
      </c>
      <c r="J58" s="13" t="s">
        <v>22</v>
      </c>
      <c r="K58" s="132">
        <v>0</v>
      </c>
      <c r="L58" s="132">
        <v>0</v>
      </c>
      <c r="M58" s="132">
        <v>0</v>
      </c>
      <c r="N58" s="27"/>
      <c r="O58" s="13" t="s">
        <v>22</v>
      </c>
      <c r="P58" s="148">
        <f t="shared" si="58"/>
        <v>0</v>
      </c>
      <c r="Q58" s="148">
        <f t="shared" si="54"/>
        <v>0</v>
      </c>
      <c r="R58" s="148">
        <f t="shared" si="55"/>
        <v>0</v>
      </c>
      <c r="T58" s="13" t="s">
        <v>22</v>
      </c>
      <c r="U58" s="132">
        <v>0</v>
      </c>
      <c r="V58" s="132">
        <v>0</v>
      </c>
      <c r="W58" s="132">
        <v>0</v>
      </c>
      <c r="Y58" s="13" t="s">
        <v>22</v>
      </c>
      <c r="Z58" s="148">
        <f t="shared" si="59"/>
        <v>0</v>
      </c>
      <c r="AA58" s="148">
        <f t="shared" si="56"/>
        <v>0</v>
      </c>
      <c r="AB58" s="148">
        <f t="shared" si="57"/>
        <v>0</v>
      </c>
    </row>
    <row r="59" spans="1:29" ht="12" x14ac:dyDescent="0.2">
      <c r="A59" s="143">
        <f>IF(OR(F59&lt;0,G59&lt;0,H59&lt;0,P59&lt;0,Q59&lt;0,R59&lt;0,Z59&lt;0,AA59&lt;0,AB59&lt;0),1,0)</f>
        <v>0</v>
      </c>
      <c r="B59" s="143"/>
      <c r="D59" s="27"/>
      <c r="E59" s="13" t="s">
        <v>112</v>
      </c>
      <c r="F59" s="132">
        <v>0</v>
      </c>
      <c r="G59" s="132">
        <v>0</v>
      </c>
      <c r="H59" s="132">
        <v>0</v>
      </c>
      <c r="J59" s="13" t="s">
        <v>112</v>
      </c>
      <c r="K59" s="132">
        <v>0</v>
      </c>
      <c r="L59" s="132">
        <v>0</v>
      </c>
      <c r="M59" s="132">
        <v>0</v>
      </c>
      <c r="N59" s="27"/>
      <c r="O59" s="13" t="s">
        <v>112</v>
      </c>
      <c r="P59" s="148">
        <f t="shared" si="58"/>
        <v>0</v>
      </c>
      <c r="Q59" s="148">
        <f t="shared" si="54"/>
        <v>0</v>
      </c>
      <c r="R59" s="148">
        <f t="shared" si="55"/>
        <v>0</v>
      </c>
      <c r="T59" s="13" t="s">
        <v>112</v>
      </c>
      <c r="U59" s="132">
        <v>0</v>
      </c>
      <c r="V59" s="132">
        <v>0</v>
      </c>
      <c r="W59" s="132">
        <v>0</v>
      </c>
      <c r="Y59" s="13" t="s">
        <v>112</v>
      </c>
      <c r="Z59" s="148">
        <f t="shared" si="59"/>
        <v>0</v>
      </c>
      <c r="AA59" s="148">
        <f t="shared" si="56"/>
        <v>0</v>
      </c>
      <c r="AB59" s="148">
        <f t="shared" si="57"/>
        <v>0</v>
      </c>
    </row>
    <row r="60" spans="1:29" ht="12" x14ac:dyDescent="0.2">
      <c r="A60" s="143">
        <f>IF(OR(F60&lt;0,G60&lt;0,H60&lt;0,P60&lt;0,Q60&lt;0,R60&lt;0,Z60&lt;0,AA60&lt;0,AB60&lt;0),1,0)</f>
        <v>0</v>
      </c>
      <c r="B60" s="143"/>
      <c r="D60" s="27"/>
      <c r="E60" s="13" t="s">
        <v>113</v>
      </c>
      <c r="F60" s="132">
        <v>0</v>
      </c>
      <c r="G60" s="132">
        <v>0</v>
      </c>
      <c r="H60" s="132">
        <v>0</v>
      </c>
      <c r="I60" s="27"/>
      <c r="J60" s="13" t="s">
        <v>113</v>
      </c>
      <c r="K60" s="132">
        <v>0</v>
      </c>
      <c r="L60" s="132">
        <v>0</v>
      </c>
      <c r="M60" s="132">
        <v>0</v>
      </c>
      <c r="N60" s="27"/>
      <c r="O60" s="13" t="s">
        <v>113</v>
      </c>
      <c r="P60" s="148">
        <f t="shared" si="58"/>
        <v>0</v>
      </c>
      <c r="Q60" s="148">
        <f t="shared" si="54"/>
        <v>0</v>
      </c>
      <c r="R60" s="148">
        <f t="shared" si="55"/>
        <v>0</v>
      </c>
      <c r="S60" s="27"/>
      <c r="T60" s="13" t="s">
        <v>113</v>
      </c>
      <c r="U60" s="132">
        <v>0</v>
      </c>
      <c r="V60" s="132">
        <v>0</v>
      </c>
      <c r="W60" s="132">
        <v>0</v>
      </c>
      <c r="X60" s="27"/>
      <c r="Y60" s="13" t="s">
        <v>113</v>
      </c>
      <c r="Z60" s="148">
        <f t="shared" si="59"/>
        <v>0</v>
      </c>
      <c r="AA60" s="148">
        <f t="shared" si="56"/>
        <v>0</v>
      </c>
      <c r="AB60" s="148">
        <f t="shared" si="57"/>
        <v>0</v>
      </c>
      <c r="AC60" s="27"/>
    </row>
    <row r="61" spans="1:29" ht="12" x14ac:dyDescent="0.2">
      <c r="A61" s="143"/>
      <c r="B61" s="143"/>
      <c r="D61" s="27"/>
      <c r="E61" s="14" t="s">
        <v>23</v>
      </c>
      <c r="F61" s="49">
        <f>SUM(F56:F60)</f>
        <v>0</v>
      </c>
      <c r="G61" s="49">
        <f t="shared" ref="G61:H61" si="60">SUM(G56:G60)</f>
        <v>0</v>
      </c>
      <c r="H61" s="49">
        <f t="shared" si="60"/>
        <v>0</v>
      </c>
      <c r="J61" s="14" t="s">
        <v>23</v>
      </c>
      <c r="K61" s="49">
        <f>SUM(K56:K60)</f>
        <v>0</v>
      </c>
      <c r="L61" s="49">
        <f t="shared" ref="L61:M61" si="61">SUM(L56:L60)</f>
        <v>0</v>
      </c>
      <c r="M61" s="49">
        <f t="shared" si="61"/>
        <v>0</v>
      </c>
      <c r="N61" s="27"/>
      <c r="O61" s="14" t="s">
        <v>23</v>
      </c>
      <c r="P61" s="49">
        <f>SUM(P56:P60)</f>
        <v>0</v>
      </c>
      <c r="Q61" s="49">
        <f t="shared" ref="Q61" si="62">SUM(Q56:Q60)</f>
        <v>0</v>
      </c>
      <c r="R61" s="49">
        <f t="shared" ref="R61" si="63">SUM(R56:R60)</f>
        <v>0</v>
      </c>
      <c r="T61" s="14" t="s">
        <v>23</v>
      </c>
      <c r="U61" s="49">
        <f>SUM(U56:U60)</f>
        <v>0</v>
      </c>
      <c r="V61" s="49">
        <f t="shared" ref="V61:W61" si="64">SUM(V56:V60)</f>
        <v>0</v>
      </c>
      <c r="W61" s="49">
        <f t="shared" si="64"/>
        <v>0</v>
      </c>
      <c r="Y61" s="14" t="s">
        <v>23</v>
      </c>
      <c r="Z61" s="49">
        <f>SUM(Z56:Z60)</f>
        <v>0</v>
      </c>
      <c r="AA61" s="49">
        <f t="shared" ref="AA61" si="65">SUM(AA56:AA60)</f>
        <v>0</v>
      </c>
      <c r="AB61" s="49">
        <f t="shared" ref="AB61" si="66">SUM(AB56:AB60)</f>
        <v>0</v>
      </c>
    </row>
    <row r="62" spans="1:29" ht="12" x14ac:dyDescent="0.2">
      <c r="A62" s="143"/>
      <c r="B62" s="143"/>
      <c r="D62" s="27"/>
      <c r="F62" s="17"/>
      <c r="G62" s="17"/>
      <c r="H62" s="17"/>
      <c r="J62" s="27"/>
      <c r="K62" s="17"/>
      <c r="L62" s="17"/>
      <c r="M62" s="17"/>
      <c r="N62" s="27"/>
      <c r="P62" s="17"/>
      <c r="Q62" s="17"/>
      <c r="R62" s="17"/>
      <c r="T62" s="27"/>
      <c r="U62" s="17"/>
      <c r="V62" s="17"/>
      <c r="W62" s="17"/>
      <c r="Y62" s="27"/>
      <c r="Z62" s="17"/>
      <c r="AA62" s="17"/>
      <c r="AB62" s="17"/>
    </row>
    <row r="63" spans="1:29" ht="12" x14ac:dyDescent="0.2">
      <c r="A63" s="143">
        <f t="shared" ref="A63:A72" si="67">IF(OR(F63&lt;0,G63&lt;0,H63&lt;0,P63&lt;0,Q63&lt;0,R63&lt;0,Z63&lt;0,AA63&lt;0,AB63&lt;0),1,0)</f>
        <v>0</v>
      </c>
      <c r="B63" s="143"/>
      <c r="D63" s="27"/>
      <c r="E63" s="18" t="s">
        <v>114</v>
      </c>
      <c r="F63" s="132">
        <v>0</v>
      </c>
      <c r="G63" s="132">
        <v>0</v>
      </c>
      <c r="H63" s="132">
        <v>0</v>
      </c>
      <c r="I63" s="27"/>
      <c r="J63" s="18" t="s">
        <v>114</v>
      </c>
      <c r="K63" s="132">
        <v>0</v>
      </c>
      <c r="L63" s="132">
        <v>0</v>
      </c>
      <c r="M63" s="132">
        <v>0</v>
      </c>
      <c r="N63" s="27"/>
      <c r="O63" s="18" t="s">
        <v>114</v>
      </c>
      <c r="P63" s="148">
        <f t="shared" ref="P63:P72" si="68">K63/K$17</f>
        <v>0</v>
      </c>
      <c r="Q63" s="148">
        <f t="shared" ref="Q63:Q72" si="69">L63/L$17</f>
        <v>0</v>
      </c>
      <c r="R63" s="148">
        <f t="shared" ref="R63:R72" si="70">M63/M$17</f>
        <v>0</v>
      </c>
      <c r="S63" s="27"/>
      <c r="T63" s="18" t="s">
        <v>114</v>
      </c>
      <c r="U63" s="132">
        <v>0</v>
      </c>
      <c r="V63" s="132">
        <v>0</v>
      </c>
      <c r="W63" s="132">
        <v>0</v>
      </c>
      <c r="X63" s="27"/>
      <c r="Y63" s="18" t="s">
        <v>114</v>
      </c>
      <c r="Z63" s="148">
        <f t="shared" ref="Z63:Z72" si="71">U63/U$17</f>
        <v>0</v>
      </c>
      <c r="AA63" s="148">
        <f t="shared" ref="AA63:AA72" si="72">V63/V$17</f>
        <v>0</v>
      </c>
      <c r="AB63" s="148">
        <f t="shared" ref="AB63:AB72" si="73">W63/W$17</f>
        <v>0</v>
      </c>
      <c r="AC63" s="27"/>
    </row>
    <row r="64" spans="1:29" ht="12" x14ac:dyDescent="0.2">
      <c r="A64" s="143">
        <f t="shared" si="67"/>
        <v>0</v>
      </c>
      <c r="B64" s="143"/>
      <c r="D64" s="27"/>
      <c r="E64" s="18" t="s">
        <v>353</v>
      </c>
      <c r="F64" s="132">
        <v>0</v>
      </c>
      <c r="G64" s="132">
        <v>0</v>
      </c>
      <c r="H64" s="132">
        <v>0</v>
      </c>
      <c r="J64" s="18" t="s">
        <v>353</v>
      </c>
      <c r="K64" s="132">
        <v>0</v>
      </c>
      <c r="L64" s="132">
        <v>0</v>
      </c>
      <c r="M64" s="132">
        <v>0</v>
      </c>
      <c r="N64" s="27"/>
      <c r="O64" s="18" t="s">
        <v>353</v>
      </c>
      <c r="P64" s="148">
        <f t="shared" si="68"/>
        <v>0</v>
      </c>
      <c r="Q64" s="148">
        <f t="shared" si="69"/>
        <v>0</v>
      </c>
      <c r="R64" s="148">
        <f t="shared" si="70"/>
        <v>0</v>
      </c>
      <c r="T64" s="18" t="s">
        <v>353</v>
      </c>
      <c r="U64" s="132">
        <v>0</v>
      </c>
      <c r="V64" s="132">
        <v>0</v>
      </c>
      <c r="W64" s="132">
        <v>0</v>
      </c>
      <c r="Y64" s="18" t="s">
        <v>353</v>
      </c>
      <c r="Z64" s="148">
        <f t="shared" si="71"/>
        <v>0</v>
      </c>
      <c r="AA64" s="148">
        <f t="shared" si="72"/>
        <v>0</v>
      </c>
      <c r="AB64" s="148">
        <f t="shared" si="73"/>
        <v>0</v>
      </c>
    </row>
    <row r="65" spans="1:29" ht="12" x14ac:dyDescent="0.2">
      <c r="A65" s="143">
        <f t="shared" si="67"/>
        <v>0</v>
      </c>
      <c r="B65" s="143"/>
      <c r="D65" s="27"/>
      <c r="E65" s="18" t="s">
        <v>122</v>
      </c>
      <c r="F65" s="132">
        <v>0</v>
      </c>
      <c r="G65" s="132">
        <v>0</v>
      </c>
      <c r="H65" s="132">
        <v>0</v>
      </c>
      <c r="I65" s="27"/>
      <c r="J65" s="18" t="s">
        <v>122</v>
      </c>
      <c r="K65" s="132">
        <v>0</v>
      </c>
      <c r="L65" s="132">
        <v>0</v>
      </c>
      <c r="M65" s="132">
        <v>0</v>
      </c>
      <c r="N65" s="27"/>
      <c r="O65" s="18" t="s">
        <v>122</v>
      </c>
      <c r="P65" s="148">
        <f t="shared" si="68"/>
        <v>0</v>
      </c>
      <c r="Q65" s="148">
        <f t="shared" si="69"/>
        <v>0</v>
      </c>
      <c r="R65" s="148">
        <f t="shared" si="70"/>
        <v>0</v>
      </c>
      <c r="S65" s="27"/>
      <c r="T65" s="18" t="s">
        <v>122</v>
      </c>
      <c r="U65" s="132">
        <v>0</v>
      </c>
      <c r="V65" s="132">
        <v>0</v>
      </c>
      <c r="W65" s="132">
        <v>0</v>
      </c>
      <c r="X65" s="27"/>
      <c r="Y65" s="18" t="s">
        <v>122</v>
      </c>
      <c r="Z65" s="148">
        <f t="shared" si="71"/>
        <v>0</v>
      </c>
      <c r="AA65" s="148">
        <f t="shared" si="72"/>
        <v>0</v>
      </c>
      <c r="AB65" s="148">
        <f t="shared" si="73"/>
        <v>0</v>
      </c>
      <c r="AC65" s="27"/>
    </row>
    <row r="66" spans="1:29" ht="12" x14ac:dyDescent="0.2">
      <c r="A66" s="143">
        <f t="shared" si="67"/>
        <v>0</v>
      </c>
      <c r="B66" s="143"/>
      <c r="D66" s="27"/>
      <c r="E66" s="18" t="s">
        <v>139</v>
      </c>
      <c r="F66" s="132">
        <v>0</v>
      </c>
      <c r="G66" s="132">
        <v>0</v>
      </c>
      <c r="H66" s="132">
        <v>0</v>
      </c>
      <c r="J66" s="18" t="s">
        <v>139</v>
      </c>
      <c r="K66" s="132">
        <v>0</v>
      </c>
      <c r="L66" s="132">
        <v>0</v>
      </c>
      <c r="M66" s="132">
        <v>0</v>
      </c>
      <c r="N66" s="27"/>
      <c r="O66" s="18" t="s">
        <v>139</v>
      </c>
      <c r="P66" s="148">
        <f t="shared" si="68"/>
        <v>0</v>
      </c>
      <c r="Q66" s="148">
        <f t="shared" si="69"/>
        <v>0</v>
      </c>
      <c r="R66" s="148">
        <f t="shared" si="70"/>
        <v>0</v>
      </c>
      <c r="T66" s="18" t="s">
        <v>139</v>
      </c>
      <c r="U66" s="132">
        <v>0</v>
      </c>
      <c r="V66" s="132">
        <v>0</v>
      </c>
      <c r="W66" s="132">
        <v>0</v>
      </c>
      <c r="Y66" s="18" t="s">
        <v>139</v>
      </c>
      <c r="Z66" s="148">
        <f t="shared" si="71"/>
        <v>0</v>
      </c>
      <c r="AA66" s="148">
        <f t="shared" si="72"/>
        <v>0</v>
      </c>
      <c r="AB66" s="148">
        <f t="shared" si="73"/>
        <v>0</v>
      </c>
    </row>
    <row r="67" spans="1:29" ht="12" x14ac:dyDescent="0.2">
      <c r="A67" s="143">
        <f t="shared" si="67"/>
        <v>0</v>
      </c>
      <c r="B67" s="143"/>
      <c r="D67" s="27"/>
      <c r="E67" s="18" t="s">
        <v>140</v>
      </c>
      <c r="F67" s="132">
        <v>0</v>
      </c>
      <c r="G67" s="132">
        <v>0</v>
      </c>
      <c r="H67" s="132">
        <v>0</v>
      </c>
      <c r="I67" s="27"/>
      <c r="J67" s="18" t="s">
        <v>140</v>
      </c>
      <c r="K67" s="132">
        <v>0</v>
      </c>
      <c r="L67" s="132">
        <v>0</v>
      </c>
      <c r="M67" s="132">
        <v>0</v>
      </c>
      <c r="N67" s="27"/>
      <c r="O67" s="18" t="s">
        <v>140</v>
      </c>
      <c r="P67" s="148">
        <f t="shared" si="68"/>
        <v>0</v>
      </c>
      <c r="Q67" s="148">
        <f t="shared" si="69"/>
        <v>0</v>
      </c>
      <c r="R67" s="148">
        <f t="shared" si="70"/>
        <v>0</v>
      </c>
      <c r="S67" s="27"/>
      <c r="T67" s="18" t="s">
        <v>140</v>
      </c>
      <c r="U67" s="132">
        <v>0</v>
      </c>
      <c r="V67" s="132">
        <v>0</v>
      </c>
      <c r="W67" s="132">
        <v>0</v>
      </c>
      <c r="X67" s="27"/>
      <c r="Y67" s="18" t="s">
        <v>140</v>
      </c>
      <c r="Z67" s="148">
        <f t="shared" si="71"/>
        <v>0</v>
      </c>
      <c r="AA67" s="148">
        <f t="shared" si="72"/>
        <v>0</v>
      </c>
      <c r="AB67" s="148">
        <f t="shared" si="73"/>
        <v>0</v>
      </c>
      <c r="AC67" s="27"/>
    </row>
    <row r="68" spans="1:29" ht="12" x14ac:dyDescent="0.2">
      <c r="A68" s="143">
        <f t="shared" si="67"/>
        <v>0</v>
      </c>
      <c r="B68" s="143"/>
      <c r="D68" s="27"/>
      <c r="E68" s="18" t="s">
        <v>116</v>
      </c>
      <c r="F68" s="132">
        <v>0</v>
      </c>
      <c r="G68" s="132">
        <v>0</v>
      </c>
      <c r="H68" s="132">
        <v>0</v>
      </c>
      <c r="I68" s="27"/>
      <c r="J68" s="18" t="s">
        <v>116</v>
      </c>
      <c r="K68" s="132">
        <v>0</v>
      </c>
      <c r="L68" s="132">
        <v>0</v>
      </c>
      <c r="M68" s="132">
        <v>0</v>
      </c>
      <c r="N68" s="27"/>
      <c r="O68" s="18" t="s">
        <v>116</v>
      </c>
      <c r="P68" s="148">
        <f t="shared" si="68"/>
        <v>0</v>
      </c>
      <c r="Q68" s="148">
        <f t="shared" si="69"/>
        <v>0</v>
      </c>
      <c r="R68" s="148">
        <f t="shared" si="70"/>
        <v>0</v>
      </c>
      <c r="S68" s="27"/>
      <c r="T68" s="18" t="s">
        <v>116</v>
      </c>
      <c r="U68" s="132">
        <v>0</v>
      </c>
      <c r="V68" s="132">
        <v>0</v>
      </c>
      <c r="W68" s="132">
        <v>0</v>
      </c>
      <c r="X68" s="27"/>
      <c r="Y68" s="18" t="s">
        <v>116</v>
      </c>
      <c r="Z68" s="148">
        <f t="shared" si="71"/>
        <v>0</v>
      </c>
      <c r="AA68" s="148">
        <f t="shared" si="72"/>
        <v>0</v>
      </c>
      <c r="AB68" s="148">
        <f t="shared" si="73"/>
        <v>0</v>
      </c>
      <c r="AC68" s="27"/>
    </row>
    <row r="69" spans="1:29" ht="12" x14ac:dyDescent="0.2">
      <c r="A69" s="143">
        <f t="shared" si="67"/>
        <v>0</v>
      </c>
      <c r="B69" s="143"/>
      <c r="D69" s="27"/>
      <c r="E69" s="18" t="s">
        <v>354</v>
      </c>
      <c r="F69" s="132">
        <v>0</v>
      </c>
      <c r="G69" s="132">
        <v>0</v>
      </c>
      <c r="H69" s="132">
        <v>0</v>
      </c>
      <c r="J69" s="18" t="s">
        <v>354</v>
      </c>
      <c r="K69" s="132">
        <v>0</v>
      </c>
      <c r="L69" s="132">
        <v>0</v>
      </c>
      <c r="M69" s="132">
        <v>0</v>
      </c>
      <c r="N69" s="27"/>
      <c r="O69" s="18" t="s">
        <v>354</v>
      </c>
      <c r="P69" s="148">
        <f t="shared" si="68"/>
        <v>0</v>
      </c>
      <c r="Q69" s="148">
        <f t="shared" si="69"/>
        <v>0</v>
      </c>
      <c r="R69" s="148">
        <f t="shared" si="70"/>
        <v>0</v>
      </c>
      <c r="T69" s="18" t="s">
        <v>354</v>
      </c>
      <c r="U69" s="132">
        <v>0</v>
      </c>
      <c r="V69" s="132">
        <v>0</v>
      </c>
      <c r="W69" s="132">
        <v>0</v>
      </c>
      <c r="Y69" s="18" t="s">
        <v>354</v>
      </c>
      <c r="Z69" s="148">
        <f t="shared" si="71"/>
        <v>0</v>
      </c>
      <c r="AA69" s="148">
        <f t="shared" si="72"/>
        <v>0</v>
      </c>
      <c r="AB69" s="148">
        <f t="shared" si="73"/>
        <v>0</v>
      </c>
    </row>
    <row r="70" spans="1:29" ht="12" x14ac:dyDescent="0.2">
      <c r="A70" s="143">
        <f t="shared" si="67"/>
        <v>0</v>
      </c>
      <c r="B70" s="143"/>
      <c r="D70" s="27"/>
      <c r="E70" s="18" t="s">
        <v>180</v>
      </c>
      <c r="F70" s="132">
        <v>0</v>
      </c>
      <c r="G70" s="132">
        <v>0</v>
      </c>
      <c r="H70" s="132">
        <v>0</v>
      </c>
      <c r="J70" s="18" t="s">
        <v>180</v>
      </c>
      <c r="K70" s="132">
        <v>0</v>
      </c>
      <c r="L70" s="132">
        <v>0</v>
      </c>
      <c r="M70" s="132">
        <v>0</v>
      </c>
      <c r="N70" s="27"/>
      <c r="O70" s="18" t="s">
        <v>180</v>
      </c>
      <c r="P70" s="148">
        <f t="shared" si="68"/>
        <v>0</v>
      </c>
      <c r="Q70" s="148">
        <f t="shared" si="69"/>
        <v>0</v>
      </c>
      <c r="R70" s="148">
        <f t="shared" si="70"/>
        <v>0</v>
      </c>
      <c r="T70" s="18" t="s">
        <v>180</v>
      </c>
      <c r="U70" s="132">
        <v>0</v>
      </c>
      <c r="V70" s="132">
        <v>0</v>
      </c>
      <c r="W70" s="132">
        <v>0</v>
      </c>
      <c r="Y70" s="18" t="s">
        <v>180</v>
      </c>
      <c r="Z70" s="148">
        <f t="shared" si="71"/>
        <v>0</v>
      </c>
      <c r="AA70" s="148">
        <f t="shared" si="72"/>
        <v>0</v>
      </c>
      <c r="AB70" s="148">
        <f t="shared" si="73"/>
        <v>0</v>
      </c>
    </row>
    <row r="71" spans="1:29" ht="12" x14ac:dyDescent="0.2">
      <c r="A71" s="143">
        <f t="shared" si="67"/>
        <v>0</v>
      </c>
      <c r="B71" s="143"/>
      <c r="D71" s="27"/>
      <c r="E71" s="18" t="s">
        <v>117</v>
      </c>
      <c r="F71" s="132">
        <v>0</v>
      </c>
      <c r="G71" s="132">
        <v>0</v>
      </c>
      <c r="H71" s="132">
        <v>0</v>
      </c>
      <c r="I71" s="27"/>
      <c r="J71" s="18" t="s">
        <v>117</v>
      </c>
      <c r="K71" s="132">
        <v>0</v>
      </c>
      <c r="L71" s="132">
        <v>0</v>
      </c>
      <c r="M71" s="132">
        <v>0</v>
      </c>
      <c r="N71" s="27"/>
      <c r="O71" s="18" t="s">
        <v>117</v>
      </c>
      <c r="P71" s="148">
        <f t="shared" si="68"/>
        <v>0</v>
      </c>
      <c r="Q71" s="148">
        <f t="shared" si="69"/>
        <v>0</v>
      </c>
      <c r="R71" s="148">
        <f t="shared" si="70"/>
        <v>0</v>
      </c>
      <c r="S71" s="27"/>
      <c r="T71" s="18" t="s">
        <v>117</v>
      </c>
      <c r="U71" s="132">
        <v>0</v>
      </c>
      <c r="V71" s="132">
        <v>0</v>
      </c>
      <c r="W71" s="132">
        <v>0</v>
      </c>
      <c r="X71" s="27"/>
      <c r="Y71" s="18" t="s">
        <v>117</v>
      </c>
      <c r="Z71" s="148">
        <f t="shared" si="71"/>
        <v>0</v>
      </c>
      <c r="AA71" s="148">
        <f t="shared" si="72"/>
        <v>0</v>
      </c>
      <c r="AB71" s="148">
        <f t="shared" si="73"/>
        <v>0</v>
      </c>
      <c r="AC71" s="27"/>
    </row>
    <row r="72" spans="1:29" ht="12" x14ac:dyDescent="0.2">
      <c r="A72" s="143">
        <f t="shared" si="67"/>
        <v>0</v>
      </c>
      <c r="B72" s="143"/>
      <c r="D72" s="27"/>
      <c r="E72" s="18" t="s">
        <v>118</v>
      </c>
      <c r="F72" s="132">
        <v>0</v>
      </c>
      <c r="G72" s="132">
        <v>0</v>
      </c>
      <c r="H72" s="132">
        <v>0</v>
      </c>
      <c r="I72" s="27"/>
      <c r="J72" s="18" t="s">
        <v>118</v>
      </c>
      <c r="K72" s="132">
        <v>0</v>
      </c>
      <c r="L72" s="132">
        <v>0</v>
      </c>
      <c r="M72" s="132">
        <v>0</v>
      </c>
      <c r="N72" s="27"/>
      <c r="O72" s="18" t="s">
        <v>118</v>
      </c>
      <c r="P72" s="148">
        <f t="shared" si="68"/>
        <v>0</v>
      </c>
      <c r="Q72" s="148">
        <f t="shared" si="69"/>
        <v>0</v>
      </c>
      <c r="R72" s="148">
        <f t="shared" si="70"/>
        <v>0</v>
      </c>
      <c r="S72" s="27"/>
      <c r="T72" s="18" t="s">
        <v>118</v>
      </c>
      <c r="U72" s="132">
        <v>0</v>
      </c>
      <c r="V72" s="132">
        <v>0</v>
      </c>
      <c r="W72" s="132">
        <v>0</v>
      </c>
      <c r="X72" s="27"/>
      <c r="Y72" s="18" t="s">
        <v>118</v>
      </c>
      <c r="Z72" s="148">
        <f t="shared" si="71"/>
        <v>0</v>
      </c>
      <c r="AA72" s="148">
        <f t="shared" si="72"/>
        <v>0</v>
      </c>
      <c r="AB72" s="148">
        <f t="shared" si="73"/>
        <v>0</v>
      </c>
      <c r="AC72" s="27"/>
    </row>
    <row r="73" spans="1:29" ht="12" x14ac:dyDescent="0.2">
      <c r="A73" s="143"/>
      <c r="B73" s="143"/>
      <c r="D73" s="27"/>
      <c r="E73" s="14" t="s">
        <v>24</v>
      </c>
      <c r="F73" s="49">
        <f>SUM(F63:F72)</f>
        <v>0</v>
      </c>
      <c r="G73" s="49">
        <f>SUM(G63:G72)</f>
        <v>0</v>
      </c>
      <c r="H73" s="49">
        <f>SUM(H63:H72)</f>
        <v>0</v>
      </c>
      <c r="J73" s="14" t="s">
        <v>24</v>
      </c>
      <c r="K73" s="49">
        <f>SUM(K63:K72)</f>
        <v>0</v>
      </c>
      <c r="L73" s="49">
        <f>SUM(L63:L72)</f>
        <v>0</v>
      </c>
      <c r="M73" s="49">
        <f>SUM(M63:M72)</f>
        <v>0</v>
      </c>
      <c r="N73" s="27"/>
      <c r="O73" s="14" t="s">
        <v>24</v>
      </c>
      <c r="P73" s="49">
        <f>SUM(P63:P72)</f>
        <v>0</v>
      </c>
      <c r="Q73" s="49">
        <f>SUM(Q63:Q72)</f>
        <v>0</v>
      </c>
      <c r="R73" s="49">
        <f>SUM(R63:R72)</f>
        <v>0</v>
      </c>
      <c r="T73" s="14" t="s">
        <v>24</v>
      </c>
      <c r="U73" s="49">
        <f>SUM(U63:U72)</f>
        <v>0</v>
      </c>
      <c r="V73" s="49">
        <f>SUM(V63:V72)</f>
        <v>0</v>
      </c>
      <c r="W73" s="49">
        <f>SUM(W63:W72)</f>
        <v>0</v>
      </c>
      <c r="Y73" s="14" t="s">
        <v>24</v>
      </c>
      <c r="Z73" s="49">
        <f>SUM(Z63:Z72)</f>
        <v>0</v>
      </c>
      <c r="AA73" s="49">
        <f>SUM(AA63:AA72)</f>
        <v>0</v>
      </c>
      <c r="AB73" s="49">
        <f>SUM(AB63:AB72)</f>
        <v>0</v>
      </c>
    </row>
    <row r="74" spans="1:29" ht="12" x14ac:dyDescent="0.2">
      <c r="A74" s="143"/>
      <c r="B74" s="143"/>
      <c r="D74" s="27"/>
      <c r="E74" s="27"/>
      <c r="F74" s="17"/>
      <c r="G74" s="17"/>
      <c r="H74" s="17"/>
      <c r="I74" s="27"/>
      <c r="J74" s="27"/>
      <c r="K74" s="17"/>
      <c r="L74" s="17"/>
      <c r="M74" s="17"/>
      <c r="N74" s="27"/>
      <c r="O74" s="27"/>
      <c r="P74" s="17"/>
      <c r="Q74" s="17"/>
      <c r="R74" s="17"/>
      <c r="S74" s="27"/>
      <c r="T74" s="27"/>
      <c r="U74" s="17"/>
      <c r="V74" s="17"/>
      <c r="W74" s="17"/>
      <c r="Y74" s="27"/>
      <c r="Z74" s="17"/>
      <c r="AA74" s="17"/>
      <c r="AB74" s="17"/>
    </row>
    <row r="75" spans="1:29" ht="12" x14ac:dyDescent="0.2">
      <c r="A75" s="143">
        <f t="shared" ref="A75:A90" si="74">IF(OR(F75&lt;0,G75&lt;0,H75&lt;0,P75&lt;0,Q75&lt;0,R75&lt;0,Z75&lt;0,AA75&lt;0,AB75&lt;0),1,0)</f>
        <v>0</v>
      </c>
      <c r="B75" s="143"/>
      <c r="D75" s="27"/>
      <c r="E75" s="13" t="s">
        <v>25</v>
      </c>
      <c r="F75" s="132">
        <v>0</v>
      </c>
      <c r="G75" s="132">
        <v>0</v>
      </c>
      <c r="H75" s="132">
        <v>0</v>
      </c>
      <c r="J75" s="13" t="s">
        <v>25</v>
      </c>
      <c r="K75" s="132">
        <v>0</v>
      </c>
      <c r="L75" s="132">
        <v>0</v>
      </c>
      <c r="M75" s="132">
        <v>0</v>
      </c>
      <c r="N75" s="27"/>
      <c r="O75" s="13" t="s">
        <v>25</v>
      </c>
      <c r="P75" s="148">
        <f t="shared" ref="P75:P90" si="75">K75/K$17</f>
        <v>0</v>
      </c>
      <c r="Q75" s="148">
        <f t="shared" ref="Q75:Q90" si="76">L75/L$17</f>
        <v>0</v>
      </c>
      <c r="R75" s="148">
        <f t="shared" ref="R75:R90" si="77">M75/M$17</f>
        <v>0</v>
      </c>
      <c r="T75" s="13" t="s">
        <v>25</v>
      </c>
      <c r="U75" s="132">
        <v>0</v>
      </c>
      <c r="V75" s="132">
        <v>0</v>
      </c>
      <c r="W75" s="132">
        <v>0</v>
      </c>
      <c r="Y75" s="13" t="s">
        <v>25</v>
      </c>
      <c r="Z75" s="148">
        <f t="shared" ref="Z75:Z90" si="78">U75/U$17</f>
        <v>0</v>
      </c>
      <c r="AA75" s="148">
        <f t="shared" ref="AA75:AA90" si="79">V75/V$17</f>
        <v>0</v>
      </c>
      <c r="AB75" s="148">
        <f t="shared" ref="AB75:AB90" si="80">W75/W$17</f>
        <v>0</v>
      </c>
    </row>
    <row r="76" spans="1:29" ht="12" x14ac:dyDescent="0.2">
      <c r="A76" s="143">
        <f t="shared" si="74"/>
        <v>0</v>
      </c>
      <c r="B76" s="143"/>
      <c r="D76" s="27"/>
      <c r="E76" s="13" t="s">
        <v>119</v>
      </c>
      <c r="F76" s="132">
        <v>0</v>
      </c>
      <c r="G76" s="132">
        <v>0</v>
      </c>
      <c r="H76" s="132">
        <v>0</v>
      </c>
      <c r="J76" s="13" t="s">
        <v>119</v>
      </c>
      <c r="K76" s="132">
        <v>0</v>
      </c>
      <c r="L76" s="132">
        <v>0</v>
      </c>
      <c r="M76" s="132">
        <v>0</v>
      </c>
      <c r="N76" s="27"/>
      <c r="O76" s="13" t="s">
        <v>119</v>
      </c>
      <c r="P76" s="148">
        <f t="shared" si="75"/>
        <v>0</v>
      </c>
      <c r="Q76" s="148">
        <f t="shared" si="76"/>
        <v>0</v>
      </c>
      <c r="R76" s="148">
        <f t="shared" si="77"/>
        <v>0</v>
      </c>
      <c r="T76" s="13" t="s">
        <v>119</v>
      </c>
      <c r="U76" s="132">
        <v>0</v>
      </c>
      <c r="V76" s="132">
        <v>0</v>
      </c>
      <c r="W76" s="132">
        <v>0</v>
      </c>
      <c r="Y76" s="13" t="s">
        <v>119</v>
      </c>
      <c r="Z76" s="148">
        <f t="shared" si="78"/>
        <v>0</v>
      </c>
      <c r="AA76" s="148">
        <f t="shared" si="79"/>
        <v>0</v>
      </c>
      <c r="AB76" s="148">
        <f t="shared" si="80"/>
        <v>0</v>
      </c>
    </row>
    <row r="77" spans="1:29" ht="12" x14ac:dyDescent="0.2">
      <c r="A77" s="143">
        <f t="shared" si="74"/>
        <v>0</v>
      </c>
      <c r="B77" s="143"/>
      <c r="D77" s="27"/>
      <c r="E77" s="13" t="s">
        <v>120</v>
      </c>
      <c r="F77" s="132">
        <v>0</v>
      </c>
      <c r="G77" s="132">
        <v>0</v>
      </c>
      <c r="H77" s="132">
        <v>0</v>
      </c>
      <c r="I77" s="27"/>
      <c r="J77" s="13" t="s">
        <v>120</v>
      </c>
      <c r="K77" s="132">
        <v>0</v>
      </c>
      <c r="L77" s="132">
        <v>0</v>
      </c>
      <c r="M77" s="132">
        <v>0</v>
      </c>
      <c r="N77" s="27"/>
      <c r="O77" s="13" t="s">
        <v>120</v>
      </c>
      <c r="P77" s="148">
        <f t="shared" si="75"/>
        <v>0</v>
      </c>
      <c r="Q77" s="148">
        <f t="shared" si="76"/>
        <v>0</v>
      </c>
      <c r="R77" s="148">
        <f t="shared" si="77"/>
        <v>0</v>
      </c>
      <c r="S77" s="27"/>
      <c r="T77" s="13" t="s">
        <v>120</v>
      </c>
      <c r="U77" s="132">
        <v>0</v>
      </c>
      <c r="V77" s="132">
        <v>0</v>
      </c>
      <c r="W77" s="132">
        <v>0</v>
      </c>
      <c r="X77" s="27"/>
      <c r="Y77" s="13" t="s">
        <v>120</v>
      </c>
      <c r="Z77" s="148">
        <f t="shared" si="78"/>
        <v>0</v>
      </c>
      <c r="AA77" s="148">
        <f t="shared" si="79"/>
        <v>0</v>
      </c>
      <c r="AB77" s="148">
        <f t="shared" si="80"/>
        <v>0</v>
      </c>
      <c r="AC77" s="27"/>
    </row>
    <row r="78" spans="1:29" ht="12" x14ac:dyDescent="0.2">
      <c r="A78" s="143">
        <f t="shared" si="74"/>
        <v>0</v>
      </c>
      <c r="B78" s="143"/>
      <c r="D78" s="27"/>
      <c r="E78" s="13" t="s">
        <v>118</v>
      </c>
      <c r="F78" s="132">
        <v>0</v>
      </c>
      <c r="G78" s="132">
        <v>0</v>
      </c>
      <c r="H78" s="132">
        <v>0</v>
      </c>
      <c r="I78" s="27"/>
      <c r="J78" s="13" t="s">
        <v>118</v>
      </c>
      <c r="K78" s="132">
        <v>0</v>
      </c>
      <c r="L78" s="132">
        <v>0</v>
      </c>
      <c r="M78" s="132">
        <v>0</v>
      </c>
      <c r="N78" s="27"/>
      <c r="O78" s="13" t="s">
        <v>118</v>
      </c>
      <c r="P78" s="148">
        <f t="shared" si="75"/>
        <v>0</v>
      </c>
      <c r="Q78" s="148">
        <f t="shared" si="76"/>
        <v>0</v>
      </c>
      <c r="R78" s="148">
        <f t="shared" si="77"/>
        <v>0</v>
      </c>
      <c r="S78" s="27"/>
      <c r="T78" s="13" t="s">
        <v>118</v>
      </c>
      <c r="U78" s="132">
        <v>0</v>
      </c>
      <c r="V78" s="132">
        <v>0</v>
      </c>
      <c r="W78" s="132">
        <v>0</v>
      </c>
      <c r="X78" s="27"/>
      <c r="Y78" s="13" t="s">
        <v>118</v>
      </c>
      <c r="Z78" s="148">
        <f t="shared" si="78"/>
        <v>0</v>
      </c>
      <c r="AA78" s="148">
        <f t="shared" si="79"/>
        <v>0</v>
      </c>
      <c r="AB78" s="148">
        <f t="shared" si="80"/>
        <v>0</v>
      </c>
      <c r="AC78" s="27"/>
    </row>
    <row r="79" spans="1:29" ht="12" x14ac:dyDescent="0.2">
      <c r="A79" s="143">
        <f t="shared" si="74"/>
        <v>0</v>
      </c>
      <c r="B79" s="143"/>
      <c r="D79" s="27"/>
      <c r="E79" s="13" t="s">
        <v>122</v>
      </c>
      <c r="F79" s="132">
        <v>0</v>
      </c>
      <c r="G79" s="132">
        <v>0</v>
      </c>
      <c r="H79" s="132">
        <v>0</v>
      </c>
      <c r="I79" s="27"/>
      <c r="J79" s="13" t="s">
        <v>122</v>
      </c>
      <c r="K79" s="132">
        <v>0</v>
      </c>
      <c r="L79" s="132">
        <v>0</v>
      </c>
      <c r="M79" s="132">
        <v>0</v>
      </c>
      <c r="N79" s="27"/>
      <c r="O79" s="13" t="s">
        <v>122</v>
      </c>
      <c r="P79" s="148">
        <f t="shared" si="75"/>
        <v>0</v>
      </c>
      <c r="Q79" s="148">
        <f t="shared" si="76"/>
        <v>0</v>
      </c>
      <c r="R79" s="148">
        <f t="shared" si="77"/>
        <v>0</v>
      </c>
      <c r="S79" s="27"/>
      <c r="T79" s="13" t="s">
        <v>122</v>
      </c>
      <c r="U79" s="132">
        <v>0</v>
      </c>
      <c r="V79" s="132">
        <v>0</v>
      </c>
      <c r="W79" s="132">
        <v>0</v>
      </c>
      <c r="X79" s="27"/>
      <c r="Y79" s="13" t="s">
        <v>122</v>
      </c>
      <c r="Z79" s="148">
        <f t="shared" si="78"/>
        <v>0</v>
      </c>
      <c r="AA79" s="148">
        <f t="shared" si="79"/>
        <v>0</v>
      </c>
      <c r="AB79" s="148">
        <f t="shared" si="80"/>
        <v>0</v>
      </c>
      <c r="AC79" s="27"/>
    </row>
    <row r="80" spans="1:29" ht="12" x14ac:dyDescent="0.2">
      <c r="A80" s="143">
        <f t="shared" si="74"/>
        <v>0</v>
      </c>
      <c r="B80" s="143"/>
      <c r="D80" s="27"/>
      <c r="E80" s="13" t="s">
        <v>121</v>
      </c>
      <c r="F80" s="132">
        <v>0</v>
      </c>
      <c r="G80" s="132">
        <v>0</v>
      </c>
      <c r="H80" s="132">
        <v>0</v>
      </c>
      <c r="I80" s="27"/>
      <c r="J80" s="13" t="s">
        <v>121</v>
      </c>
      <c r="K80" s="132">
        <v>0</v>
      </c>
      <c r="L80" s="132">
        <v>0</v>
      </c>
      <c r="M80" s="132">
        <v>0</v>
      </c>
      <c r="N80" s="27"/>
      <c r="O80" s="13" t="s">
        <v>121</v>
      </c>
      <c r="P80" s="148">
        <f t="shared" si="75"/>
        <v>0</v>
      </c>
      <c r="Q80" s="148">
        <f t="shared" si="76"/>
        <v>0</v>
      </c>
      <c r="R80" s="148">
        <f t="shared" si="77"/>
        <v>0</v>
      </c>
      <c r="S80" s="27"/>
      <c r="T80" s="13" t="s">
        <v>121</v>
      </c>
      <c r="U80" s="132">
        <v>0</v>
      </c>
      <c r="V80" s="132">
        <v>0</v>
      </c>
      <c r="W80" s="132">
        <v>0</v>
      </c>
      <c r="X80" s="27"/>
      <c r="Y80" s="13" t="s">
        <v>121</v>
      </c>
      <c r="Z80" s="148">
        <f t="shared" si="78"/>
        <v>0</v>
      </c>
      <c r="AA80" s="148">
        <f t="shared" si="79"/>
        <v>0</v>
      </c>
      <c r="AB80" s="148">
        <f t="shared" si="80"/>
        <v>0</v>
      </c>
      <c r="AC80" s="27"/>
    </row>
    <row r="81" spans="1:29" ht="12" x14ac:dyDescent="0.2">
      <c r="A81" s="143">
        <f t="shared" si="74"/>
        <v>0</v>
      </c>
      <c r="B81" s="143"/>
      <c r="D81" s="27"/>
      <c r="E81" s="21" t="s">
        <v>230</v>
      </c>
      <c r="F81" s="132">
        <v>0</v>
      </c>
      <c r="G81" s="132">
        <v>0</v>
      </c>
      <c r="H81" s="132">
        <v>0</v>
      </c>
      <c r="I81" s="27"/>
      <c r="J81" s="21" t="s">
        <v>230</v>
      </c>
      <c r="K81" s="132">
        <v>0</v>
      </c>
      <c r="L81" s="132">
        <v>0</v>
      </c>
      <c r="M81" s="132">
        <v>0</v>
      </c>
      <c r="N81" s="27"/>
      <c r="O81" s="21" t="s">
        <v>230</v>
      </c>
      <c r="P81" s="148">
        <f t="shared" si="75"/>
        <v>0</v>
      </c>
      <c r="Q81" s="148">
        <f t="shared" si="76"/>
        <v>0</v>
      </c>
      <c r="R81" s="148">
        <f t="shared" si="77"/>
        <v>0</v>
      </c>
      <c r="S81" s="27"/>
      <c r="T81" s="21" t="s">
        <v>230</v>
      </c>
      <c r="U81" s="132">
        <v>0</v>
      </c>
      <c r="V81" s="132">
        <v>0</v>
      </c>
      <c r="W81" s="132">
        <v>0</v>
      </c>
      <c r="X81" s="27"/>
      <c r="Y81" s="21" t="s">
        <v>230</v>
      </c>
      <c r="Z81" s="148">
        <f t="shared" si="78"/>
        <v>0</v>
      </c>
      <c r="AA81" s="148">
        <f t="shared" si="79"/>
        <v>0</v>
      </c>
      <c r="AB81" s="148">
        <f t="shared" si="80"/>
        <v>0</v>
      </c>
      <c r="AC81" s="27"/>
    </row>
    <row r="82" spans="1:29" ht="12" x14ac:dyDescent="0.2">
      <c r="A82" s="143">
        <f t="shared" si="74"/>
        <v>0</v>
      </c>
      <c r="B82" s="143"/>
      <c r="D82" s="27"/>
      <c r="E82" s="63" t="s">
        <v>140</v>
      </c>
      <c r="F82" s="132">
        <v>0</v>
      </c>
      <c r="G82" s="132">
        <v>0</v>
      </c>
      <c r="H82" s="132">
        <v>0</v>
      </c>
      <c r="I82" s="27"/>
      <c r="J82" s="63" t="s">
        <v>140</v>
      </c>
      <c r="K82" s="132">
        <v>0</v>
      </c>
      <c r="L82" s="132">
        <v>0</v>
      </c>
      <c r="M82" s="132">
        <v>0</v>
      </c>
      <c r="N82" s="27"/>
      <c r="O82" s="63" t="s">
        <v>140</v>
      </c>
      <c r="P82" s="148">
        <f t="shared" si="75"/>
        <v>0</v>
      </c>
      <c r="Q82" s="148">
        <f t="shared" si="76"/>
        <v>0</v>
      </c>
      <c r="R82" s="148">
        <f t="shared" si="77"/>
        <v>0</v>
      </c>
      <c r="S82" s="27"/>
      <c r="T82" s="63" t="s">
        <v>140</v>
      </c>
      <c r="U82" s="132">
        <v>0</v>
      </c>
      <c r="V82" s="132">
        <v>0</v>
      </c>
      <c r="W82" s="132">
        <v>0</v>
      </c>
      <c r="X82" s="27"/>
      <c r="Y82" s="63" t="s">
        <v>140</v>
      </c>
      <c r="Z82" s="148">
        <f t="shared" si="78"/>
        <v>0</v>
      </c>
      <c r="AA82" s="148">
        <f t="shared" si="79"/>
        <v>0</v>
      </c>
      <c r="AB82" s="148">
        <f t="shared" si="80"/>
        <v>0</v>
      </c>
      <c r="AC82" s="27"/>
    </row>
    <row r="83" spans="1:29" ht="12" x14ac:dyDescent="0.2">
      <c r="A83" s="143">
        <f t="shared" si="74"/>
        <v>0</v>
      </c>
      <c r="B83" s="143"/>
      <c r="D83" s="27"/>
      <c r="E83" s="13" t="s">
        <v>32</v>
      </c>
      <c r="F83" s="132">
        <v>0</v>
      </c>
      <c r="G83" s="132">
        <v>0</v>
      </c>
      <c r="H83" s="132">
        <v>0</v>
      </c>
      <c r="J83" s="13" t="s">
        <v>32</v>
      </c>
      <c r="K83" s="132">
        <v>0</v>
      </c>
      <c r="L83" s="132">
        <v>0</v>
      </c>
      <c r="M83" s="132">
        <v>0</v>
      </c>
      <c r="N83" s="27"/>
      <c r="O83" s="13" t="s">
        <v>32</v>
      </c>
      <c r="P83" s="148">
        <f t="shared" si="75"/>
        <v>0</v>
      </c>
      <c r="Q83" s="148">
        <f t="shared" si="76"/>
        <v>0</v>
      </c>
      <c r="R83" s="148">
        <f t="shared" si="77"/>
        <v>0</v>
      </c>
      <c r="T83" s="13" t="s">
        <v>32</v>
      </c>
      <c r="U83" s="132">
        <v>0</v>
      </c>
      <c r="V83" s="132">
        <v>0</v>
      </c>
      <c r="W83" s="132">
        <v>0</v>
      </c>
      <c r="Y83" s="13" t="s">
        <v>32</v>
      </c>
      <c r="Z83" s="148">
        <f t="shared" si="78"/>
        <v>0</v>
      </c>
      <c r="AA83" s="148">
        <f t="shared" si="79"/>
        <v>0</v>
      </c>
      <c r="AB83" s="148">
        <f t="shared" si="80"/>
        <v>0</v>
      </c>
    </row>
    <row r="84" spans="1:29" ht="12" x14ac:dyDescent="0.2">
      <c r="A84" s="143">
        <f t="shared" si="74"/>
        <v>0</v>
      </c>
      <c r="B84" s="143"/>
      <c r="D84" s="27"/>
      <c r="E84" s="13" t="s">
        <v>28</v>
      </c>
      <c r="F84" s="132">
        <v>0</v>
      </c>
      <c r="G84" s="132">
        <v>0</v>
      </c>
      <c r="H84" s="132">
        <v>0</v>
      </c>
      <c r="I84" s="27"/>
      <c r="J84" s="13" t="s">
        <v>28</v>
      </c>
      <c r="K84" s="132">
        <v>0</v>
      </c>
      <c r="L84" s="132">
        <v>0</v>
      </c>
      <c r="M84" s="132">
        <v>0</v>
      </c>
      <c r="N84" s="27"/>
      <c r="O84" s="13" t="s">
        <v>28</v>
      </c>
      <c r="P84" s="148">
        <f t="shared" si="75"/>
        <v>0</v>
      </c>
      <c r="Q84" s="148">
        <f t="shared" si="76"/>
        <v>0</v>
      </c>
      <c r="R84" s="148">
        <f t="shared" si="77"/>
        <v>0</v>
      </c>
      <c r="T84" s="13" t="s">
        <v>28</v>
      </c>
      <c r="U84" s="132">
        <v>0</v>
      </c>
      <c r="V84" s="132">
        <v>0</v>
      </c>
      <c r="W84" s="132">
        <v>0</v>
      </c>
      <c r="Y84" s="13" t="s">
        <v>28</v>
      </c>
      <c r="Z84" s="148">
        <f t="shared" si="78"/>
        <v>0</v>
      </c>
      <c r="AA84" s="148">
        <f t="shared" si="79"/>
        <v>0</v>
      </c>
      <c r="AB84" s="148">
        <f t="shared" si="80"/>
        <v>0</v>
      </c>
    </row>
    <row r="85" spans="1:29" ht="12" x14ac:dyDescent="0.2">
      <c r="A85" s="143">
        <f t="shared" si="74"/>
        <v>0</v>
      </c>
      <c r="B85" s="143"/>
      <c r="D85" s="27"/>
      <c r="E85" s="13" t="s">
        <v>70</v>
      </c>
      <c r="F85" s="132">
        <v>0</v>
      </c>
      <c r="G85" s="132">
        <v>0</v>
      </c>
      <c r="H85" s="132">
        <v>0</v>
      </c>
      <c r="I85" s="27"/>
      <c r="J85" s="13" t="s">
        <v>70</v>
      </c>
      <c r="K85" s="132">
        <v>0</v>
      </c>
      <c r="L85" s="132">
        <v>0</v>
      </c>
      <c r="M85" s="132">
        <v>0</v>
      </c>
      <c r="N85" s="27"/>
      <c r="O85" s="13" t="s">
        <v>70</v>
      </c>
      <c r="P85" s="148">
        <f t="shared" si="75"/>
        <v>0</v>
      </c>
      <c r="Q85" s="148">
        <f t="shared" si="76"/>
        <v>0</v>
      </c>
      <c r="R85" s="148">
        <f t="shared" si="77"/>
        <v>0</v>
      </c>
      <c r="S85" s="27"/>
      <c r="T85" s="13" t="s">
        <v>70</v>
      </c>
      <c r="U85" s="132">
        <v>0</v>
      </c>
      <c r="V85" s="132">
        <v>0</v>
      </c>
      <c r="W85" s="132">
        <v>0</v>
      </c>
      <c r="X85" s="27"/>
      <c r="Y85" s="13" t="s">
        <v>70</v>
      </c>
      <c r="Z85" s="148">
        <f t="shared" si="78"/>
        <v>0</v>
      </c>
      <c r="AA85" s="148">
        <f t="shared" si="79"/>
        <v>0</v>
      </c>
      <c r="AB85" s="148">
        <f t="shared" si="80"/>
        <v>0</v>
      </c>
      <c r="AC85" s="27"/>
    </row>
    <row r="86" spans="1:29" ht="12" x14ac:dyDescent="0.2">
      <c r="A86" s="143">
        <f t="shared" si="74"/>
        <v>0</v>
      </c>
      <c r="B86" s="143"/>
      <c r="D86" s="27"/>
      <c r="E86" s="20" t="s">
        <v>71</v>
      </c>
      <c r="F86" s="132">
        <v>0</v>
      </c>
      <c r="G86" s="132">
        <v>0</v>
      </c>
      <c r="H86" s="132">
        <v>0</v>
      </c>
      <c r="I86" s="27"/>
      <c r="J86" s="20" t="s">
        <v>71</v>
      </c>
      <c r="K86" s="132">
        <v>0</v>
      </c>
      <c r="L86" s="132">
        <v>0</v>
      </c>
      <c r="M86" s="132">
        <v>0</v>
      </c>
      <c r="N86" s="27"/>
      <c r="O86" s="20" t="s">
        <v>71</v>
      </c>
      <c r="P86" s="148">
        <f t="shared" si="75"/>
        <v>0</v>
      </c>
      <c r="Q86" s="148">
        <f t="shared" si="76"/>
        <v>0</v>
      </c>
      <c r="R86" s="148">
        <f t="shared" si="77"/>
        <v>0</v>
      </c>
      <c r="T86" s="20" t="s">
        <v>71</v>
      </c>
      <c r="U86" s="132">
        <v>0</v>
      </c>
      <c r="V86" s="132">
        <v>0</v>
      </c>
      <c r="W86" s="132">
        <v>0</v>
      </c>
      <c r="Y86" s="20" t="s">
        <v>71</v>
      </c>
      <c r="Z86" s="148">
        <f t="shared" si="78"/>
        <v>0</v>
      </c>
      <c r="AA86" s="148">
        <f t="shared" si="79"/>
        <v>0</v>
      </c>
      <c r="AB86" s="148">
        <f t="shared" si="80"/>
        <v>0</v>
      </c>
    </row>
    <row r="87" spans="1:29" ht="12" x14ac:dyDescent="0.2">
      <c r="A87" s="143">
        <f t="shared" si="74"/>
        <v>0</v>
      </c>
      <c r="B87" s="143"/>
      <c r="D87" s="27"/>
      <c r="E87" s="20" t="s">
        <v>116</v>
      </c>
      <c r="F87" s="132">
        <v>0</v>
      </c>
      <c r="G87" s="132">
        <v>0</v>
      </c>
      <c r="H87" s="132">
        <v>0</v>
      </c>
      <c r="I87" s="27"/>
      <c r="J87" s="20" t="s">
        <v>116</v>
      </c>
      <c r="K87" s="132">
        <v>0</v>
      </c>
      <c r="L87" s="132">
        <v>0</v>
      </c>
      <c r="M87" s="132">
        <v>0</v>
      </c>
      <c r="N87" s="27"/>
      <c r="O87" s="20" t="s">
        <v>116</v>
      </c>
      <c r="P87" s="148">
        <f t="shared" si="75"/>
        <v>0</v>
      </c>
      <c r="Q87" s="148">
        <f t="shared" si="76"/>
        <v>0</v>
      </c>
      <c r="R87" s="148">
        <f t="shared" si="77"/>
        <v>0</v>
      </c>
      <c r="S87" s="27"/>
      <c r="T87" s="20" t="s">
        <v>116</v>
      </c>
      <c r="U87" s="132">
        <v>0</v>
      </c>
      <c r="V87" s="132">
        <v>0</v>
      </c>
      <c r="W87" s="132">
        <v>0</v>
      </c>
      <c r="X87" s="27"/>
      <c r="Y87" s="20" t="s">
        <v>116</v>
      </c>
      <c r="Z87" s="148">
        <f t="shared" si="78"/>
        <v>0</v>
      </c>
      <c r="AA87" s="148">
        <f t="shared" si="79"/>
        <v>0</v>
      </c>
      <c r="AB87" s="148">
        <f t="shared" si="80"/>
        <v>0</v>
      </c>
      <c r="AC87" s="27"/>
    </row>
    <row r="88" spans="1:29" ht="12" x14ac:dyDescent="0.2">
      <c r="A88" s="143">
        <f t="shared" si="74"/>
        <v>0</v>
      </c>
      <c r="B88" s="143"/>
      <c r="D88" s="27"/>
      <c r="E88" s="20" t="s">
        <v>123</v>
      </c>
      <c r="F88" s="132">
        <v>0</v>
      </c>
      <c r="G88" s="132">
        <v>0</v>
      </c>
      <c r="H88" s="132">
        <v>0</v>
      </c>
      <c r="I88" s="27"/>
      <c r="J88" s="20" t="s">
        <v>123</v>
      </c>
      <c r="K88" s="132">
        <v>0</v>
      </c>
      <c r="L88" s="132">
        <v>0</v>
      </c>
      <c r="M88" s="132">
        <v>0</v>
      </c>
      <c r="N88" s="27"/>
      <c r="O88" s="20" t="s">
        <v>123</v>
      </c>
      <c r="P88" s="148">
        <f t="shared" si="75"/>
        <v>0</v>
      </c>
      <c r="Q88" s="148">
        <f t="shared" si="76"/>
        <v>0</v>
      </c>
      <c r="R88" s="148">
        <f t="shared" si="77"/>
        <v>0</v>
      </c>
      <c r="S88" s="27"/>
      <c r="T88" s="20" t="s">
        <v>123</v>
      </c>
      <c r="U88" s="132">
        <v>0</v>
      </c>
      <c r="V88" s="132">
        <v>0</v>
      </c>
      <c r="W88" s="132">
        <v>0</v>
      </c>
      <c r="X88" s="27"/>
      <c r="Y88" s="20" t="s">
        <v>123</v>
      </c>
      <c r="Z88" s="148">
        <f t="shared" si="78"/>
        <v>0</v>
      </c>
      <c r="AA88" s="148">
        <f t="shared" si="79"/>
        <v>0</v>
      </c>
      <c r="AB88" s="148">
        <f t="shared" si="80"/>
        <v>0</v>
      </c>
      <c r="AC88" s="27"/>
    </row>
    <row r="89" spans="1:29" ht="12" x14ac:dyDescent="0.2">
      <c r="A89" s="143">
        <f t="shared" si="74"/>
        <v>0</v>
      </c>
      <c r="B89" s="143"/>
      <c r="D89" s="27"/>
      <c r="E89" s="13" t="s">
        <v>191</v>
      </c>
      <c r="F89" s="132">
        <v>0</v>
      </c>
      <c r="G89" s="132">
        <v>0</v>
      </c>
      <c r="H89" s="132">
        <v>0</v>
      </c>
      <c r="I89" s="27"/>
      <c r="J89" s="13" t="s">
        <v>191</v>
      </c>
      <c r="K89" s="132">
        <v>0</v>
      </c>
      <c r="L89" s="132">
        <v>0</v>
      </c>
      <c r="M89" s="132">
        <v>0</v>
      </c>
      <c r="N89" s="27"/>
      <c r="O89" s="13" t="s">
        <v>191</v>
      </c>
      <c r="P89" s="148">
        <f t="shared" si="75"/>
        <v>0</v>
      </c>
      <c r="Q89" s="148">
        <f t="shared" si="76"/>
        <v>0</v>
      </c>
      <c r="R89" s="148">
        <f t="shared" si="77"/>
        <v>0</v>
      </c>
      <c r="S89" s="27"/>
      <c r="T89" s="13" t="s">
        <v>191</v>
      </c>
      <c r="U89" s="132">
        <v>0</v>
      </c>
      <c r="V89" s="132">
        <v>0</v>
      </c>
      <c r="W89" s="132">
        <v>0</v>
      </c>
      <c r="X89" s="27"/>
      <c r="Y89" s="13" t="s">
        <v>191</v>
      </c>
      <c r="Z89" s="148">
        <f t="shared" si="78"/>
        <v>0</v>
      </c>
      <c r="AA89" s="148">
        <f t="shared" si="79"/>
        <v>0</v>
      </c>
      <c r="AB89" s="148">
        <f t="shared" si="80"/>
        <v>0</v>
      </c>
      <c r="AC89" s="27"/>
    </row>
    <row r="90" spans="1:29" ht="12" x14ac:dyDescent="0.2">
      <c r="A90" s="143">
        <f t="shared" si="74"/>
        <v>0</v>
      </c>
      <c r="B90" s="143"/>
      <c r="D90" s="27"/>
      <c r="E90" s="13" t="s">
        <v>124</v>
      </c>
      <c r="F90" s="132">
        <v>0</v>
      </c>
      <c r="G90" s="132">
        <v>0</v>
      </c>
      <c r="H90" s="132">
        <v>0</v>
      </c>
      <c r="I90" s="27"/>
      <c r="J90" s="13" t="s">
        <v>124</v>
      </c>
      <c r="K90" s="132">
        <v>0</v>
      </c>
      <c r="L90" s="132">
        <v>0</v>
      </c>
      <c r="M90" s="132">
        <v>0</v>
      </c>
      <c r="N90" s="27"/>
      <c r="O90" s="13" t="s">
        <v>124</v>
      </c>
      <c r="P90" s="148">
        <f t="shared" si="75"/>
        <v>0</v>
      </c>
      <c r="Q90" s="148">
        <f t="shared" si="76"/>
        <v>0</v>
      </c>
      <c r="R90" s="148">
        <f t="shared" si="77"/>
        <v>0</v>
      </c>
      <c r="S90" s="27"/>
      <c r="T90" s="13" t="s">
        <v>124</v>
      </c>
      <c r="U90" s="132">
        <v>0</v>
      </c>
      <c r="V90" s="132">
        <v>0</v>
      </c>
      <c r="W90" s="132">
        <v>0</v>
      </c>
      <c r="X90" s="27"/>
      <c r="Y90" s="13" t="s">
        <v>124</v>
      </c>
      <c r="Z90" s="148">
        <f t="shared" si="78"/>
        <v>0</v>
      </c>
      <c r="AA90" s="148">
        <f t="shared" si="79"/>
        <v>0</v>
      </c>
      <c r="AB90" s="148">
        <f t="shared" si="80"/>
        <v>0</v>
      </c>
      <c r="AC90" s="27"/>
    </row>
    <row r="91" spans="1:29" ht="12" x14ac:dyDescent="0.2">
      <c r="A91" s="143"/>
      <c r="B91" s="143"/>
      <c r="D91" s="27"/>
      <c r="E91" s="14" t="s">
        <v>29</v>
      </c>
      <c r="F91" s="49">
        <f>SUM(F75:F90)</f>
        <v>0</v>
      </c>
      <c r="G91" s="49">
        <f>SUM(G75:G90)</f>
        <v>0</v>
      </c>
      <c r="H91" s="49">
        <f>SUM(H75:H90)</f>
        <v>0</v>
      </c>
      <c r="I91" s="27"/>
      <c r="J91" s="14" t="s">
        <v>29</v>
      </c>
      <c r="K91" s="49">
        <f>SUM(K75:K90)</f>
        <v>0</v>
      </c>
      <c r="L91" s="49">
        <f>SUM(L75:L90)</f>
        <v>0</v>
      </c>
      <c r="M91" s="49">
        <f>SUM(M75:M90)</f>
        <v>0</v>
      </c>
      <c r="N91" s="27"/>
      <c r="O91" s="14" t="s">
        <v>29</v>
      </c>
      <c r="P91" s="49">
        <f>SUM(P75:P90)</f>
        <v>0</v>
      </c>
      <c r="Q91" s="49">
        <f>SUM(Q75:Q90)</f>
        <v>0</v>
      </c>
      <c r="R91" s="49">
        <f>SUM(R75:R90)</f>
        <v>0</v>
      </c>
      <c r="T91" s="14" t="s">
        <v>29</v>
      </c>
      <c r="U91" s="49">
        <f>SUM(U75:U90)</f>
        <v>0</v>
      </c>
      <c r="V91" s="49">
        <f>SUM(V75:V90)</f>
        <v>0</v>
      </c>
      <c r="W91" s="49">
        <f>SUM(W75:W90)</f>
        <v>0</v>
      </c>
      <c r="Y91" s="14" t="s">
        <v>29</v>
      </c>
      <c r="Z91" s="49">
        <f>SUM(Z75:Z90)</f>
        <v>0</v>
      </c>
      <c r="AA91" s="49">
        <f>SUM(AA75:AA90)</f>
        <v>0</v>
      </c>
      <c r="AB91" s="49">
        <f>SUM(AB75:AB90)</f>
        <v>0</v>
      </c>
    </row>
    <row r="92" spans="1:29" ht="12" x14ac:dyDescent="0.2">
      <c r="A92" s="143"/>
      <c r="B92" s="143"/>
      <c r="D92" s="27"/>
      <c r="F92" s="17"/>
      <c r="G92" s="17"/>
      <c r="H92" s="17"/>
      <c r="I92" s="27"/>
      <c r="J92" s="27"/>
      <c r="K92" s="17"/>
      <c r="L92" s="17"/>
      <c r="M92" s="17"/>
      <c r="N92" s="27"/>
      <c r="P92" s="17"/>
      <c r="Q92" s="17"/>
      <c r="R92" s="17"/>
      <c r="T92" s="27"/>
      <c r="U92" s="17"/>
      <c r="V92" s="17"/>
      <c r="W92" s="17"/>
      <c r="Y92" s="27"/>
      <c r="Z92" s="17"/>
      <c r="AA92" s="17"/>
      <c r="AB92" s="17"/>
    </row>
    <row r="93" spans="1:29" ht="12" x14ac:dyDescent="0.2">
      <c r="A93" s="143">
        <f t="shared" ref="A93:A108" si="81">IF(OR(F93&lt;0,G93&lt;0,H93&lt;0,P93&lt;0,Q93&lt;0,R93&lt;0,Z93&lt;0,AA93&lt;0,AB93&lt;0),1,0)</f>
        <v>0</v>
      </c>
      <c r="B93" s="143"/>
      <c r="D93" s="27"/>
      <c r="E93" s="19" t="s">
        <v>125</v>
      </c>
      <c r="F93" s="132">
        <v>0</v>
      </c>
      <c r="G93" s="132">
        <v>0</v>
      </c>
      <c r="H93" s="132">
        <v>0</v>
      </c>
      <c r="I93" s="27"/>
      <c r="J93" s="19" t="s">
        <v>125</v>
      </c>
      <c r="K93" s="132">
        <v>0</v>
      </c>
      <c r="L93" s="132">
        <v>0</v>
      </c>
      <c r="M93" s="132">
        <v>0</v>
      </c>
      <c r="N93" s="27"/>
      <c r="O93" s="19" t="s">
        <v>125</v>
      </c>
      <c r="P93" s="148">
        <f t="shared" ref="P93:P108" si="82">K93/K$17</f>
        <v>0</v>
      </c>
      <c r="Q93" s="148">
        <f t="shared" ref="Q93:Q108" si="83">L93/L$17</f>
        <v>0</v>
      </c>
      <c r="R93" s="148">
        <f t="shared" ref="R93:R108" si="84">M93/M$17</f>
        <v>0</v>
      </c>
      <c r="T93" s="19" t="s">
        <v>125</v>
      </c>
      <c r="U93" s="132">
        <v>0</v>
      </c>
      <c r="V93" s="132">
        <v>0</v>
      </c>
      <c r="W93" s="132">
        <v>0</v>
      </c>
      <c r="Y93" s="19" t="s">
        <v>125</v>
      </c>
      <c r="Z93" s="148">
        <f t="shared" ref="Z93:Z108" si="85">U93/U$17</f>
        <v>0</v>
      </c>
      <c r="AA93" s="148">
        <f t="shared" ref="AA93:AA108" si="86">V93/V$17</f>
        <v>0</v>
      </c>
      <c r="AB93" s="148">
        <f t="shared" ref="AB93:AB108" si="87">W93/W$17</f>
        <v>0</v>
      </c>
    </row>
    <row r="94" spans="1:29" ht="12" x14ac:dyDescent="0.2">
      <c r="A94" s="143">
        <f t="shared" si="81"/>
        <v>0</v>
      </c>
      <c r="B94" s="143"/>
      <c r="D94" s="27"/>
      <c r="E94" s="19" t="s">
        <v>31</v>
      </c>
      <c r="F94" s="132">
        <v>0</v>
      </c>
      <c r="G94" s="132">
        <v>0</v>
      </c>
      <c r="H94" s="132">
        <v>0</v>
      </c>
      <c r="I94" s="27"/>
      <c r="J94" s="19" t="s">
        <v>31</v>
      </c>
      <c r="K94" s="132">
        <v>0</v>
      </c>
      <c r="L94" s="132">
        <v>0</v>
      </c>
      <c r="M94" s="132">
        <v>0</v>
      </c>
      <c r="N94" s="27"/>
      <c r="O94" s="21" t="s">
        <v>31</v>
      </c>
      <c r="P94" s="148">
        <f t="shared" si="82"/>
        <v>0</v>
      </c>
      <c r="Q94" s="148">
        <f t="shared" si="83"/>
        <v>0</v>
      </c>
      <c r="R94" s="148">
        <f t="shared" si="84"/>
        <v>0</v>
      </c>
      <c r="T94" s="19" t="s">
        <v>31</v>
      </c>
      <c r="U94" s="132">
        <v>0</v>
      </c>
      <c r="V94" s="132">
        <v>0</v>
      </c>
      <c r="W94" s="132">
        <v>0</v>
      </c>
      <c r="Y94" s="21" t="s">
        <v>31</v>
      </c>
      <c r="Z94" s="148">
        <f t="shared" si="85"/>
        <v>0</v>
      </c>
      <c r="AA94" s="148">
        <f t="shared" si="86"/>
        <v>0</v>
      </c>
      <c r="AB94" s="148">
        <f t="shared" si="87"/>
        <v>0</v>
      </c>
    </row>
    <row r="95" spans="1:29" ht="12" x14ac:dyDescent="0.2">
      <c r="A95" s="143">
        <f t="shared" si="81"/>
        <v>0</v>
      </c>
      <c r="B95" s="143"/>
      <c r="D95" s="27"/>
      <c r="E95" s="19" t="s">
        <v>126</v>
      </c>
      <c r="F95" s="132">
        <v>0</v>
      </c>
      <c r="G95" s="132">
        <v>0</v>
      </c>
      <c r="H95" s="132">
        <v>0</v>
      </c>
      <c r="I95" s="27"/>
      <c r="J95" s="19" t="s">
        <v>126</v>
      </c>
      <c r="K95" s="132">
        <v>0</v>
      </c>
      <c r="L95" s="132">
        <v>0</v>
      </c>
      <c r="M95" s="132">
        <v>0</v>
      </c>
      <c r="N95" s="27"/>
      <c r="O95" s="19" t="s">
        <v>126</v>
      </c>
      <c r="P95" s="148">
        <f t="shared" si="82"/>
        <v>0</v>
      </c>
      <c r="Q95" s="148">
        <f t="shared" si="83"/>
        <v>0</v>
      </c>
      <c r="R95" s="148">
        <f t="shared" si="84"/>
        <v>0</v>
      </c>
      <c r="T95" s="19" t="s">
        <v>126</v>
      </c>
      <c r="U95" s="132">
        <v>0</v>
      </c>
      <c r="V95" s="132">
        <v>0</v>
      </c>
      <c r="W95" s="132">
        <v>0</v>
      </c>
      <c r="Y95" s="19" t="s">
        <v>126</v>
      </c>
      <c r="Z95" s="148">
        <f t="shared" si="85"/>
        <v>0</v>
      </c>
      <c r="AA95" s="148">
        <f t="shared" si="86"/>
        <v>0</v>
      </c>
      <c r="AB95" s="148">
        <f t="shared" si="87"/>
        <v>0</v>
      </c>
    </row>
    <row r="96" spans="1:29" ht="12" x14ac:dyDescent="0.2">
      <c r="A96" s="143">
        <f t="shared" si="81"/>
        <v>0</v>
      </c>
      <c r="B96" s="143"/>
      <c r="D96" s="27"/>
      <c r="E96" s="19" t="s">
        <v>181</v>
      </c>
      <c r="F96" s="132">
        <v>0</v>
      </c>
      <c r="G96" s="132">
        <v>0</v>
      </c>
      <c r="H96" s="132">
        <v>0</v>
      </c>
      <c r="I96" s="27"/>
      <c r="J96" s="19" t="s">
        <v>181</v>
      </c>
      <c r="K96" s="132">
        <v>0</v>
      </c>
      <c r="L96" s="132">
        <v>0</v>
      </c>
      <c r="M96" s="132">
        <v>0</v>
      </c>
      <c r="N96" s="27"/>
      <c r="O96" s="19" t="s">
        <v>181</v>
      </c>
      <c r="P96" s="148">
        <f t="shared" si="82"/>
        <v>0</v>
      </c>
      <c r="Q96" s="148">
        <f t="shared" si="83"/>
        <v>0</v>
      </c>
      <c r="R96" s="148">
        <f t="shared" si="84"/>
        <v>0</v>
      </c>
      <c r="S96" s="27"/>
      <c r="T96" s="19" t="s">
        <v>181</v>
      </c>
      <c r="U96" s="132">
        <v>0</v>
      </c>
      <c r="V96" s="132">
        <v>0</v>
      </c>
      <c r="W96" s="132">
        <v>0</v>
      </c>
      <c r="X96" s="27"/>
      <c r="Y96" s="19" t="s">
        <v>181</v>
      </c>
      <c r="Z96" s="148">
        <f t="shared" si="85"/>
        <v>0</v>
      </c>
      <c r="AA96" s="148">
        <f t="shared" si="86"/>
        <v>0</v>
      </c>
      <c r="AB96" s="148">
        <f t="shared" si="87"/>
        <v>0</v>
      </c>
      <c r="AC96" s="27"/>
    </row>
    <row r="97" spans="1:29" ht="12" x14ac:dyDescent="0.2">
      <c r="A97" s="143">
        <f t="shared" si="81"/>
        <v>0</v>
      </c>
      <c r="B97" s="143"/>
      <c r="D97" s="27"/>
      <c r="E97" s="21" t="s">
        <v>132</v>
      </c>
      <c r="F97" s="132">
        <v>0</v>
      </c>
      <c r="G97" s="132">
        <v>0</v>
      </c>
      <c r="H97" s="132">
        <v>0</v>
      </c>
      <c r="I97" s="27"/>
      <c r="J97" s="21" t="s">
        <v>132</v>
      </c>
      <c r="K97" s="132">
        <v>0</v>
      </c>
      <c r="L97" s="132">
        <v>0</v>
      </c>
      <c r="M97" s="132">
        <v>0</v>
      </c>
      <c r="N97" s="27"/>
      <c r="O97" s="21" t="s">
        <v>132</v>
      </c>
      <c r="P97" s="148">
        <f t="shared" si="82"/>
        <v>0</v>
      </c>
      <c r="Q97" s="148">
        <f t="shared" si="83"/>
        <v>0</v>
      </c>
      <c r="R97" s="148">
        <f t="shared" si="84"/>
        <v>0</v>
      </c>
      <c r="T97" s="21" t="s">
        <v>132</v>
      </c>
      <c r="U97" s="132">
        <v>0</v>
      </c>
      <c r="V97" s="132">
        <v>0</v>
      </c>
      <c r="W97" s="132">
        <v>0</v>
      </c>
      <c r="Y97" s="21" t="s">
        <v>132</v>
      </c>
      <c r="Z97" s="148">
        <f t="shared" si="85"/>
        <v>0</v>
      </c>
      <c r="AA97" s="148">
        <f t="shared" si="86"/>
        <v>0</v>
      </c>
      <c r="AB97" s="148">
        <f t="shared" si="87"/>
        <v>0</v>
      </c>
    </row>
    <row r="98" spans="1:29" ht="12" x14ac:dyDescent="0.2">
      <c r="A98" s="143">
        <f t="shared" si="81"/>
        <v>0</v>
      </c>
      <c r="B98" s="143"/>
      <c r="D98" s="27"/>
      <c r="E98" s="19" t="s">
        <v>127</v>
      </c>
      <c r="F98" s="132">
        <v>0</v>
      </c>
      <c r="G98" s="132">
        <v>0</v>
      </c>
      <c r="H98" s="132">
        <v>0</v>
      </c>
      <c r="I98" s="27"/>
      <c r="J98" s="19" t="s">
        <v>127</v>
      </c>
      <c r="K98" s="132">
        <v>0</v>
      </c>
      <c r="L98" s="132">
        <v>0</v>
      </c>
      <c r="M98" s="132">
        <v>0</v>
      </c>
      <c r="N98" s="27"/>
      <c r="O98" s="19" t="s">
        <v>127</v>
      </c>
      <c r="P98" s="148">
        <f t="shared" si="82"/>
        <v>0</v>
      </c>
      <c r="Q98" s="148">
        <f t="shared" si="83"/>
        <v>0</v>
      </c>
      <c r="R98" s="148">
        <f t="shared" si="84"/>
        <v>0</v>
      </c>
      <c r="S98" s="27"/>
      <c r="T98" s="19" t="s">
        <v>127</v>
      </c>
      <c r="U98" s="132">
        <v>0</v>
      </c>
      <c r="V98" s="132">
        <v>0</v>
      </c>
      <c r="W98" s="132">
        <v>0</v>
      </c>
      <c r="X98" s="27"/>
      <c r="Y98" s="19" t="s">
        <v>127</v>
      </c>
      <c r="Z98" s="148">
        <f t="shared" si="85"/>
        <v>0</v>
      </c>
      <c r="AA98" s="148">
        <f t="shared" si="86"/>
        <v>0</v>
      </c>
      <c r="AB98" s="148">
        <f t="shared" si="87"/>
        <v>0</v>
      </c>
      <c r="AC98" s="27"/>
    </row>
    <row r="99" spans="1:29" ht="12" x14ac:dyDescent="0.2">
      <c r="A99" s="143">
        <f t="shared" si="81"/>
        <v>0</v>
      </c>
      <c r="B99" s="143"/>
      <c r="D99" s="27"/>
      <c r="E99" s="19" t="s">
        <v>182</v>
      </c>
      <c r="F99" s="132">
        <v>0</v>
      </c>
      <c r="G99" s="132">
        <v>0</v>
      </c>
      <c r="H99" s="132">
        <v>0</v>
      </c>
      <c r="I99" s="27"/>
      <c r="J99" s="19" t="s">
        <v>182</v>
      </c>
      <c r="K99" s="132">
        <v>0</v>
      </c>
      <c r="L99" s="132">
        <v>0</v>
      </c>
      <c r="M99" s="132">
        <v>0</v>
      </c>
      <c r="N99" s="27"/>
      <c r="O99" s="19" t="s">
        <v>182</v>
      </c>
      <c r="P99" s="148">
        <f t="shared" si="82"/>
        <v>0</v>
      </c>
      <c r="Q99" s="148">
        <f t="shared" si="83"/>
        <v>0</v>
      </c>
      <c r="R99" s="148">
        <f t="shared" si="84"/>
        <v>0</v>
      </c>
      <c r="S99" s="27"/>
      <c r="T99" s="19" t="s">
        <v>182</v>
      </c>
      <c r="U99" s="132">
        <v>0</v>
      </c>
      <c r="V99" s="132">
        <v>0</v>
      </c>
      <c r="W99" s="132">
        <v>0</v>
      </c>
      <c r="X99" s="27"/>
      <c r="Y99" s="19" t="s">
        <v>182</v>
      </c>
      <c r="Z99" s="148">
        <f t="shared" si="85"/>
        <v>0</v>
      </c>
      <c r="AA99" s="148">
        <f t="shared" si="86"/>
        <v>0</v>
      </c>
      <c r="AB99" s="148">
        <f t="shared" si="87"/>
        <v>0</v>
      </c>
      <c r="AC99" s="27"/>
    </row>
    <row r="100" spans="1:29" ht="12" x14ac:dyDescent="0.2">
      <c r="A100" s="143">
        <f t="shared" si="81"/>
        <v>0</v>
      </c>
      <c r="B100" s="143"/>
      <c r="D100" s="27"/>
      <c r="E100" s="19" t="s">
        <v>141</v>
      </c>
      <c r="F100" s="132">
        <v>0</v>
      </c>
      <c r="G100" s="132">
        <v>0</v>
      </c>
      <c r="H100" s="132">
        <v>0</v>
      </c>
      <c r="I100" s="27"/>
      <c r="J100" s="19" t="s">
        <v>141</v>
      </c>
      <c r="K100" s="132">
        <v>0</v>
      </c>
      <c r="L100" s="132">
        <v>0</v>
      </c>
      <c r="M100" s="132">
        <v>0</v>
      </c>
      <c r="N100" s="27"/>
      <c r="O100" s="19" t="s">
        <v>141</v>
      </c>
      <c r="P100" s="148">
        <f t="shared" si="82"/>
        <v>0</v>
      </c>
      <c r="Q100" s="148">
        <f t="shared" si="83"/>
        <v>0</v>
      </c>
      <c r="R100" s="148">
        <f t="shared" si="84"/>
        <v>0</v>
      </c>
      <c r="S100" s="27"/>
      <c r="T100" s="19" t="s">
        <v>141</v>
      </c>
      <c r="U100" s="132">
        <v>0</v>
      </c>
      <c r="V100" s="132">
        <v>0</v>
      </c>
      <c r="W100" s="132">
        <v>0</v>
      </c>
      <c r="X100" s="27"/>
      <c r="Y100" s="19" t="s">
        <v>141</v>
      </c>
      <c r="Z100" s="148">
        <f t="shared" si="85"/>
        <v>0</v>
      </c>
      <c r="AA100" s="148">
        <f t="shared" si="86"/>
        <v>0</v>
      </c>
      <c r="AB100" s="148">
        <f t="shared" si="87"/>
        <v>0</v>
      </c>
      <c r="AC100" s="27"/>
    </row>
    <row r="101" spans="1:29" ht="12" x14ac:dyDescent="0.2">
      <c r="A101" s="143">
        <f t="shared" si="81"/>
        <v>0</v>
      </c>
      <c r="B101" s="143"/>
      <c r="D101" s="27"/>
      <c r="E101" s="21" t="s">
        <v>146</v>
      </c>
      <c r="F101" s="132">
        <v>0</v>
      </c>
      <c r="G101" s="132">
        <v>0</v>
      </c>
      <c r="H101" s="132">
        <v>0</v>
      </c>
      <c r="I101" s="27"/>
      <c r="J101" s="21" t="s">
        <v>146</v>
      </c>
      <c r="K101" s="132">
        <v>0</v>
      </c>
      <c r="L101" s="132">
        <v>0</v>
      </c>
      <c r="M101" s="132">
        <v>0</v>
      </c>
      <c r="N101" s="27"/>
      <c r="O101" s="21" t="s">
        <v>146</v>
      </c>
      <c r="P101" s="148">
        <f t="shared" si="82"/>
        <v>0</v>
      </c>
      <c r="Q101" s="148">
        <f t="shared" si="83"/>
        <v>0</v>
      </c>
      <c r="R101" s="148">
        <f t="shared" si="84"/>
        <v>0</v>
      </c>
      <c r="S101" s="27"/>
      <c r="T101" s="21" t="s">
        <v>146</v>
      </c>
      <c r="U101" s="132">
        <v>0</v>
      </c>
      <c r="V101" s="132">
        <v>0</v>
      </c>
      <c r="W101" s="132">
        <v>0</v>
      </c>
      <c r="X101" s="27"/>
      <c r="Y101" s="21" t="s">
        <v>146</v>
      </c>
      <c r="Z101" s="148">
        <f t="shared" si="85"/>
        <v>0</v>
      </c>
      <c r="AA101" s="148">
        <f t="shared" si="86"/>
        <v>0</v>
      </c>
      <c r="AB101" s="148">
        <f t="shared" si="87"/>
        <v>0</v>
      </c>
      <c r="AC101" s="27"/>
    </row>
    <row r="102" spans="1:29" ht="12" x14ac:dyDescent="0.2">
      <c r="A102" s="143">
        <f t="shared" si="81"/>
        <v>0</v>
      </c>
      <c r="B102" s="143"/>
      <c r="D102" s="66"/>
      <c r="E102" s="65" t="s">
        <v>142</v>
      </c>
      <c r="F102" s="132">
        <v>0</v>
      </c>
      <c r="G102" s="132">
        <v>0</v>
      </c>
      <c r="H102" s="132">
        <v>0</v>
      </c>
      <c r="I102" s="27"/>
      <c r="J102" s="65" t="s">
        <v>142</v>
      </c>
      <c r="K102" s="132">
        <v>0</v>
      </c>
      <c r="L102" s="132">
        <v>0</v>
      </c>
      <c r="M102" s="132">
        <v>0</v>
      </c>
      <c r="N102" s="27"/>
      <c r="O102" s="65" t="s">
        <v>142</v>
      </c>
      <c r="P102" s="148">
        <f t="shared" si="82"/>
        <v>0</v>
      </c>
      <c r="Q102" s="148">
        <f t="shared" si="83"/>
        <v>0</v>
      </c>
      <c r="R102" s="148">
        <f t="shared" si="84"/>
        <v>0</v>
      </c>
      <c r="S102" s="66"/>
      <c r="T102" s="65" t="s">
        <v>142</v>
      </c>
      <c r="U102" s="132">
        <v>0</v>
      </c>
      <c r="V102" s="132">
        <v>0</v>
      </c>
      <c r="W102" s="132">
        <v>0</v>
      </c>
      <c r="X102" s="66"/>
      <c r="Y102" s="65" t="s">
        <v>142</v>
      </c>
      <c r="Z102" s="148">
        <f t="shared" si="85"/>
        <v>0</v>
      </c>
      <c r="AA102" s="148">
        <f t="shared" si="86"/>
        <v>0</v>
      </c>
      <c r="AB102" s="148">
        <f t="shared" si="87"/>
        <v>0</v>
      </c>
      <c r="AC102" s="66"/>
    </row>
    <row r="103" spans="1:29" ht="12" x14ac:dyDescent="0.2">
      <c r="A103" s="143">
        <f t="shared" si="81"/>
        <v>0</v>
      </c>
      <c r="B103" s="143"/>
      <c r="D103" s="27"/>
      <c r="E103" s="19" t="s">
        <v>116</v>
      </c>
      <c r="F103" s="132">
        <v>0</v>
      </c>
      <c r="G103" s="132">
        <v>0</v>
      </c>
      <c r="H103" s="132">
        <v>0</v>
      </c>
      <c r="I103" s="27"/>
      <c r="J103" s="19" t="s">
        <v>116</v>
      </c>
      <c r="K103" s="132">
        <v>0</v>
      </c>
      <c r="L103" s="132">
        <v>0</v>
      </c>
      <c r="M103" s="132">
        <v>0</v>
      </c>
      <c r="N103" s="27"/>
      <c r="O103" s="19" t="s">
        <v>116</v>
      </c>
      <c r="P103" s="148">
        <f t="shared" si="82"/>
        <v>0</v>
      </c>
      <c r="Q103" s="148">
        <f t="shared" si="83"/>
        <v>0</v>
      </c>
      <c r="R103" s="148">
        <f t="shared" si="84"/>
        <v>0</v>
      </c>
      <c r="S103" s="27"/>
      <c r="T103" s="19" t="s">
        <v>116</v>
      </c>
      <c r="U103" s="132">
        <v>0</v>
      </c>
      <c r="V103" s="132">
        <v>0</v>
      </c>
      <c r="W103" s="132">
        <v>0</v>
      </c>
      <c r="X103" s="27"/>
      <c r="Y103" s="19" t="s">
        <v>116</v>
      </c>
      <c r="Z103" s="148">
        <f t="shared" si="85"/>
        <v>0</v>
      </c>
      <c r="AA103" s="148">
        <f t="shared" si="86"/>
        <v>0</v>
      </c>
      <c r="AB103" s="148">
        <f t="shared" si="87"/>
        <v>0</v>
      </c>
      <c r="AC103" s="27"/>
    </row>
    <row r="104" spans="1:29" s="27" customFormat="1" ht="12" x14ac:dyDescent="0.2">
      <c r="A104" s="143">
        <f t="shared" si="81"/>
        <v>0</v>
      </c>
      <c r="B104" s="143"/>
      <c r="E104" s="19" t="s">
        <v>360</v>
      </c>
      <c r="F104" s="132">
        <v>0</v>
      </c>
      <c r="G104" s="132">
        <v>0</v>
      </c>
      <c r="H104" s="132">
        <v>0</v>
      </c>
      <c r="J104" s="19" t="s">
        <v>360</v>
      </c>
      <c r="K104" s="132">
        <v>0</v>
      </c>
      <c r="L104" s="132">
        <v>0</v>
      </c>
      <c r="M104" s="132">
        <v>0</v>
      </c>
      <c r="O104" s="19" t="s">
        <v>360</v>
      </c>
      <c r="P104" s="148">
        <f t="shared" ref="P104" si="88">K104/K$17</f>
        <v>0</v>
      </c>
      <c r="Q104" s="148">
        <f t="shared" ref="Q104" si="89">L104/L$17</f>
        <v>0</v>
      </c>
      <c r="R104" s="148">
        <f t="shared" ref="R104" si="90">M104/M$17</f>
        <v>0</v>
      </c>
      <c r="T104" s="19" t="s">
        <v>360</v>
      </c>
      <c r="U104" s="132">
        <v>0</v>
      </c>
      <c r="V104" s="132">
        <v>0</v>
      </c>
      <c r="W104" s="132">
        <v>0</v>
      </c>
      <c r="Y104" s="19" t="s">
        <v>360</v>
      </c>
      <c r="Z104" s="148">
        <f t="shared" ref="Z104" si="91">U104/U$17</f>
        <v>0</v>
      </c>
      <c r="AA104" s="148">
        <f t="shared" ref="AA104" si="92">V104/V$17</f>
        <v>0</v>
      </c>
      <c r="AB104" s="148">
        <f t="shared" ref="AB104" si="93">W104/W$17</f>
        <v>0</v>
      </c>
    </row>
    <row r="105" spans="1:29" ht="12" x14ac:dyDescent="0.2">
      <c r="A105" s="143">
        <f t="shared" si="81"/>
        <v>0</v>
      </c>
      <c r="B105" s="143"/>
      <c r="D105" s="27"/>
      <c r="E105" s="19" t="s">
        <v>34</v>
      </c>
      <c r="F105" s="132">
        <v>0</v>
      </c>
      <c r="G105" s="132">
        <v>0</v>
      </c>
      <c r="H105" s="132">
        <v>0</v>
      </c>
      <c r="I105" s="27"/>
      <c r="J105" s="19" t="s">
        <v>34</v>
      </c>
      <c r="K105" s="132">
        <v>0</v>
      </c>
      <c r="L105" s="132">
        <v>0</v>
      </c>
      <c r="M105" s="132">
        <v>0</v>
      </c>
      <c r="N105" s="27"/>
      <c r="O105" s="19" t="s">
        <v>34</v>
      </c>
      <c r="P105" s="148">
        <f t="shared" si="82"/>
        <v>0</v>
      </c>
      <c r="Q105" s="148">
        <f t="shared" si="83"/>
        <v>0</v>
      </c>
      <c r="R105" s="148">
        <f t="shared" si="84"/>
        <v>0</v>
      </c>
      <c r="S105" s="27"/>
      <c r="T105" s="19" t="s">
        <v>34</v>
      </c>
      <c r="U105" s="132">
        <v>0</v>
      </c>
      <c r="V105" s="132">
        <v>0</v>
      </c>
      <c r="W105" s="132">
        <v>0</v>
      </c>
      <c r="X105" s="27"/>
      <c r="Y105" s="19" t="s">
        <v>34</v>
      </c>
      <c r="Z105" s="148">
        <f t="shared" si="85"/>
        <v>0</v>
      </c>
      <c r="AA105" s="148">
        <f t="shared" si="86"/>
        <v>0</v>
      </c>
      <c r="AB105" s="148">
        <f t="shared" si="87"/>
        <v>0</v>
      </c>
      <c r="AC105" s="27"/>
    </row>
    <row r="106" spans="1:29" ht="12" x14ac:dyDescent="0.2">
      <c r="A106" s="143">
        <f t="shared" si="81"/>
        <v>0</v>
      </c>
      <c r="B106" s="143"/>
      <c r="D106" s="27"/>
      <c r="E106" s="19" t="s">
        <v>33</v>
      </c>
      <c r="F106" s="132">
        <v>0</v>
      </c>
      <c r="G106" s="132">
        <v>0</v>
      </c>
      <c r="H106" s="132">
        <v>0</v>
      </c>
      <c r="I106" s="27"/>
      <c r="J106" s="19" t="s">
        <v>33</v>
      </c>
      <c r="K106" s="132">
        <v>0</v>
      </c>
      <c r="L106" s="132">
        <v>0</v>
      </c>
      <c r="M106" s="132">
        <v>0</v>
      </c>
      <c r="N106" s="27"/>
      <c r="O106" s="19" t="s">
        <v>33</v>
      </c>
      <c r="P106" s="148">
        <f t="shared" si="82"/>
        <v>0</v>
      </c>
      <c r="Q106" s="148">
        <f t="shared" si="83"/>
        <v>0</v>
      </c>
      <c r="R106" s="148">
        <f t="shared" si="84"/>
        <v>0</v>
      </c>
      <c r="S106" s="27"/>
      <c r="T106" s="19" t="s">
        <v>33</v>
      </c>
      <c r="U106" s="132">
        <v>0</v>
      </c>
      <c r="V106" s="132">
        <v>0</v>
      </c>
      <c r="W106" s="132">
        <v>0</v>
      </c>
      <c r="X106" s="27"/>
      <c r="Y106" s="19" t="s">
        <v>33</v>
      </c>
      <c r="Z106" s="148">
        <f t="shared" si="85"/>
        <v>0</v>
      </c>
      <c r="AA106" s="148">
        <f t="shared" si="86"/>
        <v>0</v>
      </c>
      <c r="AB106" s="148">
        <f t="shared" si="87"/>
        <v>0</v>
      </c>
      <c r="AC106" s="27"/>
    </row>
    <row r="107" spans="1:29" ht="12" x14ac:dyDescent="0.2">
      <c r="A107" s="143">
        <f t="shared" si="81"/>
        <v>0</v>
      </c>
      <c r="B107" s="143"/>
      <c r="D107" s="27"/>
      <c r="E107" s="19" t="s">
        <v>128</v>
      </c>
      <c r="F107" s="132">
        <v>0</v>
      </c>
      <c r="G107" s="132">
        <v>0</v>
      </c>
      <c r="H107" s="132">
        <v>0</v>
      </c>
      <c r="I107" s="27"/>
      <c r="J107" s="19" t="s">
        <v>128</v>
      </c>
      <c r="K107" s="132">
        <v>0</v>
      </c>
      <c r="L107" s="132">
        <v>0</v>
      </c>
      <c r="M107" s="132">
        <v>0</v>
      </c>
      <c r="N107" s="27"/>
      <c r="O107" s="19" t="s">
        <v>128</v>
      </c>
      <c r="P107" s="148">
        <f t="shared" si="82"/>
        <v>0</v>
      </c>
      <c r="Q107" s="148">
        <f t="shared" si="83"/>
        <v>0</v>
      </c>
      <c r="R107" s="148">
        <f t="shared" si="84"/>
        <v>0</v>
      </c>
      <c r="S107" s="27"/>
      <c r="T107" s="19" t="s">
        <v>128</v>
      </c>
      <c r="U107" s="132">
        <v>0</v>
      </c>
      <c r="V107" s="132">
        <v>0</v>
      </c>
      <c r="W107" s="132">
        <v>0</v>
      </c>
      <c r="X107" s="27"/>
      <c r="Y107" s="19" t="s">
        <v>128</v>
      </c>
      <c r="Z107" s="148">
        <f t="shared" si="85"/>
        <v>0</v>
      </c>
      <c r="AA107" s="148">
        <f t="shared" si="86"/>
        <v>0</v>
      </c>
      <c r="AB107" s="148">
        <f t="shared" si="87"/>
        <v>0</v>
      </c>
      <c r="AC107" s="27"/>
    </row>
    <row r="108" spans="1:29" ht="12" x14ac:dyDescent="0.2">
      <c r="A108" s="143">
        <f t="shared" si="81"/>
        <v>0</v>
      </c>
      <c r="B108" s="143"/>
      <c r="D108" s="27"/>
      <c r="E108" s="19" t="s">
        <v>129</v>
      </c>
      <c r="F108" s="132">
        <v>0</v>
      </c>
      <c r="G108" s="132">
        <v>0</v>
      </c>
      <c r="H108" s="132">
        <v>0</v>
      </c>
      <c r="I108" s="27"/>
      <c r="J108" s="19" t="s">
        <v>129</v>
      </c>
      <c r="K108" s="132">
        <v>0</v>
      </c>
      <c r="L108" s="132">
        <v>0</v>
      </c>
      <c r="M108" s="132">
        <v>0</v>
      </c>
      <c r="N108" s="27"/>
      <c r="O108" s="19" t="s">
        <v>129</v>
      </c>
      <c r="P108" s="148">
        <f t="shared" si="82"/>
        <v>0</v>
      </c>
      <c r="Q108" s="148">
        <f t="shared" si="83"/>
        <v>0</v>
      </c>
      <c r="R108" s="148">
        <f t="shared" si="84"/>
        <v>0</v>
      </c>
      <c r="S108" s="27"/>
      <c r="T108" s="19" t="s">
        <v>129</v>
      </c>
      <c r="U108" s="132">
        <v>0</v>
      </c>
      <c r="V108" s="132">
        <v>0</v>
      </c>
      <c r="W108" s="132">
        <v>0</v>
      </c>
      <c r="X108" s="27"/>
      <c r="Y108" s="19" t="s">
        <v>129</v>
      </c>
      <c r="Z108" s="148">
        <f t="shared" si="85"/>
        <v>0</v>
      </c>
      <c r="AA108" s="148">
        <f t="shared" si="86"/>
        <v>0</v>
      </c>
      <c r="AB108" s="148">
        <f t="shared" si="87"/>
        <v>0</v>
      </c>
      <c r="AC108" s="27"/>
    </row>
    <row r="109" spans="1:29" ht="12" x14ac:dyDescent="0.2">
      <c r="A109" s="143"/>
      <c r="B109" s="143"/>
      <c r="D109" s="27"/>
      <c r="E109" s="14" t="s">
        <v>35</v>
      </c>
      <c r="F109" s="49">
        <f>SUM(F93:F108)</f>
        <v>0</v>
      </c>
      <c r="G109" s="49">
        <f>SUM(G93:G108)</f>
        <v>0</v>
      </c>
      <c r="H109" s="49">
        <f>SUM(H93:H108)</f>
        <v>0</v>
      </c>
      <c r="J109" s="14" t="s">
        <v>35</v>
      </c>
      <c r="K109" s="49">
        <f>SUM(K93:K108)</f>
        <v>0</v>
      </c>
      <c r="L109" s="49">
        <f>SUM(L93:L108)</f>
        <v>0</v>
      </c>
      <c r="M109" s="49">
        <f>SUM(M93:M108)</f>
        <v>0</v>
      </c>
      <c r="N109" s="27"/>
      <c r="O109" s="14" t="s">
        <v>35</v>
      </c>
      <c r="P109" s="49">
        <f>SUM(P93:P108)</f>
        <v>0</v>
      </c>
      <c r="Q109" s="49">
        <f>SUM(Q93:Q108)</f>
        <v>0</v>
      </c>
      <c r="R109" s="49">
        <f>SUM(R93:R108)</f>
        <v>0</v>
      </c>
      <c r="T109" s="14" t="s">
        <v>35</v>
      </c>
      <c r="U109" s="49">
        <f>SUM(U93:U108)</f>
        <v>0</v>
      </c>
      <c r="V109" s="49">
        <f>SUM(V93:V108)</f>
        <v>0</v>
      </c>
      <c r="W109" s="49">
        <f>SUM(W93:W108)</f>
        <v>0</v>
      </c>
      <c r="Y109" s="14" t="s">
        <v>35</v>
      </c>
      <c r="Z109" s="49">
        <f>SUM(Z93:Z108)</f>
        <v>0</v>
      </c>
      <c r="AA109" s="49">
        <f>SUM(AA93:AA108)</f>
        <v>0</v>
      </c>
      <c r="AB109" s="49">
        <f>SUM(AB93:AB108)</f>
        <v>0</v>
      </c>
    </row>
    <row r="110" spans="1:29" ht="12" x14ac:dyDescent="0.2">
      <c r="A110" s="143"/>
      <c r="B110" s="143"/>
      <c r="D110" s="27"/>
      <c r="F110" s="17"/>
      <c r="G110" s="17"/>
      <c r="H110" s="17"/>
      <c r="J110" s="27"/>
      <c r="K110" s="17"/>
      <c r="L110" s="17"/>
      <c r="M110" s="17"/>
      <c r="N110" s="27"/>
      <c r="P110" s="17"/>
      <c r="Q110" s="17"/>
      <c r="R110" s="17"/>
      <c r="T110" s="27"/>
      <c r="U110" s="17"/>
      <c r="V110" s="17"/>
      <c r="W110" s="17"/>
      <c r="Y110" s="27"/>
      <c r="Z110" s="17"/>
      <c r="AA110" s="17"/>
      <c r="AB110" s="17"/>
    </row>
    <row r="111" spans="1:29" ht="12" x14ac:dyDescent="0.2">
      <c r="A111" s="143"/>
      <c r="B111" s="143"/>
      <c r="D111" s="27"/>
      <c r="E111" s="14" t="s">
        <v>36</v>
      </c>
      <c r="F111" s="49">
        <f>F91-F109</f>
        <v>0</v>
      </c>
      <c r="G111" s="49">
        <f>G91-G109</f>
        <v>0</v>
      </c>
      <c r="H111" s="49">
        <f>H91-H109</f>
        <v>0</v>
      </c>
      <c r="J111" s="14" t="s">
        <v>36</v>
      </c>
      <c r="K111" s="49">
        <f>K91-K109</f>
        <v>0</v>
      </c>
      <c r="L111" s="49">
        <f>L91-L109</f>
        <v>0</v>
      </c>
      <c r="M111" s="49">
        <f>M91-M109</f>
        <v>0</v>
      </c>
      <c r="N111" s="27"/>
      <c r="O111" s="14" t="s">
        <v>36</v>
      </c>
      <c r="P111" s="49">
        <f>P91-P109</f>
        <v>0</v>
      </c>
      <c r="Q111" s="49">
        <f>Q91-Q109</f>
        <v>0</v>
      </c>
      <c r="R111" s="49">
        <f>R91-R109</f>
        <v>0</v>
      </c>
      <c r="T111" s="14" t="s">
        <v>36</v>
      </c>
      <c r="U111" s="49">
        <f>U91-U109</f>
        <v>0</v>
      </c>
      <c r="V111" s="49">
        <f>V91-V109</f>
        <v>0</v>
      </c>
      <c r="W111" s="49">
        <f>W91-W109</f>
        <v>0</v>
      </c>
      <c r="Y111" s="14" t="s">
        <v>36</v>
      </c>
      <c r="Z111" s="49">
        <f>Z91-Z109</f>
        <v>0</v>
      </c>
      <c r="AA111" s="49">
        <f>AA91-AA109</f>
        <v>0</v>
      </c>
      <c r="AB111" s="49">
        <f>AB91-AB109</f>
        <v>0</v>
      </c>
    </row>
    <row r="112" spans="1:29" ht="12" x14ac:dyDescent="0.2">
      <c r="A112" s="143"/>
      <c r="B112" s="143"/>
      <c r="D112" s="27"/>
      <c r="F112" s="17"/>
      <c r="G112" s="17"/>
      <c r="H112" s="17"/>
      <c r="J112" s="27"/>
      <c r="K112" s="17"/>
      <c r="L112" s="17"/>
      <c r="M112" s="17"/>
      <c r="N112" s="27"/>
      <c r="P112" s="17"/>
      <c r="Q112" s="17"/>
      <c r="R112" s="17"/>
      <c r="T112" s="27"/>
      <c r="U112" s="17"/>
      <c r="V112" s="17"/>
      <c r="W112" s="17"/>
      <c r="Y112" s="27"/>
      <c r="Z112" s="17"/>
      <c r="AA112" s="17"/>
      <c r="AB112" s="17"/>
    </row>
    <row r="113" spans="1:29" ht="12" x14ac:dyDescent="0.2">
      <c r="A113" s="143"/>
      <c r="B113" s="143"/>
      <c r="D113" s="27"/>
      <c r="E113" s="22" t="s">
        <v>241</v>
      </c>
      <c r="F113" s="50">
        <f>(F61+F91+F73)-F109</f>
        <v>0</v>
      </c>
      <c r="G113" s="50">
        <f>(G61+G91+G73)-G109</f>
        <v>0</v>
      </c>
      <c r="H113" s="50">
        <f>(H61+H91+H73)-H109</f>
        <v>0</v>
      </c>
      <c r="I113" s="27"/>
      <c r="J113" s="22" t="s">
        <v>241</v>
      </c>
      <c r="K113" s="50">
        <f>(K61+K91+K73)-K109</f>
        <v>0</v>
      </c>
      <c r="L113" s="50">
        <f>(L61+L91+L73)-L109</f>
        <v>0</v>
      </c>
      <c r="M113" s="50">
        <f>(M61+M91+M73)-M109</f>
        <v>0</v>
      </c>
      <c r="N113" s="27"/>
      <c r="O113" s="22" t="s">
        <v>241</v>
      </c>
      <c r="P113" s="50">
        <f>(P61+P91+P73)-P109</f>
        <v>0</v>
      </c>
      <c r="Q113" s="50">
        <f>(Q61+Q91+Q73)-Q109</f>
        <v>0</v>
      </c>
      <c r="R113" s="50">
        <f>(R61+R91+R73)-R109</f>
        <v>0</v>
      </c>
      <c r="T113" s="22" t="s">
        <v>241</v>
      </c>
      <c r="U113" s="50">
        <f>(U61+U91+U73)-U109</f>
        <v>0</v>
      </c>
      <c r="V113" s="50">
        <f>(V61+V91+V73)-V109</f>
        <v>0</v>
      </c>
      <c r="W113" s="50">
        <f>(W61+W91+W73)-W109</f>
        <v>0</v>
      </c>
      <c r="Y113" s="22" t="s">
        <v>241</v>
      </c>
      <c r="Z113" s="50">
        <f>(Z61+Z91+Z73)-Z109</f>
        <v>0</v>
      </c>
      <c r="AA113" s="50">
        <f>(AA61+AA91+AA73)-AA109</f>
        <v>0</v>
      </c>
      <c r="AB113" s="50">
        <f>(AB61+AB91+AB73)-AB109</f>
        <v>0</v>
      </c>
    </row>
    <row r="114" spans="1:29" ht="12" x14ac:dyDescent="0.2">
      <c r="A114" s="143"/>
      <c r="B114" s="143"/>
      <c r="D114" s="27"/>
      <c r="F114" s="17"/>
      <c r="G114" s="17"/>
      <c r="H114" s="17"/>
      <c r="I114" s="27"/>
      <c r="J114" s="27"/>
      <c r="K114" s="17"/>
      <c r="L114" s="17"/>
      <c r="M114" s="17"/>
      <c r="N114" s="27"/>
      <c r="P114" s="17"/>
      <c r="Q114" s="17"/>
      <c r="R114" s="17"/>
      <c r="T114" s="27"/>
      <c r="U114" s="17"/>
      <c r="V114" s="17"/>
      <c r="W114" s="17"/>
      <c r="Y114" s="27"/>
      <c r="Z114" s="17"/>
      <c r="AA114" s="17"/>
      <c r="AB114" s="17"/>
    </row>
    <row r="115" spans="1:29" ht="12" x14ac:dyDescent="0.2">
      <c r="A115" s="143">
        <f t="shared" ref="A115:A128" si="94">IF(OR(F115&lt;0,G115&lt;0,H115&lt;0,P115&lt;0,Q115&lt;0,R115&lt;0,Z115&lt;0,AA115&lt;0,AB115&lt;0),1,0)</f>
        <v>0</v>
      </c>
      <c r="B115" s="143"/>
      <c r="D115" s="27"/>
      <c r="E115" s="19" t="s">
        <v>132</v>
      </c>
      <c r="F115" s="132">
        <v>0</v>
      </c>
      <c r="G115" s="132">
        <v>0</v>
      </c>
      <c r="H115" s="132">
        <v>0</v>
      </c>
      <c r="I115" s="214"/>
      <c r="J115" s="19" t="s">
        <v>132</v>
      </c>
      <c r="K115" s="132">
        <v>0</v>
      </c>
      <c r="L115" s="132">
        <v>0</v>
      </c>
      <c r="M115" s="132">
        <v>0</v>
      </c>
      <c r="N115" s="214"/>
      <c r="O115" s="19" t="s">
        <v>132</v>
      </c>
      <c r="P115" s="148">
        <f t="shared" ref="P115:P128" si="95">K115/K$17</f>
        <v>0</v>
      </c>
      <c r="Q115" s="148">
        <f t="shared" ref="Q115:Q128" si="96">L115/L$17</f>
        <v>0</v>
      </c>
      <c r="R115" s="148">
        <f t="shared" ref="R115:R128" si="97">M115/M$17</f>
        <v>0</v>
      </c>
      <c r="S115" s="27"/>
      <c r="T115" s="19" t="s">
        <v>132</v>
      </c>
      <c r="U115" s="132">
        <v>0</v>
      </c>
      <c r="V115" s="132">
        <v>0</v>
      </c>
      <c r="W115" s="132">
        <v>0</v>
      </c>
      <c r="X115" s="27"/>
      <c r="Y115" s="19" t="s">
        <v>132</v>
      </c>
      <c r="Z115" s="148">
        <f t="shared" ref="Z115:Z128" si="98">U115/U$17</f>
        <v>0</v>
      </c>
      <c r="AA115" s="148">
        <f t="shared" ref="AA115:AA128" si="99">V115/V$17</f>
        <v>0</v>
      </c>
      <c r="AB115" s="148">
        <f t="shared" ref="AB115:AB128" si="100">W115/W$17</f>
        <v>0</v>
      </c>
      <c r="AC115" s="27"/>
    </row>
    <row r="116" spans="1:29" ht="12" x14ac:dyDescent="0.2">
      <c r="A116" s="143">
        <f t="shared" si="94"/>
        <v>0</v>
      </c>
      <c r="B116" s="143"/>
      <c r="D116" s="27"/>
      <c r="E116" s="64" t="s">
        <v>134</v>
      </c>
      <c r="F116" s="132">
        <v>0</v>
      </c>
      <c r="G116" s="132">
        <v>0</v>
      </c>
      <c r="H116" s="132">
        <v>0</v>
      </c>
      <c r="I116" s="214"/>
      <c r="J116" s="64" t="s">
        <v>134</v>
      </c>
      <c r="K116" s="132">
        <v>0</v>
      </c>
      <c r="L116" s="132">
        <v>0</v>
      </c>
      <c r="M116" s="132">
        <v>0</v>
      </c>
      <c r="N116" s="214"/>
      <c r="O116" s="64" t="s">
        <v>134</v>
      </c>
      <c r="P116" s="148">
        <f t="shared" si="95"/>
        <v>0</v>
      </c>
      <c r="Q116" s="148">
        <f t="shared" si="96"/>
        <v>0</v>
      </c>
      <c r="R116" s="148">
        <f t="shared" si="97"/>
        <v>0</v>
      </c>
      <c r="S116" s="27"/>
      <c r="T116" s="64" t="s">
        <v>134</v>
      </c>
      <c r="U116" s="132">
        <v>0</v>
      </c>
      <c r="V116" s="132">
        <v>0</v>
      </c>
      <c r="W116" s="132">
        <v>0</v>
      </c>
      <c r="X116" s="27"/>
      <c r="Y116" s="64" t="s">
        <v>134</v>
      </c>
      <c r="Z116" s="148">
        <f t="shared" si="98"/>
        <v>0</v>
      </c>
      <c r="AA116" s="148">
        <f t="shared" si="99"/>
        <v>0</v>
      </c>
      <c r="AB116" s="148">
        <f t="shared" si="100"/>
        <v>0</v>
      </c>
      <c r="AC116" s="27"/>
    </row>
    <row r="117" spans="1:29" ht="12" x14ac:dyDescent="0.2">
      <c r="A117" s="143">
        <f t="shared" si="94"/>
        <v>0</v>
      </c>
      <c r="B117" s="143"/>
      <c r="D117" s="27"/>
      <c r="E117" s="21" t="s">
        <v>146</v>
      </c>
      <c r="F117" s="132">
        <v>0</v>
      </c>
      <c r="G117" s="132">
        <v>0</v>
      </c>
      <c r="H117" s="132">
        <v>0</v>
      </c>
      <c r="I117" s="214"/>
      <c r="J117" s="21" t="s">
        <v>146</v>
      </c>
      <c r="K117" s="132">
        <v>0</v>
      </c>
      <c r="L117" s="132">
        <v>0</v>
      </c>
      <c r="M117" s="132">
        <v>0</v>
      </c>
      <c r="N117" s="214"/>
      <c r="O117" s="21" t="s">
        <v>146</v>
      </c>
      <c r="P117" s="148">
        <f t="shared" si="95"/>
        <v>0</v>
      </c>
      <c r="Q117" s="148">
        <f t="shared" si="96"/>
        <v>0</v>
      </c>
      <c r="R117" s="148">
        <f t="shared" si="97"/>
        <v>0</v>
      </c>
      <c r="S117" s="27"/>
      <c r="T117" s="21" t="s">
        <v>146</v>
      </c>
      <c r="U117" s="132">
        <v>0</v>
      </c>
      <c r="V117" s="132">
        <v>0</v>
      </c>
      <c r="W117" s="132">
        <v>0</v>
      </c>
      <c r="X117" s="27"/>
      <c r="Y117" s="21" t="s">
        <v>146</v>
      </c>
      <c r="Z117" s="148">
        <f t="shared" si="98"/>
        <v>0</v>
      </c>
      <c r="AA117" s="148">
        <f t="shared" si="99"/>
        <v>0</v>
      </c>
      <c r="AB117" s="148">
        <f t="shared" si="100"/>
        <v>0</v>
      </c>
      <c r="AC117" s="27"/>
    </row>
    <row r="118" spans="1:29" ht="12" x14ac:dyDescent="0.2">
      <c r="A118" s="143">
        <f t="shared" si="94"/>
        <v>0</v>
      </c>
      <c r="B118" s="143"/>
      <c r="D118" s="27"/>
      <c r="E118" s="13" t="s">
        <v>142</v>
      </c>
      <c r="F118" s="132">
        <v>0</v>
      </c>
      <c r="G118" s="132">
        <v>0</v>
      </c>
      <c r="H118" s="132">
        <v>0</v>
      </c>
      <c r="I118" s="214"/>
      <c r="J118" s="13" t="s">
        <v>142</v>
      </c>
      <c r="K118" s="132">
        <v>0</v>
      </c>
      <c r="L118" s="132">
        <v>0</v>
      </c>
      <c r="M118" s="132">
        <v>0</v>
      </c>
      <c r="N118" s="214"/>
      <c r="O118" s="13" t="s">
        <v>142</v>
      </c>
      <c r="P118" s="148">
        <f t="shared" si="95"/>
        <v>0</v>
      </c>
      <c r="Q118" s="148">
        <f t="shared" si="96"/>
        <v>0</v>
      </c>
      <c r="R118" s="148">
        <f t="shared" si="97"/>
        <v>0</v>
      </c>
      <c r="S118" s="27"/>
      <c r="T118" s="13" t="s">
        <v>142</v>
      </c>
      <c r="U118" s="132">
        <v>0</v>
      </c>
      <c r="V118" s="132">
        <v>0</v>
      </c>
      <c r="W118" s="132">
        <v>0</v>
      </c>
      <c r="X118" s="27"/>
      <c r="Y118" s="13" t="s">
        <v>142</v>
      </c>
      <c r="Z118" s="148">
        <f t="shared" si="98"/>
        <v>0</v>
      </c>
      <c r="AA118" s="148">
        <f t="shared" si="99"/>
        <v>0</v>
      </c>
      <c r="AB118" s="148">
        <f t="shared" si="100"/>
        <v>0</v>
      </c>
      <c r="AC118" s="27"/>
    </row>
    <row r="119" spans="1:29" ht="12" x14ac:dyDescent="0.2">
      <c r="A119" s="143">
        <f t="shared" si="94"/>
        <v>0</v>
      </c>
      <c r="B119" s="143"/>
      <c r="D119" s="27"/>
      <c r="E119" s="13" t="s">
        <v>37</v>
      </c>
      <c r="F119" s="132">
        <v>0</v>
      </c>
      <c r="G119" s="132">
        <v>0</v>
      </c>
      <c r="H119" s="132">
        <v>0</v>
      </c>
      <c r="J119" s="13" t="s">
        <v>37</v>
      </c>
      <c r="K119" s="132">
        <v>0</v>
      </c>
      <c r="L119" s="132">
        <v>0</v>
      </c>
      <c r="M119" s="132">
        <v>0</v>
      </c>
      <c r="N119" s="27"/>
      <c r="O119" s="13" t="s">
        <v>37</v>
      </c>
      <c r="P119" s="148">
        <f t="shared" si="95"/>
        <v>0</v>
      </c>
      <c r="Q119" s="148">
        <f t="shared" si="96"/>
        <v>0</v>
      </c>
      <c r="R119" s="148">
        <f t="shared" si="97"/>
        <v>0</v>
      </c>
      <c r="T119" s="13" t="s">
        <v>37</v>
      </c>
      <c r="U119" s="132">
        <v>0</v>
      </c>
      <c r="V119" s="132">
        <v>0</v>
      </c>
      <c r="W119" s="132">
        <v>0</v>
      </c>
      <c r="Y119" s="13" t="s">
        <v>37</v>
      </c>
      <c r="Z119" s="148">
        <f t="shared" si="98"/>
        <v>0</v>
      </c>
      <c r="AA119" s="148">
        <f t="shared" si="99"/>
        <v>0</v>
      </c>
      <c r="AB119" s="148">
        <f t="shared" si="100"/>
        <v>0</v>
      </c>
    </row>
    <row r="120" spans="1:29" ht="12" x14ac:dyDescent="0.2">
      <c r="A120" s="143">
        <f t="shared" si="94"/>
        <v>0</v>
      </c>
      <c r="B120" s="143"/>
      <c r="D120" s="27"/>
      <c r="E120" s="13" t="s">
        <v>130</v>
      </c>
      <c r="F120" s="132">
        <v>0</v>
      </c>
      <c r="G120" s="132">
        <v>0</v>
      </c>
      <c r="H120" s="132">
        <v>0</v>
      </c>
      <c r="I120" s="27"/>
      <c r="J120" s="13" t="s">
        <v>130</v>
      </c>
      <c r="K120" s="132">
        <v>0</v>
      </c>
      <c r="L120" s="132">
        <v>0</v>
      </c>
      <c r="M120" s="132">
        <v>0</v>
      </c>
      <c r="N120" s="27"/>
      <c r="O120" s="13" t="s">
        <v>130</v>
      </c>
      <c r="P120" s="148">
        <f t="shared" si="95"/>
        <v>0</v>
      </c>
      <c r="Q120" s="148">
        <f t="shared" si="96"/>
        <v>0</v>
      </c>
      <c r="R120" s="148">
        <f t="shared" si="97"/>
        <v>0</v>
      </c>
      <c r="S120" s="27"/>
      <c r="T120" s="13" t="s">
        <v>130</v>
      </c>
      <c r="U120" s="132">
        <v>0</v>
      </c>
      <c r="V120" s="132">
        <v>0</v>
      </c>
      <c r="W120" s="132">
        <v>0</v>
      </c>
      <c r="X120" s="27"/>
      <c r="Y120" s="13" t="s">
        <v>130</v>
      </c>
      <c r="Z120" s="148">
        <f t="shared" si="98"/>
        <v>0</v>
      </c>
      <c r="AA120" s="148">
        <f t="shared" si="99"/>
        <v>0</v>
      </c>
      <c r="AB120" s="148">
        <f t="shared" si="100"/>
        <v>0</v>
      </c>
      <c r="AC120" s="27"/>
    </row>
    <row r="121" spans="1:29" ht="12" x14ac:dyDescent="0.2">
      <c r="A121" s="143">
        <f t="shared" si="94"/>
        <v>0</v>
      </c>
      <c r="B121" s="143"/>
      <c r="D121" s="27"/>
      <c r="E121" s="13" t="s">
        <v>33</v>
      </c>
      <c r="F121" s="132">
        <v>0</v>
      </c>
      <c r="G121" s="132">
        <v>0</v>
      </c>
      <c r="H121" s="132">
        <v>0</v>
      </c>
      <c r="I121" s="27"/>
      <c r="J121" s="13" t="s">
        <v>33</v>
      </c>
      <c r="K121" s="132">
        <v>0</v>
      </c>
      <c r="L121" s="132">
        <v>0</v>
      </c>
      <c r="M121" s="132">
        <v>0</v>
      </c>
      <c r="N121" s="27"/>
      <c r="O121" s="13" t="s">
        <v>33</v>
      </c>
      <c r="P121" s="148">
        <f t="shared" si="95"/>
        <v>0</v>
      </c>
      <c r="Q121" s="148">
        <f t="shared" si="96"/>
        <v>0</v>
      </c>
      <c r="R121" s="148">
        <f t="shared" si="97"/>
        <v>0</v>
      </c>
      <c r="S121" s="27"/>
      <c r="T121" s="13" t="s">
        <v>33</v>
      </c>
      <c r="U121" s="132">
        <v>0</v>
      </c>
      <c r="V121" s="132">
        <v>0</v>
      </c>
      <c r="W121" s="132">
        <v>0</v>
      </c>
      <c r="X121" s="27"/>
      <c r="Y121" s="13" t="s">
        <v>33</v>
      </c>
      <c r="Z121" s="148">
        <f t="shared" si="98"/>
        <v>0</v>
      </c>
      <c r="AA121" s="148">
        <f t="shared" si="99"/>
        <v>0</v>
      </c>
      <c r="AB121" s="148">
        <f t="shared" si="100"/>
        <v>0</v>
      </c>
      <c r="AC121" s="27"/>
    </row>
    <row r="122" spans="1:29" ht="12" x14ac:dyDescent="0.2">
      <c r="A122" s="143">
        <f t="shared" si="94"/>
        <v>0</v>
      </c>
      <c r="B122" s="143"/>
      <c r="D122" s="27"/>
      <c r="E122" s="13" t="s">
        <v>131</v>
      </c>
      <c r="F122" s="132">
        <v>0</v>
      </c>
      <c r="G122" s="132">
        <v>0</v>
      </c>
      <c r="H122" s="132">
        <v>0</v>
      </c>
      <c r="I122" s="27"/>
      <c r="J122" s="13" t="s">
        <v>131</v>
      </c>
      <c r="K122" s="132">
        <v>0</v>
      </c>
      <c r="L122" s="132">
        <v>0</v>
      </c>
      <c r="M122" s="132">
        <v>0</v>
      </c>
      <c r="N122" s="27"/>
      <c r="O122" s="13" t="s">
        <v>131</v>
      </c>
      <c r="P122" s="148">
        <f t="shared" si="95"/>
        <v>0</v>
      </c>
      <c r="Q122" s="148">
        <f t="shared" si="96"/>
        <v>0</v>
      </c>
      <c r="R122" s="148">
        <f t="shared" si="97"/>
        <v>0</v>
      </c>
      <c r="S122" s="27"/>
      <c r="T122" s="13" t="s">
        <v>131</v>
      </c>
      <c r="U122" s="132">
        <v>0</v>
      </c>
      <c r="V122" s="132">
        <v>0</v>
      </c>
      <c r="W122" s="132">
        <v>0</v>
      </c>
      <c r="X122" s="27"/>
      <c r="Y122" s="13" t="s">
        <v>131</v>
      </c>
      <c r="Z122" s="148">
        <f t="shared" si="98"/>
        <v>0</v>
      </c>
      <c r="AA122" s="148">
        <f t="shared" si="99"/>
        <v>0</v>
      </c>
      <c r="AB122" s="148">
        <f t="shared" si="100"/>
        <v>0</v>
      </c>
      <c r="AC122" s="27"/>
    </row>
    <row r="123" spans="1:29" ht="12" x14ac:dyDescent="0.2">
      <c r="A123" s="143">
        <f t="shared" si="94"/>
        <v>0</v>
      </c>
      <c r="B123" s="143"/>
      <c r="D123" s="27"/>
      <c r="E123" s="19" t="s">
        <v>181</v>
      </c>
      <c r="F123" s="132">
        <v>0</v>
      </c>
      <c r="G123" s="132">
        <v>0</v>
      </c>
      <c r="H123" s="132">
        <v>0</v>
      </c>
      <c r="I123" s="214"/>
      <c r="J123" s="19" t="s">
        <v>181</v>
      </c>
      <c r="K123" s="132">
        <v>0</v>
      </c>
      <c r="L123" s="132">
        <v>0</v>
      </c>
      <c r="M123" s="132">
        <v>0</v>
      </c>
      <c r="N123" s="214"/>
      <c r="O123" s="19" t="s">
        <v>181</v>
      </c>
      <c r="P123" s="148">
        <f t="shared" si="95"/>
        <v>0</v>
      </c>
      <c r="Q123" s="148">
        <f t="shared" si="96"/>
        <v>0</v>
      </c>
      <c r="R123" s="148">
        <f t="shared" si="97"/>
        <v>0</v>
      </c>
      <c r="S123" s="27"/>
      <c r="T123" s="19" t="s">
        <v>181</v>
      </c>
      <c r="U123" s="132">
        <v>0</v>
      </c>
      <c r="V123" s="132">
        <v>0</v>
      </c>
      <c r="W123" s="132">
        <v>0</v>
      </c>
      <c r="X123" s="27"/>
      <c r="Y123" s="19" t="s">
        <v>181</v>
      </c>
      <c r="Z123" s="148">
        <f t="shared" si="98"/>
        <v>0</v>
      </c>
      <c r="AA123" s="148">
        <f t="shared" si="99"/>
        <v>0</v>
      </c>
      <c r="AB123" s="148">
        <f t="shared" si="100"/>
        <v>0</v>
      </c>
      <c r="AC123" s="27"/>
    </row>
    <row r="124" spans="1:29" ht="12" x14ac:dyDescent="0.2">
      <c r="A124" s="143">
        <f t="shared" si="94"/>
        <v>0</v>
      </c>
      <c r="B124" s="143"/>
      <c r="D124" s="27"/>
      <c r="E124" s="19" t="s">
        <v>141</v>
      </c>
      <c r="F124" s="132">
        <v>0</v>
      </c>
      <c r="G124" s="132">
        <v>0</v>
      </c>
      <c r="H124" s="132">
        <v>0</v>
      </c>
      <c r="I124" s="214"/>
      <c r="J124" s="19" t="s">
        <v>141</v>
      </c>
      <c r="K124" s="132">
        <v>0</v>
      </c>
      <c r="L124" s="132">
        <v>0</v>
      </c>
      <c r="M124" s="132">
        <v>0</v>
      </c>
      <c r="N124" s="214"/>
      <c r="O124" s="19" t="s">
        <v>141</v>
      </c>
      <c r="P124" s="148">
        <f t="shared" si="95"/>
        <v>0</v>
      </c>
      <c r="Q124" s="148">
        <f t="shared" si="96"/>
        <v>0</v>
      </c>
      <c r="R124" s="148">
        <f t="shared" si="97"/>
        <v>0</v>
      </c>
      <c r="S124" s="27"/>
      <c r="T124" s="19" t="s">
        <v>141</v>
      </c>
      <c r="U124" s="132">
        <v>0</v>
      </c>
      <c r="V124" s="132">
        <v>0</v>
      </c>
      <c r="W124" s="132">
        <v>0</v>
      </c>
      <c r="X124" s="27"/>
      <c r="Y124" s="19" t="s">
        <v>141</v>
      </c>
      <c r="Z124" s="148">
        <f t="shared" si="98"/>
        <v>0</v>
      </c>
      <c r="AA124" s="148">
        <f t="shared" si="99"/>
        <v>0</v>
      </c>
      <c r="AB124" s="148">
        <f t="shared" si="100"/>
        <v>0</v>
      </c>
      <c r="AC124" s="27"/>
    </row>
    <row r="125" spans="1:29" ht="12" x14ac:dyDescent="0.2">
      <c r="A125" s="143">
        <f t="shared" si="94"/>
        <v>0</v>
      </c>
      <c r="B125" s="143"/>
      <c r="D125" s="27"/>
      <c r="E125" s="19" t="s">
        <v>143</v>
      </c>
      <c r="F125" s="132">
        <v>0</v>
      </c>
      <c r="G125" s="132">
        <v>0</v>
      </c>
      <c r="H125" s="132">
        <v>0</v>
      </c>
      <c r="I125" s="214"/>
      <c r="J125" s="19" t="s">
        <v>143</v>
      </c>
      <c r="K125" s="132">
        <v>0</v>
      </c>
      <c r="L125" s="132">
        <v>0</v>
      </c>
      <c r="M125" s="132">
        <v>0</v>
      </c>
      <c r="N125" s="214"/>
      <c r="O125" s="19" t="s">
        <v>143</v>
      </c>
      <c r="P125" s="148">
        <f t="shared" si="95"/>
        <v>0</v>
      </c>
      <c r="Q125" s="148">
        <f t="shared" si="96"/>
        <v>0</v>
      </c>
      <c r="R125" s="148">
        <f t="shared" si="97"/>
        <v>0</v>
      </c>
      <c r="S125" s="27"/>
      <c r="T125" s="19" t="s">
        <v>143</v>
      </c>
      <c r="U125" s="132">
        <v>0</v>
      </c>
      <c r="V125" s="132">
        <v>0</v>
      </c>
      <c r="W125" s="132">
        <v>0</v>
      </c>
      <c r="X125" s="27"/>
      <c r="Y125" s="19" t="s">
        <v>143</v>
      </c>
      <c r="Z125" s="148">
        <f t="shared" si="98"/>
        <v>0</v>
      </c>
      <c r="AA125" s="148">
        <f t="shared" si="99"/>
        <v>0</v>
      </c>
      <c r="AB125" s="148">
        <f t="shared" si="100"/>
        <v>0</v>
      </c>
      <c r="AC125" s="27"/>
    </row>
    <row r="126" spans="1:29" ht="12" x14ac:dyDescent="0.2">
      <c r="A126" s="143">
        <f t="shared" si="94"/>
        <v>0</v>
      </c>
      <c r="B126" s="143"/>
      <c r="D126" s="27"/>
      <c r="E126" s="19" t="s">
        <v>116</v>
      </c>
      <c r="F126" s="132">
        <v>0</v>
      </c>
      <c r="G126" s="132">
        <v>0</v>
      </c>
      <c r="H126" s="132">
        <v>0</v>
      </c>
      <c r="I126" s="27"/>
      <c r="J126" s="19" t="s">
        <v>116</v>
      </c>
      <c r="K126" s="132">
        <v>0</v>
      </c>
      <c r="L126" s="132">
        <v>0</v>
      </c>
      <c r="M126" s="132">
        <v>0</v>
      </c>
      <c r="N126" s="27"/>
      <c r="O126" s="19" t="s">
        <v>116</v>
      </c>
      <c r="P126" s="148">
        <f t="shared" si="95"/>
        <v>0</v>
      </c>
      <c r="Q126" s="148">
        <f t="shared" si="96"/>
        <v>0</v>
      </c>
      <c r="R126" s="148">
        <f t="shared" si="97"/>
        <v>0</v>
      </c>
      <c r="S126" s="27"/>
      <c r="T126" s="19" t="s">
        <v>116</v>
      </c>
      <c r="U126" s="132">
        <v>0</v>
      </c>
      <c r="V126" s="132">
        <v>0</v>
      </c>
      <c r="W126" s="132">
        <v>0</v>
      </c>
      <c r="X126" s="27"/>
      <c r="Y126" s="19" t="s">
        <v>116</v>
      </c>
      <c r="Z126" s="148">
        <f t="shared" si="98"/>
        <v>0</v>
      </c>
      <c r="AA126" s="148">
        <f t="shared" si="99"/>
        <v>0</v>
      </c>
      <c r="AB126" s="148">
        <f t="shared" si="100"/>
        <v>0</v>
      </c>
      <c r="AC126" s="27"/>
    </row>
    <row r="127" spans="1:29" s="27" customFormat="1" ht="12" x14ac:dyDescent="0.2">
      <c r="A127" s="143">
        <f t="shared" si="94"/>
        <v>0</v>
      </c>
      <c r="B127" s="143"/>
      <c r="E127" s="19" t="s">
        <v>360</v>
      </c>
      <c r="F127" s="132">
        <v>0</v>
      </c>
      <c r="G127" s="132">
        <v>0</v>
      </c>
      <c r="H127" s="132">
        <v>0</v>
      </c>
      <c r="J127" s="19" t="s">
        <v>360</v>
      </c>
      <c r="K127" s="132">
        <v>0</v>
      </c>
      <c r="L127" s="132">
        <v>0</v>
      </c>
      <c r="M127" s="132">
        <v>0</v>
      </c>
      <c r="O127" s="19" t="s">
        <v>360</v>
      </c>
      <c r="P127" s="148">
        <f t="shared" ref="P127" si="101">K127/K$17</f>
        <v>0</v>
      </c>
      <c r="Q127" s="148">
        <f t="shared" ref="Q127" si="102">L127/L$17</f>
        <v>0</v>
      </c>
      <c r="R127" s="148">
        <f t="shared" ref="R127" si="103">M127/M$17</f>
        <v>0</v>
      </c>
      <c r="T127" s="19" t="s">
        <v>360</v>
      </c>
      <c r="U127" s="132">
        <v>0</v>
      </c>
      <c r="V127" s="132">
        <v>0</v>
      </c>
      <c r="W127" s="132">
        <v>0</v>
      </c>
      <c r="Y127" s="19" t="s">
        <v>360</v>
      </c>
      <c r="Z127" s="148">
        <f t="shared" ref="Z127" si="104">U127/U$17</f>
        <v>0</v>
      </c>
      <c r="AA127" s="148">
        <f t="shared" ref="AA127" si="105">V127/V$17</f>
        <v>0</v>
      </c>
      <c r="AB127" s="148">
        <f t="shared" ref="AB127" si="106">W127/W$17</f>
        <v>0</v>
      </c>
    </row>
    <row r="128" spans="1:29" ht="12" x14ac:dyDescent="0.2">
      <c r="A128" s="143">
        <f t="shared" si="94"/>
        <v>0</v>
      </c>
      <c r="B128" s="143"/>
      <c r="D128" s="27"/>
      <c r="E128" s="13" t="s">
        <v>355</v>
      </c>
      <c r="F128" s="132">
        <v>0</v>
      </c>
      <c r="G128" s="132">
        <v>0</v>
      </c>
      <c r="H128" s="132">
        <v>0</v>
      </c>
      <c r="J128" s="13" t="s">
        <v>355</v>
      </c>
      <c r="K128" s="132">
        <v>0</v>
      </c>
      <c r="L128" s="132">
        <v>0</v>
      </c>
      <c r="M128" s="132">
        <v>0</v>
      </c>
      <c r="N128" s="27"/>
      <c r="O128" s="13" t="s">
        <v>355</v>
      </c>
      <c r="P128" s="148">
        <f t="shared" si="95"/>
        <v>0</v>
      </c>
      <c r="Q128" s="148">
        <f t="shared" si="96"/>
        <v>0</v>
      </c>
      <c r="R128" s="148">
        <f t="shared" si="97"/>
        <v>0</v>
      </c>
      <c r="T128" s="13" t="s">
        <v>355</v>
      </c>
      <c r="U128" s="132">
        <v>0</v>
      </c>
      <c r="V128" s="132">
        <v>0</v>
      </c>
      <c r="W128" s="132">
        <v>0</v>
      </c>
      <c r="Y128" s="13" t="s">
        <v>355</v>
      </c>
      <c r="Z128" s="148">
        <f t="shared" si="98"/>
        <v>0</v>
      </c>
      <c r="AA128" s="148">
        <f t="shared" si="99"/>
        <v>0</v>
      </c>
      <c r="AB128" s="148">
        <f t="shared" si="100"/>
        <v>0</v>
      </c>
    </row>
    <row r="129" spans="1:29" ht="12" x14ac:dyDescent="0.2">
      <c r="A129" s="143"/>
      <c r="B129" s="143"/>
      <c r="D129" s="27"/>
      <c r="E129" s="14" t="s">
        <v>357</v>
      </c>
      <c r="F129" s="49">
        <f>SUM(F115:F128)</f>
        <v>0</v>
      </c>
      <c r="G129" s="49">
        <f>SUM(G115:G128)</f>
        <v>0</v>
      </c>
      <c r="H129" s="49">
        <f>SUM(H115:H128)</f>
        <v>0</v>
      </c>
      <c r="J129" s="14" t="s">
        <v>357</v>
      </c>
      <c r="K129" s="49">
        <f>SUM(K115:K128)</f>
        <v>0</v>
      </c>
      <c r="L129" s="49">
        <f>SUM(L115:L128)</f>
        <v>0</v>
      </c>
      <c r="M129" s="49">
        <f>SUM(M115:M128)</f>
        <v>0</v>
      </c>
      <c r="N129" s="27"/>
      <c r="O129" s="14" t="s">
        <v>357</v>
      </c>
      <c r="P129" s="49">
        <f>SUM(P115:P128)</f>
        <v>0</v>
      </c>
      <c r="Q129" s="49">
        <f>SUM(Q115:Q128)</f>
        <v>0</v>
      </c>
      <c r="R129" s="49">
        <f>SUM(R115:R128)</f>
        <v>0</v>
      </c>
      <c r="T129" s="14" t="s">
        <v>357</v>
      </c>
      <c r="U129" s="49">
        <f>SUM(U115:U128)</f>
        <v>0</v>
      </c>
      <c r="V129" s="49">
        <f>SUM(V115:V128)</f>
        <v>0</v>
      </c>
      <c r="W129" s="49">
        <f>SUM(W115:W128)</f>
        <v>0</v>
      </c>
      <c r="Y129" s="14" t="s">
        <v>357</v>
      </c>
      <c r="Z129" s="49">
        <f>SUM(Z115:Z128)</f>
        <v>0</v>
      </c>
      <c r="AA129" s="49">
        <f>SUM(AA115:AA128)</f>
        <v>0</v>
      </c>
      <c r="AB129" s="49">
        <f>SUM(AB115:AB128)</f>
        <v>0</v>
      </c>
    </row>
    <row r="130" spans="1:29" ht="12" x14ac:dyDescent="0.2">
      <c r="A130" s="143"/>
      <c r="B130" s="143"/>
      <c r="D130" s="27"/>
      <c r="F130" s="17"/>
      <c r="G130" s="17"/>
      <c r="H130" s="17"/>
      <c r="J130" s="27"/>
      <c r="K130" s="17"/>
      <c r="L130" s="17"/>
      <c r="M130" s="17"/>
      <c r="N130" s="27"/>
      <c r="P130" s="17"/>
      <c r="Q130" s="17"/>
      <c r="R130" s="17"/>
      <c r="T130" s="27"/>
      <c r="U130" s="17"/>
      <c r="V130" s="17"/>
      <c r="W130" s="17"/>
      <c r="Y130" s="27"/>
      <c r="Z130" s="17"/>
      <c r="AA130" s="17"/>
      <c r="AB130" s="17"/>
    </row>
    <row r="131" spans="1:29" ht="12" x14ac:dyDescent="0.2">
      <c r="B131" s="143"/>
      <c r="D131" s="27"/>
      <c r="E131" s="13" t="s">
        <v>513</v>
      </c>
      <c r="F131" s="132">
        <v>0</v>
      </c>
      <c r="G131" s="132">
        <v>0</v>
      </c>
      <c r="H131" s="132">
        <v>0</v>
      </c>
      <c r="J131" s="13" t="s">
        <v>513</v>
      </c>
      <c r="K131" s="132">
        <v>0</v>
      </c>
      <c r="L131" s="132">
        <v>0</v>
      </c>
      <c r="M131" s="132">
        <v>0</v>
      </c>
      <c r="N131" s="27"/>
      <c r="O131" s="13" t="s">
        <v>513</v>
      </c>
      <c r="P131" s="148">
        <f t="shared" ref="P131:P133" si="107">K131/K$17</f>
        <v>0</v>
      </c>
      <c r="Q131" s="148">
        <f t="shared" ref="Q131:Q133" si="108">L131/L$17</f>
        <v>0</v>
      </c>
      <c r="R131" s="148">
        <f t="shared" ref="R131:R133" si="109">M131/M$17</f>
        <v>0</v>
      </c>
      <c r="T131" s="13" t="s">
        <v>513</v>
      </c>
      <c r="U131" s="132">
        <v>0</v>
      </c>
      <c r="V131" s="132">
        <v>0</v>
      </c>
      <c r="W131" s="132">
        <v>0</v>
      </c>
      <c r="Y131" s="13" t="s">
        <v>513</v>
      </c>
      <c r="Z131" s="148">
        <f t="shared" ref="Z131:Z133" si="110">U131/U$17</f>
        <v>0</v>
      </c>
      <c r="AA131" s="148">
        <f t="shared" ref="AA131:AA133" si="111">V131/V$17</f>
        <v>0</v>
      </c>
      <c r="AB131" s="148">
        <f t="shared" ref="AB131:AB133" si="112">W131/W$17</f>
        <v>0</v>
      </c>
    </row>
    <row r="132" spans="1:29" ht="12" x14ac:dyDescent="0.2">
      <c r="B132" s="143"/>
      <c r="D132" s="27"/>
      <c r="E132" s="13" t="s">
        <v>183</v>
      </c>
      <c r="F132" s="132">
        <v>0</v>
      </c>
      <c r="G132" s="132">
        <v>0</v>
      </c>
      <c r="H132" s="132">
        <v>0</v>
      </c>
      <c r="I132" s="27"/>
      <c r="J132" s="13" t="s">
        <v>183</v>
      </c>
      <c r="K132" s="132">
        <v>0</v>
      </c>
      <c r="L132" s="132">
        <v>0</v>
      </c>
      <c r="M132" s="132">
        <v>0</v>
      </c>
      <c r="N132" s="27"/>
      <c r="O132" s="13" t="s">
        <v>183</v>
      </c>
      <c r="P132" s="148">
        <f t="shared" si="107"/>
        <v>0</v>
      </c>
      <c r="Q132" s="148">
        <f t="shared" si="108"/>
        <v>0</v>
      </c>
      <c r="R132" s="148">
        <f t="shared" si="109"/>
        <v>0</v>
      </c>
      <c r="S132" s="27"/>
      <c r="T132" s="13" t="s">
        <v>183</v>
      </c>
      <c r="U132" s="132">
        <v>0</v>
      </c>
      <c r="V132" s="132">
        <v>0</v>
      </c>
      <c r="W132" s="132">
        <v>0</v>
      </c>
      <c r="X132" s="27"/>
      <c r="Y132" s="13" t="s">
        <v>183</v>
      </c>
      <c r="Z132" s="148">
        <f t="shared" si="110"/>
        <v>0</v>
      </c>
      <c r="AA132" s="148">
        <f t="shared" si="111"/>
        <v>0</v>
      </c>
      <c r="AB132" s="148">
        <f t="shared" si="112"/>
        <v>0</v>
      </c>
      <c r="AC132" s="27"/>
    </row>
    <row r="133" spans="1:29" ht="12" x14ac:dyDescent="0.2">
      <c r="B133" s="143"/>
      <c r="D133" s="27"/>
      <c r="E133" s="13" t="s">
        <v>133</v>
      </c>
      <c r="F133" s="132">
        <v>0</v>
      </c>
      <c r="G133" s="132">
        <v>0</v>
      </c>
      <c r="H133" s="132">
        <v>0</v>
      </c>
      <c r="I133" s="27"/>
      <c r="J133" s="13" t="s">
        <v>133</v>
      </c>
      <c r="K133" s="132">
        <v>0</v>
      </c>
      <c r="L133" s="132">
        <v>0</v>
      </c>
      <c r="M133" s="132">
        <v>0</v>
      </c>
      <c r="N133" s="27"/>
      <c r="O133" s="13" t="s">
        <v>133</v>
      </c>
      <c r="P133" s="148">
        <f t="shared" si="107"/>
        <v>0</v>
      </c>
      <c r="Q133" s="148">
        <f t="shared" si="108"/>
        <v>0</v>
      </c>
      <c r="R133" s="148">
        <f t="shared" si="109"/>
        <v>0</v>
      </c>
      <c r="S133" s="27"/>
      <c r="T133" s="13" t="s">
        <v>133</v>
      </c>
      <c r="U133" s="132">
        <v>0</v>
      </c>
      <c r="V133" s="132">
        <v>0</v>
      </c>
      <c r="W133" s="132">
        <v>0</v>
      </c>
      <c r="X133" s="27"/>
      <c r="Y133" s="13" t="s">
        <v>133</v>
      </c>
      <c r="Z133" s="148">
        <f t="shared" si="110"/>
        <v>0</v>
      </c>
      <c r="AA133" s="148">
        <f t="shared" si="111"/>
        <v>0</v>
      </c>
      <c r="AB133" s="148">
        <f t="shared" si="112"/>
        <v>0</v>
      </c>
      <c r="AC133" s="27"/>
    </row>
    <row r="134" spans="1:29" ht="12" x14ac:dyDescent="0.2">
      <c r="A134" s="143"/>
      <c r="B134" s="143"/>
      <c r="D134" s="27"/>
      <c r="E134" s="14" t="s">
        <v>38</v>
      </c>
      <c r="F134" s="49">
        <f>SUM(F131:F133)</f>
        <v>0</v>
      </c>
      <c r="G134" s="49">
        <f t="shared" ref="G134:H134" si="113">SUM(G131:G133)</f>
        <v>0</v>
      </c>
      <c r="H134" s="49">
        <f t="shared" si="113"/>
        <v>0</v>
      </c>
      <c r="J134" s="14" t="s">
        <v>38</v>
      </c>
      <c r="K134" s="49">
        <f>SUM(K131:K133)</f>
        <v>0</v>
      </c>
      <c r="L134" s="49">
        <f t="shared" ref="L134:M134" si="114">SUM(L131:L133)</f>
        <v>0</v>
      </c>
      <c r="M134" s="49">
        <f t="shared" si="114"/>
        <v>0</v>
      </c>
      <c r="N134" s="27"/>
      <c r="O134" s="14" t="s">
        <v>38</v>
      </c>
      <c r="P134" s="49">
        <f>SUM(P131:P133)</f>
        <v>0</v>
      </c>
      <c r="Q134" s="49">
        <f t="shared" ref="Q134" si="115">SUM(Q131:Q133)</f>
        <v>0</v>
      </c>
      <c r="R134" s="49">
        <f t="shared" ref="R134" si="116">SUM(R131:R133)</f>
        <v>0</v>
      </c>
      <c r="T134" s="14" t="s">
        <v>38</v>
      </c>
      <c r="U134" s="49">
        <f>SUM(U131:U133)</f>
        <v>0</v>
      </c>
      <c r="V134" s="49">
        <f t="shared" ref="V134:W134" si="117">SUM(V131:V133)</f>
        <v>0</v>
      </c>
      <c r="W134" s="49">
        <f t="shared" si="117"/>
        <v>0</v>
      </c>
      <c r="Y134" s="14" t="s">
        <v>38</v>
      </c>
      <c r="Z134" s="49">
        <f>SUM(Z131:Z133)</f>
        <v>0</v>
      </c>
      <c r="AA134" s="49">
        <f t="shared" ref="AA134" si="118">SUM(AA131:AA133)</f>
        <v>0</v>
      </c>
      <c r="AB134" s="49">
        <f t="shared" ref="AB134" si="119">SUM(AB131:AB133)</f>
        <v>0</v>
      </c>
    </row>
    <row r="135" spans="1:29" ht="12" x14ac:dyDescent="0.2">
      <c r="A135" s="143"/>
      <c r="B135" s="143"/>
      <c r="D135" s="27"/>
      <c r="F135" s="17"/>
      <c r="G135" s="17"/>
      <c r="H135" s="17"/>
      <c r="J135" s="27"/>
      <c r="K135" s="17"/>
      <c r="L135" s="17"/>
      <c r="M135" s="17"/>
      <c r="N135" s="27"/>
      <c r="P135" s="17"/>
      <c r="Q135" s="17"/>
      <c r="R135" s="17"/>
      <c r="T135" s="27"/>
      <c r="U135" s="17"/>
      <c r="V135" s="17"/>
      <c r="W135" s="17"/>
      <c r="Y135" s="27"/>
      <c r="Z135" s="17"/>
      <c r="AA135" s="17"/>
      <c r="AB135" s="17"/>
    </row>
    <row r="136" spans="1:29" ht="12" x14ac:dyDescent="0.2">
      <c r="A136" s="143"/>
      <c r="B136" s="143"/>
      <c r="D136" s="27"/>
      <c r="E136" s="22" t="s">
        <v>39</v>
      </c>
      <c r="F136" s="50">
        <f>F129+F134</f>
        <v>0</v>
      </c>
      <c r="G136" s="50">
        <f>G129+G134</f>
        <v>0</v>
      </c>
      <c r="H136" s="50">
        <f>H129+H134</f>
        <v>0</v>
      </c>
      <c r="J136" s="22" t="s">
        <v>39</v>
      </c>
      <c r="K136" s="50">
        <f>K129+K134</f>
        <v>0</v>
      </c>
      <c r="L136" s="50">
        <f>L129+L134</f>
        <v>0</v>
      </c>
      <c r="M136" s="50">
        <f>M129+M134</f>
        <v>0</v>
      </c>
      <c r="N136" s="27"/>
      <c r="O136" s="22" t="s">
        <v>39</v>
      </c>
      <c r="P136" s="50">
        <f>P129+P134</f>
        <v>0</v>
      </c>
      <c r="Q136" s="50">
        <f>Q129+Q134</f>
        <v>0</v>
      </c>
      <c r="R136" s="50">
        <f>R129+R134</f>
        <v>0</v>
      </c>
      <c r="T136" s="22" t="s">
        <v>39</v>
      </c>
      <c r="U136" s="50">
        <f>U129+U134</f>
        <v>0</v>
      </c>
      <c r="V136" s="50">
        <f>V129+V134</f>
        <v>0</v>
      </c>
      <c r="W136" s="50">
        <f>W129+W134</f>
        <v>0</v>
      </c>
      <c r="Y136" s="22" t="s">
        <v>39</v>
      </c>
      <c r="Z136" s="50">
        <f>Z129+Z134</f>
        <v>0</v>
      </c>
      <c r="AA136" s="50">
        <f>AA129+AA134</f>
        <v>0</v>
      </c>
      <c r="AB136" s="50">
        <f>AB129+AB134</f>
        <v>0</v>
      </c>
    </row>
    <row r="137" spans="1:29" ht="12" x14ac:dyDescent="0.2">
      <c r="A137" s="143"/>
      <c r="B137" s="143"/>
      <c r="D137" s="44"/>
      <c r="E137" s="46"/>
      <c r="F137" s="47"/>
      <c r="G137" s="47"/>
      <c r="H137" s="47"/>
      <c r="I137" s="44"/>
      <c r="J137" s="46"/>
      <c r="K137" s="47"/>
      <c r="L137" s="47"/>
      <c r="M137" s="47"/>
      <c r="N137" s="44"/>
      <c r="O137" s="46"/>
      <c r="P137" s="47"/>
      <c r="Q137" s="47"/>
      <c r="R137" s="47"/>
      <c r="S137" s="44"/>
      <c r="T137" s="46"/>
      <c r="U137" s="47"/>
      <c r="V137" s="47"/>
      <c r="W137" s="47"/>
      <c r="X137" s="44"/>
      <c r="Y137" s="46"/>
      <c r="Z137" s="47"/>
      <c r="AA137" s="47"/>
      <c r="AB137" s="47"/>
      <c r="AC137" s="44"/>
    </row>
    <row r="138" spans="1:29" ht="12" x14ac:dyDescent="0.2">
      <c r="A138" s="143">
        <f>IF(OR(F138&lt;0,G138&lt;0,H138&lt;0,P138&lt;0,Q138&lt;0,R138&lt;0,Z138&lt;0,AA138&lt;0,AB138&lt;0),1,0)</f>
        <v>0</v>
      </c>
      <c r="B138" s="143"/>
      <c r="D138" s="44"/>
      <c r="E138" s="37" t="s">
        <v>184</v>
      </c>
      <c r="F138" s="132">
        <v>0</v>
      </c>
      <c r="G138" s="132">
        <v>0</v>
      </c>
      <c r="H138" s="132">
        <v>0</v>
      </c>
      <c r="I138" s="44"/>
      <c r="J138" s="37" t="s">
        <v>207</v>
      </c>
      <c r="K138" s="132">
        <v>0</v>
      </c>
      <c r="L138" s="132">
        <v>0</v>
      </c>
      <c r="M138" s="132">
        <v>0</v>
      </c>
      <c r="N138" s="44"/>
      <c r="O138" s="37" t="s">
        <v>184</v>
      </c>
      <c r="P138" s="148">
        <f t="shared" ref="P138" si="120">K138/K$17</f>
        <v>0</v>
      </c>
      <c r="Q138" s="148">
        <f t="shared" ref="Q138" si="121">L138/L$17</f>
        <v>0</v>
      </c>
      <c r="R138" s="148">
        <f t="shared" ref="R138" si="122">M138/M$17</f>
        <v>0</v>
      </c>
      <c r="S138" s="44"/>
      <c r="T138" s="37" t="s">
        <v>207</v>
      </c>
      <c r="U138" s="132">
        <v>0</v>
      </c>
      <c r="V138" s="132">
        <v>0</v>
      </c>
      <c r="W138" s="132">
        <v>0</v>
      </c>
      <c r="X138" s="44"/>
      <c r="Y138" s="37" t="s">
        <v>184</v>
      </c>
      <c r="Z138" s="148">
        <f t="shared" ref="Z138" si="123">U138/U$17</f>
        <v>0</v>
      </c>
      <c r="AA138" s="148">
        <f t="shared" ref="AA138" si="124">V138/V$17</f>
        <v>0</v>
      </c>
      <c r="AB138" s="148">
        <f t="shared" ref="AB138" si="125">W138/W$17</f>
        <v>0</v>
      </c>
      <c r="AC138" s="44"/>
    </row>
    <row r="139" spans="1:29" ht="12" x14ac:dyDescent="0.2">
      <c r="A139" s="143"/>
      <c r="B139" s="143"/>
      <c r="D139" s="44"/>
      <c r="E139" s="37" t="s">
        <v>185</v>
      </c>
      <c r="F139" s="94" t="s">
        <v>145</v>
      </c>
      <c r="G139" s="94" t="s">
        <v>145</v>
      </c>
      <c r="H139" s="94" t="s">
        <v>145</v>
      </c>
      <c r="I139" s="44"/>
      <c r="J139" s="37" t="s">
        <v>185</v>
      </c>
      <c r="K139" s="94" t="s">
        <v>145</v>
      </c>
      <c r="L139" s="94" t="s">
        <v>145</v>
      </c>
      <c r="M139" s="94" t="s">
        <v>145</v>
      </c>
      <c r="N139" s="44"/>
      <c r="O139" s="37" t="s">
        <v>185</v>
      </c>
      <c r="P139" s="146" t="str">
        <f>K139</f>
        <v>No</v>
      </c>
      <c r="Q139" s="146" t="str">
        <f t="shared" ref="Q139:R139" si="126">L139</f>
        <v>No</v>
      </c>
      <c r="R139" s="146" t="str">
        <f t="shared" si="126"/>
        <v>No</v>
      </c>
      <c r="S139" s="44"/>
      <c r="T139" s="37" t="s">
        <v>185</v>
      </c>
      <c r="U139" s="94" t="s">
        <v>145</v>
      </c>
      <c r="V139" s="94" t="s">
        <v>145</v>
      </c>
      <c r="W139" s="94" t="s">
        <v>145</v>
      </c>
      <c r="X139" s="44"/>
      <c r="Y139" s="37" t="s">
        <v>185</v>
      </c>
      <c r="Z139" s="146" t="str">
        <f t="shared" ref="Z139" si="127">U139</f>
        <v>No</v>
      </c>
      <c r="AA139" s="146" t="str">
        <f t="shared" ref="AA139" si="128">V139</f>
        <v>No</v>
      </c>
      <c r="AB139" s="146" t="str">
        <f t="shared" ref="AB139" si="129">W139</f>
        <v>No</v>
      </c>
      <c r="AC139" s="44"/>
    </row>
    <row r="140" spans="1:29" ht="12" x14ac:dyDescent="0.2">
      <c r="A140" s="143"/>
      <c r="B140" s="143"/>
      <c r="D140" s="27"/>
      <c r="E140" s="23" t="s">
        <v>40</v>
      </c>
      <c r="J140" s="23" t="s">
        <v>40</v>
      </c>
      <c r="K140" s="27"/>
      <c r="L140" s="27"/>
      <c r="M140" s="27"/>
      <c r="N140" s="27"/>
      <c r="O140" s="23" t="s">
        <v>40</v>
      </c>
      <c r="P140" s="27"/>
      <c r="Q140" s="27"/>
      <c r="R140" s="27"/>
      <c r="T140" s="23" t="s">
        <v>40</v>
      </c>
      <c r="U140" s="27"/>
      <c r="V140" s="27"/>
      <c r="W140" s="27"/>
      <c r="Y140" s="23" t="s">
        <v>40</v>
      </c>
      <c r="Z140" s="27"/>
      <c r="AA140" s="27"/>
      <c r="AB140" s="27"/>
    </row>
    <row r="141" spans="1:29" ht="12" x14ac:dyDescent="0.2">
      <c r="A141" s="143"/>
      <c r="B141" s="143"/>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row>
    <row r="142" spans="1:29" ht="12" x14ac:dyDescent="0.2">
      <c r="B142" s="143">
        <f>1-(F142*G142*H142*P142*Q142*R142*Z142*AA142*AB142)</f>
        <v>0</v>
      </c>
      <c r="D142" s="27"/>
      <c r="E142" s="24" t="s">
        <v>186</v>
      </c>
      <c r="F142" s="121" t="b">
        <f>ABS(  (F61+F73+F91)-(F109+F129+F134)  ) &lt; eTol</f>
        <v>1</v>
      </c>
      <c r="G142" s="121" t="b">
        <f>ABS(  (G61+G73+G91)-(G109+G129+G134)  ) &lt; eTol</f>
        <v>1</v>
      </c>
      <c r="H142" s="121" t="b">
        <f>ABS(  (H61+H73+H91)-(H109+H129+H134)  ) &lt; eTol</f>
        <v>1</v>
      </c>
      <c r="J142" s="24" t="s">
        <v>186</v>
      </c>
      <c r="K142" s="121" t="b">
        <f>ABS(  (K61+K73+K91)-(K109+K129+K134)  ) &lt; eTol</f>
        <v>1</v>
      </c>
      <c r="L142" s="121" t="b">
        <f>ABS(  (L61+L73+L91)-(L109+L129+L134)  ) &lt; eTol</f>
        <v>1</v>
      </c>
      <c r="M142" s="121" t="b">
        <f>ABS(  (M61+M73+M91)-(M109+M129+M134)  ) &lt; eTol</f>
        <v>1</v>
      </c>
      <c r="N142" s="27"/>
      <c r="O142" s="24" t="s">
        <v>186</v>
      </c>
      <c r="P142" s="121" t="b">
        <f>ABS(  (P61+P73+P91)-(P109+P129+P134)  ) &lt; eTol</f>
        <v>1</v>
      </c>
      <c r="Q142" s="121" t="b">
        <f>ABS(  (Q61+Q73+Q91)-(Q109+Q129+Q134)  ) &lt; eTol</f>
        <v>1</v>
      </c>
      <c r="R142" s="121" t="b">
        <f>ABS(  (R61+R73+R91)-(R109+R129+R134)  ) &lt; eTol</f>
        <v>1</v>
      </c>
      <c r="T142" s="24" t="s">
        <v>186</v>
      </c>
      <c r="U142" s="121" t="b">
        <f>ABS(  (U61+U73+U91)-(U109+U129+U134)  ) &lt; eTol</f>
        <v>1</v>
      </c>
      <c r="V142" s="121" t="b">
        <f>ABS(  (V61+V73+V91)-(V109+V129+V134)  ) &lt; eTol</f>
        <v>1</v>
      </c>
      <c r="W142" s="121" t="b">
        <f>ABS(  (W61+W73+W91)-(W109+W129+W134)  ) &lt; eTol</f>
        <v>1</v>
      </c>
      <c r="Y142" s="24" t="s">
        <v>186</v>
      </c>
      <c r="Z142" s="121" t="b">
        <f>ABS(  (Z61+Z73+Z91)-(Z109+Z129+Z134)  ) &lt; eTol</f>
        <v>1</v>
      </c>
      <c r="AA142" s="121" t="b">
        <f>ABS(  (AA61+AA73+AA91)-(AA109+AA129+AA134)  ) &lt; eTol</f>
        <v>1</v>
      </c>
      <c r="AB142" s="121" t="b">
        <f>ABS(  (AB61+AB73+AB91)-(AB109+AB129+AB134)  ) &lt; eTol</f>
        <v>1</v>
      </c>
    </row>
    <row r="143" spans="1:29" ht="12" x14ac:dyDescent="0.2">
      <c r="A143" s="143"/>
      <c r="B143" s="143"/>
      <c r="D143" s="27"/>
      <c r="E143" s="23"/>
      <c r="F143" s="27"/>
      <c r="G143" s="27"/>
      <c r="H143" s="27"/>
      <c r="I143" s="27"/>
      <c r="J143" s="23"/>
      <c r="K143" s="27"/>
      <c r="L143" s="27"/>
      <c r="M143" s="27"/>
      <c r="N143" s="27"/>
      <c r="O143" s="23"/>
      <c r="P143" s="27"/>
      <c r="Q143" s="27"/>
      <c r="R143" s="27"/>
      <c r="S143" s="27"/>
      <c r="T143" s="23"/>
      <c r="U143" s="27"/>
      <c r="V143" s="27"/>
      <c r="W143" s="27"/>
      <c r="X143" s="27"/>
      <c r="Y143" s="23"/>
      <c r="Z143" s="27"/>
      <c r="AA143" s="27"/>
      <c r="AB143" s="27"/>
      <c r="AC143" s="27"/>
    </row>
    <row r="144" spans="1:29" ht="12.75" x14ac:dyDescent="0.2">
      <c r="A144" s="143"/>
      <c r="B144" s="143"/>
      <c r="D144" s="27"/>
      <c r="E144" s="28" t="s">
        <v>247</v>
      </c>
      <c r="F144" s="147" t="str">
        <f>F21</f>
        <v>31/XX/20XX</v>
      </c>
      <c r="G144" s="147" t="str">
        <f>G21</f>
        <v>31/XX/20XX</v>
      </c>
      <c r="H144" s="147" t="str">
        <f>H21</f>
        <v>31/XX/20XX</v>
      </c>
      <c r="I144" s="27"/>
      <c r="J144" s="28" t="s">
        <v>248</v>
      </c>
      <c r="K144" s="147" t="str">
        <f>K21</f>
        <v>31/XX/20XX</v>
      </c>
      <c r="L144" s="147" t="str">
        <f>L21</f>
        <v>31/XX/20XX</v>
      </c>
      <c r="M144" s="147" t="str">
        <f>M21</f>
        <v>31/XX/20XX</v>
      </c>
      <c r="N144" s="27"/>
      <c r="O144" s="28" t="s">
        <v>247</v>
      </c>
      <c r="P144" s="147" t="str">
        <f>P21</f>
        <v>31/XX/20XX</v>
      </c>
      <c r="Q144" s="147" t="str">
        <f>Q21</f>
        <v>31/XX/20XX</v>
      </c>
      <c r="R144" s="147" t="str">
        <f>R21</f>
        <v>31/XX/20XX</v>
      </c>
      <c r="S144" s="27"/>
      <c r="T144" s="28" t="s">
        <v>248</v>
      </c>
      <c r="U144" s="147" t="str">
        <f>U21</f>
        <v>31/XX/20XX</v>
      </c>
      <c r="V144" s="147" t="str">
        <f>V21</f>
        <v>31/XX/20XX</v>
      </c>
      <c r="W144" s="147" t="str">
        <f>W21</f>
        <v>31/XX/20XX</v>
      </c>
      <c r="X144" s="27"/>
      <c r="Y144" s="28" t="s">
        <v>247</v>
      </c>
      <c r="Z144" s="147" t="str">
        <f>Z21</f>
        <v>31/XX/20XX</v>
      </c>
      <c r="AA144" s="147" t="str">
        <f>AA21</f>
        <v>31/XX/20XX</v>
      </c>
      <c r="AB144" s="147" t="str">
        <f>AB21</f>
        <v>31/XX/20XX</v>
      </c>
      <c r="AC144" s="27"/>
    </row>
    <row r="145" spans="1:29" ht="12" x14ac:dyDescent="0.2">
      <c r="A145" s="143"/>
      <c r="B145" s="143"/>
      <c r="D145" s="27"/>
      <c r="E145" s="13" t="s">
        <v>250</v>
      </c>
      <c r="F145" s="132">
        <v>0</v>
      </c>
      <c r="G145" s="132">
        <v>0</v>
      </c>
      <c r="H145" s="132">
        <v>0</v>
      </c>
      <c r="I145" s="27"/>
      <c r="J145" s="13" t="s">
        <v>250</v>
      </c>
      <c r="K145" s="132">
        <v>0</v>
      </c>
      <c r="L145" s="132">
        <v>0</v>
      </c>
      <c r="M145" s="132">
        <v>0</v>
      </c>
      <c r="N145" s="27"/>
      <c r="O145" s="13" t="s">
        <v>250</v>
      </c>
      <c r="P145" s="148">
        <f t="shared" ref="P145:P146" si="130">K145/K$16</f>
        <v>0</v>
      </c>
      <c r="Q145" s="148">
        <f t="shared" ref="Q145:Q146" si="131">L145/L$16</f>
        <v>0</v>
      </c>
      <c r="R145" s="148">
        <f t="shared" ref="R145:R146" si="132">M145/M$16</f>
        <v>0</v>
      </c>
      <c r="S145" s="27"/>
      <c r="T145" s="13" t="s">
        <v>250</v>
      </c>
      <c r="U145" s="132">
        <v>0</v>
      </c>
      <c r="V145" s="132">
        <v>0</v>
      </c>
      <c r="W145" s="132">
        <v>0</v>
      </c>
      <c r="X145" s="27"/>
      <c r="Y145" s="13" t="s">
        <v>250</v>
      </c>
      <c r="Z145" s="148">
        <f t="shared" ref="Z145:AB146" si="133">U145/U$16</f>
        <v>0</v>
      </c>
      <c r="AA145" s="148">
        <f t="shared" si="133"/>
        <v>0</v>
      </c>
      <c r="AB145" s="148">
        <f t="shared" si="133"/>
        <v>0</v>
      </c>
      <c r="AC145" s="27"/>
    </row>
    <row r="146" spans="1:29" ht="12" x14ac:dyDescent="0.2">
      <c r="A146" s="143"/>
      <c r="B146" s="143"/>
      <c r="D146" s="27"/>
      <c r="E146" s="13" t="s">
        <v>192</v>
      </c>
      <c r="F146" s="132">
        <v>0</v>
      </c>
      <c r="G146" s="132">
        <v>0</v>
      </c>
      <c r="H146" s="132">
        <v>0</v>
      </c>
      <c r="I146" s="27"/>
      <c r="J146" s="13" t="s">
        <v>192</v>
      </c>
      <c r="K146" s="132">
        <v>0</v>
      </c>
      <c r="L146" s="132">
        <v>0</v>
      </c>
      <c r="M146" s="132">
        <v>0</v>
      </c>
      <c r="N146" s="27"/>
      <c r="O146" s="13" t="s">
        <v>192</v>
      </c>
      <c r="P146" s="148">
        <f t="shared" si="130"/>
        <v>0</v>
      </c>
      <c r="Q146" s="148">
        <f t="shared" si="131"/>
        <v>0</v>
      </c>
      <c r="R146" s="148">
        <f t="shared" si="132"/>
        <v>0</v>
      </c>
      <c r="S146" s="27"/>
      <c r="T146" s="13" t="s">
        <v>192</v>
      </c>
      <c r="U146" s="132">
        <v>0</v>
      </c>
      <c r="V146" s="132">
        <v>0</v>
      </c>
      <c r="W146" s="132">
        <v>0</v>
      </c>
      <c r="X146" s="27"/>
      <c r="Y146" s="13" t="s">
        <v>192</v>
      </c>
      <c r="Z146" s="148">
        <f t="shared" si="133"/>
        <v>0</v>
      </c>
      <c r="AA146" s="148">
        <f t="shared" si="133"/>
        <v>0</v>
      </c>
      <c r="AB146" s="148">
        <f t="shared" si="133"/>
        <v>0</v>
      </c>
      <c r="AC146" s="27"/>
    </row>
    <row r="147" spans="1:29" ht="12" x14ac:dyDescent="0.2">
      <c r="A147" s="143"/>
      <c r="B147" s="143"/>
      <c r="D147" s="27"/>
      <c r="E147" s="14" t="s">
        <v>251</v>
      </c>
      <c r="F147" s="49">
        <f>SUM(F145:F146)</f>
        <v>0</v>
      </c>
      <c r="G147" s="49">
        <f>SUM(G145:G146)</f>
        <v>0</v>
      </c>
      <c r="H147" s="49">
        <f>SUM(H145:H146)</f>
        <v>0</v>
      </c>
      <c r="I147" s="27"/>
      <c r="J147" s="14" t="s">
        <v>251</v>
      </c>
      <c r="K147" s="49">
        <f>SUM(K145:K146)</f>
        <v>0</v>
      </c>
      <c r="L147" s="49">
        <f>SUM(L145:L146)</f>
        <v>0</v>
      </c>
      <c r="M147" s="49">
        <f>SUM(M145:M146)</f>
        <v>0</v>
      </c>
      <c r="N147" s="27"/>
      <c r="O147" s="14" t="s">
        <v>251</v>
      </c>
      <c r="P147" s="49">
        <f>SUM(P145:P146)</f>
        <v>0</v>
      </c>
      <c r="Q147" s="49">
        <f>SUM(Q145:Q146)</f>
        <v>0</v>
      </c>
      <c r="R147" s="49">
        <f>SUM(R145:R146)</f>
        <v>0</v>
      </c>
      <c r="S147" s="27"/>
      <c r="T147" s="14" t="s">
        <v>251</v>
      </c>
      <c r="U147" s="49">
        <f>SUM(U145:U146)</f>
        <v>0</v>
      </c>
      <c r="V147" s="49">
        <f>SUM(V145:V146)</f>
        <v>0</v>
      </c>
      <c r="W147" s="49">
        <f>SUM(W145:W146)</f>
        <v>0</v>
      </c>
      <c r="X147" s="27"/>
      <c r="Y147" s="14" t="s">
        <v>251</v>
      </c>
      <c r="Z147" s="49">
        <f>SUM(Z145:Z146)</f>
        <v>0</v>
      </c>
      <c r="AA147" s="49">
        <f>SUM(AA145:AA146)</f>
        <v>0</v>
      </c>
      <c r="AB147" s="49">
        <f>SUM(AB145:AB146)</f>
        <v>0</v>
      </c>
      <c r="AC147" s="27"/>
    </row>
    <row r="148" spans="1:29" ht="12" x14ac:dyDescent="0.2">
      <c r="A148" s="143"/>
      <c r="B148" s="143"/>
      <c r="D148" s="27"/>
      <c r="E148" s="16"/>
      <c r="F148" s="27"/>
      <c r="G148" s="27"/>
      <c r="H148" s="27"/>
      <c r="I148" s="27"/>
      <c r="J148" s="16"/>
      <c r="K148" s="27"/>
      <c r="L148" s="27"/>
      <c r="M148" s="27"/>
      <c r="N148" s="27"/>
      <c r="O148" s="16"/>
      <c r="P148" s="27"/>
      <c r="Q148" s="27"/>
      <c r="R148" s="27"/>
      <c r="S148" s="27"/>
      <c r="T148" s="16"/>
      <c r="U148" s="27"/>
      <c r="V148" s="27"/>
      <c r="W148" s="27"/>
      <c r="X148" s="27"/>
      <c r="Y148" s="16"/>
      <c r="Z148" s="27"/>
      <c r="AA148" s="27"/>
      <c r="AB148" s="27"/>
      <c r="AC148" s="27"/>
    </row>
    <row r="149" spans="1:29" ht="12" x14ac:dyDescent="0.2">
      <c r="A149" s="143"/>
      <c r="B149" s="143"/>
      <c r="D149" s="27"/>
      <c r="E149" s="13" t="s">
        <v>187</v>
      </c>
      <c r="F149" s="132"/>
      <c r="G149" s="132"/>
      <c r="H149" s="132"/>
      <c r="I149" s="27"/>
      <c r="J149" s="13" t="s">
        <v>187</v>
      </c>
      <c r="K149" s="132"/>
      <c r="L149" s="132"/>
      <c r="M149" s="132"/>
      <c r="N149" s="27"/>
      <c r="O149" s="13" t="s">
        <v>187</v>
      </c>
      <c r="P149" s="148">
        <f>K149/K$17</f>
        <v>0</v>
      </c>
      <c r="Q149" s="148">
        <f t="shared" ref="Q149" si="134">L149/L$17</f>
        <v>0</v>
      </c>
      <c r="R149" s="148">
        <f t="shared" ref="R149" si="135">M149/M$17</f>
        <v>0</v>
      </c>
      <c r="S149" s="27"/>
      <c r="T149" s="13" t="s">
        <v>187</v>
      </c>
      <c r="U149" s="132"/>
      <c r="V149" s="132"/>
      <c r="W149" s="132"/>
      <c r="X149" s="27"/>
      <c r="Y149" s="13" t="s">
        <v>187</v>
      </c>
      <c r="Z149" s="148">
        <f>U149/U$17</f>
        <v>0</v>
      </c>
      <c r="AA149" s="148">
        <f t="shared" ref="AA149:AB149" si="136">V149/V$17</f>
        <v>0</v>
      </c>
      <c r="AB149" s="148">
        <f t="shared" si="136"/>
        <v>0</v>
      </c>
      <c r="AC149" s="27"/>
    </row>
    <row r="150" spans="1:29" ht="12" x14ac:dyDescent="0.2">
      <c r="A150" s="143"/>
      <c r="B150" s="143"/>
      <c r="D150" s="27"/>
      <c r="E150" s="16"/>
      <c r="F150" s="16"/>
      <c r="G150" s="16"/>
      <c r="H150" s="16"/>
      <c r="I150" s="16"/>
      <c r="J150" s="16"/>
      <c r="K150" s="16"/>
      <c r="L150" s="16"/>
      <c r="M150" s="16"/>
      <c r="N150" s="16"/>
      <c r="O150" s="16"/>
      <c r="P150" s="27"/>
      <c r="Q150" s="27"/>
      <c r="R150" s="27"/>
      <c r="S150" s="27"/>
      <c r="T150" s="16"/>
      <c r="U150" s="16"/>
      <c r="V150" s="16"/>
      <c r="W150" s="16"/>
      <c r="X150" s="27"/>
      <c r="Y150" s="16"/>
      <c r="Z150" s="27"/>
      <c r="AA150" s="27"/>
      <c r="AB150" s="27"/>
      <c r="AC150" s="27"/>
    </row>
    <row r="151" spans="1:29" ht="12.75" x14ac:dyDescent="0.2">
      <c r="A151" s="143"/>
      <c r="B151" s="143"/>
      <c r="D151" s="27"/>
      <c r="E151" s="67" t="s">
        <v>188</v>
      </c>
      <c r="F151" s="49">
        <f>F117+F116+F123+F115 +F118 +F126+  F101+F96+F97+F94+F102+F103 - F89-F88-F85-F87</f>
        <v>0</v>
      </c>
      <c r="G151" s="49">
        <f t="shared" ref="G151:H151" si="137">G117+G116+G123+G115 +G118 +G126+  G101+G96+G97+G94+G102+G103 - G89-G88-G85-G87</f>
        <v>0</v>
      </c>
      <c r="H151" s="49">
        <f t="shared" si="137"/>
        <v>0</v>
      </c>
      <c r="I151" s="68"/>
      <c r="J151" s="67" t="s">
        <v>188</v>
      </c>
      <c r="K151" s="49">
        <f>K117+K116+K123+K115 +K118 +K126+  K101+K96+K97+K94+K102+K103 - K89-K88-K85-K87</f>
        <v>0</v>
      </c>
      <c r="L151" s="49">
        <f t="shared" ref="L151:M151" si="138">L117+L116+L123+L115 +L118 +L126+  L101+L96+L97+L94+L102+L103 - L89-L88-L85-L87</f>
        <v>0</v>
      </c>
      <c r="M151" s="49">
        <f t="shared" si="138"/>
        <v>0</v>
      </c>
      <c r="N151" s="68"/>
      <c r="O151" s="67" t="s">
        <v>188</v>
      </c>
      <c r="P151" s="49">
        <f>P117+P116+P123+P115 +P118 +P126+  P101+P96+P97+P94+P102+P103 - P89-P88-P85-P87</f>
        <v>0</v>
      </c>
      <c r="Q151" s="49">
        <f t="shared" ref="Q151:R151" si="139">Q117+Q116+Q123+Q115 +Q118 +Q126+  Q101+Q96+Q97+Q94+Q102+Q103 - Q89-Q88-Q85-Q87</f>
        <v>0</v>
      </c>
      <c r="R151" s="49">
        <f t="shared" si="139"/>
        <v>0</v>
      </c>
      <c r="S151" s="68"/>
      <c r="T151" s="67" t="s">
        <v>188</v>
      </c>
      <c r="U151" s="49">
        <f>U117+U116+U123+U115 +U118 +U126+  U101+U96+U97+U94+U102+U103 - U89-U88-U85-U87</f>
        <v>0</v>
      </c>
      <c r="V151" s="49">
        <f t="shared" ref="V151:W151" si="140">V117+V116+V123+V115 +V118 +V126+  V101+V96+V97+V94+V102+V103 - V89-V88-V85-V87</f>
        <v>0</v>
      </c>
      <c r="W151" s="49">
        <f t="shared" si="140"/>
        <v>0</v>
      </c>
      <c r="X151" s="68"/>
      <c r="Y151" s="67" t="s">
        <v>188</v>
      </c>
      <c r="Z151" s="49">
        <f>Z117+Z116+Z123+Z115 +Z118 +Z126+  Z101+Z96+Z97+Z94+Z102+Z103 - Z89-Z88-Z85-Z87</f>
        <v>0</v>
      </c>
      <c r="AA151" s="49">
        <f t="shared" ref="AA151:AB151" si="141">AA117+AA116+AA123+AA115 +AA118 +AA126+  AA101+AA96+AA97+AA94+AA102+AA103 - AA89-AA88-AA85-AA87</f>
        <v>0</v>
      </c>
      <c r="AB151" s="49">
        <f t="shared" si="141"/>
        <v>0</v>
      </c>
    </row>
    <row r="152" spans="1:29" ht="12.75" x14ac:dyDescent="0.2">
      <c r="A152" s="143"/>
      <c r="B152" s="143"/>
      <c r="D152" s="27"/>
      <c r="E152" s="67" t="s">
        <v>323</v>
      </c>
      <c r="F152" s="49">
        <f>'Authority RAG Thresholds'!$F$26</f>
        <v>0</v>
      </c>
      <c r="G152" s="49">
        <f>'Authority RAG Thresholds'!$F$26</f>
        <v>0</v>
      </c>
      <c r="H152" s="49">
        <f>'Authority RAG Thresholds'!$F$26</f>
        <v>0</v>
      </c>
      <c r="I152" s="68"/>
      <c r="J152" s="67" t="s">
        <v>323</v>
      </c>
      <c r="K152" s="49">
        <f>'Authority RAG Thresholds'!$F$26</f>
        <v>0</v>
      </c>
      <c r="L152" s="49">
        <f>'Authority RAG Thresholds'!$F$26</f>
        <v>0</v>
      </c>
      <c r="M152" s="49">
        <f>'Authority RAG Thresholds'!$F$26</f>
        <v>0</v>
      </c>
      <c r="N152" s="68"/>
      <c r="O152" s="67" t="s">
        <v>323</v>
      </c>
      <c r="P152" s="49">
        <f>'Authority RAG Thresholds'!$F$26</f>
        <v>0</v>
      </c>
      <c r="Q152" s="49">
        <f>'Authority RAG Thresholds'!$F$26</f>
        <v>0</v>
      </c>
      <c r="R152" s="49">
        <f>'Authority RAG Thresholds'!$F$26</f>
        <v>0</v>
      </c>
      <c r="S152" s="68"/>
      <c r="T152" s="67" t="s">
        <v>323</v>
      </c>
      <c r="U152" s="49">
        <f>'Authority RAG Thresholds'!$F$26</f>
        <v>0</v>
      </c>
      <c r="V152" s="49">
        <f>'Authority RAG Thresholds'!$F$26</f>
        <v>0</v>
      </c>
      <c r="W152" s="49">
        <f>'Authority RAG Thresholds'!$F$26</f>
        <v>0</v>
      </c>
      <c r="X152" s="68"/>
      <c r="Y152" s="67" t="s">
        <v>323</v>
      </c>
      <c r="Z152" s="49">
        <f>'Authority RAG Thresholds'!$F$26</f>
        <v>0</v>
      </c>
      <c r="AA152" s="49">
        <f>'Authority RAG Thresholds'!$F$26</f>
        <v>0</v>
      </c>
      <c r="AB152" s="49">
        <f>'Authority RAG Thresholds'!$F$26</f>
        <v>0</v>
      </c>
    </row>
    <row r="153" spans="1:29" ht="12" x14ac:dyDescent="0.2">
      <c r="A153" s="143"/>
      <c r="B153" s="143"/>
      <c r="D153" s="27"/>
      <c r="J153" s="27"/>
      <c r="K153" s="27"/>
      <c r="L153" s="27"/>
      <c r="M153" s="27"/>
      <c r="N153" s="27"/>
      <c r="T153" s="27"/>
      <c r="U153" s="27"/>
      <c r="V153" s="27"/>
      <c r="W153" s="27"/>
      <c r="Y153" s="68"/>
      <c r="Z153" s="68"/>
      <c r="AA153" s="68"/>
      <c r="AB153" s="68"/>
    </row>
    <row r="154" spans="1:29" ht="12" x14ac:dyDescent="0.2">
      <c r="A154" s="143"/>
      <c r="B154" s="143"/>
      <c r="D154" s="44"/>
      <c r="E154" s="44"/>
      <c r="F154" s="45"/>
      <c r="G154" s="45"/>
      <c r="H154" s="45"/>
      <c r="I154" s="44"/>
      <c r="J154" s="44"/>
      <c r="K154" s="45"/>
      <c r="L154" s="45"/>
      <c r="M154" s="45"/>
      <c r="N154" s="44"/>
      <c r="O154" s="44"/>
      <c r="P154" s="45"/>
      <c r="Q154" s="45"/>
      <c r="R154" s="45"/>
      <c r="S154" s="44"/>
      <c r="T154" s="44"/>
      <c r="U154" s="45"/>
      <c r="V154" s="45"/>
      <c r="W154" s="45"/>
      <c r="X154" s="44"/>
      <c r="Y154" s="75"/>
      <c r="Z154" s="76"/>
      <c r="AA154" s="76"/>
      <c r="AB154" s="76"/>
      <c r="AC154" s="44"/>
    </row>
    <row r="155" spans="1:29" ht="12" x14ac:dyDescent="0.2">
      <c r="A155" s="143"/>
      <c r="B155" s="143"/>
      <c r="D155" s="27"/>
      <c r="E155" s="145" t="s">
        <v>64</v>
      </c>
      <c r="F155" s="27"/>
      <c r="G155" s="27"/>
      <c r="H155" s="27"/>
      <c r="I155" s="27"/>
      <c r="J155" s="145"/>
      <c r="K155" s="27"/>
      <c r="L155" s="27"/>
      <c r="M155" s="27"/>
      <c r="N155" s="27"/>
      <c r="O155" s="145" t="s">
        <v>64</v>
      </c>
      <c r="P155" s="27"/>
      <c r="Q155" s="27"/>
      <c r="R155" s="27"/>
      <c r="S155" s="27"/>
      <c r="T155" s="145"/>
      <c r="U155" s="27"/>
      <c r="V155" s="27"/>
      <c r="W155" s="27"/>
      <c r="X155" s="27"/>
      <c r="Y155" s="145" t="s">
        <v>64</v>
      </c>
      <c r="Z155" s="27"/>
      <c r="AA155" s="27"/>
      <c r="AB155" s="27"/>
    </row>
    <row r="156" spans="1:29" ht="12" x14ac:dyDescent="0.2">
      <c r="A156" s="143"/>
      <c r="B156" s="143"/>
      <c r="D156" s="27"/>
      <c r="E156" s="91" t="s">
        <v>167</v>
      </c>
      <c r="F156" s="149" t="e">
        <f>F26/F152</f>
        <v>#DIV/0!</v>
      </c>
      <c r="G156" s="149" t="e">
        <f>G26/G152</f>
        <v>#DIV/0!</v>
      </c>
      <c r="H156" s="149" t="e">
        <f>H26/H152</f>
        <v>#DIV/0!</v>
      </c>
      <c r="I156" s="27"/>
      <c r="J156" s="145"/>
      <c r="K156" s="27"/>
      <c r="L156" s="27"/>
      <c r="M156" s="27"/>
      <c r="N156" s="27"/>
      <c r="O156" s="91" t="s">
        <v>167</v>
      </c>
      <c r="P156" s="149" t="e">
        <f t="shared" ref="P156:R156" si="142">P26/P152</f>
        <v>#DIV/0!</v>
      </c>
      <c r="Q156" s="149" t="e">
        <f t="shared" si="142"/>
        <v>#DIV/0!</v>
      </c>
      <c r="R156" s="149" t="e">
        <f t="shared" si="142"/>
        <v>#DIV/0!</v>
      </c>
      <c r="S156" s="27"/>
      <c r="T156" s="145"/>
      <c r="U156" s="27"/>
      <c r="V156" s="27"/>
      <c r="W156" s="27"/>
      <c r="X156" s="27"/>
      <c r="Y156" s="91" t="s">
        <v>167</v>
      </c>
      <c r="Z156" s="149" t="e">
        <f t="shared" ref="Z156:AB156" si="143">Z26/Z152</f>
        <v>#DIV/0!</v>
      </c>
      <c r="AA156" s="149" t="e">
        <f t="shared" si="143"/>
        <v>#DIV/0!</v>
      </c>
      <c r="AB156" s="149" t="e">
        <f t="shared" si="143"/>
        <v>#DIV/0!</v>
      </c>
    </row>
    <row r="157" spans="1:29" ht="12" x14ac:dyDescent="0.2">
      <c r="A157" s="143"/>
      <c r="B157" s="143"/>
      <c r="D157" s="27"/>
      <c r="E157" s="91" t="s">
        <v>68</v>
      </c>
      <c r="F157" s="150">
        <f>IF(F26=0,0,IF(F36&lt;0,(F34+F36)/F26,F34/F26))</f>
        <v>0</v>
      </c>
      <c r="G157" s="150">
        <f>IF(G26=0,0,IF(G36&lt;0,(G34+G36)/G26,G34/G26))</f>
        <v>0</v>
      </c>
      <c r="H157" s="150">
        <f>IF(H26=0,0,IF(H36&lt;0,(H34+H36)/H26,H34/H26))</f>
        <v>0</v>
      </c>
      <c r="I157" s="27"/>
      <c r="J157" s="145"/>
      <c r="K157" s="27"/>
      <c r="L157" s="27"/>
      <c r="M157" s="27"/>
      <c r="N157" s="27"/>
      <c r="O157" s="91" t="s">
        <v>68</v>
      </c>
      <c r="P157" s="150">
        <f t="shared" ref="P157:R157" si="144">IF(P26=0,0,IF(P36&lt;0,(P34+P36)/P26,P34/P26))</f>
        <v>0</v>
      </c>
      <c r="Q157" s="150">
        <f t="shared" si="144"/>
        <v>0</v>
      </c>
      <c r="R157" s="150">
        <f t="shared" si="144"/>
        <v>0</v>
      </c>
      <c r="S157" s="27"/>
      <c r="T157" s="145"/>
      <c r="U157" s="27"/>
      <c r="V157" s="27"/>
      <c r="W157" s="27"/>
      <c r="X157" s="27"/>
      <c r="Y157" s="91" t="s">
        <v>68</v>
      </c>
      <c r="Z157" s="150">
        <f t="shared" ref="Z157:AB157" si="145">IF(Z26=0,0,IF(Z36&lt;0,(Z34+Z36)/Z26,Z34/Z26))</f>
        <v>0</v>
      </c>
      <c r="AA157" s="150">
        <f t="shared" si="145"/>
        <v>0</v>
      </c>
      <c r="AB157" s="150">
        <f t="shared" si="145"/>
        <v>0</v>
      </c>
      <c r="AC157" s="27"/>
    </row>
    <row r="158" spans="1:29" ht="12" x14ac:dyDescent="0.2">
      <c r="A158" s="143"/>
      <c r="B158" s="143"/>
      <c r="D158" s="27"/>
      <c r="E158" s="91" t="s">
        <v>253</v>
      </c>
      <c r="F158" s="150" t="str">
        <f>IF(OR(F147=0,F151=0),"N/A",IF((F147/(F117+F116+F123+F115 +F118 +F126+  F101+F96+F97+F94+F102+F103 - F89-F88-F85-F87))&lt;0,0,((F147/(F117+F116+F123+F115 +F118 +F126+  F101+F96+F97+F94+F102+F103 - F89-F88-F85-F87)))))</f>
        <v>N/A</v>
      </c>
      <c r="G158" s="150" t="str">
        <f>IF(OR(G147=0,G151=0),"N/A",IF((G147/(G117+G116+G123+G115 +G118 +G126+  G101+G96+G97+G94+G102+G103 - G89-G88-G85-G87))&lt;0,0,((G147/(G117+G116+G123+G115 +G118 +G126+  G101+G96+G97+G94+G102+G103 - G89-G88-G85-G87)))))</f>
        <v>N/A</v>
      </c>
      <c r="H158" s="150" t="str">
        <f>IF(OR(H147=0,H151=0),"N/A",IF((H147/(H117+H116+H123+H115 +H118 +H126+  H101+H96+H97+H94+H102+H103 - H89-H88-H85-H87))&lt;0,0,((H147/(H117+H116+H123+H115 +H118 +H126+  H101+H96+H97+H94+H102+H103 - H89-H88-H85-H87)))))</f>
        <v>N/A</v>
      </c>
      <c r="I158" s="27"/>
      <c r="J158" s="145"/>
      <c r="K158" s="27"/>
      <c r="L158" s="27"/>
      <c r="M158" s="27"/>
      <c r="N158" s="27"/>
      <c r="O158" s="91" t="s">
        <v>253</v>
      </c>
      <c r="P158" s="150" t="str">
        <f t="shared" ref="P158:R158" si="146">IF(OR(P147=0,P151=0),"N/A",IF((P147/(P117+P116+P123+P115 +P118 +P126+  P101+P96+P97+P94+P102+P103 - P89-P88-P85-P87))&lt;0,0,((P147/(P117+P116+P123+P115 +P118 +P126+  P101+P96+P97+P94+P102+P103 - P89-P88-P85-P87)))))</f>
        <v>N/A</v>
      </c>
      <c r="Q158" s="150" t="str">
        <f t="shared" si="146"/>
        <v>N/A</v>
      </c>
      <c r="R158" s="150" t="str">
        <f t="shared" si="146"/>
        <v>N/A</v>
      </c>
      <c r="S158" s="27"/>
      <c r="T158" s="145"/>
      <c r="U158" s="27"/>
      <c r="V158" s="27"/>
      <c r="W158" s="27"/>
      <c r="X158" s="27"/>
      <c r="Y158" s="91" t="s">
        <v>253</v>
      </c>
      <c r="Z158" s="150" t="str">
        <f t="shared" ref="Z158:AB158" si="147">IF(OR(Z147=0,Z151=0),"N/A",IF((Z147/(Z117+Z116+Z123+Z115 +Z118 +Z126+  Z101+Z96+Z97+Z94+Z102+Z103 - Z89-Z88-Z85-Z87))&lt;0,0,((Z147/(Z117+Z116+Z123+Z115 +Z118 +Z126+  Z101+Z96+Z97+Z94+Z102+Z103 - Z89-Z88-Z85-Z87)))))</f>
        <v>N/A</v>
      </c>
      <c r="AA158" s="150" t="str">
        <f t="shared" si="147"/>
        <v>N/A</v>
      </c>
      <c r="AB158" s="150" t="str">
        <f t="shared" si="147"/>
        <v>N/A</v>
      </c>
    </row>
    <row r="159" spans="1:29" ht="12" x14ac:dyDescent="0.2">
      <c r="A159" s="143"/>
      <c r="B159" s="143"/>
      <c r="D159" s="27"/>
      <c r="E159" s="91" t="s">
        <v>77</v>
      </c>
      <c r="F159" s="149" t="e">
        <f>IF((F117+F116+F123+F115 +F118 +F126+  F101+F96+F97+F94+F102+F103 - F89-F88-F85-F87)/(F34+   IF(F36&lt;0,F36,0)   -   F52)&lt;0,0,(F117+F116+F123+F115 +F118 +F126+  F101+F96+F97+F94+F102+F103 - F89-F88-F85-F87)/(F34+IF(F36&lt;0,F36,0) -F52))</f>
        <v>#DIV/0!</v>
      </c>
      <c r="G159" s="149" t="e">
        <f>IF((G117+G116+G123+G115 +G118 +G126+  G101+G96+G97+G94+G102+G103 - G89-G88-G85-G87)/(G34+   IF(G36&lt;0,G36,0)   -   G52)&lt;0,0,(G117+G116+G123+G115 +G118 +G126+  G101+G96+G97+G94+G102+G103 - G89-G88-G85-G87)/(G34+IF(G36&lt;0,G36,0) -G52))</f>
        <v>#DIV/0!</v>
      </c>
      <c r="H159" s="149" t="e">
        <f>IF((H117+H116+H123+H115 +H118 +H126+  H101+H96+H97+H94+H102+H103 - H89-H88-H85-H87)/(H34+   IF(H36&lt;0,H36,0)   -   H52)&lt;0,0,(H117+H116+H123+H115 +H118 +H126+  H101+H96+H97+H94+H102+H103 - H89-H88-H85-H87)/(H34+IF(H36&lt;0,H36,0) -H52))</f>
        <v>#DIV/0!</v>
      </c>
      <c r="I159" s="27"/>
      <c r="J159" s="145"/>
      <c r="K159" s="27"/>
      <c r="L159" s="27"/>
      <c r="M159" s="27"/>
      <c r="N159" s="27"/>
      <c r="O159" s="91" t="s">
        <v>77</v>
      </c>
      <c r="P159" s="149" t="e">
        <f t="shared" ref="P159:R159" si="148">IF((P117+P116+P123+P115 +P118 +P126+  P101+P96+P97+P94+P102+P103 - P89-P88-P85-P87)/(P34+   IF(P36&lt;0,P36,0)   -   P52)&lt;0,0,(P117+P116+P123+P115 +P118 +P126+  P101+P96+P97+P94+P102+P103 - P89-P88-P85-P87)/(P34+IF(P36&lt;0,P36,0) -P52))</f>
        <v>#DIV/0!</v>
      </c>
      <c r="Q159" s="149" t="e">
        <f t="shared" si="148"/>
        <v>#DIV/0!</v>
      </c>
      <c r="R159" s="149" t="e">
        <f t="shared" si="148"/>
        <v>#DIV/0!</v>
      </c>
      <c r="S159" s="27"/>
      <c r="T159" s="145"/>
      <c r="U159" s="27"/>
      <c r="V159" s="27"/>
      <c r="W159" s="27"/>
      <c r="X159" s="27"/>
      <c r="Y159" s="91" t="s">
        <v>77</v>
      </c>
      <c r="Z159" s="149" t="e">
        <f t="shared" ref="Z159:AB159" si="149">IF((Z117+Z116+Z123+Z115 +Z118 +Z126+  Z101+Z96+Z97+Z94+Z102+Z103 - Z89-Z88-Z85-Z87)/(Z34+   IF(Z36&lt;0,Z36,0)   -   Z52)&lt;0,0,(Z117+Z116+Z123+Z115 +Z118 +Z126+  Z101+Z96+Z97+Z94+Z102+Z103 - Z89-Z88-Z85-Z87)/(Z34+IF(Z36&lt;0,Z36,0) -Z52))</f>
        <v>#DIV/0!</v>
      </c>
      <c r="AA159" s="149" t="e">
        <f t="shared" si="149"/>
        <v>#DIV/0!</v>
      </c>
      <c r="AB159" s="149" t="e">
        <f t="shared" si="149"/>
        <v>#DIV/0!</v>
      </c>
    </row>
    <row r="160" spans="1:29" ht="12" x14ac:dyDescent="0.2">
      <c r="A160" s="143"/>
      <c r="B160" s="143"/>
      <c r="D160" s="27"/>
      <c r="E160" s="91" t="s">
        <v>82</v>
      </c>
      <c r="F160" s="149" t="e">
        <f>IF(((F117+F116+F123+F115 +F118 +F126+  F101+F96+F97+F94+F102+F103 - F89-F88-F85-F87)-(F70-F119))/(F34+IF(F36&lt;0,F36,0)-F52)&lt;0,0,((F117+F116+F123+F115 +F118 +F126+  F101+F96+F97+F94+F102+F103 - F89-F88-F85-F87)-(F70-F119))/(F34+IF(F36&lt;0,F36,0)-F52))</f>
        <v>#DIV/0!</v>
      </c>
      <c r="G160" s="149" t="e">
        <f t="shared" ref="G160:H160" si="150">IF(((G117+G116+G123+G115 +G118 +G126+  G101+G96+G97+G94+G102+G103 - G89-G88-G85-G87)-(G70-G119))/(G34+IF(G36&lt;0,G36,0)-G52)&lt;0,0,((G117+G116+G123+G115 +G118 +G126+  G101+G96+G97+G94+G102+G103 - G89-G88-G85-G87)-(G70-G119))/(G34+IF(G36&lt;0,G36,0)-G52))</f>
        <v>#DIV/0!</v>
      </c>
      <c r="H160" s="149" t="e">
        <f t="shared" si="150"/>
        <v>#DIV/0!</v>
      </c>
      <c r="I160" s="27"/>
      <c r="J160" s="145"/>
      <c r="K160" s="27"/>
      <c r="L160" s="27"/>
      <c r="M160" s="27"/>
      <c r="N160" s="27"/>
      <c r="O160" s="91" t="s">
        <v>82</v>
      </c>
      <c r="P160" s="149" t="e">
        <f>IF(((P117+P116+P123+P115 +P118 +P126+  P101+P96+P97+P94+P102+P103 - P89-P88-P85-P87)-(P70-P119))/(P34+IF(P36&lt;0,P36,0)-P52)&lt;0,0,((P117+P116+P123+P115 +P118 +P126+  P101+P96+P97+P94+P102+P103 - P89-P88-P85-P87)-(P70-P119))/(P34+IF(P36&lt;0,P36,0)-P52))</f>
        <v>#DIV/0!</v>
      </c>
      <c r="Q160" s="149" t="e">
        <f t="shared" ref="Q160:R160" si="151">IF(((Q117+Q116+Q123+Q115 +Q118 +Q126+  Q101+Q96+Q97+Q94+Q102+Q103 - Q89-Q88-Q85-Q87)-(Q70-Q119))/(Q34+IF(Q36&lt;0,Q36,0)-Q52)&lt;0,0,((Q117+Q116+Q123+Q115 +Q118 +Q126+  Q101+Q96+Q97+Q94+Q102+Q103 - Q89-Q88-Q85-Q87)-(Q70-Q119))/(Q34+IF(Q36&lt;0,Q36,0)-Q52))</f>
        <v>#DIV/0!</v>
      </c>
      <c r="R160" s="149" t="e">
        <f t="shared" si="151"/>
        <v>#DIV/0!</v>
      </c>
      <c r="S160" s="27"/>
      <c r="T160" s="145"/>
      <c r="U160" s="27"/>
      <c r="V160" s="27"/>
      <c r="W160" s="27"/>
      <c r="X160" s="27"/>
      <c r="Y160" s="91" t="s">
        <v>82</v>
      </c>
      <c r="Z160" s="149" t="e">
        <f>IF(((Z117+Z116+Z123+Z115 +Z118 +Z126+  Z101+Z96+Z97+Z94+Z102+Z103 - Z89-Z88-Z85-Z87)-(Z70-Z119))/(Z34+IF(Z36&lt;0,Z36,0)-Z52)&lt;0,0,((Z117+Z116+Z123+Z115 +Z118 +Z126+  Z101+Z96+Z97+Z94+Z102+Z103 - Z89-Z88-Z85-Z87)-(Z70-Z119))/(Z34+IF(Z36&lt;0,Z36,0)-Z52))</f>
        <v>#DIV/0!</v>
      </c>
      <c r="AA160" s="149" t="e">
        <f t="shared" ref="AA160:AB160" si="152">IF(((AA117+AA116+AA123+AA115 +AA118 +AA126+  AA101+AA96+AA97+AA94+AA102+AA103 - AA89-AA88-AA85-AA87)-(AA70-AA119))/(AA34+IF(AA36&lt;0,AA36,0)-AA52)&lt;0,0,((AA117+AA116+AA123+AA115 +AA118 +AA126+  AA101+AA96+AA97+AA94+AA102+AA103 - AA89-AA88-AA85-AA87)-(AA70-AA119))/(AA34+IF(AA36&lt;0,AA36,0)-AA52))</f>
        <v>#DIV/0!</v>
      </c>
      <c r="AB160" s="149" t="e">
        <f t="shared" si="152"/>
        <v>#DIV/0!</v>
      </c>
    </row>
    <row r="161" spans="1:29" ht="12" x14ac:dyDescent="0.2">
      <c r="A161" s="143"/>
      <c r="B161" s="143"/>
      <c r="D161" s="27"/>
      <c r="E161" s="91" t="s">
        <v>75</v>
      </c>
      <c r="F161" s="149" t="e">
        <f>(F34+ IF(F36&lt;0,F36,0) +F40)/-(F37+F38)</f>
        <v>#DIV/0!</v>
      </c>
      <c r="G161" s="149" t="e">
        <f t="shared" ref="G161:H161" si="153">(G34+ IF(G36&lt;0,G36,0) +G40)/-(G37+G38)</f>
        <v>#DIV/0!</v>
      </c>
      <c r="H161" s="149" t="e">
        <f t="shared" si="153"/>
        <v>#DIV/0!</v>
      </c>
      <c r="I161" s="27"/>
      <c r="J161" s="145"/>
      <c r="K161" s="27"/>
      <c r="L161" s="27"/>
      <c r="M161" s="27"/>
      <c r="N161" s="27"/>
      <c r="O161" s="91" t="s">
        <v>75</v>
      </c>
      <c r="P161" s="149" t="e">
        <f t="shared" ref="P161:R161" si="154">(P34+ IF(P36&lt;0,P36,0) +P40)/-(P37+P38)</f>
        <v>#DIV/0!</v>
      </c>
      <c r="Q161" s="149" t="e">
        <f t="shared" si="154"/>
        <v>#DIV/0!</v>
      </c>
      <c r="R161" s="149" t="e">
        <f t="shared" si="154"/>
        <v>#DIV/0!</v>
      </c>
      <c r="S161" s="27"/>
      <c r="T161" s="145"/>
      <c r="U161" s="27"/>
      <c r="V161" s="27"/>
      <c r="W161" s="27"/>
      <c r="X161" s="27"/>
      <c r="Y161" s="91" t="s">
        <v>75</v>
      </c>
      <c r="Z161" s="149" t="e">
        <f t="shared" ref="Z161:AB161" si="155">(Z34+ IF(Z36&lt;0,Z36,0) +Z40)/-(Z37+Z38)</f>
        <v>#DIV/0!</v>
      </c>
      <c r="AA161" s="149" t="e">
        <f t="shared" si="155"/>
        <v>#DIV/0!</v>
      </c>
      <c r="AB161" s="149" t="e">
        <f t="shared" si="155"/>
        <v>#DIV/0!</v>
      </c>
    </row>
    <row r="162" spans="1:29" ht="12" x14ac:dyDescent="0.2">
      <c r="A162" s="143"/>
      <c r="B162" s="143"/>
      <c r="D162" s="27"/>
      <c r="E162" s="91" t="s">
        <v>78</v>
      </c>
      <c r="F162" s="149" t="e">
        <f>(F91-F75)/F109</f>
        <v>#DIV/0!</v>
      </c>
      <c r="G162" s="149" t="e">
        <f>(G91-G75)/G109</f>
        <v>#DIV/0!</v>
      </c>
      <c r="H162" s="149" t="e">
        <f>(H91-H75)/H109</f>
        <v>#DIV/0!</v>
      </c>
      <c r="I162" s="27"/>
      <c r="J162" s="145"/>
      <c r="K162" s="27"/>
      <c r="L162" s="27"/>
      <c r="M162" s="27"/>
      <c r="N162" s="27"/>
      <c r="O162" s="91" t="s">
        <v>78</v>
      </c>
      <c r="P162" s="149" t="e">
        <f t="shared" ref="P162:R162" si="156">(P91-P75)/P109</f>
        <v>#DIV/0!</v>
      </c>
      <c r="Q162" s="149" t="e">
        <f t="shared" si="156"/>
        <v>#DIV/0!</v>
      </c>
      <c r="R162" s="149" t="e">
        <f t="shared" si="156"/>
        <v>#DIV/0!</v>
      </c>
      <c r="S162" s="27"/>
      <c r="T162" s="145"/>
      <c r="U162" s="27"/>
      <c r="V162" s="27"/>
      <c r="W162" s="27"/>
      <c r="X162" s="27"/>
      <c r="Y162" s="91" t="s">
        <v>78</v>
      </c>
      <c r="Z162" s="149" t="e">
        <f t="shared" ref="Z162:AB162" si="157">(Z91-Z75)/Z109</f>
        <v>#DIV/0!</v>
      </c>
      <c r="AA162" s="149" t="e">
        <f t="shared" si="157"/>
        <v>#DIV/0!</v>
      </c>
      <c r="AB162" s="149" t="e">
        <f t="shared" si="157"/>
        <v>#DIV/0!</v>
      </c>
    </row>
    <row r="163" spans="1:29" ht="12" x14ac:dyDescent="0.2">
      <c r="A163" s="143"/>
      <c r="B163" s="143"/>
      <c r="D163" s="27"/>
      <c r="E163" s="91" t="s">
        <v>79</v>
      </c>
      <c r="F163" s="149">
        <f>F134</f>
        <v>0</v>
      </c>
      <c r="G163" s="149">
        <f>G134</f>
        <v>0</v>
      </c>
      <c r="H163" s="149">
        <f>H134</f>
        <v>0</v>
      </c>
      <c r="I163" s="27"/>
      <c r="J163" s="145"/>
      <c r="K163" s="27"/>
      <c r="L163" s="27"/>
      <c r="M163" s="27"/>
      <c r="N163" s="27"/>
      <c r="O163" s="91" t="s">
        <v>79</v>
      </c>
      <c r="P163" s="149">
        <f t="shared" ref="P163:R163" si="158">P134</f>
        <v>0</v>
      </c>
      <c r="Q163" s="149">
        <f t="shared" si="158"/>
        <v>0</v>
      </c>
      <c r="R163" s="149">
        <f t="shared" si="158"/>
        <v>0</v>
      </c>
      <c r="S163" s="27"/>
      <c r="T163" s="145"/>
      <c r="U163" s="27"/>
      <c r="V163" s="27"/>
      <c r="W163" s="27"/>
      <c r="X163" s="27"/>
      <c r="Y163" s="91" t="s">
        <v>79</v>
      </c>
      <c r="Z163" s="149">
        <f t="shared" ref="Z163:AB163" si="159">Z134</f>
        <v>0</v>
      </c>
      <c r="AA163" s="149">
        <f t="shared" si="159"/>
        <v>0</v>
      </c>
      <c r="AB163" s="149">
        <f t="shared" si="159"/>
        <v>0</v>
      </c>
    </row>
    <row r="164" spans="1:29" ht="12" x14ac:dyDescent="0.2">
      <c r="A164" s="143"/>
      <c r="B164" s="143"/>
      <c r="D164" s="27"/>
      <c r="E164" s="91" t="s">
        <v>80</v>
      </c>
      <c r="F164" s="150" t="e">
        <f>(F81+F82+F66+F67+F138)/(F58+F57+F59+F60+F91)</f>
        <v>#DIV/0!</v>
      </c>
      <c r="G164" s="150" t="e">
        <f>(G81+G82+G66+G67+G138)/(G58+G57+G59+G60+G91)</f>
        <v>#DIV/0!</v>
      </c>
      <c r="H164" s="150" t="e">
        <f>(H81+H82+H66+H67+H138)/(H58+H57+H59+H60+H91)</f>
        <v>#DIV/0!</v>
      </c>
      <c r="I164" s="27"/>
      <c r="J164" s="145"/>
      <c r="K164" s="27"/>
      <c r="L164" s="27"/>
      <c r="M164" s="27"/>
      <c r="N164" s="27"/>
      <c r="O164" s="91" t="s">
        <v>80</v>
      </c>
      <c r="P164" s="150" t="e">
        <f t="shared" ref="P164:R164" si="160">(P81+P82+P66+P67+P138)/(P58+P57+P59+P60+P91)</f>
        <v>#DIV/0!</v>
      </c>
      <c r="Q164" s="150" t="e">
        <f t="shared" si="160"/>
        <v>#DIV/0!</v>
      </c>
      <c r="R164" s="150" t="e">
        <f t="shared" si="160"/>
        <v>#DIV/0!</v>
      </c>
      <c r="S164" s="27"/>
      <c r="T164" s="145"/>
      <c r="U164" s="27"/>
      <c r="V164" s="27"/>
      <c r="W164" s="27"/>
      <c r="X164" s="27"/>
      <c r="Y164" s="91" t="s">
        <v>80</v>
      </c>
      <c r="Z164" s="150" t="e">
        <f t="shared" ref="Z164:AB164" si="161">(Z81+Z82+Z66+Z67+Z138)/(Z58+Z57+Z59+Z60+Z91)</f>
        <v>#DIV/0!</v>
      </c>
      <c r="AA164" s="150" t="e">
        <f t="shared" si="161"/>
        <v>#DIV/0!</v>
      </c>
      <c r="AB164" s="150" t="e">
        <f t="shared" si="161"/>
        <v>#DIV/0!</v>
      </c>
    </row>
    <row r="165" spans="1:29" ht="12" x14ac:dyDescent="0.2">
      <c r="A165" s="143"/>
      <c r="B165" s="143"/>
      <c r="D165" s="27"/>
      <c r="E165" s="42"/>
      <c r="F165" s="48"/>
      <c r="G165" s="48"/>
      <c r="H165" s="48"/>
      <c r="I165" s="27"/>
      <c r="J165" s="145"/>
      <c r="K165" s="27"/>
      <c r="L165" s="27"/>
      <c r="M165" s="27"/>
      <c r="N165" s="27"/>
      <c r="O165" s="42"/>
      <c r="P165" s="48"/>
      <c r="Q165" s="48"/>
      <c r="R165" s="48"/>
      <c r="S165" s="27"/>
      <c r="T165" s="145"/>
      <c r="U165" s="27"/>
      <c r="V165" s="27"/>
      <c r="W165" s="27"/>
      <c r="X165" s="27"/>
      <c r="Y165" s="42"/>
      <c r="Z165" s="48"/>
      <c r="AA165" s="48"/>
      <c r="AB165" s="48"/>
      <c r="AC165" s="27"/>
    </row>
    <row r="166" spans="1:29" ht="12" x14ac:dyDescent="0.2">
      <c r="A166" s="143"/>
      <c r="B166" s="143"/>
      <c r="D166" s="27"/>
      <c r="E166" s="42"/>
      <c r="F166" s="43"/>
      <c r="G166" s="43"/>
      <c r="H166" s="43"/>
      <c r="I166" s="27"/>
      <c r="J166" s="145"/>
      <c r="K166" s="27"/>
      <c r="L166" s="27"/>
      <c r="M166" s="27"/>
      <c r="N166" s="27"/>
      <c r="O166" s="42"/>
      <c r="P166" s="43"/>
      <c r="Q166" s="43"/>
      <c r="R166" s="43"/>
      <c r="S166" s="27"/>
      <c r="T166" s="145"/>
      <c r="U166" s="27"/>
      <c r="V166" s="27"/>
      <c r="W166" s="27"/>
      <c r="X166" s="27"/>
      <c r="Y166" s="42"/>
      <c r="Z166" s="43"/>
      <c r="AA166" s="43"/>
      <c r="AB166" s="43"/>
      <c r="AC166" s="27"/>
    </row>
    <row r="167" spans="1:29" ht="12" x14ac:dyDescent="0.2">
      <c r="A167" s="143"/>
      <c r="B167" s="143"/>
      <c r="D167" s="27"/>
      <c r="E167" s="145" t="s">
        <v>44</v>
      </c>
      <c r="F167" s="27"/>
      <c r="G167" s="27"/>
      <c r="H167" s="27"/>
      <c r="I167" s="27"/>
      <c r="J167" s="145"/>
      <c r="K167" s="27"/>
      <c r="L167" s="27"/>
      <c r="M167" s="27"/>
      <c r="N167" s="27"/>
      <c r="O167" s="145" t="s">
        <v>44</v>
      </c>
      <c r="P167" s="27"/>
      <c r="Q167" s="27"/>
      <c r="R167" s="27"/>
      <c r="S167" s="27"/>
      <c r="T167" s="145"/>
      <c r="U167" s="27"/>
      <c r="V167" s="27"/>
      <c r="W167" s="27"/>
      <c r="X167" s="27"/>
      <c r="Y167" s="145" t="s">
        <v>44</v>
      </c>
      <c r="Z167" s="27"/>
      <c r="AA167" s="27"/>
      <c r="AB167" s="27"/>
      <c r="AC167" s="27"/>
    </row>
    <row r="168" spans="1:29" ht="12" x14ac:dyDescent="0.2">
      <c r="A168" s="143"/>
      <c r="B168" s="143"/>
      <c r="D168" s="27"/>
      <c r="E168" s="91" t="s">
        <v>167</v>
      </c>
      <c r="F168" s="151" t="e">
        <f>IF(F156&gt;'Authority RAG Thresholds'!$I$15,"G",IF(F156&lt;'Authority RAG Thresholds'!$G$15,"R","A"))</f>
        <v>#DIV/0!</v>
      </c>
      <c r="G168" s="151" t="e">
        <f>IF(G156&gt;'Authority RAG Thresholds'!$I$15,"G",IF(G156&lt;'Authority RAG Thresholds'!$G$15,"R","A"))</f>
        <v>#DIV/0!</v>
      </c>
      <c r="H168" s="151" t="e">
        <f>IF(H156&gt;'Authority RAG Thresholds'!$I$15,"G",IF(H156&lt;'Authority RAG Thresholds'!$G$15,"R","A"))</f>
        <v>#DIV/0!</v>
      </c>
      <c r="I168" s="27"/>
      <c r="J168" s="145"/>
      <c r="K168" s="27"/>
      <c r="L168" s="27"/>
      <c r="M168" s="27"/>
      <c r="N168" s="27"/>
      <c r="O168" s="91" t="s">
        <v>167</v>
      </c>
      <c r="P168" s="151" t="e">
        <f>IF(P156&gt;'Authority RAG Thresholds'!$I$15,"G",IF(P156&lt;'Authority RAG Thresholds'!$G$15,"R","A"))</f>
        <v>#DIV/0!</v>
      </c>
      <c r="Q168" s="151" t="e">
        <f>IF(Q156&gt;'Authority RAG Thresholds'!$I$15,"G",IF(Q156&lt;'Authority RAG Thresholds'!$G$15,"R","A"))</f>
        <v>#DIV/0!</v>
      </c>
      <c r="R168" s="151" t="e">
        <f>IF(R156&gt;'Authority RAG Thresholds'!$I$15,"G",IF(R156&lt;'Authority RAG Thresholds'!$G$15,"R","A"))</f>
        <v>#DIV/0!</v>
      </c>
      <c r="S168" s="27"/>
      <c r="T168" s="145"/>
      <c r="U168" s="27"/>
      <c r="V168" s="27"/>
      <c r="W168" s="27"/>
      <c r="X168" s="27"/>
      <c r="Y168" s="91" t="s">
        <v>167</v>
      </c>
      <c r="Z168" s="151" t="e">
        <f>IF(Z156&gt;'Authority RAG Thresholds'!$I$15,"G",IF(Z156&lt;'Authority RAG Thresholds'!$G$15,"R","A"))</f>
        <v>#DIV/0!</v>
      </c>
      <c r="AA168" s="151" t="e">
        <f>IF(AA156&gt;'Authority RAG Thresholds'!$I$15,"G",IF(AA156&lt;'Authority RAG Thresholds'!$G$15,"R","A"))</f>
        <v>#DIV/0!</v>
      </c>
      <c r="AB168" s="151" t="e">
        <f>IF(AB156&gt;'Authority RAG Thresholds'!$I$15,"G",IF(AB156&lt;'Authority RAG Thresholds'!$G$15,"R","A"))</f>
        <v>#DIV/0!</v>
      </c>
    </row>
    <row r="169" spans="1:29" ht="12" x14ac:dyDescent="0.2">
      <c r="A169" s="143"/>
      <c r="B169" s="143"/>
      <c r="D169" s="27"/>
      <c r="E169" s="27" t="s">
        <v>68</v>
      </c>
      <c r="F169" s="151" t="str">
        <f>IF(F157&gt;'Authority RAG Thresholds'!$I$16,"G",IF(F157&lt;'Authority RAG Thresholds'!$G$16,"R","A"))</f>
        <v>R</v>
      </c>
      <c r="G169" s="151" t="str">
        <f>IF(G157&gt;'Authority RAG Thresholds'!$I$16,"G",IF(G157&lt;'Authority RAG Thresholds'!$G$16,"R","A"))</f>
        <v>R</v>
      </c>
      <c r="H169" s="151" t="str">
        <f>IF(H157&gt;'Authority RAG Thresholds'!$I$16,"G",IF(H157&lt;'Authority RAG Thresholds'!$G$16,"R","A"))</f>
        <v>R</v>
      </c>
      <c r="I169" s="27"/>
      <c r="J169" s="145"/>
      <c r="K169" s="27"/>
      <c r="L169" s="27"/>
      <c r="M169" s="27"/>
      <c r="N169" s="27"/>
      <c r="O169" s="27" t="s">
        <v>68</v>
      </c>
      <c r="P169" s="151" t="str">
        <f>IF(P157&gt;'Authority RAG Thresholds'!$I$16,"G",IF(P157&lt;'Authority RAG Thresholds'!$G$16,"R","A"))</f>
        <v>R</v>
      </c>
      <c r="Q169" s="151" t="str">
        <f>IF(Q157&gt;'Authority RAG Thresholds'!$I$16,"G",IF(Q157&lt;'Authority RAG Thresholds'!$G$16,"R","A"))</f>
        <v>R</v>
      </c>
      <c r="R169" s="151" t="str">
        <f>IF(R157&gt;'Authority RAG Thresholds'!$I$16,"G",IF(R157&lt;'Authority RAG Thresholds'!$G$16,"R","A"))</f>
        <v>R</v>
      </c>
      <c r="S169" s="27"/>
      <c r="T169" s="145"/>
      <c r="U169" s="27"/>
      <c r="V169" s="27"/>
      <c r="W169" s="27"/>
      <c r="X169" s="27"/>
      <c r="Y169" s="27" t="s">
        <v>68</v>
      </c>
      <c r="Z169" s="151" t="str">
        <f>IF(Z157&gt;'Authority RAG Thresholds'!$I$16,"G",IF(Z157&lt;'Authority RAG Thresholds'!$G$16,"R","A"))</f>
        <v>R</v>
      </c>
      <c r="AA169" s="151" t="str">
        <f>IF(AA157&gt;'Authority RAG Thresholds'!$I$16,"G",IF(AA157&lt;'Authority RAG Thresholds'!$G$16,"R","A"))</f>
        <v>R</v>
      </c>
      <c r="AB169" s="151" t="str">
        <f>IF(AB157&gt;'Authority RAG Thresholds'!$I$16,"G",IF(AB157&lt;'Authority RAG Thresholds'!$G$16,"R","A"))</f>
        <v>R</v>
      </c>
      <c r="AC169" s="27"/>
    </row>
    <row r="170" spans="1:29" ht="12" x14ac:dyDescent="0.2">
      <c r="A170" s="143"/>
      <c r="B170" s="143"/>
      <c r="D170" s="27"/>
      <c r="E170" s="27" t="s">
        <v>253</v>
      </c>
      <c r="F170" s="151" t="str">
        <f>IF(F158="N/A","N/A",IF(F147&lt;0,"R",IF((F117+F116+F123+F115 +F118 + F126+ F101+F96+F97+F94+F102+F103 - F89-F88-F85-F87)&lt;0,"G",IF(F158&gt;'Authority RAG Thresholds'!$I$17,"G",IF(F158&lt;'Authority RAG Thresholds'!$G$17,"R","A")))))</f>
        <v>N/A</v>
      </c>
      <c r="G170" s="151" t="str">
        <f>IF(G158="N/A","N/A",IF(G147&lt;0,"R",IF((G117+G116+G123+G115 +G118 + G126+ G101+G96+G97+G94+G102+G103 - G89-G88-G85-G87)&lt;0,"G",IF(G158&gt;'Authority RAG Thresholds'!$I$17,"G",IF(G158&lt;'Authority RAG Thresholds'!$G$17,"R","A")))))</f>
        <v>N/A</v>
      </c>
      <c r="H170" s="151" t="str">
        <f>IF(H158="N/A","N/A",IF(H147&lt;0,"R",IF((H117+H116+H123+H115 +H118 + H126+ H101+H96+H97+H94+H102+H103 - H89-H88-H85-H87)&lt;0,"G",IF(H158&gt;'Authority RAG Thresholds'!$I$17,"G",IF(H158&lt;'Authority RAG Thresholds'!$G$17,"R","A")))))</f>
        <v>N/A</v>
      </c>
      <c r="I170" s="27"/>
      <c r="J170" s="145"/>
      <c r="K170" s="27"/>
      <c r="L170" s="27"/>
      <c r="M170" s="27"/>
      <c r="N170" s="27"/>
      <c r="O170" s="27" t="s">
        <v>253</v>
      </c>
      <c r="P170" s="151" t="str">
        <f>IF(P158="N/A","N/A",IF(P147&lt;0,"R",IF((P117+P116+P123+P115 +P118 + P126+ P101+P96+P97+P94+P102+P103 - P89-P88-P85-P87)&lt;0,"G",IF(P158&gt;'Authority RAG Thresholds'!$I$17,"G",IF(P158&lt;'Authority RAG Thresholds'!$G$17,"R","A")))))</f>
        <v>N/A</v>
      </c>
      <c r="Q170" s="151" t="str">
        <f>IF(Q158="N/A","N/A",IF(Q147&lt;0,"R",IF((Q117+Q116+Q123+Q115 +Q118 + Q126+ Q101+Q96+Q97+Q94+Q102+Q103 - Q89-Q88-Q85-Q87)&lt;0,"G",IF(Q158&gt;'Authority RAG Thresholds'!$I$17,"G",IF(Q158&lt;'Authority RAG Thresholds'!$G$17,"R","A")))))</f>
        <v>N/A</v>
      </c>
      <c r="R170" s="151" t="str">
        <f>IF(R158="N/A","N/A",IF(R147&lt;0,"R",IF((R117+R116+R123+R115 +R118 + R126+ R101+R96+R97+R94+R102+R103 - R89-R88-R85-R87)&lt;0,"G",IF(R158&gt;'Authority RAG Thresholds'!$I$17,"G",IF(R158&lt;'Authority RAG Thresholds'!$G$17,"R","A")))))</f>
        <v>N/A</v>
      </c>
      <c r="S170" s="27"/>
      <c r="T170" s="145"/>
      <c r="U170" s="27"/>
      <c r="V170" s="27"/>
      <c r="W170" s="27"/>
      <c r="X170" s="27"/>
      <c r="Y170" s="27" t="s">
        <v>253</v>
      </c>
      <c r="Z170" s="151" t="str">
        <f>IF(Z158="N/A","N/A",IF(Z147&lt;0,"R",IF((Z117+Z116+Z123+Z115 +Z118 + Z126+ Z101+Z96+Z97+Z94+Z102+Z103 - Z89-Z88-Z85-Z87)&lt;0,"G",IF(Z158&gt;'Authority RAG Thresholds'!$I$17,"G",IF(Z158&lt;'Authority RAG Thresholds'!$G$17,"R","A")))))</f>
        <v>N/A</v>
      </c>
      <c r="AA170" s="151" t="str">
        <f>IF(AA158="N/A","N/A",IF(AA147&lt;0,"R",IF((AA117+AA116+AA123+AA115 +AA118 + AA126+ AA101+AA96+AA97+AA94+AA102+AA103 - AA89-AA88-AA85-AA87)&lt;0,"G",IF(AA158&gt;'Authority RAG Thresholds'!$I$17,"G",IF(AA158&lt;'Authority RAG Thresholds'!$G$17,"R","A")))))</f>
        <v>N/A</v>
      </c>
      <c r="AB170" s="151" t="str">
        <f>IF(AB158="N/A","N/A",IF(AB147&lt;0,"R",IF((AB117+AB116+AB123+AB115 +AB118 + AB126+ AB101+AB96+AB97+AB94+AB102+AB103 - AB89-AB88-AB85-AB87)&lt;0,"G",IF(AB158&gt;'Authority RAG Thresholds'!$I$17,"G",IF(AB158&lt;'Authority RAG Thresholds'!$G$17,"R","A")))))</f>
        <v>N/A</v>
      </c>
    </row>
    <row r="171" spans="1:29" ht="12" x14ac:dyDescent="0.2">
      <c r="A171" s="143"/>
      <c r="B171" s="143"/>
      <c r="D171" s="27"/>
      <c r="E171" s="27" t="s">
        <v>77</v>
      </c>
      <c r="F171" s="151" t="e">
        <f>IF((F34+   IF(F36&lt;0,F36,0)  -F52)&lt;0,"R",IF(((F117+F116+F123+F115 +F118 +F126+  F101+F96+F97+F94+F102+F103 - F89-F88-F85-F87)&lt;0),"G",IF(F159&lt;'Authority RAG Thresholds'!$I$18,"G",IF(F159&gt;'Authority RAG Thresholds'!$G$18,"R","A"))))</f>
        <v>#DIV/0!</v>
      </c>
      <c r="G171" s="151" t="e">
        <f>IF((G34+   IF(G36&lt;0,G36,0)  -G52)&lt;0,"R",IF(((G117+G116+G123+G115 +G118 +G126+  G101+G96+G97+G94+G102+G103 - G89-G88-G85-G87)&lt;0),"G",IF(G159&lt;'Authority RAG Thresholds'!$I$18,"G",IF(G159&gt;'Authority RAG Thresholds'!$G$18,"R","A"))))</f>
        <v>#DIV/0!</v>
      </c>
      <c r="H171" s="151" t="e">
        <f>IF((H34+   IF(H36&lt;0,H36,0)  -H52)&lt;0,"R",IF(((H117+H116+H123+H115 +H118 +H126+  H101+H96+H97+H94+H102+H103 - H89-H88-H85-H87)&lt;0),"G",IF(H159&lt;'Authority RAG Thresholds'!$I$18,"G",IF(H159&gt;'Authority RAG Thresholds'!$G$18,"R","A"))))</f>
        <v>#DIV/0!</v>
      </c>
      <c r="I171" s="27"/>
      <c r="J171" s="145"/>
      <c r="K171" s="27"/>
      <c r="L171" s="27"/>
      <c r="M171" s="27"/>
      <c r="N171" s="27"/>
      <c r="O171" s="27" t="s">
        <v>77</v>
      </c>
      <c r="P171" s="151" t="e">
        <f>IF((P34+   IF(P36&lt;0,P36,0)  -P52)&lt;0,"R",IF(((P117+P116+P123+P115 +P118 +P126+  P101+P96+P97+P94+P102+P103 - P89-P88-P85-P87)&lt;0),"G",IF(P159&lt;'Authority RAG Thresholds'!$I$18,"G",IF(P159&gt;'Authority RAG Thresholds'!$G$18,"R","A"))))</f>
        <v>#DIV/0!</v>
      </c>
      <c r="Q171" s="151" t="e">
        <f>IF((Q34+   IF(Q36&lt;0,Q36,0)  -Q52)&lt;0,"R",IF(((Q117+Q116+Q123+Q115 +Q118 +Q126+  Q101+Q96+Q97+Q94+Q102+Q103 - Q89-Q88-Q85-Q87)&lt;0),"G",IF(Q159&lt;'Authority RAG Thresholds'!$I$18,"G",IF(Q159&gt;'Authority RAG Thresholds'!$G$18,"R","A"))))</f>
        <v>#DIV/0!</v>
      </c>
      <c r="R171" s="151" t="e">
        <f>IF((R34+   IF(R36&lt;0,R36,0)  -R52)&lt;0,"R",IF(((R117+R116+R123+R115 +R118 +R126+  R101+R96+R97+R94+R102+R103 - R89-R88-R85-R87)&lt;0),"G",IF(R159&lt;'Authority RAG Thresholds'!$I$18,"G",IF(R159&gt;'Authority RAG Thresholds'!$G$18,"R","A"))))</f>
        <v>#DIV/0!</v>
      </c>
      <c r="S171" s="27"/>
      <c r="T171" s="145"/>
      <c r="U171" s="27"/>
      <c r="V171" s="27"/>
      <c r="W171" s="27"/>
      <c r="X171" s="27"/>
      <c r="Y171" s="27" t="s">
        <v>77</v>
      </c>
      <c r="Z171" s="151" t="e">
        <f>IF((Z34+   IF(Z36&lt;0,Z36,0)  -Z52)&lt;0,"R",IF(((Z117+Z116+Z123+Z115 +Z118 +Z126+  Z101+Z96+Z97+Z94+Z102+Z103 - Z89-Z88-Z85-Z87)&lt;0),"G",IF(Z159&lt;'Authority RAG Thresholds'!$I$18,"G",IF(Z159&gt;'Authority RAG Thresholds'!$G$18,"R","A"))))</f>
        <v>#DIV/0!</v>
      </c>
      <c r="AA171" s="151" t="e">
        <f>IF((AA34+   IF(AA36&lt;0,AA36,0)  -AA52)&lt;0,"R",IF(((AA117+AA116+AA123+AA115 +AA118 +AA126+  AA101+AA96+AA97+AA94+AA102+AA103 - AA89-AA88-AA85-AA87)&lt;0),"G",IF(AA159&lt;'Authority RAG Thresholds'!$I$18,"G",IF(AA159&gt;'Authority RAG Thresholds'!$G$18,"R","A"))))</f>
        <v>#DIV/0!</v>
      </c>
      <c r="AB171" s="151" t="e">
        <f>IF((AB34+   IF(AB36&lt;0,AB36,0)  -AB52)&lt;0,"R",IF(((AB117+AB116+AB123+AB115 +AB118 +AB126+  AB101+AB96+AB97+AB94+AB102+AB103 - AB89-AB88-AB85-AB87)&lt;0),"G",IF(AB159&lt;'Authority RAG Thresholds'!$I$18,"G",IF(AB159&gt;'Authority RAG Thresholds'!$G$18,"R","A"))))</f>
        <v>#DIV/0!</v>
      </c>
    </row>
    <row r="172" spans="1:29" ht="12" x14ac:dyDescent="0.2">
      <c r="A172" s="143"/>
      <c r="B172" s="143"/>
      <c r="D172" s="27"/>
      <c r="E172" s="27" t="s">
        <v>82</v>
      </c>
      <c r="F172" s="151" t="e">
        <f>IF((F34+   IF(F36&lt;0,F36,0)  -F52)&lt;0,"R",IF(( ((F117+F116+F123+F115 +F118 +F126+  F101+F96+F97+F94+F102+F103 - F89-F88-F85-F87)-(F70-F119))&lt;0),"G",IF(F160&lt;'Authority RAG Thresholds'!$I$19,"G",IF(F160&gt;'Authority RAG Thresholds'!$G$19,"R","A"))))</f>
        <v>#DIV/0!</v>
      </c>
      <c r="G172" s="151" t="e">
        <f>IF((G34+   IF(G36&lt;0,G36,0)  -G52)&lt;0,"R",IF(( ((G117+G116+G123+G115 +G118 +G126+  G101+G96+G97+G94+G102+G103 - G89-G88-G85-G87)-(G70-G119))&lt;0),"G",IF(G160&lt;'Authority RAG Thresholds'!$I$19,"G",IF(G160&gt;'Authority RAG Thresholds'!$G$19,"R","A"))))</f>
        <v>#DIV/0!</v>
      </c>
      <c r="H172" s="151" t="e">
        <f>IF((H34+   IF(H36&lt;0,H36,0)  -H52)&lt;0,"R",IF(( ((H117+H116+H123+H115 +H118 +H126+  H101+H96+H97+H94+H102+H103 - H89-H88-H85-H87)-(H70-H119))&lt;0),"G",IF(H160&lt;'Authority RAG Thresholds'!$I$19,"G",IF(H160&gt;'Authority RAG Thresholds'!$G$19,"R","A"))))</f>
        <v>#DIV/0!</v>
      </c>
      <c r="I172" s="27"/>
      <c r="J172" s="145"/>
      <c r="K172" s="27"/>
      <c r="L172" s="27"/>
      <c r="M172" s="27"/>
      <c r="N172" s="27"/>
      <c r="O172" s="27" t="s">
        <v>82</v>
      </c>
      <c r="P172" s="151" t="e">
        <f>IF((P34+   IF(P36&lt;0,P36,0)  -P52)&lt;0,"R",IF(( ((P117+P116+P123+P115 +P118 +P126+  P101+P96+P97+P94+P102+P103 - P89-P88-P85-P87)-(P70-P119))&lt;0),"G",IF(P160&lt;'Authority RAG Thresholds'!$I$19,"G",IF(P160&gt;'Authority RAG Thresholds'!$G$19,"R","A"))))</f>
        <v>#DIV/0!</v>
      </c>
      <c r="Q172" s="151" t="e">
        <f>IF((Q34+   IF(Q36&lt;0,Q36,0)  -Q52)&lt;0,"R",IF(( ((Q117+Q116+Q123+Q115 +Q118 +Q126+  Q101+Q96+Q97+Q94+Q102+Q103 - Q89-Q88-Q85-Q87)-(Q70-Q119))&lt;0),"G",IF(Q160&lt;'Authority RAG Thresholds'!$I$19,"G",IF(Q160&gt;'Authority RAG Thresholds'!$G$19,"R","A"))))</f>
        <v>#DIV/0!</v>
      </c>
      <c r="R172" s="151" t="e">
        <f>IF((R34+   IF(R36&lt;0,R36,0)  -R52)&lt;0,"R",IF(( ((R117+R116+R123+R115 +R118 +R126+  R101+R96+R97+R94+R102+R103 - R89-R88-R85-R87)-(R70-R119))&lt;0),"G",IF(R160&lt;'Authority RAG Thresholds'!$I$19,"G",IF(R160&gt;'Authority RAG Thresholds'!$G$19,"R","A"))))</f>
        <v>#DIV/0!</v>
      </c>
      <c r="S172" s="27"/>
      <c r="T172" s="145"/>
      <c r="U172" s="27"/>
      <c r="V172" s="27"/>
      <c r="W172" s="27"/>
      <c r="X172" s="27"/>
      <c r="Y172" s="27" t="s">
        <v>82</v>
      </c>
      <c r="Z172" s="151" t="e">
        <f>IF((Z34+   IF(Z36&lt;0,Z36,0)  -Z52)&lt;0,"R",IF(( ((Z117+Z116+Z123+Z115 +Z118 +Z126+  Z101+Z96+Z97+Z94+Z102+Z103 - Z89-Z88-Z85-Z87)-(Z70-Z119))&lt;0),"G",IF(Z160&lt;'Authority RAG Thresholds'!$I$19,"G",IF(Z160&gt;'Authority RAG Thresholds'!$G$19,"R","A"))))</f>
        <v>#DIV/0!</v>
      </c>
      <c r="AA172" s="151" t="e">
        <f>IF((AA34+   IF(AA36&lt;0,AA36,0)  -AA52)&lt;0,"R",IF(( ((AA117+AA116+AA123+AA115 +AA118 +AA126+  AA101+AA96+AA97+AA94+AA102+AA103 - AA89-AA88-AA85-AA87)-(AA70-AA119))&lt;0),"G",IF(AA160&lt;'Authority RAG Thresholds'!$I$19,"G",IF(AA160&gt;'Authority RAG Thresholds'!$G$19,"R","A"))))</f>
        <v>#DIV/0!</v>
      </c>
      <c r="AB172" s="151" t="e">
        <f>IF((AB34+   IF(AB36&lt;0,AB36,0)  -AB52)&lt;0,"R",IF(( ((AB117+AB116+AB123+AB115 +AB118 +AB126+  AB101+AB96+AB97+AB94+AB102+AB103 - AB89-AB88-AB85-AB87)-(AB70-AB119))&lt;0),"G",IF(AB160&lt;'Authority RAG Thresholds'!$I$19,"G",IF(AB160&gt;'Authority RAG Thresholds'!$G$19,"R","A"))))</f>
        <v>#DIV/0!</v>
      </c>
    </row>
    <row r="173" spans="1:29" ht="12" x14ac:dyDescent="0.2">
      <c r="A173" s="143"/>
      <c r="B173" s="143"/>
      <c r="D173" s="27"/>
      <c r="E173" s="27" t="s">
        <v>75</v>
      </c>
      <c r="F173" s="151" t="str">
        <f>IF(-(F37+F38)&lt;=0,"G",IF((  F34+ IF(F36&lt;0,F36,0) +F40 )&lt;0,"R",IF(F161&gt;'Authority RAG Thresholds'!$I$20,"G",IF(F161&lt;'Authority RAG Thresholds'!$G$20,"R","A"))))</f>
        <v>G</v>
      </c>
      <c r="G173" s="151" t="str">
        <f>IF(-(G37+G38)&lt;=0,"G",IF((  G34+ IF(G36&lt;0,G36,0) +G40 )&lt;0,"R",IF(G161&gt;'Authority RAG Thresholds'!$I$20,"G",IF(G161&lt;'Authority RAG Thresholds'!$G$20,"R","A"))))</f>
        <v>G</v>
      </c>
      <c r="H173" s="151" t="str">
        <f>IF(-(H37+H38)&lt;=0,"G",IF((  H34+ IF(H36&lt;0,H36,0) +H40 )&lt;0,"R",IF(H161&gt;'Authority RAG Thresholds'!$I$20,"G",IF(H161&lt;'Authority RAG Thresholds'!$G$20,"R","A"))))</f>
        <v>G</v>
      </c>
      <c r="I173" s="27"/>
      <c r="J173" s="145"/>
      <c r="K173" s="27"/>
      <c r="L173" s="27"/>
      <c r="M173" s="27"/>
      <c r="N173" s="27"/>
      <c r="O173" s="27" t="s">
        <v>75</v>
      </c>
      <c r="P173" s="151" t="str">
        <f>IF(-(P37+P38)&lt;=0,"G",IF((  P34+ IF(P36&lt;0,P36,0) +P40 )&lt;0,"R",IF(P161&gt;'Authority RAG Thresholds'!$I$20,"G",IF(P161&lt;'Authority RAG Thresholds'!$G$20,"R","A"))))</f>
        <v>G</v>
      </c>
      <c r="Q173" s="151" t="str">
        <f>IF(-(Q37+Q38)&lt;=0,"G",IF((  Q34+ IF(Q36&lt;0,Q36,0) +Q40 )&lt;0,"R",IF(Q161&gt;'Authority RAG Thresholds'!$I$20,"G",IF(Q161&lt;'Authority RAG Thresholds'!$G$20,"R","A"))))</f>
        <v>G</v>
      </c>
      <c r="R173" s="151" t="str">
        <f>IF(-(R37+R38)&lt;=0,"G",IF((  R34+ IF(R36&lt;0,R36,0) +R40 )&lt;0,"R",IF(R161&gt;'Authority RAG Thresholds'!$I$20,"G",IF(R161&lt;'Authority RAG Thresholds'!$G$20,"R","A"))))</f>
        <v>G</v>
      </c>
      <c r="S173" s="27"/>
      <c r="T173" s="145"/>
      <c r="U173" s="27"/>
      <c r="V173" s="27"/>
      <c r="W173" s="27"/>
      <c r="X173" s="27"/>
      <c r="Y173" s="27" t="s">
        <v>75</v>
      </c>
      <c r="Z173" s="151" t="str">
        <f>IF(-(Z37+Z38)&lt;=0,"G",IF((  Z34+ IF(Z36&lt;0,Z36,0) +Z40 )&lt;0,"R",IF(Z161&gt;'Authority RAG Thresholds'!$I$20,"G",IF(Z161&lt;'Authority RAG Thresholds'!$G$20,"R","A"))))</f>
        <v>G</v>
      </c>
      <c r="AA173" s="151" t="str">
        <f>IF(-(AA37+AA38)&lt;=0,"G",IF((  AA34+ IF(AA36&lt;0,AA36,0) +AA40 )&lt;0,"R",IF(AA161&gt;'Authority RAG Thresholds'!$I$20,"G",IF(AA161&lt;'Authority RAG Thresholds'!$G$20,"R","A"))))</f>
        <v>G</v>
      </c>
      <c r="AB173" s="151" t="str">
        <f>IF(-(AB37+AB38)&lt;=0,"G",IF((  AB34+ IF(AB36&lt;0,AB36,0) +AB40 )&lt;0,"R",IF(AB161&gt;'Authority RAG Thresholds'!$I$20,"G",IF(AB161&lt;'Authority RAG Thresholds'!$G$20,"R","A"))))</f>
        <v>G</v>
      </c>
    </row>
    <row r="174" spans="1:29" ht="12" x14ac:dyDescent="0.2">
      <c r="A174" s="143"/>
      <c r="B174" s="143"/>
      <c r="D174" s="27"/>
      <c r="E174" s="27" t="s">
        <v>78</v>
      </c>
      <c r="F174" s="151" t="e">
        <f>IF(F162&gt;'Authority RAG Thresholds'!$I$21,"G",IF(F162&lt;'Authority RAG Thresholds'!$G$21,"R","A"))</f>
        <v>#DIV/0!</v>
      </c>
      <c r="G174" s="151" t="e">
        <f>IF(G162&gt;'Authority RAG Thresholds'!$I$21,"G",IF(G162&lt;'Authority RAG Thresholds'!$G$21,"R","A"))</f>
        <v>#DIV/0!</v>
      </c>
      <c r="H174" s="151" t="e">
        <f>IF(H162&gt;'Authority RAG Thresholds'!$I$21,"G",IF(H162&lt;'Authority RAG Thresholds'!$G$21,"R","A"))</f>
        <v>#DIV/0!</v>
      </c>
      <c r="I174" s="27"/>
      <c r="J174" s="145"/>
      <c r="K174" s="27"/>
      <c r="L174" s="27"/>
      <c r="M174" s="27"/>
      <c r="N174" s="27"/>
      <c r="O174" s="27" t="s">
        <v>78</v>
      </c>
      <c r="P174" s="151" t="e">
        <f>IF(P162&gt;'Authority RAG Thresholds'!$I$21,"G",IF(P162&lt;'Authority RAG Thresholds'!$G$21,"R","A"))</f>
        <v>#DIV/0!</v>
      </c>
      <c r="Q174" s="151" t="e">
        <f>IF(Q162&gt;'Authority RAG Thresholds'!$I$21,"G",IF(Q162&lt;'Authority RAG Thresholds'!$G$21,"R","A"))</f>
        <v>#DIV/0!</v>
      </c>
      <c r="R174" s="151" t="e">
        <f>IF(R162&gt;'Authority RAG Thresholds'!$I$21,"G",IF(R162&lt;'Authority RAG Thresholds'!$G$21,"R","A"))</f>
        <v>#DIV/0!</v>
      </c>
      <c r="S174" s="27"/>
      <c r="T174" s="145"/>
      <c r="U174" s="27"/>
      <c r="V174" s="27"/>
      <c r="W174" s="27"/>
      <c r="X174" s="27"/>
      <c r="Y174" s="27" t="s">
        <v>78</v>
      </c>
      <c r="Z174" s="151" t="e">
        <f>IF(Z162&gt;'Authority RAG Thresholds'!$I$21,"G",IF(Z162&lt;'Authority RAG Thresholds'!$G$21,"R","A"))</f>
        <v>#DIV/0!</v>
      </c>
      <c r="AA174" s="151" t="e">
        <f>IF(AA162&gt;'Authority RAG Thresholds'!$I$21,"G",IF(AA162&lt;'Authority RAG Thresholds'!$G$21,"R","A"))</f>
        <v>#DIV/0!</v>
      </c>
      <c r="AB174" s="151" t="e">
        <f>IF(AB162&gt;'Authority RAG Thresholds'!$I$21,"G",IF(AB162&lt;'Authority RAG Thresholds'!$G$21,"R","A"))</f>
        <v>#DIV/0!</v>
      </c>
    </row>
    <row r="175" spans="1:29" ht="12" x14ac:dyDescent="0.2">
      <c r="A175" s="143"/>
      <c r="B175" s="143"/>
      <c r="D175" s="27"/>
      <c r="E175" s="27" t="s">
        <v>79</v>
      </c>
      <c r="F175" s="151" t="str">
        <f>IF(F163&gt;'Authority RAG Thresholds'!$G$22,"G","R")</f>
        <v>R</v>
      </c>
      <c r="G175" s="151" t="str">
        <f>IF(G163&gt;'Authority RAG Thresholds'!$G$22,"G","R")</f>
        <v>R</v>
      </c>
      <c r="H175" s="151" t="str">
        <f>IF(H163&gt;'Authority RAG Thresholds'!$G$22,"G","R")</f>
        <v>R</v>
      </c>
      <c r="I175" s="27"/>
      <c r="J175" s="145"/>
      <c r="K175" s="27"/>
      <c r="L175" s="27"/>
      <c r="M175" s="27"/>
      <c r="N175" s="27"/>
      <c r="O175" s="27" t="s">
        <v>79</v>
      </c>
      <c r="P175" s="151" t="str">
        <f>IF(P163&gt;'Authority RAG Thresholds'!$G$22,"G","R")</f>
        <v>R</v>
      </c>
      <c r="Q175" s="151" t="str">
        <f>IF(Q163&gt;'Authority RAG Thresholds'!$G$22,"G","R")</f>
        <v>R</v>
      </c>
      <c r="R175" s="151" t="str">
        <f>IF(R163&gt;'Authority RAG Thresholds'!$G$22,"G","R")</f>
        <v>R</v>
      </c>
      <c r="S175" s="27"/>
      <c r="T175" s="145"/>
      <c r="U175" s="27"/>
      <c r="V175" s="27"/>
      <c r="W175" s="27"/>
      <c r="X175" s="27"/>
      <c r="Y175" s="27" t="s">
        <v>79</v>
      </c>
      <c r="Z175" s="151" t="str">
        <f>IF(Z163&gt;'Authority RAG Thresholds'!$G$22,"G","R")</f>
        <v>R</v>
      </c>
      <c r="AA175" s="151" t="str">
        <f>IF(AA163&gt;'Authority RAG Thresholds'!$G$22,"G","R")</f>
        <v>R</v>
      </c>
      <c r="AB175" s="151" t="str">
        <f>IF(AB163&gt;'Authority RAG Thresholds'!$G$22,"G","R")</f>
        <v>R</v>
      </c>
    </row>
    <row r="176" spans="1:29" ht="12" x14ac:dyDescent="0.2">
      <c r="A176" s="143"/>
      <c r="B176" s="143"/>
      <c r="D176" s="27"/>
      <c r="E176" s="27" t="s">
        <v>80</v>
      </c>
      <c r="F176" s="151" t="e">
        <f>IF(F139=SysConfig!$F$43,"R",IF((F81+F82+F66+F67+F138)&lt;0,"G",IF(F164&lt;'Authority RAG Thresholds'!$I$23,"G",IF(F164&gt;'Authority RAG Thresholds'!$G$23,"R","A"))))</f>
        <v>#DIV/0!</v>
      </c>
      <c r="G176" s="151" t="e">
        <f>IF(G139=SysConfig!$F$43,"R",IF((G81+G82+G66+G67+G138)&lt;0,"G",IF(G164&lt;'Authority RAG Thresholds'!$I$23,"G",IF(G164&gt;'Authority RAG Thresholds'!$G$23,"R","A"))))</f>
        <v>#DIV/0!</v>
      </c>
      <c r="H176" s="151" t="e">
        <f>IF(H139=SysConfig!$F$43,"R",IF((H81+H82+H66+H67+H138)&lt;0,"G",IF(H164&lt;'Authority RAG Thresholds'!$I$23,"G",IF(H164&gt;'Authority RAG Thresholds'!$G$23,"R","A"))))</f>
        <v>#DIV/0!</v>
      </c>
      <c r="I176" s="27"/>
      <c r="J176" s="145"/>
      <c r="K176" s="27"/>
      <c r="L176" s="27"/>
      <c r="M176" s="27"/>
      <c r="N176" s="27"/>
      <c r="O176" s="27" t="s">
        <v>80</v>
      </c>
      <c r="P176" s="151" t="e">
        <f>IF(P139=SysConfig!$F$43,"R",IF((P81+P82+P66+P67+P138)&lt;0,"G",IF(P164&lt;'Authority RAG Thresholds'!$I$23,"G",IF(P164&gt;'Authority RAG Thresholds'!$G$23,"R","A"))))</f>
        <v>#DIV/0!</v>
      </c>
      <c r="Q176" s="151" t="e">
        <f>IF(Q139=SysConfig!$F$43,"R",IF((Q81+Q82+Q66+Q67+Q138)&lt;0,"G",IF(Q164&lt;'Authority RAG Thresholds'!$I$23,"G",IF(Q164&gt;'Authority RAG Thresholds'!$G$23,"R","A"))))</f>
        <v>#DIV/0!</v>
      </c>
      <c r="R176" s="151" t="e">
        <f>IF(R139=SysConfig!$F$43,"R",IF((R81+R82+R66+R67+R138)&lt;0,"G",IF(R164&lt;'Authority RAG Thresholds'!$I$23,"G",IF(R164&gt;'Authority RAG Thresholds'!$G$23,"R","A"))))</f>
        <v>#DIV/0!</v>
      </c>
      <c r="S176" s="27"/>
      <c r="T176" s="145"/>
      <c r="U176" s="27"/>
      <c r="V176" s="27"/>
      <c r="W176" s="27"/>
      <c r="X176" s="27"/>
      <c r="Y176" s="27" t="s">
        <v>80</v>
      </c>
      <c r="Z176" s="151" t="e">
        <f>IF(Z139=SysConfig!$F$43,"R",IF((Z81+Z82+Z66+Z67+Z138)&lt;0,"G",IF(Z164&lt;'Authority RAG Thresholds'!$I$23,"G",IF(Z164&gt;'Authority RAG Thresholds'!$G$23,"R","A"))))</f>
        <v>#DIV/0!</v>
      </c>
      <c r="AA176" s="151" t="e">
        <f>IF(AA139=SysConfig!$F$43,"R",IF((AA81+AA82+AA66+AA67+AA138)&lt;0,"G",IF(AA164&lt;'Authority RAG Thresholds'!$I$23,"G",IF(AA164&gt;'Authority RAG Thresholds'!$G$23,"R","A"))))</f>
        <v>#DIV/0!</v>
      </c>
      <c r="AB176" s="151" t="e">
        <f>IF(AB139=SysConfig!$F$43,"R",IF((AB81+AB82+AB66+AB67+AB138)&lt;0,"G",IF(AB164&lt;'Authority RAG Thresholds'!$I$23,"G",IF(AB164&gt;'Authority RAG Thresholds'!$G$23,"R","A"))))</f>
        <v>#DIV/0!</v>
      </c>
    </row>
    <row r="177" spans="1:29" ht="12" x14ac:dyDescent="0.2">
      <c r="A177" s="143"/>
      <c r="B177" s="143"/>
      <c r="D177" s="27"/>
      <c r="J177" s="145"/>
      <c r="K177" s="27"/>
      <c r="L177" s="27"/>
      <c r="M177" s="27"/>
      <c r="N177" s="27"/>
      <c r="T177" s="145"/>
      <c r="U177" s="27"/>
      <c r="V177" s="27"/>
      <c r="W177" s="27"/>
    </row>
    <row r="178" spans="1:29" ht="15.75" x14ac:dyDescent="0.25">
      <c r="A178" s="90" t="s">
        <v>158</v>
      </c>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c r="AC178" s="90"/>
    </row>
    <row r="179" spans="1:29" ht="14.45" customHeight="1" x14ac:dyDescent="0.2"/>
    <row r="180" spans="1:29" ht="14.45" hidden="1" customHeight="1" x14ac:dyDescent="0.2"/>
    <row r="181" spans="1:29" ht="14.45" hidden="1" customHeight="1" x14ac:dyDescent="0.2"/>
    <row r="182" spans="1:29" ht="14.45" hidden="1" customHeight="1" x14ac:dyDescent="0.2"/>
    <row r="183" spans="1:29" ht="14.45" hidden="1" customHeight="1" x14ac:dyDescent="0.2"/>
    <row r="184" spans="1:29" ht="14.45" hidden="1" customHeight="1" x14ac:dyDescent="0.2"/>
    <row r="185" spans="1:29" ht="14.45" hidden="1" customHeight="1" x14ac:dyDescent="0.2"/>
    <row r="186" spans="1:29" ht="14.45" hidden="1" customHeight="1" x14ac:dyDescent="0.2"/>
    <row r="187" spans="1:29" ht="14.45" hidden="1" customHeight="1" x14ac:dyDescent="0.2"/>
    <row r="188" spans="1:29" ht="14.45" hidden="1" customHeight="1" x14ac:dyDescent="0.2"/>
    <row r="189" spans="1:29" ht="14.45" hidden="1" customHeight="1" x14ac:dyDescent="0.2"/>
    <row r="190" spans="1:29" ht="14.45" hidden="1" customHeight="1" x14ac:dyDescent="0.2"/>
    <row r="191" spans="1:29" ht="14.45" hidden="1" customHeight="1" x14ac:dyDescent="0.2"/>
    <row r="192" spans="1:29" ht="14.45" hidden="1" customHeight="1" x14ac:dyDescent="0.2"/>
    <row r="193" ht="14.45" hidden="1" customHeight="1" x14ac:dyDescent="0.2"/>
    <row r="194" ht="14.45" hidden="1" customHeight="1" x14ac:dyDescent="0.2"/>
    <row r="195" ht="14.45" hidden="1" customHeight="1" x14ac:dyDescent="0.2"/>
    <row r="196" ht="14.45" hidden="1" customHeight="1" x14ac:dyDescent="0.2"/>
  </sheetData>
  <sheetProtection password="D565" sheet="1" objects="1" scenarios="1"/>
  <mergeCells count="1">
    <mergeCell ref="C6:D6"/>
  </mergeCells>
  <conditionalFormatting sqref="F171:F176 F172:H173">
    <cfRule type="expression" dxfId="617" priority="1054" stopIfTrue="1">
      <formula>F171="R"</formula>
    </cfRule>
    <cfRule type="expression" dxfId="616" priority="1055" stopIfTrue="1">
      <formula>F171="A"</formula>
    </cfRule>
    <cfRule type="expression" dxfId="615" priority="1056" stopIfTrue="1">
      <formula>F171="G"</formula>
    </cfRule>
  </conditionalFormatting>
  <conditionalFormatting sqref="F170:F174 F172:H173">
    <cfRule type="expression" dxfId="614" priority="1051" stopIfTrue="1">
      <formula>F170="R"</formula>
    </cfRule>
    <cfRule type="expression" dxfId="613" priority="1052" stopIfTrue="1">
      <formula>F170="A"</formula>
    </cfRule>
    <cfRule type="expression" dxfId="612" priority="1053" stopIfTrue="1">
      <formula>F170="G"</formula>
    </cfRule>
  </conditionalFormatting>
  <conditionalFormatting sqref="F172:F174 F172:H173">
    <cfRule type="expression" dxfId="611" priority="1048" stopIfTrue="1">
      <formula>F172="R"</formula>
    </cfRule>
    <cfRule type="expression" dxfId="610" priority="1049" stopIfTrue="1">
      <formula>F172="A"</formula>
    </cfRule>
    <cfRule type="expression" dxfId="609" priority="1050" stopIfTrue="1">
      <formula>F172="G"</formula>
    </cfRule>
  </conditionalFormatting>
  <conditionalFormatting sqref="F168:F174 F172:H173">
    <cfRule type="expression" dxfId="608" priority="1033" stopIfTrue="1">
      <formula>F168="R"</formula>
    </cfRule>
    <cfRule type="expression" dxfId="607" priority="1034" stopIfTrue="1">
      <formula>F168="A"</formula>
    </cfRule>
    <cfRule type="expression" dxfId="606" priority="1035" stopIfTrue="1">
      <formula>F168="G"</formula>
    </cfRule>
  </conditionalFormatting>
  <conditionalFormatting sqref="G171:G176">
    <cfRule type="expression" dxfId="605" priority="191" stopIfTrue="1">
      <formula>G171="R"</formula>
    </cfRule>
    <cfRule type="expression" dxfId="604" priority="192" stopIfTrue="1">
      <formula>G171="A"</formula>
    </cfRule>
    <cfRule type="expression" dxfId="603" priority="193" stopIfTrue="1">
      <formula>G171="G"</formula>
    </cfRule>
  </conditionalFormatting>
  <conditionalFormatting sqref="G170:G174">
    <cfRule type="expression" dxfId="602" priority="188" stopIfTrue="1">
      <formula>G170="R"</formula>
    </cfRule>
    <cfRule type="expression" dxfId="601" priority="189" stopIfTrue="1">
      <formula>G170="A"</formula>
    </cfRule>
    <cfRule type="expression" dxfId="600" priority="190" stopIfTrue="1">
      <formula>G170="G"</formula>
    </cfRule>
  </conditionalFormatting>
  <conditionalFormatting sqref="G172:G174">
    <cfRule type="expression" dxfId="599" priority="185" stopIfTrue="1">
      <formula>G172="R"</formula>
    </cfRule>
    <cfRule type="expression" dxfId="598" priority="186" stopIfTrue="1">
      <formula>G172="A"</formula>
    </cfRule>
    <cfRule type="expression" dxfId="597" priority="187" stopIfTrue="1">
      <formula>G172="G"</formula>
    </cfRule>
  </conditionalFormatting>
  <conditionalFormatting sqref="C5:D5">
    <cfRule type="expression" dxfId="596" priority="194">
      <formula>IF(AND(sysChk=0,sysWarn=0),1,0)</formula>
    </cfRule>
    <cfRule type="expression" dxfId="595" priority="195">
      <formula>IF(AND(sysChk=0,sysWarn&lt;&gt;0),1,0)</formula>
    </cfRule>
    <cfRule type="expression" dxfId="594" priority="196">
      <formula>IF(sysChk&lt;&gt;0,1,0)</formula>
    </cfRule>
  </conditionalFormatting>
  <conditionalFormatting sqref="G168:G174">
    <cfRule type="expression" dxfId="593" priority="182" stopIfTrue="1">
      <formula>G168="R"</formula>
    </cfRule>
    <cfRule type="expression" dxfId="592" priority="183" stopIfTrue="1">
      <formula>G168="A"</formula>
    </cfRule>
    <cfRule type="expression" dxfId="591" priority="184" stopIfTrue="1">
      <formula>G168="G"</formula>
    </cfRule>
  </conditionalFormatting>
  <conditionalFormatting sqref="H171:H176">
    <cfRule type="expression" dxfId="590" priority="179" stopIfTrue="1">
      <formula>H171="R"</formula>
    </cfRule>
    <cfRule type="expression" dxfId="589" priority="180" stopIfTrue="1">
      <formula>H171="A"</formula>
    </cfRule>
    <cfRule type="expression" dxfId="588" priority="181" stopIfTrue="1">
      <formula>H171="G"</formula>
    </cfRule>
  </conditionalFormatting>
  <conditionalFormatting sqref="H170:H174">
    <cfRule type="expression" dxfId="587" priority="176" stopIfTrue="1">
      <formula>H170="R"</formula>
    </cfRule>
    <cfRule type="expression" dxfId="586" priority="177" stopIfTrue="1">
      <formula>H170="A"</formula>
    </cfRule>
    <cfRule type="expression" dxfId="585" priority="178" stopIfTrue="1">
      <formula>H170="G"</formula>
    </cfRule>
  </conditionalFormatting>
  <conditionalFormatting sqref="H172:H174">
    <cfRule type="expression" dxfId="584" priority="173" stopIfTrue="1">
      <formula>H172="R"</formula>
    </cfRule>
    <cfRule type="expression" dxfId="583" priority="174" stopIfTrue="1">
      <formula>H172="A"</formula>
    </cfRule>
    <cfRule type="expression" dxfId="582" priority="175" stopIfTrue="1">
      <formula>H172="G"</formula>
    </cfRule>
  </conditionalFormatting>
  <conditionalFormatting sqref="H168:H174">
    <cfRule type="expression" dxfId="581" priority="170" stopIfTrue="1">
      <formula>H168="R"</formula>
    </cfRule>
    <cfRule type="expression" dxfId="580" priority="171" stopIfTrue="1">
      <formula>H168="A"</formula>
    </cfRule>
    <cfRule type="expression" dxfId="579" priority="172" stopIfTrue="1">
      <formula>H168="G"</formula>
    </cfRule>
  </conditionalFormatting>
  <conditionalFormatting sqref="P171:R171 P174:R176">
    <cfRule type="expression" dxfId="578" priority="167" stopIfTrue="1">
      <formula>P171="R"</formula>
    </cfRule>
    <cfRule type="expression" dxfId="577" priority="168" stopIfTrue="1">
      <formula>P171="A"</formula>
    </cfRule>
    <cfRule type="expression" dxfId="576" priority="169" stopIfTrue="1">
      <formula>P171="G"</formula>
    </cfRule>
  </conditionalFormatting>
  <conditionalFormatting sqref="P170:R171 P174:R174">
    <cfRule type="expression" dxfId="575" priority="164" stopIfTrue="1">
      <formula>P170="R"</formula>
    </cfRule>
    <cfRule type="expression" dxfId="574" priority="165" stopIfTrue="1">
      <formula>P170="A"</formula>
    </cfRule>
    <cfRule type="expression" dxfId="573" priority="166" stopIfTrue="1">
      <formula>P170="G"</formula>
    </cfRule>
  </conditionalFormatting>
  <conditionalFormatting sqref="P174:R174">
    <cfRule type="expression" dxfId="572" priority="161" stopIfTrue="1">
      <formula>P174="R"</formula>
    </cfRule>
    <cfRule type="expression" dxfId="571" priority="162" stopIfTrue="1">
      <formula>P174="A"</formula>
    </cfRule>
    <cfRule type="expression" dxfId="570" priority="163" stopIfTrue="1">
      <formula>P174="G"</formula>
    </cfRule>
  </conditionalFormatting>
  <conditionalFormatting sqref="P168:R171 P174:R174">
    <cfRule type="expression" dxfId="569" priority="158" stopIfTrue="1">
      <formula>P168="R"</formula>
    </cfRule>
    <cfRule type="expression" dxfId="568" priority="159" stopIfTrue="1">
      <formula>P168="A"</formula>
    </cfRule>
    <cfRule type="expression" dxfId="567" priority="160" stopIfTrue="1">
      <formula>P168="G"</formula>
    </cfRule>
  </conditionalFormatting>
  <conditionalFormatting sqref="Z171:AB171 Z174:AB176">
    <cfRule type="expression" dxfId="566" priority="155" stopIfTrue="1">
      <formula>Z171="R"</formula>
    </cfRule>
    <cfRule type="expression" dxfId="565" priority="156" stopIfTrue="1">
      <formula>Z171="A"</formula>
    </cfRule>
    <cfRule type="expression" dxfId="564" priority="157" stopIfTrue="1">
      <formula>Z171="G"</formula>
    </cfRule>
  </conditionalFormatting>
  <conditionalFormatting sqref="Z170:AB171 Z174:AB174">
    <cfRule type="expression" dxfId="563" priority="152" stopIfTrue="1">
      <formula>Z170="R"</formula>
    </cfRule>
    <cfRule type="expression" dxfId="562" priority="153" stopIfTrue="1">
      <formula>Z170="A"</formula>
    </cfRule>
    <cfRule type="expression" dxfId="561" priority="154" stopIfTrue="1">
      <formula>Z170="G"</formula>
    </cfRule>
  </conditionalFormatting>
  <conditionalFormatting sqref="Z174:AB174">
    <cfRule type="expression" dxfId="560" priority="149" stopIfTrue="1">
      <formula>Z174="R"</formula>
    </cfRule>
    <cfRule type="expression" dxfId="559" priority="150" stopIfTrue="1">
      <formula>Z174="A"</formula>
    </cfRule>
    <cfRule type="expression" dxfId="558" priority="151" stopIfTrue="1">
      <formula>Z174="G"</formula>
    </cfRule>
  </conditionalFormatting>
  <conditionalFormatting sqref="Z168:AB171 Z174:AB174">
    <cfRule type="expression" dxfId="557" priority="146" stopIfTrue="1">
      <formula>Z168="R"</formula>
    </cfRule>
    <cfRule type="expression" dxfId="556" priority="147" stopIfTrue="1">
      <formula>Z168="A"</formula>
    </cfRule>
    <cfRule type="expression" dxfId="555" priority="148" stopIfTrue="1">
      <formula>Z168="G"</formula>
    </cfRule>
  </conditionalFormatting>
  <conditionalFormatting sqref="P172:R172">
    <cfRule type="expression" dxfId="554" priority="143" stopIfTrue="1">
      <formula>P172="R"</formula>
    </cfRule>
    <cfRule type="expression" dxfId="553" priority="144" stopIfTrue="1">
      <formula>P172="A"</formula>
    </cfRule>
    <cfRule type="expression" dxfId="552" priority="145" stopIfTrue="1">
      <formula>P172="G"</formula>
    </cfRule>
  </conditionalFormatting>
  <conditionalFormatting sqref="P172:R172">
    <cfRule type="expression" dxfId="551" priority="140" stopIfTrue="1">
      <formula>P172="R"</formula>
    </cfRule>
    <cfRule type="expression" dxfId="550" priority="141" stopIfTrue="1">
      <formula>P172="A"</formula>
    </cfRule>
    <cfRule type="expression" dxfId="549" priority="142" stopIfTrue="1">
      <formula>P172="G"</formula>
    </cfRule>
  </conditionalFormatting>
  <conditionalFormatting sqref="P172:R172">
    <cfRule type="expression" dxfId="548" priority="137" stopIfTrue="1">
      <formula>P172="R"</formula>
    </cfRule>
    <cfRule type="expression" dxfId="547" priority="138" stopIfTrue="1">
      <formula>P172="A"</formula>
    </cfRule>
    <cfRule type="expression" dxfId="546" priority="139" stopIfTrue="1">
      <formula>P172="G"</formula>
    </cfRule>
  </conditionalFormatting>
  <conditionalFormatting sqref="P172:R172">
    <cfRule type="expression" dxfId="545" priority="134" stopIfTrue="1">
      <formula>P172="R"</formula>
    </cfRule>
    <cfRule type="expression" dxfId="544" priority="135" stopIfTrue="1">
      <formula>P172="A"</formula>
    </cfRule>
    <cfRule type="expression" dxfId="543" priority="136" stopIfTrue="1">
      <formula>P172="G"</formula>
    </cfRule>
  </conditionalFormatting>
  <conditionalFormatting sqref="Q172">
    <cfRule type="expression" dxfId="542" priority="131" stopIfTrue="1">
      <formula>Q172="R"</formula>
    </cfRule>
    <cfRule type="expression" dxfId="541" priority="132" stopIfTrue="1">
      <formula>Q172="A"</formula>
    </cfRule>
    <cfRule type="expression" dxfId="540" priority="133" stopIfTrue="1">
      <formula>Q172="G"</formula>
    </cfRule>
  </conditionalFormatting>
  <conditionalFormatting sqref="Q172">
    <cfRule type="expression" dxfId="539" priority="128" stopIfTrue="1">
      <formula>Q172="R"</formula>
    </cfRule>
    <cfRule type="expression" dxfId="538" priority="129" stopIfTrue="1">
      <formula>Q172="A"</formula>
    </cfRule>
    <cfRule type="expression" dxfId="537" priority="130" stopIfTrue="1">
      <formula>Q172="G"</formula>
    </cfRule>
  </conditionalFormatting>
  <conditionalFormatting sqref="Q172">
    <cfRule type="expression" dxfId="536" priority="125" stopIfTrue="1">
      <formula>Q172="R"</formula>
    </cfRule>
    <cfRule type="expression" dxfId="535" priority="126" stopIfTrue="1">
      <formula>Q172="A"</formula>
    </cfRule>
    <cfRule type="expression" dxfId="534" priority="127" stopIfTrue="1">
      <formula>Q172="G"</formula>
    </cfRule>
  </conditionalFormatting>
  <conditionalFormatting sqref="Q172">
    <cfRule type="expression" dxfId="533" priority="122" stopIfTrue="1">
      <formula>Q172="R"</formula>
    </cfRule>
    <cfRule type="expression" dxfId="532" priority="123" stopIfTrue="1">
      <formula>Q172="A"</formula>
    </cfRule>
    <cfRule type="expression" dxfId="531" priority="124" stopIfTrue="1">
      <formula>Q172="G"</formula>
    </cfRule>
  </conditionalFormatting>
  <conditionalFormatting sqref="R172">
    <cfRule type="expression" dxfId="530" priority="119" stopIfTrue="1">
      <formula>R172="R"</formula>
    </cfRule>
    <cfRule type="expression" dxfId="529" priority="120" stopIfTrue="1">
      <formula>R172="A"</formula>
    </cfRule>
    <cfRule type="expression" dxfId="528" priority="121" stopIfTrue="1">
      <formula>R172="G"</formula>
    </cfRule>
  </conditionalFormatting>
  <conditionalFormatting sqref="R172">
    <cfRule type="expression" dxfId="527" priority="116" stopIfTrue="1">
      <formula>R172="R"</formula>
    </cfRule>
    <cfRule type="expression" dxfId="526" priority="117" stopIfTrue="1">
      <formula>R172="A"</formula>
    </cfRule>
    <cfRule type="expression" dxfId="525" priority="118" stopIfTrue="1">
      <formula>R172="G"</formula>
    </cfRule>
  </conditionalFormatting>
  <conditionalFormatting sqref="R172">
    <cfRule type="expression" dxfId="524" priority="113" stopIfTrue="1">
      <formula>R172="R"</formula>
    </cfRule>
    <cfRule type="expression" dxfId="523" priority="114" stopIfTrue="1">
      <formula>R172="A"</formula>
    </cfRule>
    <cfRule type="expression" dxfId="522" priority="115" stopIfTrue="1">
      <formula>R172="G"</formula>
    </cfRule>
  </conditionalFormatting>
  <conditionalFormatting sqref="R172">
    <cfRule type="expression" dxfId="521" priority="110" stopIfTrue="1">
      <formula>R172="R"</formula>
    </cfRule>
    <cfRule type="expression" dxfId="520" priority="111" stopIfTrue="1">
      <formula>R172="A"</formula>
    </cfRule>
    <cfRule type="expression" dxfId="519" priority="112" stopIfTrue="1">
      <formula>R172="G"</formula>
    </cfRule>
  </conditionalFormatting>
  <conditionalFormatting sqref="Z172:AB172">
    <cfRule type="expression" dxfId="518" priority="107" stopIfTrue="1">
      <formula>Z172="R"</formula>
    </cfRule>
    <cfRule type="expression" dxfId="517" priority="108" stopIfTrue="1">
      <formula>Z172="A"</formula>
    </cfRule>
    <cfRule type="expression" dxfId="516" priority="109" stopIfTrue="1">
      <formula>Z172="G"</formula>
    </cfRule>
  </conditionalFormatting>
  <conditionalFormatting sqref="Z172:AB172">
    <cfRule type="expression" dxfId="515" priority="104" stopIfTrue="1">
      <formula>Z172="R"</formula>
    </cfRule>
    <cfRule type="expression" dxfId="514" priority="105" stopIfTrue="1">
      <formula>Z172="A"</formula>
    </cfRule>
    <cfRule type="expression" dxfId="513" priority="106" stopIfTrue="1">
      <formula>Z172="G"</formula>
    </cfRule>
  </conditionalFormatting>
  <conditionalFormatting sqref="Z172:AB172">
    <cfRule type="expression" dxfId="512" priority="101" stopIfTrue="1">
      <formula>Z172="R"</formula>
    </cfRule>
    <cfRule type="expression" dxfId="511" priority="102" stopIfTrue="1">
      <formula>Z172="A"</formula>
    </cfRule>
    <cfRule type="expression" dxfId="510" priority="103" stopIfTrue="1">
      <formula>Z172="G"</formula>
    </cfRule>
  </conditionalFormatting>
  <conditionalFormatting sqref="Z172:AB172">
    <cfRule type="expression" dxfId="509" priority="98" stopIfTrue="1">
      <formula>Z172="R"</formula>
    </cfRule>
    <cfRule type="expression" dxfId="508" priority="99" stopIfTrue="1">
      <formula>Z172="A"</formula>
    </cfRule>
    <cfRule type="expression" dxfId="507" priority="100" stopIfTrue="1">
      <formula>Z172="G"</formula>
    </cfRule>
  </conditionalFormatting>
  <conditionalFormatting sqref="AA172">
    <cfRule type="expression" dxfId="506" priority="95" stopIfTrue="1">
      <formula>AA172="R"</formula>
    </cfRule>
    <cfRule type="expression" dxfId="505" priority="96" stopIfTrue="1">
      <formula>AA172="A"</formula>
    </cfRule>
    <cfRule type="expression" dxfId="504" priority="97" stopIfTrue="1">
      <formula>AA172="G"</formula>
    </cfRule>
  </conditionalFormatting>
  <conditionalFormatting sqref="AA172">
    <cfRule type="expression" dxfId="503" priority="92" stopIfTrue="1">
      <formula>AA172="R"</formula>
    </cfRule>
    <cfRule type="expression" dxfId="502" priority="93" stopIfTrue="1">
      <formula>AA172="A"</formula>
    </cfRule>
    <cfRule type="expression" dxfId="501" priority="94" stopIfTrue="1">
      <formula>AA172="G"</formula>
    </cfRule>
  </conditionalFormatting>
  <conditionalFormatting sqref="AA172">
    <cfRule type="expression" dxfId="500" priority="89" stopIfTrue="1">
      <formula>AA172="R"</formula>
    </cfRule>
    <cfRule type="expression" dxfId="499" priority="90" stopIfTrue="1">
      <formula>AA172="A"</formula>
    </cfRule>
    <cfRule type="expression" dxfId="498" priority="91" stopIfTrue="1">
      <formula>AA172="G"</formula>
    </cfRule>
  </conditionalFormatting>
  <conditionalFormatting sqref="AA172">
    <cfRule type="expression" dxfId="497" priority="86" stopIfTrue="1">
      <formula>AA172="R"</formula>
    </cfRule>
    <cfRule type="expression" dxfId="496" priority="87" stopIfTrue="1">
      <formula>AA172="A"</formula>
    </cfRule>
    <cfRule type="expression" dxfId="495" priority="88" stopIfTrue="1">
      <formula>AA172="G"</formula>
    </cfRule>
  </conditionalFormatting>
  <conditionalFormatting sqref="AB172">
    <cfRule type="expression" dxfId="494" priority="83" stopIfTrue="1">
      <formula>AB172="R"</formula>
    </cfRule>
    <cfRule type="expression" dxfId="493" priority="84" stopIfTrue="1">
      <formula>AB172="A"</formula>
    </cfRule>
    <cfRule type="expression" dxfId="492" priority="85" stopIfTrue="1">
      <formula>AB172="G"</formula>
    </cfRule>
  </conditionalFormatting>
  <conditionalFormatting sqref="AB172">
    <cfRule type="expression" dxfId="491" priority="80" stopIfTrue="1">
      <formula>AB172="R"</formula>
    </cfRule>
    <cfRule type="expression" dxfId="490" priority="81" stopIfTrue="1">
      <formula>AB172="A"</formula>
    </cfRule>
    <cfRule type="expression" dxfId="489" priority="82" stopIfTrue="1">
      <formula>AB172="G"</formula>
    </cfRule>
  </conditionalFormatting>
  <conditionalFormatting sqref="AB172">
    <cfRule type="expression" dxfId="488" priority="77" stopIfTrue="1">
      <formula>AB172="R"</formula>
    </cfRule>
    <cfRule type="expression" dxfId="487" priority="78" stopIfTrue="1">
      <formula>AB172="A"</formula>
    </cfRule>
    <cfRule type="expression" dxfId="486" priority="79" stopIfTrue="1">
      <formula>AB172="G"</formula>
    </cfRule>
  </conditionalFormatting>
  <conditionalFormatting sqref="AB172">
    <cfRule type="expression" dxfId="485" priority="74" stopIfTrue="1">
      <formula>AB172="R"</formula>
    </cfRule>
    <cfRule type="expression" dxfId="484" priority="75" stopIfTrue="1">
      <formula>AB172="A"</formula>
    </cfRule>
    <cfRule type="expression" dxfId="483" priority="76" stopIfTrue="1">
      <formula>AB172="G"</formula>
    </cfRule>
  </conditionalFormatting>
  <conditionalFormatting sqref="P173:R173">
    <cfRule type="expression" dxfId="482" priority="71" stopIfTrue="1">
      <formula>P173="R"</formula>
    </cfRule>
    <cfRule type="expression" dxfId="481" priority="72" stopIfTrue="1">
      <formula>P173="A"</formula>
    </cfRule>
    <cfRule type="expression" dxfId="480" priority="73" stopIfTrue="1">
      <formula>P173="G"</formula>
    </cfRule>
  </conditionalFormatting>
  <conditionalFormatting sqref="P173:R173">
    <cfRule type="expression" dxfId="479" priority="68" stopIfTrue="1">
      <formula>P173="R"</formula>
    </cfRule>
    <cfRule type="expression" dxfId="478" priority="69" stopIfTrue="1">
      <formula>P173="A"</formula>
    </cfRule>
    <cfRule type="expression" dxfId="477" priority="70" stopIfTrue="1">
      <formula>P173="G"</formula>
    </cfRule>
  </conditionalFormatting>
  <conditionalFormatting sqref="P173:R173">
    <cfRule type="expression" dxfId="476" priority="65" stopIfTrue="1">
      <formula>P173="R"</formula>
    </cfRule>
    <cfRule type="expression" dxfId="475" priority="66" stopIfTrue="1">
      <formula>P173="A"</formula>
    </cfRule>
    <cfRule type="expression" dxfId="474" priority="67" stopIfTrue="1">
      <formula>P173="G"</formula>
    </cfRule>
  </conditionalFormatting>
  <conditionalFormatting sqref="P173:R173">
    <cfRule type="expression" dxfId="473" priority="62" stopIfTrue="1">
      <formula>P173="R"</formula>
    </cfRule>
    <cfRule type="expression" dxfId="472" priority="63" stopIfTrue="1">
      <formula>P173="A"</formula>
    </cfRule>
    <cfRule type="expression" dxfId="471" priority="64" stopIfTrue="1">
      <formula>P173="G"</formula>
    </cfRule>
  </conditionalFormatting>
  <conditionalFormatting sqref="Q173">
    <cfRule type="expression" dxfId="470" priority="59" stopIfTrue="1">
      <formula>Q173="R"</formula>
    </cfRule>
    <cfRule type="expression" dxfId="469" priority="60" stopIfTrue="1">
      <formula>Q173="A"</formula>
    </cfRule>
    <cfRule type="expression" dxfId="468" priority="61" stopIfTrue="1">
      <formula>Q173="G"</formula>
    </cfRule>
  </conditionalFormatting>
  <conditionalFormatting sqref="Q173">
    <cfRule type="expression" dxfId="467" priority="56" stopIfTrue="1">
      <formula>Q173="R"</formula>
    </cfRule>
    <cfRule type="expression" dxfId="466" priority="57" stopIfTrue="1">
      <formula>Q173="A"</formula>
    </cfRule>
    <cfRule type="expression" dxfId="465" priority="58" stopIfTrue="1">
      <formula>Q173="G"</formula>
    </cfRule>
  </conditionalFormatting>
  <conditionalFormatting sqref="Q173">
    <cfRule type="expression" dxfId="464" priority="53" stopIfTrue="1">
      <formula>Q173="R"</formula>
    </cfRule>
    <cfRule type="expression" dxfId="463" priority="54" stopIfTrue="1">
      <formula>Q173="A"</formula>
    </cfRule>
    <cfRule type="expression" dxfId="462" priority="55" stopIfTrue="1">
      <formula>Q173="G"</formula>
    </cfRule>
  </conditionalFormatting>
  <conditionalFormatting sqref="Q173">
    <cfRule type="expression" dxfId="461" priority="50" stopIfTrue="1">
      <formula>Q173="R"</formula>
    </cfRule>
    <cfRule type="expression" dxfId="460" priority="51" stopIfTrue="1">
      <formula>Q173="A"</formula>
    </cfRule>
    <cfRule type="expression" dxfId="459" priority="52" stopIfTrue="1">
      <formula>Q173="G"</formula>
    </cfRule>
  </conditionalFormatting>
  <conditionalFormatting sqref="R173">
    <cfRule type="expression" dxfId="458" priority="47" stopIfTrue="1">
      <formula>R173="R"</formula>
    </cfRule>
    <cfRule type="expression" dxfId="457" priority="48" stopIfTrue="1">
      <formula>R173="A"</formula>
    </cfRule>
    <cfRule type="expression" dxfId="456" priority="49" stopIfTrue="1">
      <formula>R173="G"</formula>
    </cfRule>
  </conditionalFormatting>
  <conditionalFormatting sqref="R173">
    <cfRule type="expression" dxfId="455" priority="44" stopIfTrue="1">
      <formula>R173="R"</formula>
    </cfRule>
    <cfRule type="expression" dxfId="454" priority="45" stopIfTrue="1">
      <formula>R173="A"</formula>
    </cfRule>
    <cfRule type="expression" dxfId="453" priority="46" stopIfTrue="1">
      <formula>R173="G"</formula>
    </cfRule>
  </conditionalFormatting>
  <conditionalFormatting sqref="R173">
    <cfRule type="expression" dxfId="452" priority="41" stopIfTrue="1">
      <formula>R173="R"</formula>
    </cfRule>
    <cfRule type="expression" dxfId="451" priority="42" stopIfTrue="1">
      <formula>R173="A"</formula>
    </cfRule>
    <cfRule type="expression" dxfId="450" priority="43" stopIfTrue="1">
      <formula>R173="G"</formula>
    </cfRule>
  </conditionalFormatting>
  <conditionalFormatting sqref="R173">
    <cfRule type="expression" dxfId="449" priority="38" stopIfTrue="1">
      <formula>R173="R"</formula>
    </cfRule>
    <cfRule type="expression" dxfId="448" priority="39" stopIfTrue="1">
      <formula>R173="A"</formula>
    </cfRule>
    <cfRule type="expression" dxfId="447" priority="40" stopIfTrue="1">
      <formula>R173="G"</formula>
    </cfRule>
  </conditionalFormatting>
  <conditionalFormatting sqref="Z173:AB173">
    <cfRule type="expression" dxfId="446" priority="35" stopIfTrue="1">
      <formula>Z173="R"</formula>
    </cfRule>
    <cfRule type="expression" dxfId="445" priority="36" stopIfTrue="1">
      <formula>Z173="A"</formula>
    </cfRule>
    <cfRule type="expression" dxfId="444" priority="37" stopIfTrue="1">
      <formula>Z173="G"</formula>
    </cfRule>
  </conditionalFormatting>
  <conditionalFormatting sqref="Z173:AB173">
    <cfRule type="expression" dxfId="443" priority="32" stopIfTrue="1">
      <formula>Z173="R"</formula>
    </cfRule>
    <cfRule type="expression" dxfId="442" priority="33" stopIfTrue="1">
      <formula>Z173="A"</formula>
    </cfRule>
    <cfRule type="expression" dxfId="441" priority="34" stopIfTrue="1">
      <formula>Z173="G"</formula>
    </cfRule>
  </conditionalFormatting>
  <conditionalFormatting sqref="Z173:AB173">
    <cfRule type="expression" dxfId="440" priority="29" stopIfTrue="1">
      <formula>Z173="R"</formula>
    </cfRule>
    <cfRule type="expression" dxfId="439" priority="30" stopIfTrue="1">
      <formula>Z173="A"</formula>
    </cfRule>
    <cfRule type="expression" dxfId="438" priority="31" stopIfTrue="1">
      <formula>Z173="G"</formula>
    </cfRule>
  </conditionalFormatting>
  <conditionalFormatting sqref="Z173:AB173">
    <cfRule type="expression" dxfId="437" priority="26" stopIfTrue="1">
      <formula>Z173="R"</formula>
    </cfRule>
    <cfRule type="expression" dxfId="436" priority="27" stopIfTrue="1">
      <formula>Z173="A"</formula>
    </cfRule>
    <cfRule type="expression" dxfId="435" priority="28" stopIfTrue="1">
      <formula>Z173="G"</formula>
    </cfRule>
  </conditionalFormatting>
  <conditionalFormatting sqref="AA173">
    <cfRule type="expression" dxfId="434" priority="23" stopIfTrue="1">
      <formula>AA173="R"</formula>
    </cfRule>
    <cfRule type="expression" dxfId="433" priority="24" stopIfTrue="1">
      <formula>AA173="A"</formula>
    </cfRule>
    <cfRule type="expression" dxfId="432" priority="25" stopIfTrue="1">
      <formula>AA173="G"</formula>
    </cfRule>
  </conditionalFormatting>
  <conditionalFormatting sqref="AA173">
    <cfRule type="expression" dxfId="431" priority="20" stopIfTrue="1">
      <formula>AA173="R"</formula>
    </cfRule>
    <cfRule type="expression" dxfId="430" priority="21" stopIfTrue="1">
      <formula>AA173="A"</formula>
    </cfRule>
    <cfRule type="expression" dxfId="429" priority="22" stopIfTrue="1">
      <formula>AA173="G"</formula>
    </cfRule>
  </conditionalFormatting>
  <conditionalFormatting sqref="AA173">
    <cfRule type="expression" dxfId="428" priority="17" stopIfTrue="1">
      <formula>AA173="R"</formula>
    </cfRule>
    <cfRule type="expression" dxfId="427" priority="18" stopIfTrue="1">
      <formula>AA173="A"</formula>
    </cfRule>
    <cfRule type="expression" dxfId="426" priority="19" stopIfTrue="1">
      <formula>AA173="G"</formula>
    </cfRule>
  </conditionalFormatting>
  <conditionalFormatting sqref="AA173">
    <cfRule type="expression" dxfId="425" priority="14" stopIfTrue="1">
      <formula>AA173="R"</formula>
    </cfRule>
    <cfRule type="expression" dxfId="424" priority="15" stopIfTrue="1">
      <formula>AA173="A"</formula>
    </cfRule>
    <cfRule type="expression" dxfId="423" priority="16" stopIfTrue="1">
      <formula>AA173="G"</formula>
    </cfRule>
  </conditionalFormatting>
  <conditionalFormatting sqref="AB173">
    <cfRule type="expression" dxfId="422" priority="11" stopIfTrue="1">
      <formula>AB173="R"</formula>
    </cfRule>
    <cfRule type="expression" dxfId="421" priority="12" stopIfTrue="1">
      <formula>AB173="A"</formula>
    </cfRule>
    <cfRule type="expression" dxfId="420" priority="13" stopIfTrue="1">
      <formula>AB173="G"</formula>
    </cfRule>
  </conditionalFormatting>
  <conditionalFormatting sqref="AB173">
    <cfRule type="expression" dxfId="419" priority="8" stopIfTrue="1">
      <formula>AB173="R"</formula>
    </cfRule>
    <cfRule type="expression" dxfId="418" priority="9" stopIfTrue="1">
      <formula>AB173="A"</formula>
    </cfRule>
    <cfRule type="expression" dxfId="417" priority="10" stopIfTrue="1">
      <formula>AB173="G"</formula>
    </cfRule>
  </conditionalFormatting>
  <conditionalFormatting sqref="AB173">
    <cfRule type="expression" dxfId="416" priority="5" stopIfTrue="1">
      <formula>AB173="R"</formula>
    </cfRule>
    <cfRule type="expression" dxfId="415" priority="6" stopIfTrue="1">
      <formula>AB173="A"</formula>
    </cfRule>
    <cfRule type="expression" dxfId="414" priority="7" stopIfTrue="1">
      <formula>AB173="G"</formula>
    </cfRule>
  </conditionalFormatting>
  <conditionalFormatting sqref="AB173">
    <cfRule type="expression" dxfId="413" priority="2" stopIfTrue="1">
      <formula>AB173="R"</formula>
    </cfRule>
    <cfRule type="expression" dxfId="412" priority="3" stopIfTrue="1">
      <formula>AB173="A"</formula>
    </cfRule>
    <cfRule type="expression" dxfId="411" priority="4" stopIfTrue="1">
      <formula>AB173="G"</formula>
    </cfRule>
  </conditionalFormatting>
  <dataValidations count="1">
    <dataValidation type="custom" allowBlank="1" showInputMessage="1" showErrorMessage="1" errorTitle="Data Entry Error" error="You have selected &quot;Not-for-profit/Voluntary Organisations&quot;  as bidder but are entering data into &quot;Private Limited Company/Publicly Limited Company&quot; input tab." sqref="P138:R139 Y18 Z52:AB53 P45:R46 Z45:AB46 Z131:AB133 P149:R149 P93:R108 Z149:AB149 Z57:AB60 Z145:AB146 P48:R49 Z93:AB108 P115:R128 Z48:AB49 O18 Z138:AB139 P52:R53 Z63:AB72 P131:R133 N131:N133 I131:I133 Z115:AB128 Z75:AB90 P75:R90 P145:R146 P21:R27 Z21:AB27 P57:R60 P29:R33 Z29:AB33 P63:R72 P36:R42 Z36:AB42">
      <formula1>$D$45=$F$34</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8" min="13" max="139" man="1"/>
  </colBreaks>
  <legacyDrawing r:id="rId2"/>
  <extLst>
    <ext xmlns:x14="http://schemas.microsoft.com/office/spreadsheetml/2009/9/main" uri="{CCE6A557-97BC-4b89-ADB6-D9C93CAAB3DF}">
      <x14:dataValidations xmlns:xm="http://schemas.microsoft.com/office/excel/2006/main" count="5">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14:formula1>
            <xm:f>AND('Bidder Instructions'!$D$40=SysConfig!$F$33,F57&gt;=0)</xm:f>
          </x14:formula1>
          <xm:sqref>F57:H60 F63:H72 F75:H90 F93:H108 F115:H128 F138:H138 K57:M60 K63:M72 K75:M90 K93:M108 K115:M128 K138:M138 U57:W60 U63:W72 U75:W90 U93:W108 U115:W128 U138:W138</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14:formula1>
            <xm:f>'Bidder Instructions'!$D$40=SysConfig!$F$33</xm:f>
          </x14:formula1>
          <xm:sqref>E18 U149:W149 F29:H33 F36:H42 F45:H46 F48:H49 F56:H56 F145:H146 F131:H133 F149:H149 J18 K15:M17 T18 U15:W17 F25:H27 K29:M33 K36:M42 K45:M46 K48:M49 K56:M56 K145:M146 K131:M133 K149:M149 K25:M27 U29:W33 U36:W42 U45:W46 U48:W49 U56:W56 U145:W146 U131:W133 F21:H23 K21:M23 U21:W23 U25:W27</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SysConfig!$F$43:$F$44</xm:f>
          </x14:formula1>
          <xm:sqref>F139:H139 K139:M139 U139:W139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14:formula1>
            <xm:f>AND('Bidder Instructions'!$D$40=SysConfig!$F$33,F52&lt;=0)</xm:f>
          </x14:formula1>
          <xm:sqref>K52:M53 F52:H53 U52:W53</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F24:H24 K24:M24 U24:W24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70C0"/>
  </sheetPr>
  <dimension ref="A1:BH178"/>
  <sheetViews>
    <sheetView showGridLines="0" zoomScale="55" zoomScaleNormal="55" zoomScaleSheetLayoutView="80" workbookViewId="0">
      <pane ySplit="8" topLeftCell="A9" activePane="bottomLeft" state="frozen"/>
      <selection activeCell="A9" sqref="A9"/>
      <selection pane="bottomLeft" activeCell="C10" sqref="C10"/>
    </sheetView>
  </sheetViews>
  <sheetFormatPr defaultColWidth="0" defaultRowHeight="14.45" customHeight="1" zeroHeight="1" x14ac:dyDescent="0.2"/>
  <cols>
    <col min="1" max="1" width="3.85546875" customWidth="1"/>
    <col min="2" max="2" width="6" customWidth="1"/>
    <col min="3" max="3" width="28.42578125" customWidth="1"/>
    <col min="4" max="4" width="1.85546875" customWidth="1"/>
    <col min="5" max="5" width="77" bestFit="1" customWidth="1"/>
    <col min="6" max="14" width="26.42578125" customWidth="1"/>
    <col min="15" max="15" width="3.85546875" customWidth="1"/>
    <col min="16" max="16" width="71.42578125" customWidth="1"/>
    <col min="17" max="25" width="26.42578125" customWidth="1"/>
    <col min="26" max="26" width="3.85546875" customWidth="1"/>
    <col min="27" max="27" width="71.42578125" customWidth="1"/>
    <col min="28" max="30" width="26.42578125" customWidth="1"/>
    <col min="31" max="31" width="3.85546875" customWidth="1"/>
    <col min="32" max="32" width="71.42578125" customWidth="1"/>
    <col min="33" max="41" width="26.42578125" customWidth="1"/>
    <col min="42" max="42" width="4.85546875" customWidth="1"/>
    <col min="43" max="43" width="71.42578125" customWidth="1"/>
    <col min="44" max="46" width="26.42578125" customWidth="1"/>
    <col min="47" max="47" width="8.85546875" customWidth="1"/>
    <col min="48" max="60" width="0" hidden="1" customWidth="1"/>
    <col min="61" max="16384" width="8.85546875" hidden="1"/>
  </cols>
  <sheetData>
    <row r="1" spans="1:47" s="27" customFormat="1" ht="12" x14ac:dyDescent="0.2">
      <c r="A1" s="109" t="s">
        <v>103</v>
      </c>
      <c r="B1" s="109"/>
      <c r="C1" s="110"/>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row>
    <row r="2" spans="1:47" s="27" customFormat="1" ht="12.75" x14ac:dyDescent="0.2">
      <c r="A2" s="109"/>
      <c r="B2" s="109"/>
      <c r="C2" s="111" t="str">
        <f>cstProjectName</f>
        <v>RM6232 - FM &amp; Workplace Services</v>
      </c>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row>
    <row r="3" spans="1:47" s="27" customFormat="1" ht="12.75" x14ac:dyDescent="0.2">
      <c r="A3" s="109"/>
      <c r="B3" s="109"/>
      <c r="C3" s="112" t="str">
        <f ca="1">MID(CELL("filename",A1),FIND("]",CELL("filename",A1))+1,256)&amp;" Sheet"</f>
        <v>1.1b Lead Financial Input Sheet</v>
      </c>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row>
    <row r="4" spans="1:47" s="27" customFormat="1" ht="12" x14ac:dyDescent="0.2">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row>
    <row r="5" spans="1:47" s="27" customFormat="1" ht="12" x14ac:dyDescent="0.2">
      <c r="A5" s="109"/>
      <c r="B5" s="109"/>
      <c r="C5" s="113" t="str">
        <f>HYPERLINK("#'Contents'!A1",sysChkWord)</f>
        <v>All Checks OK</v>
      </c>
      <c r="D5" s="113"/>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row>
    <row r="6" spans="1:47" s="27" customFormat="1" ht="12.75" x14ac:dyDescent="0.2">
      <c r="A6" s="109"/>
      <c r="B6" s="114"/>
      <c r="C6" s="238" t="str">
        <f>HYPERLINK("#'Contents'!A1","Click for Contents")</f>
        <v>Click for Contents</v>
      </c>
      <c r="D6" s="238"/>
      <c r="E6" s="113"/>
      <c r="F6" s="113"/>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row>
    <row r="7" spans="1:47" s="27" customFormat="1" ht="12" x14ac:dyDescent="0.2">
      <c r="A7" s="109"/>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row>
    <row r="8" spans="1:47" s="27" customFormat="1" ht="12" x14ac:dyDescent="0.2">
      <c r="A8" s="184">
        <f>SUM(A9:A156)</f>
        <v>0</v>
      </c>
      <c r="B8" s="184">
        <f>SUM(B9:B156)</f>
        <v>0</v>
      </c>
      <c r="C8" s="116"/>
      <c r="D8" s="116"/>
      <c r="E8" s="116"/>
      <c r="F8" s="116"/>
      <c r="G8" s="116"/>
      <c r="H8" s="116"/>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row>
    <row r="9" spans="1:47" ht="21" x14ac:dyDescent="0.35">
      <c r="A9" s="5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row>
    <row r="10" spans="1:47" ht="15" x14ac:dyDescent="0.25">
      <c r="A10" s="9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row>
    <row r="11" spans="1:47" ht="15" x14ac:dyDescent="0.25">
      <c r="A11" s="9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row>
    <row r="12" spans="1:47" ht="21" x14ac:dyDescent="0.35">
      <c r="A12" s="97"/>
      <c r="B12" s="25"/>
      <c r="C12" s="25"/>
      <c r="D12" s="25"/>
      <c r="E12" s="55" t="s">
        <v>407</v>
      </c>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row>
    <row r="13" spans="1:47" ht="15" x14ac:dyDescent="0.25">
      <c r="A13" s="97"/>
      <c r="B13" s="25"/>
      <c r="C13" s="25"/>
      <c r="D13" s="25"/>
      <c r="E13" s="97" t="s">
        <v>408</v>
      </c>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row>
    <row r="14" spans="1:47" ht="15" x14ac:dyDescent="0.25">
      <c r="A14" s="97"/>
      <c r="B14" s="25"/>
      <c r="C14" s="25"/>
      <c r="D14" s="145"/>
      <c r="E14" s="145" t="s">
        <v>43</v>
      </c>
      <c r="F14" s="145"/>
      <c r="G14" s="145"/>
      <c r="H14" s="145"/>
      <c r="I14" s="145"/>
      <c r="J14" s="145"/>
      <c r="K14" s="145"/>
      <c r="L14" s="145"/>
      <c r="M14" s="145"/>
      <c r="N14" s="145"/>
      <c r="O14" s="145"/>
      <c r="P14" s="145" t="s">
        <v>41</v>
      </c>
      <c r="Q14" s="145"/>
      <c r="R14" s="145"/>
      <c r="S14" s="145" t="s">
        <v>154</v>
      </c>
      <c r="T14" s="145"/>
      <c r="U14" s="145"/>
      <c r="V14" s="145"/>
      <c r="W14" s="145"/>
      <c r="X14" s="145"/>
      <c r="Y14" s="145"/>
      <c r="Z14" s="145"/>
      <c r="AA14" s="145" t="s">
        <v>41</v>
      </c>
      <c r="AB14" s="145"/>
      <c r="AC14" s="145"/>
      <c r="AD14" s="145"/>
      <c r="AE14" s="145"/>
      <c r="AF14" s="145" t="s">
        <v>42</v>
      </c>
      <c r="AG14" s="145"/>
      <c r="AH14" s="145"/>
      <c r="AI14" s="145" t="s">
        <v>154</v>
      </c>
      <c r="AJ14" s="145"/>
      <c r="AK14" s="145"/>
      <c r="AL14" s="145"/>
      <c r="AM14" s="145"/>
      <c r="AN14" s="145"/>
      <c r="AO14" s="145"/>
      <c r="AP14" s="145"/>
      <c r="AQ14" s="145" t="s">
        <v>42</v>
      </c>
      <c r="AR14" s="25"/>
      <c r="AS14" s="145"/>
      <c r="AT14" s="145"/>
      <c r="AU14" s="145"/>
    </row>
    <row r="15" spans="1:47" s="27" customFormat="1" ht="15" x14ac:dyDescent="0.25">
      <c r="A15" s="97"/>
      <c r="B15" s="25"/>
      <c r="C15" s="25"/>
      <c r="D15" s="145"/>
      <c r="E15" s="145"/>
      <c r="F15" s="145"/>
      <c r="G15" s="145"/>
      <c r="H15" s="145"/>
      <c r="I15" s="145"/>
      <c r="J15" s="145"/>
      <c r="K15" s="145"/>
      <c r="L15" s="145"/>
      <c r="M15" s="145"/>
      <c r="N15" s="145"/>
      <c r="O15" s="145"/>
      <c r="P15" s="145" t="s">
        <v>324</v>
      </c>
      <c r="Q15" s="145"/>
      <c r="R15" s="145"/>
      <c r="S15" s="189"/>
      <c r="T15" s="145"/>
      <c r="U15" s="145"/>
      <c r="V15" s="189"/>
      <c r="W15" s="145"/>
      <c r="X15" s="145"/>
      <c r="Y15" s="189"/>
      <c r="Z15" s="145"/>
      <c r="AA15" s="145"/>
      <c r="AB15" s="145"/>
      <c r="AC15" s="145"/>
      <c r="AD15" s="145"/>
      <c r="AE15" s="145"/>
      <c r="AF15" s="145" t="s">
        <v>324</v>
      </c>
      <c r="AG15" s="145"/>
      <c r="AH15" s="145"/>
      <c r="AI15" s="189"/>
      <c r="AJ15" s="145"/>
      <c r="AK15" s="145"/>
      <c r="AL15" s="189"/>
      <c r="AM15" s="145"/>
      <c r="AN15" s="145"/>
      <c r="AO15" s="189"/>
      <c r="AP15" s="145"/>
      <c r="AQ15" s="145"/>
      <c r="AR15" s="25"/>
      <c r="AS15" s="145"/>
      <c r="AT15" s="145"/>
      <c r="AU15" s="145"/>
    </row>
    <row r="16" spans="1:47" ht="21" x14ac:dyDescent="0.35">
      <c r="A16" s="53"/>
      <c r="B16" s="143"/>
      <c r="C16" s="221"/>
      <c r="D16" s="53"/>
      <c r="E16" s="145"/>
      <c r="F16" s="53"/>
      <c r="G16" s="53"/>
      <c r="H16" s="53"/>
      <c r="I16" s="53"/>
      <c r="J16" s="53"/>
      <c r="K16" s="53"/>
      <c r="L16" s="53"/>
      <c r="M16" s="53"/>
      <c r="N16" s="53"/>
      <c r="O16" s="53"/>
      <c r="P16" s="144" t="s">
        <v>249</v>
      </c>
      <c r="Q16" s="53"/>
      <c r="R16" s="53"/>
      <c r="S16" s="204">
        <v>1</v>
      </c>
      <c r="T16" s="53"/>
      <c r="U16" s="53"/>
      <c r="V16" s="204">
        <v>1</v>
      </c>
      <c r="W16" s="53"/>
      <c r="X16" s="53"/>
      <c r="Y16" s="204">
        <v>1</v>
      </c>
      <c r="Z16" s="53"/>
      <c r="AA16" s="145"/>
      <c r="AB16" s="53"/>
      <c r="AC16" s="53"/>
      <c r="AD16" s="53"/>
      <c r="AE16" s="53"/>
      <c r="AF16" s="144" t="s">
        <v>249</v>
      </c>
      <c r="AG16" s="53"/>
      <c r="AH16" s="53"/>
      <c r="AI16" s="204">
        <v>1</v>
      </c>
      <c r="AJ16" s="53"/>
      <c r="AK16" s="53"/>
      <c r="AL16" s="204">
        <v>1</v>
      </c>
      <c r="AM16" s="53"/>
      <c r="AN16" s="53"/>
      <c r="AO16" s="204">
        <v>1</v>
      </c>
      <c r="AP16" s="53"/>
      <c r="AQ16" s="69"/>
      <c r="AR16" s="70"/>
      <c r="AS16" s="70"/>
      <c r="AT16" s="70"/>
      <c r="AU16" s="53"/>
    </row>
    <row r="17" spans="1:47" ht="21" x14ac:dyDescent="0.35">
      <c r="A17" s="53"/>
      <c r="B17" s="143"/>
      <c r="C17" s="143"/>
      <c r="D17" s="53"/>
      <c r="E17" s="145"/>
      <c r="F17" s="53"/>
      <c r="G17" s="53"/>
      <c r="H17" s="53"/>
      <c r="I17" s="53"/>
      <c r="J17" s="53"/>
      <c r="K17" s="53"/>
      <c r="L17" s="53"/>
      <c r="M17" s="53"/>
      <c r="N17" s="53"/>
      <c r="O17" s="53"/>
      <c r="P17" s="144" t="s">
        <v>155</v>
      </c>
      <c r="Q17" s="53"/>
      <c r="R17" s="53"/>
      <c r="S17" s="204">
        <v>1</v>
      </c>
      <c r="T17" s="53"/>
      <c r="U17" s="53"/>
      <c r="V17" s="204">
        <v>1</v>
      </c>
      <c r="W17" s="53"/>
      <c r="X17" s="53"/>
      <c r="Y17" s="204">
        <v>1</v>
      </c>
      <c r="Z17" s="53"/>
      <c r="AA17" s="145"/>
      <c r="AB17" s="53"/>
      <c r="AC17" s="53"/>
      <c r="AD17" s="53"/>
      <c r="AE17" s="53"/>
      <c r="AF17" s="144" t="s">
        <v>155</v>
      </c>
      <c r="AG17" s="53"/>
      <c r="AH17" s="53"/>
      <c r="AI17" s="204">
        <v>1</v>
      </c>
      <c r="AJ17" s="53"/>
      <c r="AK17" s="53"/>
      <c r="AL17" s="204">
        <v>1</v>
      </c>
      <c r="AM17" s="53"/>
      <c r="AN17" s="53"/>
      <c r="AO17" s="204">
        <v>1</v>
      </c>
      <c r="AP17" s="53"/>
      <c r="AQ17" s="69"/>
      <c r="AR17" s="70"/>
      <c r="AS17" s="70"/>
      <c r="AT17" s="70"/>
      <c r="AU17" s="53"/>
    </row>
    <row r="18" spans="1:47" ht="21" x14ac:dyDescent="0.35">
      <c r="A18" s="25"/>
      <c r="B18" s="143"/>
      <c r="C18" s="143"/>
      <c r="D18" s="25"/>
      <c r="E18" s="95" t="s">
        <v>87</v>
      </c>
      <c r="F18" s="25"/>
      <c r="G18" s="53"/>
      <c r="H18" s="25"/>
      <c r="I18" s="25"/>
      <c r="J18" s="25"/>
      <c r="K18" s="25"/>
      <c r="L18" s="25"/>
      <c r="M18" s="25"/>
      <c r="N18" s="25"/>
      <c r="O18" s="25"/>
      <c r="P18" s="95" t="s">
        <v>88</v>
      </c>
      <c r="Q18" s="25"/>
      <c r="R18" s="53"/>
      <c r="S18" s="25"/>
      <c r="T18" s="25"/>
      <c r="U18" s="53"/>
      <c r="V18" s="25"/>
      <c r="W18" s="25"/>
      <c r="X18" s="53"/>
      <c r="Y18" s="25"/>
      <c r="Z18" s="25"/>
      <c r="AA18" s="145" t="str">
        <f>P18</f>
        <v>Immediate Parent Name</v>
      </c>
      <c r="AB18" s="25"/>
      <c r="AC18" s="25"/>
      <c r="AD18" s="25"/>
      <c r="AE18" s="25"/>
      <c r="AF18" s="95" t="s">
        <v>89</v>
      </c>
      <c r="AG18" s="25"/>
      <c r="AH18" s="53"/>
      <c r="AI18" s="27"/>
      <c r="AJ18" s="25"/>
      <c r="AK18" s="53"/>
      <c r="AL18" s="27"/>
      <c r="AM18" s="25"/>
      <c r="AN18" s="53"/>
      <c r="AO18" s="27"/>
      <c r="AP18" s="25"/>
      <c r="AQ18" s="145" t="str">
        <f>AF18</f>
        <v>Ultimate Parent Name</v>
      </c>
      <c r="AR18" s="27"/>
      <c r="AS18" s="27"/>
      <c r="AT18" s="27"/>
      <c r="AU18" s="25"/>
    </row>
    <row r="19" spans="1:47" ht="20.25" x14ac:dyDescent="0.3">
      <c r="A19" s="27"/>
      <c r="B19" s="143"/>
      <c r="C19" s="143"/>
      <c r="D19" s="27"/>
      <c r="E19" s="11"/>
      <c r="F19" s="26" t="s">
        <v>160</v>
      </c>
      <c r="G19" s="26" t="s">
        <v>164</v>
      </c>
      <c r="H19" s="25" t="s">
        <v>161</v>
      </c>
      <c r="I19" s="26" t="s">
        <v>160</v>
      </c>
      <c r="J19" s="26" t="s">
        <v>164</v>
      </c>
      <c r="K19" s="25" t="s">
        <v>161</v>
      </c>
      <c r="L19" s="26" t="s">
        <v>160</v>
      </c>
      <c r="M19" s="26" t="s">
        <v>164</v>
      </c>
      <c r="N19" s="25" t="s">
        <v>161</v>
      </c>
      <c r="O19" s="27"/>
      <c r="P19" s="11"/>
      <c r="Q19" s="26" t="s">
        <v>160</v>
      </c>
      <c r="R19" s="26" t="s">
        <v>164</v>
      </c>
      <c r="S19" s="25" t="s">
        <v>161</v>
      </c>
      <c r="T19" s="26" t="s">
        <v>160</v>
      </c>
      <c r="U19" s="26" t="s">
        <v>164</v>
      </c>
      <c r="V19" s="25" t="s">
        <v>161</v>
      </c>
      <c r="W19" s="26" t="s">
        <v>160</v>
      </c>
      <c r="X19" s="26" t="s">
        <v>164</v>
      </c>
      <c r="Y19" s="25" t="s">
        <v>161</v>
      </c>
      <c r="Z19" s="27"/>
      <c r="AA19" s="11"/>
      <c r="AB19" s="25" t="s">
        <v>161</v>
      </c>
      <c r="AC19" s="25" t="s">
        <v>161</v>
      </c>
      <c r="AD19" s="25" t="s">
        <v>161</v>
      </c>
      <c r="AE19" s="27"/>
      <c r="AF19" s="11"/>
      <c r="AG19" s="26" t="s">
        <v>160</v>
      </c>
      <c r="AH19" s="26" t="s">
        <v>164</v>
      </c>
      <c r="AI19" s="25" t="s">
        <v>161</v>
      </c>
      <c r="AJ19" s="26" t="s">
        <v>160</v>
      </c>
      <c r="AK19" s="26" t="s">
        <v>164</v>
      </c>
      <c r="AL19" s="25" t="s">
        <v>161</v>
      </c>
      <c r="AM19" s="26" t="s">
        <v>160</v>
      </c>
      <c r="AN19" s="26" t="s">
        <v>164</v>
      </c>
      <c r="AO19" s="25" t="s">
        <v>161</v>
      </c>
      <c r="AP19" s="27"/>
      <c r="AQ19" s="11"/>
      <c r="AR19" s="27"/>
      <c r="AS19" s="27"/>
      <c r="AT19" s="27"/>
      <c r="AU19" s="27"/>
    </row>
    <row r="20" spans="1:47" ht="18" x14ac:dyDescent="0.25">
      <c r="A20" s="25"/>
      <c r="B20" s="143"/>
      <c r="C20" s="143"/>
      <c r="D20" s="25"/>
      <c r="E20" s="12" t="s">
        <v>5</v>
      </c>
      <c r="F20" s="25"/>
      <c r="G20" s="25"/>
      <c r="H20" s="25"/>
      <c r="I20" s="25"/>
      <c r="J20" s="25"/>
      <c r="K20" s="25"/>
      <c r="L20" s="25"/>
      <c r="M20" s="25"/>
      <c r="N20" s="227" t="s">
        <v>6</v>
      </c>
      <c r="O20" s="25"/>
      <c r="P20" s="12" t="s">
        <v>5</v>
      </c>
      <c r="Q20" s="25"/>
      <c r="R20" s="25"/>
      <c r="S20" s="25"/>
      <c r="T20" s="25"/>
      <c r="U20" s="25"/>
      <c r="V20" s="25"/>
      <c r="W20" s="25"/>
      <c r="X20" s="25"/>
      <c r="Y20" s="227" t="s">
        <v>6</v>
      </c>
      <c r="Z20" s="25"/>
      <c r="AA20" s="12" t="s">
        <v>5</v>
      </c>
      <c r="AB20" s="25"/>
      <c r="AC20" s="25"/>
      <c r="AD20" s="227" t="s">
        <v>6</v>
      </c>
      <c r="AE20" s="25"/>
      <c r="AF20" s="12" t="s">
        <v>5</v>
      </c>
      <c r="AG20" s="25"/>
      <c r="AH20" s="25"/>
      <c r="AI20" s="25"/>
      <c r="AJ20" s="25"/>
      <c r="AK20" s="25"/>
      <c r="AL20" s="25"/>
      <c r="AM20" s="25"/>
      <c r="AN20" s="25"/>
      <c r="AO20" s="227" t="s">
        <v>6</v>
      </c>
      <c r="AP20" s="25"/>
      <c r="AQ20" s="12" t="s">
        <v>5</v>
      </c>
      <c r="AR20" s="25"/>
      <c r="AS20" s="25"/>
      <c r="AT20" s="227" t="s">
        <v>6</v>
      </c>
      <c r="AU20" s="25"/>
    </row>
    <row r="21" spans="1:47" ht="12.75" x14ac:dyDescent="0.2">
      <c r="A21" s="27"/>
      <c r="B21" s="143"/>
      <c r="C21" s="143"/>
      <c r="D21" s="27"/>
      <c r="E21" s="28" t="s">
        <v>210</v>
      </c>
      <c r="F21" s="147" t="str">
        <f>H21</f>
        <v>31/XX/20XX</v>
      </c>
      <c r="G21" s="147" t="str">
        <f>H21</f>
        <v>31/XX/20XX</v>
      </c>
      <c r="H21" s="96" t="s">
        <v>7</v>
      </c>
      <c r="I21" s="147" t="str">
        <f>K21</f>
        <v>31/XX/20XX</v>
      </c>
      <c r="J21" s="147" t="str">
        <f>K21</f>
        <v>31/XX/20XX</v>
      </c>
      <c r="K21" s="96" t="s">
        <v>7</v>
      </c>
      <c r="L21" s="147" t="str">
        <f>N21</f>
        <v>31/XX/20XX</v>
      </c>
      <c r="M21" s="147" t="str">
        <f>N21</f>
        <v>31/XX/20XX</v>
      </c>
      <c r="N21" s="96" t="s">
        <v>7</v>
      </c>
      <c r="O21" s="27"/>
      <c r="P21" s="28" t="s">
        <v>211</v>
      </c>
      <c r="Q21" s="147" t="str">
        <f>S21</f>
        <v>31/XX/20XX</v>
      </c>
      <c r="R21" s="147" t="str">
        <f>S21</f>
        <v>31/XX/20XX</v>
      </c>
      <c r="S21" s="96" t="s">
        <v>7</v>
      </c>
      <c r="T21" s="147" t="str">
        <f>V21</f>
        <v>31/XX/20XX</v>
      </c>
      <c r="U21" s="147" t="str">
        <f>V21</f>
        <v>31/XX/20XX</v>
      </c>
      <c r="V21" s="96" t="s">
        <v>7</v>
      </c>
      <c r="W21" s="147" t="str">
        <f>Y21</f>
        <v>31/XX/20XX</v>
      </c>
      <c r="X21" s="147" t="str">
        <f>Y21</f>
        <v>31/XX/20XX</v>
      </c>
      <c r="Y21" s="96" t="s">
        <v>7</v>
      </c>
      <c r="Z21" s="27"/>
      <c r="AA21" s="28" t="s">
        <v>210</v>
      </c>
      <c r="AB21" s="147" t="str">
        <f>S21</f>
        <v>31/XX/20XX</v>
      </c>
      <c r="AC21" s="147" t="str">
        <f>V21</f>
        <v>31/XX/20XX</v>
      </c>
      <c r="AD21" s="147" t="str">
        <f t="shared" ref="AD21:AD25" si="0">Y21</f>
        <v>31/XX/20XX</v>
      </c>
      <c r="AE21" s="27"/>
      <c r="AF21" s="28" t="s">
        <v>211</v>
      </c>
      <c r="AG21" s="147" t="str">
        <f>AI21</f>
        <v>31/XX/20XX</v>
      </c>
      <c r="AH21" s="147" t="str">
        <f>AI21</f>
        <v>31/XX/20XX</v>
      </c>
      <c r="AI21" s="96" t="s">
        <v>7</v>
      </c>
      <c r="AJ21" s="147" t="str">
        <f>AL21</f>
        <v>31/XX/20XX</v>
      </c>
      <c r="AK21" s="147" t="str">
        <f>AL21</f>
        <v>31/XX/20XX</v>
      </c>
      <c r="AL21" s="96" t="s">
        <v>7</v>
      </c>
      <c r="AM21" s="147" t="str">
        <f>AO21</f>
        <v>31/XX/20XX</v>
      </c>
      <c r="AN21" s="147" t="str">
        <f>AO21</f>
        <v>31/XX/20XX</v>
      </c>
      <c r="AO21" s="96" t="s">
        <v>7</v>
      </c>
      <c r="AP21" s="27"/>
      <c r="AQ21" s="28" t="s">
        <v>210</v>
      </c>
      <c r="AR21" s="147" t="str">
        <f>AI21</f>
        <v>31/XX/20XX</v>
      </c>
      <c r="AS21" s="147" t="str">
        <f>AL21</f>
        <v>31/XX/20XX</v>
      </c>
      <c r="AT21" s="147" t="str">
        <f t="shared" ref="AT21:AT25" si="1">AO21</f>
        <v>31/XX/20XX</v>
      </c>
      <c r="AU21" s="27"/>
    </row>
    <row r="22" spans="1:47" ht="12" x14ac:dyDescent="0.2">
      <c r="A22" s="143"/>
      <c r="C22" s="143"/>
      <c r="D22" s="27"/>
      <c r="E22" s="130" t="s">
        <v>8</v>
      </c>
      <c r="F22" s="146">
        <f>H22</f>
        <v>12</v>
      </c>
      <c r="G22" s="146">
        <f>H22</f>
        <v>12</v>
      </c>
      <c r="H22" s="187">
        <v>12</v>
      </c>
      <c r="I22" s="146">
        <f>K22</f>
        <v>12</v>
      </c>
      <c r="J22" s="146">
        <f>K22</f>
        <v>12</v>
      </c>
      <c r="K22" s="189">
        <v>12</v>
      </c>
      <c r="L22" s="146">
        <f>N22</f>
        <v>12</v>
      </c>
      <c r="M22" s="146">
        <f>N22</f>
        <v>12</v>
      </c>
      <c r="N22" s="189">
        <v>12</v>
      </c>
      <c r="O22" s="27"/>
      <c r="P22" s="130" t="s">
        <v>8</v>
      </c>
      <c r="Q22" s="146">
        <f>S22</f>
        <v>12</v>
      </c>
      <c r="R22" s="146">
        <f>S22</f>
        <v>12</v>
      </c>
      <c r="S22" s="187">
        <v>12</v>
      </c>
      <c r="T22" s="146">
        <f>V22</f>
        <v>12</v>
      </c>
      <c r="U22" s="146">
        <f>V22</f>
        <v>12</v>
      </c>
      <c r="V22" s="187">
        <v>12</v>
      </c>
      <c r="W22" s="146">
        <f>Y22</f>
        <v>12</v>
      </c>
      <c r="X22" s="146">
        <f>Y22</f>
        <v>12</v>
      </c>
      <c r="Y22" s="187">
        <v>12</v>
      </c>
      <c r="Z22" s="27"/>
      <c r="AA22" s="130" t="s">
        <v>8</v>
      </c>
      <c r="AB22" s="146">
        <f>S22</f>
        <v>12</v>
      </c>
      <c r="AC22" s="146">
        <f>V22</f>
        <v>12</v>
      </c>
      <c r="AD22" s="146">
        <f t="shared" si="0"/>
        <v>12</v>
      </c>
      <c r="AE22" s="27"/>
      <c r="AF22" s="130" t="s">
        <v>8</v>
      </c>
      <c r="AG22" s="146">
        <f>AI22</f>
        <v>12</v>
      </c>
      <c r="AH22" s="146">
        <f>AI22</f>
        <v>12</v>
      </c>
      <c r="AI22" s="187">
        <v>12</v>
      </c>
      <c r="AJ22" s="146">
        <f>AL22</f>
        <v>12</v>
      </c>
      <c r="AK22" s="146">
        <f>AL22</f>
        <v>12</v>
      </c>
      <c r="AL22" s="187">
        <v>12</v>
      </c>
      <c r="AM22" s="146">
        <f>AO22</f>
        <v>12</v>
      </c>
      <c r="AN22" s="146">
        <f>AO22</f>
        <v>12</v>
      </c>
      <c r="AO22" s="187">
        <v>12</v>
      </c>
      <c r="AP22" s="27"/>
      <c r="AQ22" s="130" t="s">
        <v>8</v>
      </c>
      <c r="AR22" s="146">
        <f>AI22</f>
        <v>12</v>
      </c>
      <c r="AS22" s="146">
        <f>AL22</f>
        <v>12</v>
      </c>
      <c r="AT22" s="146">
        <f t="shared" si="1"/>
        <v>12</v>
      </c>
      <c r="AU22" s="27"/>
    </row>
    <row r="23" spans="1:47" ht="12" x14ac:dyDescent="0.2">
      <c r="A23" s="143"/>
      <c r="C23" s="143"/>
      <c r="D23" s="27"/>
      <c r="E23" s="130" t="s">
        <v>9</v>
      </c>
      <c r="F23" s="146" t="str">
        <f t="shared" ref="F23:F25" si="2">H23</f>
        <v>N</v>
      </c>
      <c r="G23" s="146" t="str">
        <f t="shared" ref="G23:G25" si="3">H23</f>
        <v>N</v>
      </c>
      <c r="H23" s="95" t="s">
        <v>10</v>
      </c>
      <c r="I23" s="146" t="str">
        <f t="shared" ref="I23:I25" si="4">K23</f>
        <v>N</v>
      </c>
      <c r="J23" s="146" t="str">
        <f t="shared" ref="J23:J25" si="5">K23</f>
        <v>N</v>
      </c>
      <c r="K23" s="95" t="s">
        <v>10</v>
      </c>
      <c r="L23" s="146" t="str">
        <f t="shared" ref="L23:L25" si="6">N23</f>
        <v>N</v>
      </c>
      <c r="M23" s="146" t="str">
        <f t="shared" ref="M23:M25" si="7">N23</f>
        <v>N</v>
      </c>
      <c r="N23" s="95" t="s">
        <v>10</v>
      </c>
      <c r="O23" s="27"/>
      <c r="P23" s="130" t="s">
        <v>9</v>
      </c>
      <c r="Q23" s="146" t="str">
        <f t="shared" ref="Q23:Q25" si="8">S23</f>
        <v>N</v>
      </c>
      <c r="R23" s="146" t="str">
        <f t="shared" ref="R23:R25" si="9">S23</f>
        <v>N</v>
      </c>
      <c r="S23" s="95" t="s">
        <v>10</v>
      </c>
      <c r="T23" s="146" t="str">
        <f t="shared" ref="T23:T25" si="10">V23</f>
        <v>N</v>
      </c>
      <c r="U23" s="146" t="str">
        <f t="shared" ref="U23:U25" si="11">V23</f>
        <v>N</v>
      </c>
      <c r="V23" s="95" t="s">
        <v>10</v>
      </c>
      <c r="W23" s="146" t="str">
        <f t="shared" ref="W23:W25" si="12">Y23</f>
        <v>N</v>
      </c>
      <c r="X23" s="146" t="str">
        <f t="shared" ref="X23:X25" si="13">Y23</f>
        <v>N</v>
      </c>
      <c r="Y23" s="95" t="s">
        <v>10</v>
      </c>
      <c r="Z23" s="27"/>
      <c r="AA23" s="130" t="s">
        <v>9</v>
      </c>
      <c r="AB23" s="146" t="str">
        <f>S23</f>
        <v>N</v>
      </c>
      <c r="AC23" s="146" t="str">
        <f>V23</f>
        <v>N</v>
      </c>
      <c r="AD23" s="146" t="str">
        <f t="shared" si="0"/>
        <v>N</v>
      </c>
      <c r="AE23" s="27"/>
      <c r="AF23" s="130" t="s">
        <v>9</v>
      </c>
      <c r="AG23" s="146" t="str">
        <f t="shared" ref="AG23:AG25" si="14">AI23</f>
        <v>N</v>
      </c>
      <c r="AH23" s="146" t="str">
        <f t="shared" ref="AH23:AH25" si="15">AI23</f>
        <v>N</v>
      </c>
      <c r="AI23" s="95" t="s">
        <v>10</v>
      </c>
      <c r="AJ23" s="146" t="str">
        <f t="shared" ref="AJ23:AJ25" si="16">AL23</f>
        <v>N</v>
      </c>
      <c r="AK23" s="146" t="str">
        <f t="shared" ref="AK23:AK25" si="17">AL23</f>
        <v>N</v>
      </c>
      <c r="AL23" s="95" t="s">
        <v>10</v>
      </c>
      <c r="AM23" s="146" t="str">
        <f t="shared" ref="AM23:AM25" si="18">AO23</f>
        <v>N</v>
      </c>
      <c r="AN23" s="146" t="str">
        <f t="shared" ref="AN23:AN25" si="19">AO23</f>
        <v>N</v>
      </c>
      <c r="AO23" s="95" t="s">
        <v>10</v>
      </c>
      <c r="AP23" s="27"/>
      <c r="AQ23" s="130" t="s">
        <v>9</v>
      </c>
      <c r="AR23" s="146" t="str">
        <f>AI23</f>
        <v>N</v>
      </c>
      <c r="AS23" s="146" t="str">
        <f>AL23</f>
        <v>N</v>
      </c>
      <c r="AT23" s="146" t="str">
        <f t="shared" si="1"/>
        <v>N</v>
      </c>
      <c r="AU23" s="27"/>
    </row>
    <row r="24" spans="1:47" ht="12" x14ac:dyDescent="0.2">
      <c r="A24" s="143"/>
      <c r="C24" s="143"/>
      <c r="D24" s="27"/>
      <c r="E24" s="130" t="s">
        <v>150</v>
      </c>
      <c r="F24" s="146" t="str">
        <f t="shared" si="2"/>
        <v>N/A</v>
      </c>
      <c r="G24" s="146" t="str">
        <f t="shared" si="3"/>
        <v>N/A</v>
      </c>
      <c r="H24" s="231" t="s">
        <v>48</v>
      </c>
      <c r="I24" s="146" t="str">
        <f t="shared" si="4"/>
        <v>N/A</v>
      </c>
      <c r="J24" s="146" t="str">
        <f t="shared" si="5"/>
        <v>N/A</v>
      </c>
      <c r="K24" s="231" t="s">
        <v>48</v>
      </c>
      <c r="L24" s="146" t="str">
        <f t="shared" si="6"/>
        <v>N/A</v>
      </c>
      <c r="M24" s="146" t="str">
        <f t="shared" si="7"/>
        <v>N/A</v>
      </c>
      <c r="N24" s="231" t="s">
        <v>48</v>
      </c>
      <c r="O24" s="27"/>
      <c r="P24" s="130" t="s">
        <v>150</v>
      </c>
      <c r="Q24" s="146" t="str">
        <f t="shared" si="8"/>
        <v>N/A</v>
      </c>
      <c r="R24" s="146" t="str">
        <f t="shared" si="9"/>
        <v>N/A</v>
      </c>
      <c r="S24" s="231" t="s">
        <v>48</v>
      </c>
      <c r="T24" s="146" t="str">
        <f t="shared" si="10"/>
        <v>N/A</v>
      </c>
      <c r="U24" s="146" t="str">
        <f t="shared" si="11"/>
        <v>N/A</v>
      </c>
      <c r="V24" s="231" t="s">
        <v>48</v>
      </c>
      <c r="W24" s="146" t="str">
        <f t="shared" si="12"/>
        <v>N/A</v>
      </c>
      <c r="X24" s="146" t="str">
        <f t="shared" si="13"/>
        <v>N/A</v>
      </c>
      <c r="Y24" s="231" t="s">
        <v>48</v>
      </c>
      <c r="Z24" s="27"/>
      <c r="AA24" s="130" t="s">
        <v>150</v>
      </c>
      <c r="AB24" s="146" t="str">
        <f>S24</f>
        <v>N/A</v>
      </c>
      <c r="AC24" s="146" t="str">
        <f>V24</f>
        <v>N/A</v>
      </c>
      <c r="AD24" s="146" t="str">
        <f t="shared" si="0"/>
        <v>N/A</v>
      </c>
      <c r="AE24" s="27"/>
      <c r="AF24" s="130" t="s">
        <v>150</v>
      </c>
      <c r="AG24" s="146" t="str">
        <f t="shared" si="14"/>
        <v>N/A</v>
      </c>
      <c r="AH24" s="146" t="str">
        <f t="shared" si="15"/>
        <v>N/A</v>
      </c>
      <c r="AI24" s="231" t="s">
        <v>48</v>
      </c>
      <c r="AJ24" s="146" t="str">
        <f t="shared" si="16"/>
        <v>N/A</v>
      </c>
      <c r="AK24" s="146" t="str">
        <f t="shared" si="17"/>
        <v>N/A</v>
      </c>
      <c r="AL24" s="231" t="s">
        <v>48</v>
      </c>
      <c r="AM24" s="146" t="str">
        <f t="shared" si="18"/>
        <v>N/A</v>
      </c>
      <c r="AN24" s="146" t="str">
        <f t="shared" si="19"/>
        <v>N/A</v>
      </c>
      <c r="AO24" s="231" t="s">
        <v>48</v>
      </c>
      <c r="AP24" s="27"/>
      <c r="AQ24" s="130" t="s">
        <v>150</v>
      </c>
      <c r="AR24" s="146" t="str">
        <f>AI24</f>
        <v>N/A</v>
      </c>
      <c r="AS24" s="146" t="str">
        <f>AL24</f>
        <v>N/A</v>
      </c>
      <c r="AT24" s="146" t="str">
        <f t="shared" si="1"/>
        <v>N/A</v>
      </c>
      <c r="AU24" s="27"/>
    </row>
    <row r="25" spans="1:47" ht="12" x14ac:dyDescent="0.2">
      <c r="A25" s="143"/>
      <c r="C25" s="143"/>
      <c r="D25" s="27"/>
      <c r="E25" s="130" t="s">
        <v>384</v>
      </c>
      <c r="F25" s="146" t="str">
        <f t="shared" si="2"/>
        <v>Annual</v>
      </c>
      <c r="G25" s="146" t="str">
        <f t="shared" si="3"/>
        <v>Annual</v>
      </c>
      <c r="H25" s="95" t="s">
        <v>11</v>
      </c>
      <c r="I25" s="146" t="str">
        <f t="shared" si="4"/>
        <v>Annual</v>
      </c>
      <c r="J25" s="146" t="str">
        <f t="shared" si="5"/>
        <v>Annual</v>
      </c>
      <c r="K25" s="95" t="s">
        <v>11</v>
      </c>
      <c r="L25" s="146" t="str">
        <f t="shared" si="6"/>
        <v>Annual</v>
      </c>
      <c r="M25" s="146" t="str">
        <f t="shared" si="7"/>
        <v>Annual</v>
      </c>
      <c r="N25" s="95" t="s">
        <v>11</v>
      </c>
      <c r="O25" s="27"/>
      <c r="P25" s="130" t="s">
        <v>384</v>
      </c>
      <c r="Q25" s="146" t="str">
        <f t="shared" si="8"/>
        <v>Annual</v>
      </c>
      <c r="R25" s="146" t="str">
        <f t="shared" si="9"/>
        <v>Annual</v>
      </c>
      <c r="S25" s="95" t="s">
        <v>11</v>
      </c>
      <c r="T25" s="146" t="str">
        <f t="shared" si="10"/>
        <v>Annual</v>
      </c>
      <c r="U25" s="146" t="str">
        <f t="shared" si="11"/>
        <v>Annual</v>
      </c>
      <c r="V25" s="95" t="s">
        <v>11</v>
      </c>
      <c r="W25" s="146" t="str">
        <f t="shared" si="12"/>
        <v>Annual</v>
      </c>
      <c r="X25" s="146" t="str">
        <f t="shared" si="13"/>
        <v>Annual</v>
      </c>
      <c r="Y25" s="95" t="s">
        <v>11</v>
      </c>
      <c r="Z25" s="27"/>
      <c r="AA25" s="130" t="s">
        <v>384</v>
      </c>
      <c r="AB25" s="146" t="str">
        <f>S25</f>
        <v>Annual</v>
      </c>
      <c r="AC25" s="146" t="str">
        <f>V25</f>
        <v>Annual</v>
      </c>
      <c r="AD25" s="146" t="str">
        <f t="shared" si="0"/>
        <v>Annual</v>
      </c>
      <c r="AE25" s="27"/>
      <c r="AF25" s="130" t="s">
        <v>384</v>
      </c>
      <c r="AG25" s="146" t="str">
        <f t="shared" si="14"/>
        <v>Annual</v>
      </c>
      <c r="AH25" s="146" t="str">
        <f t="shared" si="15"/>
        <v>Annual</v>
      </c>
      <c r="AI25" s="95" t="s">
        <v>11</v>
      </c>
      <c r="AJ25" s="146" t="str">
        <f t="shared" si="16"/>
        <v>Annual</v>
      </c>
      <c r="AK25" s="146" t="str">
        <f t="shared" si="17"/>
        <v>Annual</v>
      </c>
      <c r="AL25" s="95" t="s">
        <v>11</v>
      </c>
      <c r="AM25" s="146" t="str">
        <f t="shared" si="18"/>
        <v>Annual</v>
      </c>
      <c r="AN25" s="146" t="str">
        <f t="shared" si="19"/>
        <v>Annual</v>
      </c>
      <c r="AO25" s="95" t="s">
        <v>11</v>
      </c>
      <c r="AP25" s="27"/>
      <c r="AQ25" s="130" t="s">
        <v>384</v>
      </c>
      <c r="AR25" s="146" t="str">
        <f>AI25</f>
        <v>Annual</v>
      </c>
      <c r="AS25" s="146" t="str">
        <f>AL25</f>
        <v>Annual</v>
      </c>
      <c r="AT25" s="146" t="str">
        <f t="shared" si="1"/>
        <v>Annual</v>
      </c>
      <c r="AU25" s="27"/>
    </row>
    <row r="26" spans="1:47" ht="12" x14ac:dyDescent="0.2">
      <c r="A26" s="143">
        <f t="shared" ref="A26:A31" si="20">IF(OR(H26&lt;0,K26&lt;0,N26&lt;0,AB26&lt;0,AC26&lt;0,AD26&lt;0,AI26&lt;0,AL26&lt;0,AO26&lt;0),1,0)</f>
        <v>0</v>
      </c>
      <c r="C26" s="143"/>
      <c r="D26" s="27"/>
      <c r="E26" s="13" t="s">
        <v>195</v>
      </c>
      <c r="F26" s="132">
        <v>0</v>
      </c>
      <c r="G26" s="132">
        <v>0</v>
      </c>
      <c r="H26" s="148">
        <f>SUM(F26:G26)</f>
        <v>0</v>
      </c>
      <c r="I26" s="132">
        <v>0</v>
      </c>
      <c r="J26" s="132">
        <v>0</v>
      </c>
      <c r="K26" s="148">
        <f>SUM(I26:J26)</f>
        <v>0</v>
      </c>
      <c r="L26" s="132">
        <v>0</v>
      </c>
      <c r="M26" s="132">
        <v>0</v>
      </c>
      <c r="N26" s="148">
        <f>SUM(L26:M26)</f>
        <v>0</v>
      </c>
      <c r="O26" s="27"/>
      <c r="P26" s="13" t="s">
        <v>195</v>
      </c>
      <c r="Q26" s="132">
        <v>0</v>
      </c>
      <c r="R26" s="132">
        <v>0</v>
      </c>
      <c r="S26" s="148">
        <f>SUM(Q26:R26)</f>
        <v>0</v>
      </c>
      <c r="T26" s="132">
        <v>0</v>
      </c>
      <c r="U26" s="132">
        <v>0</v>
      </c>
      <c r="V26" s="148">
        <f>SUM(T26:U26)</f>
        <v>0</v>
      </c>
      <c r="W26" s="132">
        <v>0</v>
      </c>
      <c r="X26" s="132">
        <v>0</v>
      </c>
      <c r="Y26" s="148">
        <f>SUM(W26:X26)</f>
        <v>0</v>
      </c>
      <c r="Z26" s="27"/>
      <c r="AA26" s="13" t="s">
        <v>195</v>
      </c>
      <c r="AB26" s="148">
        <f>S26/S$16</f>
        <v>0</v>
      </c>
      <c r="AC26" s="148">
        <f t="shared" ref="AC26:AC30" si="21">V26/V$16</f>
        <v>0</v>
      </c>
      <c r="AD26" s="148">
        <f t="shared" ref="AD26:AD30" si="22">Y26/Y$16</f>
        <v>0</v>
      </c>
      <c r="AE26" s="27"/>
      <c r="AF26" s="13" t="s">
        <v>195</v>
      </c>
      <c r="AG26" s="132">
        <v>0</v>
      </c>
      <c r="AH26" s="132">
        <v>0</v>
      </c>
      <c r="AI26" s="148">
        <f>SUM(AG26:AH26)</f>
        <v>0</v>
      </c>
      <c r="AJ26" s="132">
        <v>0</v>
      </c>
      <c r="AK26" s="132">
        <v>0</v>
      </c>
      <c r="AL26" s="148">
        <f>SUM(AJ26:AK26)</f>
        <v>0</v>
      </c>
      <c r="AM26" s="132">
        <v>0</v>
      </c>
      <c r="AN26" s="132">
        <v>0</v>
      </c>
      <c r="AO26" s="148">
        <f>SUM(AM26:AN26)</f>
        <v>0</v>
      </c>
      <c r="AP26" s="27"/>
      <c r="AQ26" s="13" t="s">
        <v>195</v>
      </c>
      <c r="AR26" s="148">
        <f>AI26/AI$16</f>
        <v>0</v>
      </c>
      <c r="AS26" s="148">
        <f t="shared" ref="AS26:AS30" si="23">AL26/AL$16</f>
        <v>0</v>
      </c>
      <c r="AT26" s="148">
        <f t="shared" ref="AT26:AT30" si="24">AO26/AO$16</f>
        <v>0</v>
      </c>
      <c r="AU26" s="27"/>
    </row>
    <row r="27" spans="1:47" ht="24" x14ac:dyDescent="0.2">
      <c r="A27" s="143">
        <f t="shared" si="20"/>
        <v>0</v>
      </c>
      <c r="C27" s="143"/>
      <c r="D27" s="27"/>
      <c r="E27" s="19" t="s">
        <v>212</v>
      </c>
      <c r="F27" s="132">
        <v>0</v>
      </c>
      <c r="G27" s="132">
        <v>0</v>
      </c>
      <c r="H27" s="148">
        <f t="shared" ref="H27:H41" si="25">SUM(F27:G27)</f>
        <v>0</v>
      </c>
      <c r="I27" s="132">
        <v>0</v>
      </c>
      <c r="J27" s="132">
        <v>0</v>
      </c>
      <c r="K27" s="148">
        <f t="shared" ref="K27:K41" si="26">SUM(I27:J27)</f>
        <v>0</v>
      </c>
      <c r="L27" s="132">
        <v>0</v>
      </c>
      <c r="M27" s="132">
        <v>0</v>
      </c>
      <c r="N27" s="148">
        <f t="shared" ref="N27:N41" si="27">SUM(L27:M27)</f>
        <v>0</v>
      </c>
      <c r="O27" s="27"/>
      <c r="P27" s="19" t="s">
        <v>212</v>
      </c>
      <c r="Q27" s="132">
        <v>0</v>
      </c>
      <c r="R27" s="132">
        <v>0</v>
      </c>
      <c r="S27" s="148">
        <f t="shared" ref="S27:S30" si="28">SUM(Q27:R27)</f>
        <v>0</v>
      </c>
      <c r="T27" s="132">
        <v>0</v>
      </c>
      <c r="U27" s="132">
        <v>0</v>
      </c>
      <c r="V27" s="148">
        <f t="shared" ref="V27:V31" si="29">SUM(T27:U27)</f>
        <v>0</v>
      </c>
      <c r="W27" s="132">
        <v>0</v>
      </c>
      <c r="X27" s="132">
        <v>0</v>
      </c>
      <c r="Y27" s="148">
        <f t="shared" ref="Y27:Y31" si="30">SUM(W27:X27)</f>
        <v>0</v>
      </c>
      <c r="Z27" s="27"/>
      <c r="AA27" s="19" t="s">
        <v>212</v>
      </c>
      <c r="AB27" s="148">
        <f t="shared" ref="AB27:AB30" si="31">S27/S$16</f>
        <v>0</v>
      </c>
      <c r="AC27" s="148">
        <f t="shared" si="21"/>
        <v>0</v>
      </c>
      <c r="AD27" s="148">
        <f t="shared" si="22"/>
        <v>0</v>
      </c>
      <c r="AE27" s="27"/>
      <c r="AF27" s="19" t="s">
        <v>196</v>
      </c>
      <c r="AG27" s="132">
        <v>0</v>
      </c>
      <c r="AH27" s="132">
        <v>0</v>
      </c>
      <c r="AI27" s="148">
        <f t="shared" ref="AI27:AI41" si="32">SUM(AG27:AH27)</f>
        <v>0</v>
      </c>
      <c r="AJ27" s="132">
        <v>0</v>
      </c>
      <c r="AK27" s="132">
        <v>0</v>
      </c>
      <c r="AL27" s="148">
        <f t="shared" ref="AL27:AL41" si="33">SUM(AJ27:AK27)</f>
        <v>0</v>
      </c>
      <c r="AM27" s="132">
        <v>0</v>
      </c>
      <c r="AN27" s="132">
        <v>0</v>
      </c>
      <c r="AO27" s="148">
        <f t="shared" ref="AO27:AO41" si="34">SUM(AM27:AN27)</f>
        <v>0</v>
      </c>
      <c r="AP27" s="27"/>
      <c r="AQ27" s="19" t="s">
        <v>212</v>
      </c>
      <c r="AR27" s="148">
        <f t="shared" ref="AR27:AR30" si="35">AI27/AI$16</f>
        <v>0</v>
      </c>
      <c r="AS27" s="148">
        <f t="shared" si="23"/>
        <v>0</v>
      </c>
      <c r="AT27" s="148">
        <f t="shared" si="24"/>
        <v>0</v>
      </c>
      <c r="AU27" s="27"/>
    </row>
    <row r="28" spans="1:47" ht="12" x14ac:dyDescent="0.2">
      <c r="A28" s="143">
        <f t="shared" si="20"/>
        <v>0</v>
      </c>
      <c r="C28" s="143"/>
      <c r="D28" s="27"/>
      <c r="E28" s="19" t="s">
        <v>213</v>
      </c>
      <c r="F28" s="132">
        <v>0</v>
      </c>
      <c r="G28" s="132">
        <v>0</v>
      </c>
      <c r="H28" s="148">
        <f t="shared" si="25"/>
        <v>0</v>
      </c>
      <c r="I28" s="132">
        <v>0</v>
      </c>
      <c r="J28" s="132">
        <v>0</v>
      </c>
      <c r="K28" s="148">
        <f t="shared" si="26"/>
        <v>0</v>
      </c>
      <c r="L28" s="132">
        <v>0</v>
      </c>
      <c r="M28" s="132">
        <v>0</v>
      </c>
      <c r="N28" s="148">
        <f t="shared" si="27"/>
        <v>0</v>
      </c>
      <c r="O28" s="27"/>
      <c r="P28" s="19" t="s">
        <v>213</v>
      </c>
      <c r="Q28" s="132">
        <v>0</v>
      </c>
      <c r="R28" s="132">
        <v>0</v>
      </c>
      <c r="S28" s="148">
        <f t="shared" ref="S28" si="36">SUM(Q28:R28)</f>
        <v>0</v>
      </c>
      <c r="T28" s="132">
        <v>0</v>
      </c>
      <c r="U28" s="132">
        <v>0</v>
      </c>
      <c r="V28" s="148">
        <f t="shared" si="29"/>
        <v>0</v>
      </c>
      <c r="W28" s="132">
        <v>0</v>
      </c>
      <c r="X28" s="132">
        <v>0</v>
      </c>
      <c r="Y28" s="148">
        <f t="shared" si="30"/>
        <v>0</v>
      </c>
      <c r="Z28" s="27"/>
      <c r="AA28" s="19" t="s">
        <v>213</v>
      </c>
      <c r="AB28" s="148">
        <f t="shared" ref="AB28" si="37">S28/S$16</f>
        <v>0</v>
      </c>
      <c r="AC28" s="148">
        <f t="shared" ref="AC28" si="38">V28/V$16</f>
        <v>0</v>
      </c>
      <c r="AD28" s="148">
        <f t="shared" ref="AD28" si="39">Y28/Y$16</f>
        <v>0</v>
      </c>
      <c r="AE28" s="27"/>
      <c r="AF28" s="19" t="s">
        <v>213</v>
      </c>
      <c r="AG28" s="132">
        <v>0</v>
      </c>
      <c r="AH28" s="132">
        <v>0</v>
      </c>
      <c r="AI28" s="148">
        <f t="shared" ref="AI28" si="40">SUM(AG28:AH28)</f>
        <v>0</v>
      </c>
      <c r="AJ28" s="132">
        <v>0</v>
      </c>
      <c r="AK28" s="132">
        <v>0</v>
      </c>
      <c r="AL28" s="148">
        <f t="shared" si="33"/>
        <v>0</v>
      </c>
      <c r="AM28" s="132">
        <v>0</v>
      </c>
      <c r="AN28" s="132">
        <v>0</v>
      </c>
      <c r="AO28" s="148">
        <f t="shared" si="34"/>
        <v>0</v>
      </c>
      <c r="AP28" s="27"/>
      <c r="AQ28" s="19" t="s">
        <v>213</v>
      </c>
      <c r="AR28" s="148">
        <f t="shared" ref="AR28" si="41">AI28/AI$16</f>
        <v>0</v>
      </c>
      <c r="AS28" s="148">
        <f t="shared" ref="AS28" si="42">AL28/AL$16</f>
        <v>0</v>
      </c>
      <c r="AT28" s="148">
        <f t="shared" ref="AT28" si="43">AO28/AO$16</f>
        <v>0</v>
      </c>
      <c r="AU28" s="27"/>
    </row>
    <row r="29" spans="1:47" ht="12" x14ac:dyDescent="0.2">
      <c r="A29" s="143">
        <f t="shared" si="20"/>
        <v>0</v>
      </c>
      <c r="C29" s="143"/>
      <c r="D29" s="27"/>
      <c r="E29" s="13" t="s">
        <v>197</v>
      </c>
      <c r="F29" s="132">
        <v>0</v>
      </c>
      <c r="G29" s="132">
        <v>0</v>
      </c>
      <c r="H29" s="148">
        <f t="shared" si="25"/>
        <v>0</v>
      </c>
      <c r="I29" s="132">
        <v>0</v>
      </c>
      <c r="J29" s="132">
        <v>0</v>
      </c>
      <c r="K29" s="148">
        <f t="shared" si="26"/>
        <v>0</v>
      </c>
      <c r="L29" s="132">
        <v>0</v>
      </c>
      <c r="M29" s="132">
        <v>0</v>
      </c>
      <c r="N29" s="148">
        <f t="shared" si="27"/>
        <v>0</v>
      </c>
      <c r="O29" s="27"/>
      <c r="P29" s="13" t="s">
        <v>197</v>
      </c>
      <c r="Q29" s="132">
        <v>0</v>
      </c>
      <c r="R29" s="132">
        <v>0</v>
      </c>
      <c r="S29" s="148">
        <f t="shared" si="28"/>
        <v>0</v>
      </c>
      <c r="T29" s="132">
        <v>0</v>
      </c>
      <c r="U29" s="132">
        <v>0</v>
      </c>
      <c r="V29" s="148">
        <f t="shared" si="29"/>
        <v>0</v>
      </c>
      <c r="W29" s="132">
        <v>0</v>
      </c>
      <c r="X29" s="132">
        <v>0</v>
      </c>
      <c r="Y29" s="148">
        <f t="shared" si="30"/>
        <v>0</v>
      </c>
      <c r="Z29" s="27"/>
      <c r="AA29" s="13" t="s">
        <v>197</v>
      </c>
      <c r="AB29" s="148">
        <f t="shared" si="31"/>
        <v>0</v>
      </c>
      <c r="AC29" s="148">
        <f t="shared" si="21"/>
        <v>0</v>
      </c>
      <c r="AD29" s="148">
        <f t="shared" si="22"/>
        <v>0</v>
      </c>
      <c r="AE29" s="27"/>
      <c r="AF29" s="13" t="s">
        <v>197</v>
      </c>
      <c r="AG29" s="132">
        <v>0</v>
      </c>
      <c r="AH29" s="132">
        <v>0</v>
      </c>
      <c r="AI29" s="148">
        <f t="shared" si="32"/>
        <v>0</v>
      </c>
      <c r="AJ29" s="132">
        <v>0</v>
      </c>
      <c r="AK29" s="132">
        <v>0</v>
      </c>
      <c r="AL29" s="148">
        <f t="shared" si="33"/>
        <v>0</v>
      </c>
      <c r="AM29" s="132">
        <v>0</v>
      </c>
      <c r="AN29" s="132">
        <v>0</v>
      </c>
      <c r="AO29" s="148">
        <f t="shared" si="34"/>
        <v>0</v>
      </c>
      <c r="AP29" s="27"/>
      <c r="AQ29" s="13" t="s">
        <v>197</v>
      </c>
      <c r="AR29" s="148">
        <f t="shared" si="35"/>
        <v>0</v>
      </c>
      <c r="AS29" s="148">
        <f t="shared" si="23"/>
        <v>0</v>
      </c>
      <c r="AT29" s="148">
        <f t="shared" si="24"/>
        <v>0</v>
      </c>
      <c r="AU29" s="27"/>
    </row>
    <row r="30" spans="1:47" ht="12" x14ac:dyDescent="0.2">
      <c r="A30" s="143">
        <f t="shared" si="20"/>
        <v>0</v>
      </c>
      <c r="C30" s="143"/>
      <c r="D30" s="27"/>
      <c r="E30" s="13" t="s">
        <v>198</v>
      </c>
      <c r="F30" s="132">
        <v>0</v>
      </c>
      <c r="G30" s="132">
        <v>0</v>
      </c>
      <c r="H30" s="148">
        <f t="shared" si="25"/>
        <v>0</v>
      </c>
      <c r="I30" s="132">
        <v>0</v>
      </c>
      <c r="J30" s="132">
        <v>0</v>
      </c>
      <c r="K30" s="148">
        <f t="shared" si="26"/>
        <v>0</v>
      </c>
      <c r="L30" s="132">
        <v>0</v>
      </c>
      <c r="M30" s="132">
        <v>0</v>
      </c>
      <c r="N30" s="148">
        <f t="shared" si="27"/>
        <v>0</v>
      </c>
      <c r="O30" s="27"/>
      <c r="P30" s="13" t="s">
        <v>198</v>
      </c>
      <c r="Q30" s="132">
        <v>0</v>
      </c>
      <c r="R30" s="132">
        <v>0</v>
      </c>
      <c r="S30" s="148">
        <f t="shared" si="28"/>
        <v>0</v>
      </c>
      <c r="T30" s="132">
        <v>0</v>
      </c>
      <c r="U30" s="132">
        <v>0</v>
      </c>
      <c r="V30" s="148">
        <f t="shared" si="29"/>
        <v>0</v>
      </c>
      <c r="W30" s="132">
        <v>0</v>
      </c>
      <c r="X30" s="132">
        <v>0</v>
      </c>
      <c r="Y30" s="148">
        <f t="shared" si="30"/>
        <v>0</v>
      </c>
      <c r="Z30" s="27"/>
      <c r="AA30" s="13" t="s">
        <v>198</v>
      </c>
      <c r="AB30" s="148">
        <f t="shared" si="31"/>
        <v>0</v>
      </c>
      <c r="AC30" s="148">
        <f t="shared" si="21"/>
        <v>0</v>
      </c>
      <c r="AD30" s="148">
        <f t="shared" si="22"/>
        <v>0</v>
      </c>
      <c r="AE30" s="27"/>
      <c r="AF30" s="13" t="s">
        <v>198</v>
      </c>
      <c r="AG30" s="132">
        <v>0</v>
      </c>
      <c r="AH30" s="132">
        <v>0</v>
      </c>
      <c r="AI30" s="148">
        <f t="shared" si="32"/>
        <v>0</v>
      </c>
      <c r="AJ30" s="132">
        <v>0</v>
      </c>
      <c r="AK30" s="132">
        <v>0</v>
      </c>
      <c r="AL30" s="148">
        <f t="shared" si="33"/>
        <v>0</v>
      </c>
      <c r="AM30" s="132">
        <v>0</v>
      </c>
      <c r="AN30" s="132">
        <v>0</v>
      </c>
      <c r="AO30" s="148">
        <f t="shared" si="34"/>
        <v>0</v>
      </c>
      <c r="AP30" s="27"/>
      <c r="AQ30" s="13" t="s">
        <v>198</v>
      </c>
      <c r="AR30" s="148">
        <f t="shared" si="35"/>
        <v>0</v>
      </c>
      <c r="AS30" s="148">
        <f t="shared" si="23"/>
        <v>0</v>
      </c>
      <c r="AT30" s="148">
        <f t="shared" si="24"/>
        <v>0</v>
      </c>
      <c r="AU30" s="27"/>
    </row>
    <row r="31" spans="1:47" ht="12" x14ac:dyDescent="0.2">
      <c r="A31" s="143">
        <f t="shared" si="20"/>
        <v>0</v>
      </c>
      <c r="C31" s="143"/>
      <c r="D31" s="27"/>
      <c r="E31" s="13" t="s">
        <v>214</v>
      </c>
      <c r="F31" s="132">
        <v>0</v>
      </c>
      <c r="G31" s="132">
        <v>0</v>
      </c>
      <c r="H31" s="148">
        <f t="shared" si="25"/>
        <v>0</v>
      </c>
      <c r="I31" s="132">
        <v>0</v>
      </c>
      <c r="J31" s="132">
        <v>0</v>
      </c>
      <c r="K31" s="148">
        <f t="shared" si="26"/>
        <v>0</v>
      </c>
      <c r="L31" s="132">
        <v>0</v>
      </c>
      <c r="M31" s="132">
        <v>0</v>
      </c>
      <c r="N31" s="148">
        <f t="shared" si="27"/>
        <v>0</v>
      </c>
      <c r="O31" s="27"/>
      <c r="P31" s="13" t="s">
        <v>214</v>
      </c>
      <c r="Q31" s="132">
        <v>0</v>
      </c>
      <c r="R31" s="132">
        <v>0</v>
      </c>
      <c r="S31" s="148">
        <f t="shared" ref="S31" si="44">SUM(Q31:R31)</f>
        <v>0</v>
      </c>
      <c r="T31" s="132">
        <v>0</v>
      </c>
      <c r="U31" s="132">
        <v>0</v>
      </c>
      <c r="V31" s="148">
        <f t="shared" si="29"/>
        <v>0</v>
      </c>
      <c r="W31" s="132">
        <v>0</v>
      </c>
      <c r="X31" s="132">
        <v>0</v>
      </c>
      <c r="Y31" s="148">
        <f t="shared" si="30"/>
        <v>0</v>
      </c>
      <c r="Z31" s="27"/>
      <c r="AA31" s="13" t="s">
        <v>214</v>
      </c>
      <c r="AB31" s="148">
        <f t="shared" ref="AB31" si="45">S31/S$16</f>
        <v>0</v>
      </c>
      <c r="AC31" s="148">
        <f t="shared" ref="AC31" si="46">V31/V$16</f>
        <v>0</v>
      </c>
      <c r="AD31" s="148">
        <f t="shared" ref="AD31" si="47">Y31/Y$16</f>
        <v>0</v>
      </c>
      <c r="AE31" s="27"/>
      <c r="AF31" s="13" t="s">
        <v>214</v>
      </c>
      <c r="AG31" s="132">
        <v>0</v>
      </c>
      <c r="AH31" s="132">
        <v>0</v>
      </c>
      <c r="AI31" s="148">
        <f t="shared" ref="AI31" si="48">SUM(AG31:AH31)</f>
        <v>0</v>
      </c>
      <c r="AJ31" s="132">
        <v>0</v>
      </c>
      <c r="AK31" s="132">
        <v>0</v>
      </c>
      <c r="AL31" s="148">
        <f t="shared" si="33"/>
        <v>0</v>
      </c>
      <c r="AM31" s="132">
        <v>0</v>
      </c>
      <c r="AN31" s="132">
        <v>0</v>
      </c>
      <c r="AO31" s="148">
        <f t="shared" si="34"/>
        <v>0</v>
      </c>
      <c r="AP31" s="27"/>
      <c r="AQ31" s="13" t="s">
        <v>214</v>
      </c>
      <c r="AR31" s="148">
        <f t="shared" ref="AR31" si="49">AI31/AI$16</f>
        <v>0</v>
      </c>
      <c r="AS31" s="148">
        <f t="shared" ref="AS31" si="50">AL31/AL$16</f>
        <v>0</v>
      </c>
      <c r="AT31" s="148">
        <f t="shared" ref="AT31" si="51">AO31/AO$16</f>
        <v>0</v>
      </c>
      <c r="AU31" s="27"/>
    </row>
    <row r="32" spans="1:47" ht="12" x14ac:dyDescent="0.2">
      <c r="A32" s="143"/>
      <c r="C32" s="143"/>
      <c r="D32" s="27"/>
      <c r="E32" s="14" t="s">
        <v>215</v>
      </c>
      <c r="F32" s="49">
        <f t="shared" ref="F32:G32" si="52">SUM(F$26:F$31)</f>
        <v>0</v>
      </c>
      <c r="G32" s="49">
        <f t="shared" si="52"/>
        <v>0</v>
      </c>
      <c r="H32" s="49">
        <f>SUM(H$26:H$31)</f>
        <v>0</v>
      </c>
      <c r="I32" s="49">
        <f t="shared" ref="I32:M32" si="53">SUM(I$26:I$31)</f>
        <v>0</v>
      </c>
      <c r="J32" s="49">
        <f t="shared" si="53"/>
        <v>0</v>
      </c>
      <c r="K32" s="49">
        <f t="shared" si="53"/>
        <v>0</v>
      </c>
      <c r="L32" s="49">
        <f t="shared" si="53"/>
        <v>0</v>
      </c>
      <c r="M32" s="49">
        <f t="shared" si="53"/>
        <v>0</v>
      </c>
      <c r="N32" s="49">
        <f>SUM(N$26:N$31)</f>
        <v>0</v>
      </c>
      <c r="O32" s="27"/>
      <c r="P32" s="14" t="s">
        <v>215</v>
      </c>
      <c r="Q32" s="49">
        <f t="shared" ref="Q32:X32" si="54">SUM(Q$26:Q$31)</f>
        <v>0</v>
      </c>
      <c r="R32" s="49">
        <f t="shared" si="54"/>
        <v>0</v>
      </c>
      <c r="S32" s="49">
        <f t="shared" si="54"/>
        <v>0</v>
      </c>
      <c r="T32" s="49">
        <f t="shared" si="54"/>
        <v>0</v>
      </c>
      <c r="U32" s="49">
        <f t="shared" si="54"/>
        <v>0</v>
      </c>
      <c r="V32" s="49">
        <f t="shared" si="54"/>
        <v>0</v>
      </c>
      <c r="W32" s="49">
        <f t="shared" si="54"/>
        <v>0</v>
      </c>
      <c r="X32" s="49">
        <f t="shared" si="54"/>
        <v>0</v>
      </c>
      <c r="Y32" s="49">
        <f>SUM(Y$26:Y$31)</f>
        <v>0</v>
      </c>
      <c r="Z32" s="27"/>
      <c r="AA32" s="14" t="s">
        <v>215</v>
      </c>
      <c r="AB32" s="49">
        <f>SUM(AB$26:AB$31)</f>
        <v>0</v>
      </c>
      <c r="AC32" s="49">
        <f t="shared" ref="AC32:AD32" si="55">SUM(AC$26:AC$31)</f>
        <v>0</v>
      </c>
      <c r="AD32" s="49">
        <f t="shared" si="55"/>
        <v>0</v>
      </c>
      <c r="AE32" s="27"/>
      <c r="AF32" s="14" t="s">
        <v>215</v>
      </c>
      <c r="AG32" s="49">
        <f t="shared" ref="AG32:AN32" si="56">SUM(AG$26:AG$31)</f>
        <v>0</v>
      </c>
      <c r="AH32" s="49">
        <f t="shared" si="56"/>
        <v>0</v>
      </c>
      <c r="AI32" s="49">
        <f t="shared" si="56"/>
        <v>0</v>
      </c>
      <c r="AJ32" s="49">
        <f t="shared" si="56"/>
        <v>0</v>
      </c>
      <c r="AK32" s="49">
        <f t="shared" si="56"/>
        <v>0</v>
      </c>
      <c r="AL32" s="49">
        <f t="shared" si="56"/>
        <v>0</v>
      </c>
      <c r="AM32" s="49">
        <f t="shared" si="56"/>
        <v>0</v>
      </c>
      <c r="AN32" s="49">
        <f t="shared" si="56"/>
        <v>0</v>
      </c>
      <c r="AO32" s="49">
        <f>SUM(AO$26:AO$31)</f>
        <v>0</v>
      </c>
      <c r="AP32" s="27"/>
      <c r="AQ32" s="14" t="s">
        <v>215</v>
      </c>
      <c r="AR32" s="49">
        <f>SUM(AR$26:AR$31)</f>
        <v>0</v>
      </c>
      <c r="AS32" s="49">
        <f t="shared" ref="AS32:AT32" si="57">SUM(AS$26:AS$31)</f>
        <v>0</v>
      </c>
      <c r="AT32" s="49">
        <f t="shared" si="57"/>
        <v>0</v>
      </c>
      <c r="AU32" s="27"/>
    </row>
    <row r="33" spans="1:47" ht="12" x14ac:dyDescent="0.2">
      <c r="A33" s="143">
        <f>IF(OR(H33&gt;0,K33&gt;0,N33&gt;0,AB33&gt;0,AC33&gt;0,AD33&gt;0,AI33&gt;0,AL33&gt;0,AO33&gt;0),1,0)</f>
        <v>0</v>
      </c>
      <c r="C33" s="143"/>
      <c r="D33" s="27"/>
      <c r="E33" s="13" t="s">
        <v>216</v>
      </c>
      <c r="F33" s="132">
        <v>0</v>
      </c>
      <c r="G33" s="132">
        <v>0</v>
      </c>
      <c r="H33" s="148">
        <f t="shared" si="25"/>
        <v>0</v>
      </c>
      <c r="I33" s="132">
        <v>0</v>
      </c>
      <c r="J33" s="132">
        <v>0</v>
      </c>
      <c r="K33" s="148">
        <f t="shared" si="26"/>
        <v>0</v>
      </c>
      <c r="L33" s="132">
        <v>0</v>
      </c>
      <c r="M33" s="132">
        <v>0</v>
      </c>
      <c r="N33" s="148">
        <f t="shared" si="27"/>
        <v>0</v>
      </c>
      <c r="O33" s="27"/>
      <c r="P33" s="13" t="s">
        <v>216</v>
      </c>
      <c r="Q33" s="132">
        <v>0</v>
      </c>
      <c r="R33" s="132">
        <v>0</v>
      </c>
      <c r="S33" s="148">
        <f t="shared" ref="S33:S37" si="58">SUM(Q33:R33)</f>
        <v>0</v>
      </c>
      <c r="T33" s="132">
        <v>0</v>
      </c>
      <c r="U33" s="132">
        <v>0</v>
      </c>
      <c r="V33" s="148">
        <f t="shared" ref="V33:V37" si="59">SUM(T33:U33)</f>
        <v>0</v>
      </c>
      <c r="W33" s="132">
        <v>0</v>
      </c>
      <c r="X33" s="132">
        <v>0</v>
      </c>
      <c r="Y33" s="148">
        <f t="shared" ref="Y33:Y37" si="60">SUM(W33:X33)</f>
        <v>0</v>
      </c>
      <c r="Z33" s="27"/>
      <c r="AA33" s="13" t="s">
        <v>216</v>
      </c>
      <c r="AB33" s="148">
        <f t="shared" ref="AB33" si="61">S33/S$16</f>
        <v>0</v>
      </c>
      <c r="AC33" s="148">
        <f t="shared" ref="AC33" si="62">V33/V$16</f>
        <v>0</v>
      </c>
      <c r="AD33" s="148">
        <f t="shared" ref="AD33" si="63">Y33/Y$16</f>
        <v>0</v>
      </c>
      <c r="AE33" s="27"/>
      <c r="AF33" s="13" t="s">
        <v>216</v>
      </c>
      <c r="AG33" s="132">
        <v>0</v>
      </c>
      <c r="AH33" s="132">
        <v>0</v>
      </c>
      <c r="AI33" s="148">
        <f t="shared" ref="AI33:AI37" si="64">SUM(AG33:AH33)</f>
        <v>0</v>
      </c>
      <c r="AJ33" s="132">
        <v>0</v>
      </c>
      <c r="AK33" s="132">
        <v>0</v>
      </c>
      <c r="AL33" s="148">
        <f t="shared" ref="AL33:AL37" si="65">SUM(AJ33:AK33)</f>
        <v>0</v>
      </c>
      <c r="AM33" s="132">
        <v>0</v>
      </c>
      <c r="AN33" s="132">
        <v>0</v>
      </c>
      <c r="AO33" s="148">
        <f t="shared" ref="AO33:AO37" si="66">SUM(AM33:AN33)</f>
        <v>0</v>
      </c>
      <c r="AP33" s="27"/>
      <c r="AQ33" s="13" t="s">
        <v>216</v>
      </c>
      <c r="AR33" s="148">
        <f t="shared" ref="AR33" si="67">AI33/AI$16</f>
        <v>0</v>
      </c>
      <c r="AS33" s="148">
        <f t="shared" ref="AS33" si="68">AL33/AL$16</f>
        <v>0</v>
      </c>
      <c r="AT33" s="148">
        <f t="shared" ref="AT33" si="69">AO33/AO$16</f>
        <v>0</v>
      </c>
      <c r="AU33" s="27"/>
    </row>
    <row r="34" spans="1:47" ht="12" x14ac:dyDescent="0.2">
      <c r="A34" s="143">
        <f>IF(OR(H34&gt;0,K34&gt;0,N34&gt;0,AB34&gt;0,AC34&gt;0,AD34&gt;0,AI34&gt;0,AL34&gt;0,AO34&gt;0),1,0)</f>
        <v>0</v>
      </c>
      <c r="C34" s="143"/>
      <c r="D34" s="27"/>
      <c r="E34" s="13" t="s">
        <v>217</v>
      </c>
      <c r="F34" s="132">
        <v>0</v>
      </c>
      <c r="G34" s="132">
        <v>0</v>
      </c>
      <c r="H34" s="148">
        <f t="shared" si="25"/>
        <v>0</v>
      </c>
      <c r="I34" s="132">
        <v>0</v>
      </c>
      <c r="J34" s="132">
        <v>0</v>
      </c>
      <c r="K34" s="148">
        <f t="shared" si="26"/>
        <v>0</v>
      </c>
      <c r="L34" s="132">
        <v>0</v>
      </c>
      <c r="M34" s="132">
        <v>0</v>
      </c>
      <c r="N34" s="148">
        <f t="shared" si="27"/>
        <v>0</v>
      </c>
      <c r="O34" s="27"/>
      <c r="P34" s="13" t="s">
        <v>217</v>
      </c>
      <c r="Q34" s="132">
        <v>0</v>
      </c>
      <c r="R34" s="132">
        <v>0</v>
      </c>
      <c r="S34" s="148">
        <f t="shared" si="58"/>
        <v>0</v>
      </c>
      <c r="T34" s="132">
        <v>0</v>
      </c>
      <c r="U34" s="132">
        <v>0</v>
      </c>
      <c r="V34" s="148">
        <f t="shared" si="59"/>
        <v>0</v>
      </c>
      <c r="W34" s="132">
        <v>0</v>
      </c>
      <c r="X34" s="132">
        <v>0</v>
      </c>
      <c r="Y34" s="148">
        <f t="shared" si="60"/>
        <v>0</v>
      </c>
      <c r="Z34" s="27"/>
      <c r="AA34" s="13" t="s">
        <v>217</v>
      </c>
      <c r="AB34" s="148">
        <f t="shared" ref="AB34:AB37" si="70">S34/S$16</f>
        <v>0</v>
      </c>
      <c r="AC34" s="148">
        <f t="shared" ref="AC34:AC37" si="71">V34/V$16</f>
        <v>0</v>
      </c>
      <c r="AD34" s="148">
        <f t="shared" ref="AD34:AD37" si="72">Y34/Y$16</f>
        <v>0</v>
      </c>
      <c r="AE34" s="27"/>
      <c r="AF34" s="13" t="s">
        <v>217</v>
      </c>
      <c r="AG34" s="132">
        <v>0</v>
      </c>
      <c r="AH34" s="132">
        <v>0</v>
      </c>
      <c r="AI34" s="148">
        <f t="shared" si="64"/>
        <v>0</v>
      </c>
      <c r="AJ34" s="132">
        <v>0</v>
      </c>
      <c r="AK34" s="132">
        <v>0</v>
      </c>
      <c r="AL34" s="148">
        <f t="shared" si="65"/>
        <v>0</v>
      </c>
      <c r="AM34" s="132">
        <v>0</v>
      </c>
      <c r="AN34" s="132">
        <v>0</v>
      </c>
      <c r="AO34" s="148">
        <f t="shared" si="66"/>
        <v>0</v>
      </c>
      <c r="AP34" s="27"/>
      <c r="AQ34" s="13" t="s">
        <v>217</v>
      </c>
      <c r="AR34" s="148">
        <f t="shared" ref="AR34:AR37" si="73">AI34/AI$16</f>
        <v>0</v>
      </c>
      <c r="AS34" s="148">
        <f t="shared" ref="AS34:AS37" si="74">AL34/AL$16</f>
        <v>0</v>
      </c>
      <c r="AT34" s="148">
        <f t="shared" ref="AT34:AT37" si="75">AO34/AO$16</f>
        <v>0</v>
      </c>
      <c r="AU34" s="27"/>
    </row>
    <row r="35" spans="1:47" ht="12" x14ac:dyDescent="0.2">
      <c r="A35" s="143">
        <f>IF(OR(H35&gt;0,K35&gt;0,N35&gt;0,AB35&gt;0,AC35&gt;0,AD35&gt;0,AI35&gt;0,AL35&gt;0,AO35&gt;0),1,0)</f>
        <v>0</v>
      </c>
      <c r="C35" s="143"/>
      <c r="D35" s="27"/>
      <c r="E35" s="13" t="s">
        <v>218</v>
      </c>
      <c r="F35" s="132">
        <v>0</v>
      </c>
      <c r="G35" s="132">
        <v>0</v>
      </c>
      <c r="H35" s="148">
        <f t="shared" si="25"/>
        <v>0</v>
      </c>
      <c r="I35" s="132">
        <v>0</v>
      </c>
      <c r="J35" s="132">
        <v>0</v>
      </c>
      <c r="K35" s="148">
        <f t="shared" si="26"/>
        <v>0</v>
      </c>
      <c r="L35" s="132">
        <v>0</v>
      </c>
      <c r="M35" s="132">
        <v>0</v>
      </c>
      <c r="N35" s="148">
        <f t="shared" si="27"/>
        <v>0</v>
      </c>
      <c r="O35" s="27"/>
      <c r="P35" s="13" t="s">
        <v>218</v>
      </c>
      <c r="Q35" s="132">
        <v>0</v>
      </c>
      <c r="R35" s="132">
        <v>0</v>
      </c>
      <c r="S35" s="148">
        <f t="shared" si="58"/>
        <v>0</v>
      </c>
      <c r="T35" s="132">
        <v>0</v>
      </c>
      <c r="U35" s="132">
        <v>0</v>
      </c>
      <c r="V35" s="148">
        <f t="shared" si="59"/>
        <v>0</v>
      </c>
      <c r="W35" s="132">
        <v>0</v>
      </c>
      <c r="X35" s="132">
        <v>0</v>
      </c>
      <c r="Y35" s="148">
        <f t="shared" si="60"/>
        <v>0</v>
      </c>
      <c r="Z35" s="27"/>
      <c r="AA35" s="13" t="s">
        <v>218</v>
      </c>
      <c r="AB35" s="148">
        <f t="shared" si="70"/>
        <v>0</v>
      </c>
      <c r="AC35" s="148">
        <f t="shared" si="71"/>
        <v>0</v>
      </c>
      <c r="AD35" s="148">
        <f t="shared" si="72"/>
        <v>0</v>
      </c>
      <c r="AE35" s="27"/>
      <c r="AF35" s="13" t="s">
        <v>218</v>
      </c>
      <c r="AG35" s="132">
        <v>0</v>
      </c>
      <c r="AH35" s="132">
        <v>0</v>
      </c>
      <c r="AI35" s="148">
        <f t="shared" si="64"/>
        <v>0</v>
      </c>
      <c r="AJ35" s="132">
        <v>0</v>
      </c>
      <c r="AK35" s="132">
        <v>0</v>
      </c>
      <c r="AL35" s="148">
        <f t="shared" si="65"/>
        <v>0</v>
      </c>
      <c r="AM35" s="132">
        <v>0</v>
      </c>
      <c r="AN35" s="132">
        <v>0</v>
      </c>
      <c r="AO35" s="148">
        <f t="shared" si="66"/>
        <v>0</v>
      </c>
      <c r="AP35" s="27"/>
      <c r="AQ35" s="13" t="s">
        <v>218</v>
      </c>
      <c r="AR35" s="148">
        <f t="shared" si="73"/>
        <v>0</v>
      </c>
      <c r="AS35" s="148">
        <f t="shared" si="74"/>
        <v>0</v>
      </c>
      <c r="AT35" s="148">
        <f t="shared" si="75"/>
        <v>0</v>
      </c>
      <c r="AU35" s="27"/>
    </row>
    <row r="36" spans="1:47" ht="12" x14ac:dyDescent="0.2">
      <c r="A36" s="143">
        <f>IF(OR(H36&gt;0,K36&gt;0,N36&gt;0,AB36&gt;0,AC36&gt;0,AD36&gt;0,AI36&gt;0,AL36&gt;0,AO36&gt;0),1,0)</f>
        <v>0</v>
      </c>
      <c r="C36" s="143"/>
      <c r="D36" s="27"/>
      <c r="E36" s="13" t="s">
        <v>219</v>
      </c>
      <c r="F36" s="132">
        <v>0</v>
      </c>
      <c r="G36" s="132">
        <v>0</v>
      </c>
      <c r="H36" s="148">
        <f t="shared" si="25"/>
        <v>0</v>
      </c>
      <c r="I36" s="132">
        <v>0</v>
      </c>
      <c r="J36" s="132">
        <v>0</v>
      </c>
      <c r="K36" s="148">
        <f t="shared" si="26"/>
        <v>0</v>
      </c>
      <c r="L36" s="132">
        <v>0</v>
      </c>
      <c r="M36" s="132">
        <v>0</v>
      </c>
      <c r="N36" s="148">
        <f t="shared" si="27"/>
        <v>0</v>
      </c>
      <c r="O36" s="27"/>
      <c r="P36" s="13" t="s">
        <v>219</v>
      </c>
      <c r="Q36" s="132">
        <v>0</v>
      </c>
      <c r="R36" s="132">
        <v>0</v>
      </c>
      <c r="S36" s="148">
        <f t="shared" si="58"/>
        <v>0</v>
      </c>
      <c r="T36" s="132">
        <v>0</v>
      </c>
      <c r="U36" s="132">
        <v>0</v>
      </c>
      <c r="V36" s="148">
        <f t="shared" si="59"/>
        <v>0</v>
      </c>
      <c r="W36" s="132">
        <v>0</v>
      </c>
      <c r="X36" s="132">
        <v>0</v>
      </c>
      <c r="Y36" s="148">
        <f t="shared" si="60"/>
        <v>0</v>
      </c>
      <c r="Z36" s="27"/>
      <c r="AA36" s="13" t="s">
        <v>219</v>
      </c>
      <c r="AB36" s="148">
        <f t="shared" si="70"/>
        <v>0</v>
      </c>
      <c r="AC36" s="148">
        <f t="shared" si="71"/>
        <v>0</v>
      </c>
      <c r="AD36" s="148">
        <f t="shared" si="72"/>
        <v>0</v>
      </c>
      <c r="AE36" s="27"/>
      <c r="AF36" s="13" t="s">
        <v>219</v>
      </c>
      <c r="AG36" s="132">
        <v>0</v>
      </c>
      <c r="AH36" s="132">
        <v>0</v>
      </c>
      <c r="AI36" s="148">
        <f t="shared" si="64"/>
        <v>0</v>
      </c>
      <c r="AJ36" s="132">
        <v>0</v>
      </c>
      <c r="AK36" s="132">
        <v>0</v>
      </c>
      <c r="AL36" s="148">
        <f t="shared" si="65"/>
        <v>0</v>
      </c>
      <c r="AM36" s="132">
        <v>0</v>
      </c>
      <c r="AN36" s="132">
        <v>0</v>
      </c>
      <c r="AO36" s="148">
        <f t="shared" si="66"/>
        <v>0</v>
      </c>
      <c r="AP36" s="27"/>
      <c r="AQ36" s="13" t="s">
        <v>219</v>
      </c>
      <c r="AR36" s="148">
        <f t="shared" si="73"/>
        <v>0</v>
      </c>
      <c r="AS36" s="148">
        <f t="shared" si="74"/>
        <v>0</v>
      </c>
      <c r="AT36" s="148">
        <f t="shared" si="75"/>
        <v>0</v>
      </c>
      <c r="AU36" s="27"/>
    </row>
    <row r="37" spans="1:47" ht="12" x14ac:dyDescent="0.2">
      <c r="A37" s="143">
        <f>IF(OR(H37&gt;0,K37&gt;0,N37&gt;0,AB37&gt;0,AC37&gt;0,AD37&gt;0,AI37&gt;0,AL37&gt;0,AO37&gt;0),1,0)</f>
        <v>0</v>
      </c>
      <c r="C37" s="143"/>
      <c r="D37" s="27"/>
      <c r="E37" s="13" t="s">
        <v>220</v>
      </c>
      <c r="F37" s="132">
        <v>0</v>
      </c>
      <c r="G37" s="132">
        <v>0</v>
      </c>
      <c r="H37" s="148">
        <f t="shared" si="25"/>
        <v>0</v>
      </c>
      <c r="I37" s="132">
        <v>0</v>
      </c>
      <c r="J37" s="132">
        <v>0</v>
      </c>
      <c r="K37" s="148">
        <f t="shared" si="26"/>
        <v>0</v>
      </c>
      <c r="L37" s="132">
        <v>0</v>
      </c>
      <c r="M37" s="132">
        <v>0</v>
      </c>
      <c r="N37" s="148">
        <f t="shared" si="27"/>
        <v>0</v>
      </c>
      <c r="O37" s="27"/>
      <c r="P37" s="13" t="s">
        <v>220</v>
      </c>
      <c r="Q37" s="132">
        <v>0</v>
      </c>
      <c r="R37" s="132">
        <v>0</v>
      </c>
      <c r="S37" s="148">
        <f t="shared" si="58"/>
        <v>0</v>
      </c>
      <c r="T37" s="132">
        <v>0</v>
      </c>
      <c r="U37" s="132">
        <v>0</v>
      </c>
      <c r="V37" s="148">
        <f t="shared" si="59"/>
        <v>0</v>
      </c>
      <c r="W37" s="132">
        <v>0</v>
      </c>
      <c r="X37" s="132">
        <v>0</v>
      </c>
      <c r="Y37" s="148">
        <f t="shared" si="60"/>
        <v>0</v>
      </c>
      <c r="Z37" s="27"/>
      <c r="AA37" s="13" t="s">
        <v>220</v>
      </c>
      <c r="AB37" s="148">
        <f t="shared" si="70"/>
        <v>0</v>
      </c>
      <c r="AC37" s="148">
        <f t="shared" si="71"/>
        <v>0</v>
      </c>
      <c r="AD37" s="148">
        <f t="shared" si="72"/>
        <v>0</v>
      </c>
      <c r="AE37" s="27"/>
      <c r="AF37" s="13" t="s">
        <v>220</v>
      </c>
      <c r="AG37" s="132">
        <v>0</v>
      </c>
      <c r="AH37" s="132">
        <v>0</v>
      </c>
      <c r="AI37" s="148">
        <f t="shared" si="64"/>
        <v>0</v>
      </c>
      <c r="AJ37" s="132">
        <v>0</v>
      </c>
      <c r="AK37" s="132">
        <v>0</v>
      </c>
      <c r="AL37" s="148">
        <f t="shared" si="65"/>
        <v>0</v>
      </c>
      <c r="AM37" s="132">
        <v>0</v>
      </c>
      <c r="AN37" s="132">
        <v>0</v>
      </c>
      <c r="AO37" s="148">
        <f t="shared" si="66"/>
        <v>0</v>
      </c>
      <c r="AP37" s="27"/>
      <c r="AQ37" s="13" t="s">
        <v>220</v>
      </c>
      <c r="AR37" s="148">
        <f t="shared" si="73"/>
        <v>0</v>
      </c>
      <c r="AS37" s="148">
        <f t="shared" si="74"/>
        <v>0</v>
      </c>
      <c r="AT37" s="148">
        <f t="shared" si="75"/>
        <v>0</v>
      </c>
      <c r="AU37" s="27"/>
    </row>
    <row r="38" spans="1:47" ht="12" x14ac:dyDescent="0.2">
      <c r="A38" s="143"/>
      <c r="C38" s="143"/>
      <c r="D38" s="27"/>
      <c r="E38" s="14" t="s">
        <v>221</v>
      </c>
      <c r="F38" s="49">
        <f t="shared" ref="F38:G38" si="76">SUM(F33:F37)</f>
        <v>0</v>
      </c>
      <c r="G38" s="49">
        <f t="shared" si="76"/>
        <v>0</v>
      </c>
      <c r="H38" s="49">
        <f>SUM(H33:H37)</f>
        <v>0</v>
      </c>
      <c r="I38" s="49">
        <f t="shared" ref="I38:M38" si="77">SUM(I33:I37)</f>
        <v>0</v>
      </c>
      <c r="J38" s="49">
        <f t="shared" si="77"/>
        <v>0</v>
      </c>
      <c r="K38" s="49">
        <f t="shared" si="77"/>
        <v>0</v>
      </c>
      <c r="L38" s="49">
        <f t="shared" si="77"/>
        <v>0</v>
      </c>
      <c r="M38" s="49">
        <f t="shared" si="77"/>
        <v>0</v>
      </c>
      <c r="N38" s="49">
        <f>SUM(N33:N37)</f>
        <v>0</v>
      </c>
      <c r="O38" s="27"/>
      <c r="P38" s="14" t="s">
        <v>221</v>
      </c>
      <c r="Q38" s="49">
        <f t="shared" ref="Q38:X38" si="78">SUM(Q33:Q37)</f>
        <v>0</v>
      </c>
      <c r="R38" s="49">
        <f t="shared" si="78"/>
        <v>0</v>
      </c>
      <c r="S38" s="49">
        <f t="shared" si="78"/>
        <v>0</v>
      </c>
      <c r="T38" s="49">
        <f t="shared" si="78"/>
        <v>0</v>
      </c>
      <c r="U38" s="49">
        <f t="shared" si="78"/>
        <v>0</v>
      </c>
      <c r="V38" s="49">
        <f t="shared" si="78"/>
        <v>0</v>
      </c>
      <c r="W38" s="49">
        <f t="shared" si="78"/>
        <v>0</v>
      </c>
      <c r="X38" s="49">
        <f t="shared" si="78"/>
        <v>0</v>
      </c>
      <c r="Y38" s="49">
        <f>SUM(Y33:Y37)</f>
        <v>0</v>
      </c>
      <c r="Z38" s="27"/>
      <c r="AA38" s="14" t="s">
        <v>221</v>
      </c>
      <c r="AB38" s="49">
        <f t="shared" ref="AB38:AD38" si="79">SUM(AB33:AB37)</f>
        <v>0</v>
      </c>
      <c r="AC38" s="49">
        <f t="shared" si="79"/>
        <v>0</v>
      </c>
      <c r="AD38" s="49">
        <f t="shared" si="79"/>
        <v>0</v>
      </c>
      <c r="AE38" s="27"/>
      <c r="AF38" s="14" t="s">
        <v>221</v>
      </c>
      <c r="AG38" s="49">
        <f t="shared" ref="AG38:AN38" si="80">SUM(AG33:AG37)</f>
        <v>0</v>
      </c>
      <c r="AH38" s="49">
        <f t="shared" si="80"/>
        <v>0</v>
      </c>
      <c r="AI38" s="49">
        <f t="shared" si="80"/>
        <v>0</v>
      </c>
      <c r="AJ38" s="49">
        <f t="shared" si="80"/>
        <v>0</v>
      </c>
      <c r="AK38" s="49">
        <f t="shared" si="80"/>
        <v>0</v>
      </c>
      <c r="AL38" s="49">
        <f t="shared" si="80"/>
        <v>0</v>
      </c>
      <c r="AM38" s="49">
        <f t="shared" si="80"/>
        <v>0</v>
      </c>
      <c r="AN38" s="49">
        <f t="shared" si="80"/>
        <v>0</v>
      </c>
      <c r="AO38" s="49">
        <f>SUM(AO33:AO37)</f>
        <v>0</v>
      </c>
      <c r="AP38" s="27"/>
      <c r="AQ38" s="14" t="s">
        <v>221</v>
      </c>
      <c r="AR38" s="49">
        <f>SUM(AR33:AR37)</f>
        <v>0</v>
      </c>
      <c r="AS38" s="49">
        <f t="shared" ref="AS38:AT38" si="81">SUM(AS33:AS37)</f>
        <v>0</v>
      </c>
      <c r="AT38" s="49">
        <f t="shared" si="81"/>
        <v>0</v>
      </c>
      <c r="AU38" s="27"/>
    </row>
    <row r="39" spans="1:47" ht="12" x14ac:dyDescent="0.2">
      <c r="A39" s="143"/>
      <c r="C39" s="143"/>
      <c r="D39" s="27"/>
      <c r="E39" s="14" t="s">
        <v>222</v>
      </c>
      <c r="F39" s="49">
        <f t="shared" ref="F39:G39" si="82">F32+F38</f>
        <v>0</v>
      </c>
      <c r="G39" s="49">
        <f t="shared" si="82"/>
        <v>0</v>
      </c>
      <c r="H39" s="49">
        <f>H32+H38</f>
        <v>0</v>
      </c>
      <c r="I39" s="49">
        <f t="shared" ref="I39:M39" si="83">I32+I38</f>
        <v>0</v>
      </c>
      <c r="J39" s="49">
        <f t="shared" si="83"/>
        <v>0</v>
      </c>
      <c r="K39" s="49">
        <f t="shared" si="83"/>
        <v>0</v>
      </c>
      <c r="L39" s="49">
        <f t="shared" si="83"/>
        <v>0</v>
      </c>
      <c r="M39" s="49">
        <f t="shared" si="83"/>
        <v>0</v>
      </c>
      <c r="N39" s="49">
        <f>N32+N38</f>
        <v>0</v>
      </c>
      <c r="O39" s="27"/>
      <c r="P39" s="14" t="s">
        <v>222</v>
      </c>
      <c r="Q39" s="49">
        <f t="shared" ref="Q39:X39" si="84">Q32+Q38</f>
        <v>0</v>
      </c>
      <c r="R39" s="49">
        <f t="shared" si="84"/>
        <v>0</v>
      </c>
      <c r="S39" s="49">
        <f t="shared" si="84"/>
        <v>0</v>
      </c>
      <c r="T39" s="49">
        <f t="shared" si="84"/>
        <v>0</v>
      </c>
      <c r="U39" s="49">
        <f t="shared" si="84"/>
        <v>0</v>
      </c>
      <c r="V39" s="49">
        <f t="shared" si="84"/>
        <v>0</v>
      </c>
      <c r="W39" s="49">
        <f t="shared" si="84"/>
        <v>0</v>
      </c>
      <c r="X39" s="49">
        <f t="shared" si="84"/>
        <v>0</v>
      </c>
      <c r="Y39" s="49">
        <f>Y32+Y38</f>
        <v>0</v>
      </c>
      <c r="Z39" s="27"/>
      <c r="AA39" s="14" t="s">
        <v>222</v>
      </c>
      <c r="AB39" s="49">
        <f t="shared" ref="AB39:AD39" si="85">AB32+AB38</f>
        <v>0</v>
      </c>
      <c r="AC39" s="49">
        <f t="shared" si="85"/>
        <v>0</v>
      </c>
      <c r="AD39" s="49">
        <f t="shared" si="85"/>
        <v>0</v>
      </c>
      <c r="AE39" s="27"/>
      <c r="AF39" s="14" t="s">
        <v>222</v>
      </c>
      <c r="AG39" s="49">
        <f t="shared" ref="AG39:AN39" si="86">AG32+AG38</f>
        <v>0</v>
      </c>
      <c r="AH39" s="49">
        <f t="shared" si="86"/>
        <v>0</v>
      </c>
      <c r="AI39" s="49">
        <f t="shared" si="86"/>
        <v>0</v>
      </c>
      <c r="AJ39" s="49">
        <f t="shared" si="86"/>
        <v>0</v>
      </c>
      <c r="AK39" s="49">
        <f t="shared" si="86"/>
        <v>0</v>
      </c>
      <c r="AL39" s="49">
        <f t="shared" si="86"/>
        <v>0</v>
      </c>
      <c r="AM39" s="49">
        <f t="shared" si="86"/>
        <v>0</v>
      </c>
      <c r="AN39" s="49">
        <f t="shared" si="86"/>
        <v>0</v>
      </c>
      <c r="AO39" s="49">
        <f t="shared" ref="AO39" si="87">AO32+AO38</f>
        <v>0</v>
      </c>
      <c r="AP39" s="27"/>
      <c r="AQ39" s="14" t="s">
        <v>222</v>
      </c>
      <c r="AR39" s="49">
        <f t="shared" ref="AR39" si="88">AR32+AR38</f>
        <v>0</v>
      </c>
      <c r="AS39" s="49">
        <f t="shared" ref="AS39" si="89">AS32+AS38</f>
        <v>0</v>
      </c>
      <c r="AT39" s="49">
        <f t="shared" ref="AT39" si="90">AT32+AT38</f>
        <v>0</v>
      </c>
      <c r="AU39" s="27"/>
    </row>
    <row r="40" spans="1:47" ht="12" x14ac:dyDescent="0.2">
      <c r="A40" s="143"/>
      <c r="C40" s="143"/>
      <c r="D40" s="27"/>
      <c r="E40" s="13" t="s">
        <v>325</v>
      </c>
      <c r="F40" s="132">
        <v>0</v>
      </c>
      <c r="G40" s="132">
        <v>0</v>
      </c>
      <c r="H40" s="148">
        <f t="shared" si="25"/>
        <v>0</v>
      </c>
      <c r="I40" s="132">
        <v>0</v>
      </c>
      <c r="J40" s="132">
        <v>0</v>
      </c>
      <c r="K40" s="148">
        <f t="shared" si="26"/>
        <v>0</v>
      </c>
      <c r="L40" s="132">
        <v>0</v>
      </c>
      <c r="M40" s="132">
        <v>0</v>
      </c>
      <c r="N40" s="148">
        <f t="shared" si="27"/>
        <v>0</v>
      </c>
      <c r="O40" s="27"/>
      <c r="P40" s="13" t="s">
        <v>325</v>
      </c>
      <c r="Q40" s="132">
        <v>0</v>
      </c>
      <c r="R40" s="132">
        <v>0</v>
      </c>
      <c r="S40" s="148">
        <f t="shared" ref="S40:S41" si="91">SUM(Q40:R40)</f>
        <v>0</v>
      </c>
      <c r="T40" s="132">
        <v>0</v>
      </c>
      <c r="U40" s="132">
        <v>0</v>
      </c>
      <c r="V40" s="148">
        <f t="shared" ref="V40:V41" si="92">SUM(T40:U40)</f>
        <v>0</v>
      </c>
      <c r="W40" s="132">
        <v>0</v>
      </c>
      <c r="X40" s="132">
        <v>0</v>
      </c>
      <c r="Y40" s="148">
        <f t="shared" ref="Y40:Y41" si="93">SUM(W40:X40)</f>
        <v>0</v>
      </c>
      <c r="Z40" s="27"/>
      <c r="AA40" s="13" t="s">
        <v>325</v>
      </c>
      <c r="AB40" s="148">
        <f t="shared" ref="AB40:AB41" si="94">S40/S$16</f>
        <v>0</v>
      </c>
      <c r="AC40" s="148">
        <f t="shared" ref="AC40:AC41" si="95">V40/V$16</f>
        <v>0</v>
      </c>
      <c r="AD40" s="148">
        <f t="shared" ref="AD40:AD41" si="96">Y40/Y$16</f>
        <v>0</v>
      </c>
      <c r="AE40" s="27"/>
      <c r="AF40" s="13" t="s">
        <v>325</v>
      </c>
      <c r="AG40" s="132">
        <v>0</v>
      </c>
      <c r="AH40" s="132">
        <v>0</v>
      </c>
      <c r="AI40" s="148">
        <f t="shared" si="32"/>
        <v>0</v>
      </c>
      <c r="AJ40" s="132">
        <v>0</v>
      </c>
      <c r="AK40" s="132">
        <v>0</v>
      </c>
      <c r="AL40" s="148">
        <f t="shared" si="33"/>
        <v>0</v>
      </c>
      <c r="AM40" s="132">
        <v>0</v>
      </c>
      <c r="AN40" s="132">
        <v>0</v>
      </c>
      <c r="AO40" s="148">
        <f t="shared" si="34"/>
        <v>0</v>
      </c>
      <c r="AP40" s="27"/>
      <c r="AQ40" s="13" t="s">
        <v>325</v>
      </c>
      <c r="AR40" s="148">
        <f t="shared" ref="AR40:AR41" si="97">AI40/AI$16</f>
        <v>0</v>
      </c>
      <c r="AS40" s="148">
        <f t="shared" ref="AS40:AS41" si="98">AL40/AL$16</f>
        <v>0</v>
      </c>
      <c r="AT40" s="148">
        <f t="shared" ref="AT40:AT41" si="99">AO40/AO$16</f>
        <v>0</v>
      </c>
      <c r="AU40" s="27"/>
    </row>
    <row r="41" spans="1:47" ht="12" x14ac:dyDescent="0.2">
      <c r="A41" s="143"/>
      <c r="C41" s="143"/>
      <c r="D41" s="27"/>
      <c r="E41" s="13" t="s">
        <v>223</v>
      </c>
      <c r="F41" s="132">
        <v>0</v>
      </c>
      <c r="G41" s="132">
        <v>0</v>
      </c>
      <c r="H41" s="148">
        <f t="shared" si="25"/>
        <v>0</v>
      </c>
      <c r="I41" s="132">
        <v>0</v>
      </c>
      <c r="J41" s="132">
        <v>0</v>
      </c>
      <c r="K41" s="148">
        <f t="shared" si="26"/>
        <v>0</v>
      </c>
      <c r="L41" s="132">
        <v>0</v>
      </c>
      <c r="M41" s="132">
        <v>0</v>
      </c>
      <c r="N41" s="148">
        <f t="shared" si="27"/>
        <v>0</v>
      </c>
      <c r="O41" s="27"/>
      <c r="P41" s="13" t="s">
        <v>223</v>
      </c>
      <c r="Q41" s="132">
        <v>0</v>
      </c>
      <c r="R41" s="132">
        <v>0</v>
      </c>
      <c r="S41" s="148">
        <f t="shared" si="91"/>
        <v>0</v>
      </c>
      <c r="T41" s="132">
        <v>0</v>
      </c>
      <c r="U41" s="132">
        <v>0</v>
      </c>
      <c r="V41" s="148">
        <f t="shared" si="92"/>
        <v>0</v>
      </c>
      <c r="W41" s="132">
        <v>0</v>
      </c>
      <c r="X41" s="132">
        <v>0</v>
      </c>
      <c r="Y41" s="148">
        <f t="shared" si="93"/>
        <v>0</v>
      </c>
      <c r="Z41" s="27"/>
      <c r="AA41" s="13" t="s">
        <v>223</v>
      </c>
      <c r="AB41" s="148">
        <f t="shared" si="94"/>
        <v>0</v>
      </c>
      <c r="AC41" s="148">
        <f t="shared" si="95"/>
        <v>0</v>
      </c>
      <c r="AD41" s="148">
        <f t="shared" si="96"/>
        <v>0</v>
      </c>
      <c r="AE41" s="27"/>
      <c r="AF41" s="13" t="s">
        <v>223</v>
      </c>
      <c r="AG41" s="132">
        <v>0</v>
      </c>
      <c r="AH41" s="132">
        <v>0</v>
      </c>
      <c r="AI41" s="148">
        <f t="shared" si="32"/>
        <v>0</v>
      </c>
      <c r="AJ41" s="132">
        <v>0</v>
      </c>
      <c r="AK41" s="132">
        <v>0</v>
      </c>
      <c r="AL41" s="148">
        <f t="shared" si="33"/>
        <v>0</v>
      </c>
      <c r="AM41" s="132">
        <v>0</v>
      </c>
      <c r="AN41" s="132">
        <v>0</v>
      </c>
      <c r="AO41" s="148">
        <f t="shared" si="34"/>
        <v>0</v>
      </c>
      <c r="AP41" s="27"/>
      <c r="AQ41" s="13" t="s">
        <v>223</v>
      </c>
      <c r="AR41" s="148">
        <f t="shared" si="97"/>
        <v>0</v>
      </c>
      <c r="AS41" s="148">
        <f t="shared" si="98"/>
        <v>0</v>
      </c>
      <c r="AT41" s="148">
        <f t="shared" si="99"/>
        <v>0</v>
      </c>
      <c r="AU41" s="27"/>
    </row>
    <row r="42" spans="1:47" ht="12" x14ac:dyDescent="0.2">
      <c r="A42" s="143"/>
      <c r="C42" s="143"/>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row>
    <row r="43" spans="1:47" ht="12" x14ac:dyDescent="0.2">
      <c r="A43" s="143"/>
      <c r="C43" s="143"/>
      <c r="D43" s="27"/>
      <c r="E43" s="14" t="s">
        <v>224</v>
      </c>
      <c r="F43" s="49">
        <f t="shared" ref="F43:G43" si="100">SUM(F39,F40,F41)</f>
        <v>0</v>
      </c>
      <c r="G43" s="49">
        <f t="shared" si="100"/>
        <v>0</v>
      </c>
      <c r="H43" s="49">
        <f>SUM(H39,H40,H41)</f>
        <v>0</v>
      </c>
      <c r="I43" s="49">
        <f t="shared" ref="I43:M43" si="101">SUM(I39,I40,I41)</f>
        <v>0</v>
      </c>
      <c r="J43" s="49">
        <f t="shared" si="101"/>
        <v>0</v>
      </c>
      <c r="K43" s="49">
        <f t="shared" si="101"/>
        <v>0</v>
      </c>
      <c r="L43" s="49">
        <f t="shared" si="101"/>
        <v>0</v>
      </c>
      <c r="M43" s="49">
        <f t="shared" si="101"/>
        <v>0</v>
      </c>
      <c r="N43" s="49">
        <f>SUM(N39,N40,N41)</f>
        <v>0</v>
      </c>
      <c r="O43" s="27"/>
      <c r="P43" s="14" t="s">
        <v>224</v>
      </c>
      <c r="Q43" s="49">
        <f t="shared" ref="Q43:X43" si="102">SUM(Q39,Q40,Q41)</f>
        <v>0</v>
      </c>
      <c r="R43" s="49">
        <f t="shared" si="102"/>
        <v>0</v>
      </c>
      <c r="S43" s="49">
        <f t="shared" si="102"/>
        <v>0</v>
      </c>
      <c r="T43" s="49">
        <f t="shared" si="102"/>
        <v>0</v>
      </c>
      <c r="U43" s="49">
        <f t="shared" si="102"/>
        <v>0</v>
      </c>
      <c r="V43" s="49">
        <f t="shared" si="102"/>
        <v>0</v>
      </c>
      <c r="W43" s="49">
        <f t="shared" si="102"/>
        <v>0</v>
      </c>
      <c r="X43" s="49">
        <f t="shared" si="102"/>
        <v>0</v>
      </c>
      <c r="Y43" s="49">
        <f>SUM(Y39,Y40,Y41)</f>
        <v>0</v>
      </c>
      <c r="Z43" s="27"/>
      <c r="AA43" s="14" t="s">
        <v>224</v>
      </c>
      <c r="AB43" s="49">
        <f>SUM(AB39,AB40,AB41)</f>
        <v>0</v>
      </c>
      <c r="AC43" s="49">
        <f>SUM(AC39,AC40,AC41)</f>
        <v>0</v>
      </c>
      <c r="AD43" s="49">
        <f>SUM(AD39,AD40,AD41)</f>
        <v>0</v>
      </c>
      <c r="AE43" s="27"/>
      <c r="AF43" s="14" t="s">
        <v>224</v>
      </c>
      <c r="AG43" s="49">
        <f t="shared" ref="AG43:AN43" si="103">SUM(AG39,AG40,AG41)</f>
        <v>0</v>
      </c>
      <c r="AH43" s="49">
        <f t="shared" si="103"/>
        <v>0</v>
      </c>
      <c r="AI43" s="49">
        <f t="shared" si="103"/>
        <v>0</v>
      </c>
      <c r="AJ43" s="49">
        <f t="shared" si="103"/>
        <v>0</v>
      </c>
      <c r="AK43" s="49">
        <f t="shared" si="103"/>
        <v>0</v>
      </c>
      <c r="AL43" s="49">
        <f t="shared" si="103"/>
        <v>0</v>
      </c>
      <c r="AM43" s="49">
        <f t="shared" si="103"/>
        <v>0</v>
      </c>
      <c r="AN43" s="49">
        <f t="shared" si="103"/>
        <v>0</v>
      </c>
      <c r="AO43" s="49">
        <f>SUM(AO39,AO40,AO41)</f>
        <v>0</v>
      </c>
      <c r="AP43" s="27"/>
      <c r="AQ43" s="14" t="s">
        <v>224</v>
      </c>
      <c r="AR43" s="49">
        <f t="shared" ref="AR43:AT43" si="104">SUM(AR39,AR40,AR41)</f>
        <v>0</v>
      </c>
      <c r="AS43" s="49">
        <f t="shared" si="104"/>
        <v>0</v>
      </c>
      <c r="AT43" s="49">
        <f t="shared" si="104"/>
        <v>0</v>
      </c>
      <c r="AU43" s="27"/>
    </row>
    <row r="44" spans="1:47" ht="12" x14ac:dyDescent="0.2">
      <c r="A44" s="143"/>
      <c r="C44" s="143"/>
      <c r="D44" s="27"/>
      <c r="E44" s="27"/>
      <c r="F44" s="15"/>
      <c r="G44" s="15"/>
      <c r="H44" s="15"/>
      <c r="I44" s="15"/>
      <c r="J44" s="15"/>
      <c r="K44" s="15"/>
      <c r="L44" s="15"/>
      <c r="M44" s="15"/>
      <c r="N44" s="15"/>
      <c r="O44" s="27"/>
      <c r="P44" s="27"/>
      <c r="Q44" s="15"/>
      <c r="R44" s="15"/>
      <c r="S44" s="15"/>
      <c r="T44" s="15"/>
      <c r="U44" s="15"/>
      <c r="V44" s="15"/>
      <c r="W44" s="15"/>
      <c r="X44" s="15"/>
      <c r="Y44" s="15"/>
      <c r="Z44" s="27"/>
      <c r="AA44" s="27"/>
      <c r="AB44" s="15"/>
      <c r="AC44" s="15"/>
      <c r="AD44" s="15"/>
      <c r="AE44" s="27"/>
      <c r="AF44" s="27"/>
      <c r="AG44" s="15"/>
      <c r="AH44" s="15"/>
      <c r="AI44" s="15"/>
      <c r="AJ44" s="15"/>
      <c r="AK44" s="15"/>
      <c r="AL44" s="15"/>
      <c r="AM44" s="15"/>
      <c r="AN44" s="15"/>
      <c r="AO44" s="15"/>
      <c r="AP44" s="27"/>
      <c r="AQ44" s="27"/>
      <c r="AR44" s="15"/>
      <c r="AS44" s="15"/>
      <c r="AT44" s="15"/>
      <c r="AU44" s="27"/>
    </row>
    <row r="45" spans="1:47" ht="12" x14ac:dyDescent="0.2">
      <c r="A45" s="143"/>
      <c r="C45" s="143"/>
      <c r="D45" s="27"/>
      <c r="E45" s="13" t="s">
        <v>225</v>
      </c>
      <c r="F45" s="132">
        <v>0</v>
      </c>
      <c r="G45" s="132">
        <v>0</v>
      </c>
      <c r="H45" s="148">
        <f t="shared" ref="H45:H49" si="105">SUM(F45:G45)</f>
        <v>0</v>
      </c>
      <c r="I45" s="132">
        <v>0</v>
      </c>
      <c r="J45" s="132">
        <v>0</v>
      </c>
      <c r="K45" s="148">
        <f t="shared" ref="K45:K49" si="106">SUM(I45:J45)</f>
        <v>0</v>
      </c>
      <c r="L45" s="132">
        <v>0</v>
      </c>
      <c r="M45" s="132">
        <v>0</v>
      </c>
      <c r="N45" s="148">
        <f t="shared" ref="N45:N49" si="107">SUM(L45:M45)</f>
        <v>0</v>
      </c>
      <c r="O45" s="27"/>
      <c r="P45" s="13" t="s">
        <v>225</v>
      </c>
      <c r="Q45" s="132">
        <v>0</v>
      </c>
      <c r="R45" s="132">
        <v>0</v>
      </c>
      <c r="S45" s="148">
        <f t="shared" ref="S45:S49" si="108">SUM(Q45:R45)</f>
        <v>0</v>
      </c>
      <c r="T45" s="132">
        <v>0</v>
      </c>
      <c r="U45" s="132">
        <v>0</v>
      </c>
      <c r="V45" s="148">
        <f t="shared" ref="V45:V49" si="109">SUM(T45:U45)</f>
        <v>0</v>
      </c>
      <c r="W45" s="132">
        <v>0</v>
      </c>
      <c r="X45" s="132">
        <v>0</v>
      </c>
      <c r="Y45" s="148">
        <f t="shared" ref="Y45:Y49" si="110">SUM(W45:X45)</f>
        <v>0</v>
      </c>
      <c r="Z45" s="27"/>
      <c r="AA45" s="13" t="s">
        <v>225</v>
      </c>
      <c r="AB45" s="148">
        <f t="shared" ref="AB45:AB49" si="111">S45/S$16</f>
        <v>0</v>
      </c>
      <c r="AC45" s="148">
        <f t="shared" ref="AC45:AC49" si="112">V45/V$16</f>
        <v>0</v>
      </c>
      <c r="AD45" s="148">
        <f t="shared" ref="AD45:AD49" si="113">Y45/Y$16</f>
        <v>0</v>
      </c>
      <c r="AE45" s="27"/>
      <c r="AF45" s="13" t="s">
        <v>225</v>
      </c>
      <c r="AG45" s="132">
        <v>0</v>
      </c>
      <c r="AH45" s="132">
        <v>0</v>
      </c>
      <c r="AI45" s="148">
        <f t="shared" ref="AI45:AI49" si="114">SUM(AG45:AH45)</f>
        <v>0</v>
      </c>
      <c r="AJ45" s="132">
        <v>0</v>
      </c>
      <c r="AK45" s="132">
        <v>0</v>
      </c>
      <c r="AL45" s="148">
        <f t="shared" ref="AL45:AL49" si="115">SUM(AJ45:AK45)</f>
        <v>0</v>
      </c>
      <c r="AM45" s="132">
        <v>0</v>
      </c>
      <c r="AN45" s="132">
        <v>0</v>
      </c>
      <c r="AO45" s="148">
        <f t="shared" ref="AO45:AO49" si="116">SUM(AM45:AN45)</f>
        <v>0</v>
      </c>
      <c r="AP45" s="27"/>
      <c r="AQ45" s="13" t="s">
        <v>225</v>
      </c>
      <c r="AR45" s="148">
        <f t="shared" ref="AR45:AR46" si="117">AI45/AI$16</f>
        <v>0</v>
      </c>
      <c r="AS45" s="148">
        <f t="shared" ref="AS45:AS46" si="118">AL45/AL$16</f>
        <v>0</v>
      </c>
      <c r="AT45" s="148">
        <f t="shared" ref="AT45:AT46" si="119">AO45/AO$16</f>
        <v>0</v>
      </c>
      <c r="AU45" s="27"/>
    </row>
    <row r="46" spans="1:47" ht="12" x14ac:dyDescent="0.2">
      <c r="A46" s="143"/>
      <c r="C46" s="143"/>
      <c r="D46" s="27"/>
      <c r="E46" s="13" t="s">
        <v>226</v>
      </c>
      <c r="F46" s="132">
        <v>0</v>
      </c>
      <c r="G46" s="132">
        <v>0</v>
      </c>
      <c r="H46" s="148">
        <f t="shared" si="105"/>
        <v>0</v>
      </c>
      <c r="I46" s="132">
        <v>0</v>
      </c>
      <c r="J46" s="132">
        <v>0</v>
      </c>
      <c r="K46" s="148">
        <f t="shared" si="106"/>
        <v>0</v>
      </c>
      <c r="L46" s="132">
        <v>0</v>
      </c>
      <c r="M46" s="132">
        <v>0</v>
      </c>
      <c r="N46" s="148">
        <f t="shared" si="107"/>
        <v>0</v>
      </c>
      <c r="O46" s="27"/>
      <c r="P46" s="13" t="s">
        <v>226</v>
      </c>
      <c r="Q46" s="132">
        <v>0</v>
      </c>
      <c r="R46" s="132">
        <v>0</v>
      </c>
      <c r="S46" s="148">
        <f t="shared" si="108"/>
        <v>0</v>
      </c>
      <c r="T46" s="132">
        <v>0</v>
      </c>
      <c r="U46" s="132">
        <v>0</v>
      </c>
      <c r="V46" s="148">
        <f t="shared" si="109"/>
        <v>0</v>
      </c>
      <c r="W46" s="132">
        <v>0</v>
      </c>
      <c r="X46" s="132">
        <v>0</v>
      </c>
      <c r="Y46" s="148">
        <f t="shared" si="110"/>
        <v>0</v>
      </c>
      <c r="Z46" s="27"/>
      <c r="AA46" s="13" t="s">
        <v>226</v>
      </c>
      <c r="AB46" s="148">
        <f t="shared" si="111"/>
        <v>0</v>
      </c>
      <c r="AC46" s="148">
        <f t="shared" si="112"/>
        <v>0</v>
      </c>
      <c r="AD46" s="148">
        <f t="shared" si="113"/>
        <v>0</v>
      </c>
      <c r="AE46" s="27"/>
      <c r="AF46" s="13" t="s">
        <v>226</v>
      </c>
      <c r="AG46" s="132">
        <v>0</v>
      </c>
      <c r="AH46" s="132">
        <v>0</v>
      </c>
      <c r="AI46" s="148">
        <f t="shared" si="114"/>
        <v>0</v>
      </c>
      <c r="AJ46" s="132">
        <v>0</v>
      </c>
      <c r="AK46" s="132">
        <v>0</v>
      </c>
      <c r="AL46" s="148">
        <f t="shared" si="115"/>
        <v>0</v>
      </c>
      <c r="AM46" s="132">
        <v>0</v>
      </c>
      <c r="AN46" s="132">
        <v>0</v>
      </c>
      <c r="AO46" s="148">
        <f t="shared" si="116"/>
        <v>0</v>
      </c>
      <c r="AP46" s="27"/>
      <c r="AQ46" s="13" t="s">
        <v>226</v>
      </c>
      <c r="AR46" s="148">
        <f t="shared" si="117"/>
        <v>0</v>
      </c>
      <c r="AS46" s="148">
        <f t="shared" si="118"/>
        <v>0</v>
      </c>
      <c r="AT46" s="148">
        <f t="shared" si="119"/>
        <v>0</v>
      </c>
      <c r="AU46" s="27"/>
    </row>
    <row r="47" spans="1:47" ht="12" x14ac:dyDescent="0.2">
      <c r="A47" s="143"/>
      <c r="C47" s="143"/>
      <c r="D47" s="27"/>
      <c r="E47" s="13" t="s">
        <v>227</v>
      </c>
      <c r="F47" s="132">
        <v>0</v>
      </c>
      <c r="G47" s="132">
        <v>0</v>
      </c>
      <c r="H47" s="148">
        <f t="shared" si="105"/>
        <v>0</v>
      </c>
      <c r="I47" s="132">
        <v>0</v>
      </c>
      <c r="J47" s="132">
        <v>0</v>
      </c>
      <c r="K47" s="148">
        <f t="shared" si="106"/>
        <v>0</v>
      </c>
      <c r="L47" s="132">
        <v>0</v>
      </c>
      <c r="M47" s="132">
        <v>0</v>
      </c>
      <c r="N47" s="148">
        <f t="shared" si="107"/>
        <v>0</v>
      </c>
      <c r="O47" s="27"/>
      <c r="P47" s="13" t="s">
        <v>227</v>
      </c>
      <c r="Q47" s="132">
        <v>0</v>
      </c>
      <c r="R47" s="132">
        <v>0</v>
      </c>
      <c r="S47" s="148">
        <f t="shared" si="108"/>
        <v>0</v>
      </c>
      <c r="T47" s="132">
        <v>0</v>
      </c>
      <c r="U47" s="132">
        <v>0</v>
      </c>
      <c r="V47" s="148">
        <f t="shared" si="109"/>
        <v>0</v>
      </c>
      <c r="W47" s="132">
        <v>0</v>
      </c>
      <c r="X47" s="132">
        <v>0</v>
      </c>
      <c r="Y47" s="148">
        <f t="shared" si="110"/>
        <v>0</v>
      </c>
      <c r="Z47" s="27"/>
      <c r="AA47" s="13" t="s">
        <v>227</v>
      </c>
      <c r="AB47" s="148">
        <f t="shared" ref="AB47:AB48" si="120">S47/S$16</f>
        <v>0</v>
      </c>
      <c r="AC47" s="148">
        <f t="shared" ref="AC47:AC48" si="121">V47/V$16</f>
        <v>0</v>
      </c>
      <c r="AD47" s="148">
        <f t="shared" ref="AD47:AD48" si="122">Y47/Y$16</f>
        <v>0</v>
      </c>
      <c r="AE47" s="27"/>
      <c r="AF47" s="13" t="s">
        <v>227</v>
      </c>
      <c r="AG47" s="132">
        <v>0</v>
      </c>
      <c r="AH47" s="132">
        <v>0</v>
      </c>
      <c r="AI47" s="148">
        <f t="shared" si="114"/>
        <v>0</v>
      </c>
      <c r="AJ47" s="132">
        <v>0</v>
      </c>
      <c r="AK47" s="132">
        <v>0</v>
      </c>
      <c r="AL47" s="148">
        <f t="shared" si="115"/>
        <v>0</v>
      </c>
      <c r="AM47" s="132">
        <v>0</v>
      </c>
      <c r="AN47" s="132">
        <v>0</v>
      </c>
      <c r="AO47" s="148">
        <f t="shared" si="116"/>
        <v>0</v>
      </c>
      <c r="AP47" s="27"/>
      <c r="AQ47" s="13" t="s">
        <v>227</v>
      </c>
      <c r="AR47" s="148">
        <f t="shared" ref="AR47:AR48" si="123">AI47/AI$16</f>
        <v>0</v>
      </c>
      <c r="AS47" s="148">
        <f t="shared" ref="AS47:AS48" si="124">AL47/AL$16</f>
        <v>0</v>
      </c>
      <c r="AT47" s="148">
        <f t="shared" ref="AT47:AT48" si="125">AO47/AO$16</f>
        <v>0</v>
      </c>
      <c r="AU47" s="27"/>
    </row>
    <row r="48" spans="1:47" ht="12" x14ac:dyDescent="0.2">
      <c r="A48" s="143"/>
      <c r="C48" s="143"/>
      <c r="D48" s="27"/>
      <c r="E48" s="13" t="s">
        <v>228</v>
      </c>
      <c r="F48" s="132">
        <v>0</v>
      </c>
      <c r="G48" s="132">
        <v>0</v>
      </c>
      <c r="H48" s="148">
        <f t="shared" si="105"/>
        <v>0</v>
      </c>
      <c r="I48" s="132">
        <v>0</v>
      </c>
      <c r="J48" s="132">
        <v>0</v>
      </c>
      <c r="K48" s="148">
        <f t="shared" si="106"/>
        <v>0</v>
      </c>
      <c r="L48" s="132">
        <v>0</v>
      </c>
      <c r="M48" s="132">
        <v>0</v>
      </c>
      <c r="N48" s="148">
        <f t="shared" si="107"/>
        <v>0</v>
      </c>
      <c r="O48" s="27"/>
      <c r="P48" s="13" t="s">
        <v>228</v>
      </c>
      <c r="Q48" s="132">
        <v>0</v>
      </c>
      <c r="R48" s="132">
        <v>0</v>
      </c>
      <c r="S48" s="148">
        <f t="shared" si="108"/>
        <v>0</v>
      </c>
      <c r="T48" s="132">
        <v>0</v>
      </c>
      <c r="U48" s="132">
        <v>0</v>
      </c>
      <c r="V48" s="148">
        <f t="shared" si="109"/>
        <v>0</v>
      </c>
      <c r="W48" s="132">
        <v>0</v>
      </c>
      <c r="X48" s="132">
        <v>0</v>
      </c>
      <c r="Y48" s="148">
        <f t="shared" si="110"/>
        <v>0</v>
      </c>
      <c r="Z48" s="27"/>
      <c r="AA48" s="13" t="s">
        <v>228</v>
      </c>
      <c r="AB48" s="148">
        <f t="shared" si="120"/>
        <v>0</v>
      </c>
      <c r="AC48" s="148">
        <f t="shared" si="121"/>
        <v>0</v>
      </c>
      <c r="AD48" s="148">
        <f t="shared" si="122"/>
        <v>0</v>
      </c>
      <c r="AE48" s="27"/>
      <c r="AF48" s="13" t="s">
        <v>228</v>
      </c>
      <c r="AG48" s="132">
        <v>0</v>
      </c>
      <c r="AH48" s="132">
        <v>0</v>
      </c>
      <c r="AI48" s="148">
        <f t="shared" si="114"/>
        <v>0</v>
      </c>
      <c r="AJ48" s="132">
        <v>0</v>
      </c>
      <c r="AK48" s="132">
        <v>0</v>
      </c>
      <c r="AL48" s="148">
        <f t="shared" si="115"/>
        <v>0</v>
      </c>
      <c r="AM48" s="132">
        <v>0</v>
      </c>
      <c r="AN48" s="132">
        <v>0</v>
      </c>
      <c r="AO48" s="148">
        <f t="shared" si="116"/>
        <v>0</v>
      </c>
      <c r="AP48" s="27"/>
      <c r="AQ48" s="13" t="s">
        <v>228</v>
      </c>
      <c r="AR48" s="148">
        <f t="shared" si="123"/>
        <v>0</v>
      </c>
      <c r="AS48" s="148">
        <f t="shared" si="124"/>
        <v>0</v>
      </c>
      <c r="AT48" s="148">
        <f t="shared" si="125"/>
        <v>0</v>
      </c>
      <c r="AU48" s="27"/>
    </row>
    <row r="49" spans="1:47" ht="12" x14ac:dyDescent="0.2">
      <c r="A49" s="143"/>
      <c r="C49" s="143"/>
      <c r="D49" s="27"/>
      <c r="E49" s="63" t="s">
        <v>159</v>
      </c>
      <c r="F49" s="132">
        <v>0</v>
      </c>
      <c r="G49" s="148">
        <f>-F49</f>
        <v>0</v>
      </c>
      <c r="H49" s="148">
        <f t="shared" si="105"/>
        <v>0</v>
      </c>
      <c r="I49" s="132">
        <v>0</v>
      </c>
      <c r="J49" s="148">
        <f>-I49</f>
        <v>0</v>
      </c>
      <c r="K49" s="148">
        <f t="shared" si="106"/>
        <v>0</v>
      </c>
      <c r="L49" s="132">
        <v>0</v>
      </c>
      <c r="M49" s="148">
        <f>-L49</f>
        <v>0</v>
      </c>
      <c r="N49" s="148">
        <f t="shared" si="107"/>
        <v>0</v>
      </c>
      <c r="O49" s="27"/>
      <c r="P49" s="63" t="s">
        <v>159</v>
      </c>
      <c r="Q49" s="132">
        <v>0</v>
      </c>
      <c r="R49" s="148">
        <f>-Q49</f>
        <v>0</v>
      </c>
      <c r="S49" s="148">
        <f t="shared" si="108"/>
        <v>0</v>
      </c>
      <c r="T49" s="132">
        <v>0</v>
      </c>
      <c r="U49" s="148">
        <f>-T49</f>
        <v>0</v>
      </c>
      <c r="V49" s="148">
        <f t="shared" si="109"/>
        <v>0</v>
      </c>
      <c r="W49" s="132">
        <v>0</v>
      </c>
      <c r="X49" s="148">
        <f>-W49</f>
        <v>0</v>
      </c>
      <c r="Y49" s="148">
        <f t="shared" si="110"/>
        <v>0</v>
      </c>
      <c r="Z49" s="27"/>
      <c r="AA49" s="63" t="s">
        <v>159</v>
      </c>
      <c r="AB49" s="148">
        <f t="shared" si="111"/>
        <v>0</v>
      </c>
      <c r="AC49" s="148">
        <f t="shared" si="112"/>
        <v>0</v>
      </c>
      <c r="AD49" s="148">
        <f t="shared" si="113"/>
        <v>0</v>
      </c>
      <c r="AE49" s="27"/>
      <c r="AF49" s="63" t="s">
        <v>159</v>
      </c>
      <c r="AG49" s="132">
        <v>0</v>
      </c>
      <c r="AH49" s="148">
        <f>-AG49</f>
        <v>0</v>
      </c>
      <c r="AI49" s="148">
        <f t="shared" si="114"/>
        <v>0</v>
      </c>
      <c r="AJ49" s="132">
        <v>0</v>
      </c>
      <c r="AK49" s="148">
        <f>-AJ49</f>
        <v>0</v>
      </c>
      <c r="AL49" s="148">
        <f t="shared" si="115"/>
        <v>0</v>
      </c>
      <c r="AM49" s="132">
        <v>0</v>
      </c>
      <c r="AN49" s="148">
        <f>-AM49</f>
        <v>0</v>
      </c>
      <c r="AO49" s="148">
        <f t="shared" si="116"/>
        <v>0</v>
      </c>
      <c r="AP49" s="27"/>
      <c r="AQ49" s="63" t="s">
        <v>159</v>
      </c>
      <c r="AR49" s="148">
        <f t="shared" ref="AR49" si="126">AI49/AI$16</f>
        <v>0</v>
      </c>
      <c r="AS49" s="148">
        <f t="shared" ref="AS49" si="127">AL49/AL$16</f>
        <v>0</v>
      </c>
      <c r="AT49" s="148">
        <f t="shared" ref="AT49" si="128">AO49/AO$16</f>
        <v>0</v>
      </c>
      <c r="AU49" s="27"/>
    </row>
    <row r="50" spans="1:47" ht="12" x14ac:dyDescent="0.2">
      <c r="A50" s="143"/>
      <c r="C50" s="143"/>
      <c r="D50" s="27"/>
      <c r="E50" s="14" t="s">
        <v>86</v>
      </c>
      <c r="F50" s="49">
        <f t="shared" ref="F50:G50" si="129">F43+F45+F46+F49+F47+F48</f>
        <v>0</v>
      </c>
      <c r="G50" s="49">
        <f t="shared" si="129"/>
        <v>0</v>
      </c>
      <c r="H50" s="49">
        <f>H43+H45+H46+H49+H47+H48</f>
        <v>0</v>
      </c>
      <c r="I50" s="49">
        <f t="shared" ref="I50:M50" si="130">I43+I45+I46+I49+I47+I48</f>
        <v>0</v>
      </c>
      <c r="J50" s="49">
        <f t="shared" si="130"/>
        <v>0</v>
      </c>
      <c r="K50" s="49">
        <f t="shared" si="130"/>
        <v>0</v>
      </c>
      <c r="L50" s="49">
        <f t="shared" si="130"/>
        <v>0</v>
      </c>
      <c r="M50" s="49">
        <f t="shared" si="130"/>
        <v>0</v>
      </c>
      <c r="N50" s="49">
        <f>N43+N45+N46+N49+N47+N48</f>
        <v>0</v>
      </c>
      <c r="O50" s="27"/>
      <c r="P50" s="14" t="s">
        <v>86</v>
      </c>
      <c r="Q50" s="49">
        <f t="shared" ref="Q50:X50" si="131">Q43+Q45+Q46+Q49+Q47+Q48</f>
        <v>0</v>
      </c>
      <c r="R50" s="49">
        <f t="shared" si="131"/>
        <v>0</v>
      </c>
      <c r="S50" s="49">
        <f t="shared" si="131"/>
        <v>0</v>
      </c>
      <c r="T50" s="49">
        <f t="shared" si="131"/>
        <v>0</v>
      </c>
      <c r="U50" s="49">
        <f t="shared" si="131"/>
        <v>0</v>
      </c>
      <c r="V50" s="49">
        <f t="shared" si="131"/>
        <v>0</v>
      </c>
      <c r="W50" s="49">
        <f t="shared" si="131"/>
        <v>0</v>
      </c>
      <c r="X50" s="49">
        <f t="shared" si="131"/>
        <v>0</v>
      </c>
      <c r="Y50" s="49">
        <f>Y43+Y45+Y46+Y49+Y47+Y48</f>
        <v>0</v>
      </c>
      <c r="Z50" s="27"/>
      <c r="AA50" s="14" t="s">
        <v>86</v>
      </c>
      <c r="AB50" s="49">
        <f t="shared" ref="AB50:AD50" si="132">AB43+AB45+AB46+AB49+AB47+AB48</f>
        <v>0</v>
      </c>
      <c r="AC50" s="49">
        <f t="shared" si="132"/>
        <v>0</v>
      </c>
      <c r="AD50" s="49">
        <f t="shared" si="132"/>
        <v>0</v>
      </c>
      <c r="AE50" s="27"/>
      <c r="AF50" s="14" t="s">
        <v>86</v>
      </c>
      <c r="AG50" s="49">
        <f t="shared" ref="AG50:AN50" si="133">AG43+AG45+AG46+AG49+AG47+AG48</f>
        <v>0</v>
      </c>
      <c r="AH50" s="49">
        <f t="shared" si="133"/>
        <v>0</v>
      </c>
      <c r="AI50" s="49">
        <f t="shared" si="133"/>
        <v>0</v>
      </c>
      <c r="AJ50" s="49">
        <f t="shared" si="133"/>
        <v>0</v>
      </c>
      <c r="AK50" s="49">
        <f t="shared" si="133"/>
        <v>0</v>
      </c>
      <c r="AL50" s="49">
        <f t="shared" si="133"/>
        <v>0</v>
      </c>
      <c r="AM50" s="49">
        <f t="shared" si="133"/>
        <v>0</v>
      </c>
      <c r="AN50" s="49">
        <f t="shared" si="133"/>
        <v>0</v>
      </c>
      <c r="AO50" s="49">
        <f t="shared" ref="AO50" si="134">AO43+AO45+AO46+AO49+AO47+AO48</f>
        <v>0</v>
      </c>
      <c r="AP50" s="27"/>
      <c r="AQ50" s="14" t="s">
        <v>86</v>
      </c>
      <c r="AR50" s="49">
        <f t="shared" ref="AR50" si="135">AR43+AR45+AR46+AR49+AR47+AR48</f>
        <v>0</v>
      </c>
      <c r="AS50" s="49">
        <f t="shared" ref="AS50" si="136">AS43+AS45+AS46+AS49+AS47+AS48</f>
        <v>0</v>
      </c>
      <c r="AT50" s="49">
        <f t="shared" ref="AT50" si="137">AT43+AT45+AT46+AT49+AT47+AT48</f>
        <v>0</v>
      </c>
      <c r="AU50" s="27"/>
    </row>
    <row r="51" spans="1:47" ht="12" x14ac:dyDescent="0.2">
      <c r="A51" s="143"/>
      <c r="C51" s="143"/>
      <c r="D51" s="27"/>
      <c r="E51" s="27"/>
      <c r="F51" s="15"/>
      <c r="G51" s="15"/>
      <c r="H51" s="15"/>
      <c r="I51" s="15"/>
      <c r="J51" s="15"/>
      <c r="K51" s="15"/>
      <c r="L51" s="15"/>
      <c r="M51" s="15"/>
      <c r="N51" s="15"/>
      <c r="O51" s="27"/>
      <c r="P51" s="27"/>
      <c r="Q51" s="15"/>
      <c r="R51" s="15"/>
      <c r="S51" s="15"/>
      <c r="T51" s="15"/>
      <c r="U51" s="15"/>
      <c r="V51" s="15"/>
      <c r="W51" s="15"/>
      <c r="X51" s="15"/>
      <c r="Y51" s="15"/>
      <c r="Z51" s="27"/>
      <c r="AA51" s="27"/>
      <c r="AB51" s="15"/>
      <c r="AC51" s="15"/>
      <c r="AD51" s="15"/>
      <c r="AE51" s="27"/>
      <c r="AF51" s="27"/>
      <c r="AG51" s="15"/>
      <c r="AH51" s="15"/>
      <c r="AI51" s="15"/>
      <c r="AJ51" s="15"/>
      <c r="AK51" s="15"/>
      <c r="AL51" s="15"/>
      <c r="AM51" s="15"/>
      <c r="AN51" s="15"/>
      <c r="AO51" s="15"/>
      <c r="AP51" s="27"/>
      <c r="AQ51" s="27"/>
      <c r="AR51" s="15"/>
      <c r="AS51" s="15"/>
      <c r="AT51" s="15"/>
      <c r="AU51" s="27"/>
    </row>
    <row r="52" spans="1:47" ht="12" x14ac:dyDescent="0.2">
      <c r="A52" s="143"/>
      <c r="C52" s="143"/>
      <c r="D52" s="27"/>
      <c r="E52" s="13" t="s">
        <v>199</v>
      </c>
      <c r="F52" s="132">
        <v>0</v>
      </c>
      <c r="G52" s="132">
        <v>0</v>
      </c>
      <c r="H52" s="148">
        <f t="shared" ref="H52" si="138">SUM(F52:G52)</f>
        <v>0</v>
      </c>
      <c r="I52" s="132">
        <v>0</v>
      </c>
      <c r="J52" s="132">
        <v>0</v>
      </c>
      <c r="K52" s="148">
        <f t="shared" ref="K52" si="139">SUM(I52:J52)</f>
        <v>0</v>
      </c>
      <c r="L52" s="132">
        <v>0</v>
      </c>
      <c r="M52" s="132">
        <v>0</v>
      </c>
      <c r="N52" s="148">
        <f t="shared" ref="N52" si="140">SUM(L52:M52)</f>
        <v>0</v>
      </c>
      <c r="O52" s="27"/>
      <c r="P52" s="13" t="s">
        <v>199</v>
      </c>
      <c r="Q52" s="132">
        <v>0</v>
      </c>
      <c r="R52" s="132">
        <v>0</v>
      </c>
      <c r="S52" s="148">
        <f t="shared" ref="S52" si="141">SUM(Q52:R52)</f>
        <v>0</v>
      </c>
      <c r="T52" s="132">
        <v>0</v>
      </c>
      <c r="U52" s="132">
        <v>0</v>
      </c>
      <c r="V52" s="148">
        <f t="shared" ref="V52" si="142">SUM(T52:U52)</f>
        <v>0</v>
      </c>
      <c r="W52" s="132">
        <v>0</v>
      </c>
      <c r="X52" s="132">
        <v>0</v>
      </c>
      <c r="Y52" s="148">
        <f t="shared" ref="Y52" si="143">SUM(W52:X52)</f>
        <v>0</v>
      </c>
      <c r="Z52" s="27"/>
      <c r="AA52" s="13" t="s">
        <v>199</v>
      </c>
      <c r="AB52" s="148">
        <f t="shared" ref="AB52" si="144">S52/S$16</f>
        <v>0</v>
      </c>
      <c r="AC52" s="148">
        <f t="shared" ref="AC52" si="145">V52/V$16</f>
        <v>0</v>
      </c>
      <c r="AD52" s="148">
        <f t="shared" ref="AD52" si="146">Y52/Y$16</f>
        <v>0</v>
      </c>
      <c r="AE52" s="27"/>
      <c r="AF52" s="13" t="s">
        <v>199</v>
      </c>
      <c r="AG52" s="132">
        <v>0</v>
      </c>
      <c r="AH52" s="132">
        <v>0</v>
      </c>
      <c r="AI52" s="148">
        <f t="shared" ref="AI52" si="147">SUM(AG52:AH52)</f>
        <v>0</v>
      </c>
      <c r="AJ52" s="132">
        <v>0</v>
      </c>
      <c r="AK52" s="132">
        <v>0</v>
      </c>
      <c r="AL52" s="148">
        <f t="shared" ref="AL52" si="148">SUM(AJ52:AK52)</f>
        <v>0</v>
      </c>
      <c r="AM52" s="132">
        <v>0</v>
      </c>
      <c r="AN52" s="132">
        <v>0</v>
      </c>
      <c r="AO52" s="148">
        <f t="shared" ref="AO52" si="149">SUM(AM52:AN52)</f>
        <v>0</v>
      </c>
      <c r="AP52" s="27"/>
      <c r="AQ52" s="13" t="s">
        <v>199</v>
      </c>
      <c r="AR52" s="148">
        <f t="shared" ref="AR52" si="150">AI52/AI$16</f>
        <v>0</v>
      </c>
      <c r="AS52" s="148">
        <f t="shared" ref="AS52" si="151">AL52/AL$16</f>
        <v>0</v>
      </c>
      <c r="AT52" s="148">
        <f t="shared" ref="AT52" si="152">AO52/AO$16</f>
        <v>0</v>
      </c>
      <c r="AU52" s="27"/>
    </row>
    <row r="53" spans="1:47" ht="12" x14ac:dyDescent="0.2">
      <c r="A53" s="143"/>
      <c r="C53" s="143"/>
      <c r="D53" s="27"/>
      <c r="E53" s="14" t="s">
        <v>200</v>
      </c>
      <c r="F53" s="49">
        <f t="shared" ref="F53:G53" si="153">F52+F50</f>
        <v>0</v>
      </c>
      <c r="G53" s="49">
        <f t="shared" si="153"/>
        <v>0</v>
      </c>
      <c r="H53" s="49">
        <f>H52+H50</f>
        <v>0</v>
      </c>
      <c r="I53" s="49">
        <f t="shared" ref="I53:J53" si="154">I52+I50</f>
        <v>0</v>
      </c>
      <c r="J53" s="49">
        <f t="shared" si="154"/>
        <v>0</v>
      </c>
      <c r="K53" s="49">
        <f>K52+K50</f>
        <v>0</v>
      </c>
      <c r="L53" s="49">
        <f t="shared" ref="L53:M53" si="155">L52+L50</f>
        <v>0</v>
      </c>
      <c r="M53" s="49">
        <f t="shared" si="155"/>
        <v>0</v>
      </c>
      <c r="N53" s="49">
        <f>N52+N50</f>
        <v>0</v>
      </c>
      <c r="O53" s="27"/>
      <c r="P53" s="14" t="s">
        <v>200</v>
      </c>
      <c r="Q53" s="49">
        <f t="shared" ref="Q53:X53" si="156">Q52+Q50</f>
        <v>0</v>
      </c>
      <c r="R53" s="49">
        <f t="shared" si="156"/>
        <v>0</v>
      </c>
      <c r="S53" s="49">
        <f t="shared" si="156"/>
        <v>0</v>
      </c>
      <c r="T53" s="49">
        <f t="shared" si="156"/>
        <v>0</v>
      </c>
      <c r="U53" s="49">
        <f t="shared" si="156"/>
        <v>0</v>
      </c>
      <c r="V53" s="49">
        <f t="shared" si="156"/>
        <v>0</v>
      </c>
      <c r="W53" s="49">
        <f t="shared" si="156"/>
        <v>0</v>
      </c>
      <c r="X53" s="49">
        <f t="shared" si="156"/>
        <v>0</v>
      </c>
      <c r="Y53" s="49">
        <f>Y52+Y50</f>
        <v>0</v>
      </c>
      <c r="Z53" s="27"/>
      <c r="AA53" s="14" t="s">
        <v>200</v>
      </c>
      <c r="AB53" s="49">
        <f>AB52+AB50</f>
        <v>0</v>
      </c>
      <c r="AC53" s="49">
        <f>AC52+AC50</f>
        <v>0</v>
      </c>
      <c r="AD53" s="49">
        <f>AD52+AD50</f>
        <v>0</v>
      </c>
      <c r="AE53" s="27"/>
      <c r="AF53" s="14" t="s">
        <v>200</v>
      </c>
      <c r="AG53" s="49">
        <f t="shared" ref="AG53:AN53" si="157">AG52+AG50</f>
        <v>0</v>
      </c>
      <c r="AH53" s="49">
        <f t="shared" si="157"/>
        <v>0</v>
      </c>
      <c r="AI53" s="49">
        <f t="shared" si="157"/>
        <v>0</v>
      </c>
      <c r="AJ53" s="49">
        <f t="shared" si="157"/>
        <v>0</v>
      </c>
      <c r="AK53" s="49">
        <f t="shared" si="157"/>
        <v>0</v>
      </c>
      <c r="AL53" s="49">
        <f t="shared" si="157"/>
        <v>0</v>
      </c>
      <c r="AM53" s="49">
        <f t="shared" si="157"/>
        <v>0</v>
      </c>
      <c r="AN53" s="49">
        <f t="shared" si="157"/>
        <v>0</v>
      </c>
      <c r="AO53" s="49">
        <f>AO52+AO50</f>
        <v>0</v>
      </c>
      <c r="AP53" s="27"/>
      <c r="AQ53" s="14" t="s">
        <v>200</v>
      </c>
      <c r="AR53" s="49">
        <f>AR52+AR50</f>
        <v>0</v>
      </c>
      <c r="AS53" s="49">
        <f>AS52+AS50</f>
        <v>0</v>
      </c>
      <c r="AT53" s="49">
        <f>AT52+AT50</f>
        <v>0</v>
      </c>
      <c r="AU53" s="27"/>
    </row>
    <row r="54" spans="1:47" ht="12" x14ac:dyDescent="0.2">
      <c r="A54" s="143"/>
      <c r="C54" s="143"/>
      <c r="D54" s="27"/>
      <c r="E54" s="27"/>
      <c r="F54" s="15"/>
      <c r="G54" s="15"/>
      <c r="H54" s="15"/>
      <c r="I54" s="15"/>
      <c r="J54" s="15"/>
      <c r="K54" s="15"/>
      <c r="L54" s="15"/>
      <c r="M54" s="15"/>
      <c r="N54" s="15"/>
      <c r="O54" s="27"/>
      <c r="P54" s="27"/>
      <c r="Q54" s="15"/>
      <c r="R54" s="15"/>
      <c r="S54" s="15"/>
      <c r="T54" s="15"/>
      <c r="U54" s="15"/>
      <c r="V54" s="15"/>
      <c r="W54" s="15"/>
      <c r="X54" s="15"/>
      <c r="Y54" s="15"/>
      <c r="Z54" s="27"/>
      <c r="AA54" s="27"/>
      <c r="AB54" s="15"/>
      <c r="AC54" s="15"/>
      <c r="AD54" s="15"/>
      <c r="AE54" s="27"/>
      <c r="AF54" s="27"/>
      <c r="AG54" s="15"/>
      <c r="AH54" s="15"/>
      <c r="AI54" s="15"/>
      <c r="AJ54" s="15"/>
      <c r="AK54" s="15"/>
      <c r="AL54" s="15"/>
      <c r="AM54" s="15"/>
      <c r="AN54" s="15"/>
      <c r="AO54" s="15"/>
      <c r="AP54" s="27"/>
      <c r="AQ54" s="27"/>
      <c r="AR54" s="15"/>
      <c r="AS54" s="15"/>
      <c r="AT54" s="15"/>
      <c r="AU54" s="27"/>
    </row>
    <row r="55" spans="1:47" ht="15" x14ac:dyDescent="0.25">
      <c r="A55" s="143">
        <f>IF(OR(H55&gt;0,K55&gt;0,N55&gt;0,AB55&gt;0,AC55&gt;0,AD55&gt;0,AI55&gt;0,AL55&gt;0,AO55&gt;0),1,0)</f>
        <v>0</v>
      </c>
      <c r="C55" s="143"/>
      <c r="D55" s="38"/>
      <c r="E55" s="37" t="s">
        <v>20</v>
      </c>
      <c r="F55" s="132">
        <v>0</v>
      </c>
      <c r="G55" s="132">
        <v>0</v>
      </c>
      <c r="H55" s="72">
        <f t="shared" ref="H55" si="158">SUM(F55:G55)</f>
        <v>0</v>
      </c>
      <c r="I55" s="132">
        <v>0</v>
      </c>
      <c r="J55" s="132">
        <v>0</v>
      </c>
      <c r="K55" s="72">
        <f t="shared" ref="K55" si="159">SUM(I55:J55)</f>
        <v>0</v>
      </c>
      <c r="L55" s="132">
        <v>0</v>
      </c>
      <c r="M55" s="132">
        <v>0</v>
      </c>
      <c r="N55" s="72">
        <f t="shared" ref="N55" si="160">SUM(L55:M55)</f>
        <v>0</v>
      </c>
      <c r="O55" s="38"/>
      <c r="P55" s="37" t="s">
        <v>206</v>
      </c>
      <c r="Q55" s="132">
        <v>0</v>
      </c>
      <c r="R55" s="132">
        <v>0</v>
      </c>
      <c r="S55" s="72">
        <f t="shared" ref="S55" si="161">SUM(Q55:R55)</f>
        <v>0</v>
      </c>
      <c r="T55" s="132">
        <v>0</v>
      </c>
      <c r="U55" s="132">
        <v>0</v>
      </c>
      <c r="V55" s="72">
        <f t="shared" ref="V55" si="162">SUM(T55:U55)</f>
        <v>0</v>
      </c>
      <c r="W55" s="132">
        <v>0</v>
      </c>
      <c r="X55" s="132">
        <v>0</v>
      </c>
      <c r="Y55" s="72">
        <f t="shared" ref="Y55" si="163">SUM(W55:X55)</f>
        <v>0</v>
      </c>
      <c r="Z55" s="38"/>
      <c r="AA55" s="37" t="s">
        <v>20</v>
      </c>
      <c r="AB55" s="72">
        <f t="shared" ref="AB55" si="164">S55/S$16</f>
        <v>0</v>
      </c>
      <c r="AC55" s="72">
        <f t="shared" ref="AC55" si="165">V55/V$16</f>
        <v>0</v>
      </c>
      <c r="AD55" s="72">
        <f t="shared" ref="AD55" si="166">Y55/Y$16</f>
        <v>0</v>
      </c>
      <c r="AE55" s="38"/>
      <c r="AF55" s="37" t="s">
        <v>206</v>
      </c>
      <c r="AG55" s="132">
        <v>0</v>
      </c>
      <c r="AH55" s="132">
        <v>0</v>
      </c>
      <c r="AI55" s="72">
        <f t="shared" ref="AI55" si="167">SUM(AG55:AH55)</f>
        <v>0</v>
      </c>
      <c r="AJ55" s="132">
        <v>0</v>
      </c>
      <c r="AK55" s="132">
        <v>0</v>
      </c>
      <c r="AL55" s="72">
        <f t="shared" ref="AL55" si="168">SUM(AJ55:AK55)</f>
        <v>0</v>
      </c>
      <c r="AM55" s="132">
        <v>0</v>
      </c>
      <c r="AN55" s="132">
        <v>0</v>
      </c>
      <c r="AO55" s="72">
        <f t="shared" ref="AO55" si="169">SUM(AM55:AN55)</f>
        <v>0</v>
      </c>
      <c r="AP55" s="38"/>
      <c r="AQ55" s="37" t="s">
        <v>20</v>
      </c>
      <c r="AR55" s="72">
        <f t="shared" ref="AR55" si="170">AI55/AI$16</f>
        <v>0</v>
      </c>
      <c r="AS55" s="72">
        <f t="shared" ref="AS55" si="171">AL55/AL$16</f>
        <v>0</v>
      </c>
      <c r="AT55" s="72">
        <f t="shared" ref="AT55" si="172">AO55/AO$16</f>
        <v>0</v>
      </c>
      <c r="AU55" s="38"/>
    </row>
    <row r="56" spans="1:47" ht="12" x14ac:dyDescent="0.2">
      <c r="A56" s="143"/>
      <c r="C56" s="143"/>
      <c r="D56" s="27"/>
      <c r="E56" s="27"/>
      <c r="F56" s="15"/>
      <c r="G56" s="15"/>
      <c r="H56" s="15"/>
      <c r="I56" s="15"/>
      <c r="J56" s="15"/>
      <c r="K56" s="15"/>
      <c r="L56" s="15"/>
      <c r="M56" s="15"/>
      <c r="N56" s="15"/>
      <c r="O56" s="27"/>
      <c r="P56" s="27"/>
      <c r="Q56" s="15"/>
      <c r="R56" s="15"/>
      <c r="S56" s="15"/>
      <c r="T56" s="15"/>
      <c r="U56" s="15"/>
      <c r="V56" s="15"/>
      <c r="W56" s="15"/>
      <c r="X56" s="15"/>
      <c r="Y56" s="15"/>
      <c r="Z56" s="27"/>
      <c r="AA56" s="27"/>
      <c r="AB56" s="15"/>
      <c r="AC56" s="15"/>
      <c r="AD56" s="15"/>
      <c r="AE56" s="27"/>
      <c r="AF56" s="27"/>
      <c r="AG56" s="15"/>
      <c r="AH56" s="15"/>
      <c r="AI56" s="15"/>
      <c r="AJ56" s="15"/>
      <c r="AK56" s="15"/>
      <c r="AL56" s="15"/>
      <c r="AM56" s="15"/>
      <c r="AN56" s="15"/>
      <c r="AO56" s="15"/>
      <c r="AP56" s="27"/>
      <c r="AQ56" s="27"/>
      <c r="AR56" s="15"/>
      <c r="AS56" s="15"/>
      <c r="AT56" s="15"/>
      <c r="AU56" s="27"/>
    </row>
    <row r="57" spans="1:47" ht="12.75" x14ac:dyDescent="0.2">
      <c r="A57" s="143"/>
      <c r="C57" s="143"/>
      <c r="D57" s="27"/>
      <c r="E57" s="28" t="s">
        <v>21</v>
      </c>
      <c r="F57" s="51"/>
      <c r="G57" s="51"/>
      <c r="H57" s="147" t="str">
        <f>H21</f>
        <v>31/XX/20XX</v>
      </c>
      <c r="I57" s="51"/>
      <c r="J57" s="51"/>
      <c r="K57" s="147" t="str">
        <f>K21</f>
        <v>31/XX/20XX</v>
      </c>
      <c r="L57" s="51"/>
      <c r="M57" s="51"/>
      <c r="N57" s="147" t="str">
        <f>N21</f>
        <v>31/XX/20XX</v>
      </c>
      <c r="O57" s="27"/>
      <c r="P57" s="28" t="s">
        <v>194</v>
      </c>
      <c r="Q57" s="51"/>
      <c r="R57" s="51"/>
      <c r="S57" s="147" t="str">
        <f>S21</f>
        <v>31/XX/20XX</v>
      </c>
      <c r="T57" s="51"/>
      <c r="U57" s="51"/>
      <c r="V57" s="147" t="str">
        <f>V21</f>
        <v>31/XX/20XX</v>
      </c>
      <c r="W57" s="51"/>
      <c r="X57" s="51"/>
      <c r="Y57" s="147" t="str">
        <f>Y21</f>
        <v>31/XX/20XX</v>
      </c>
      <c r="Z57" s="27"/>
      <c r="AA57" s="28" t="s">
        <v>21</v>
      </c>
      <c r="AB57" s="147" t="str">
        <f>AB21</f>
        <v>31/XX/20XX</v>
      </c>
      <c r="AC57" s="147" t="str">
        <f>AC21</f>
        <v>31/XX/20XX</v>
      </c>
      <c r="AD57" s="147" t="str">
        <f>AD21</f>
        <v>31/XX/20XX</v>
      </c>
      <c r="AE57" s="27"/>
      <c r="AF57" s="28" t="s">
        <v>194</v>
      </c>
      <c r="AG57" s="51"/>
      <c r="AH57" s="51"/>
      <c r="AI57" s="147" t="str">
        <f>AI21</f>
        <v>31/XX/20XX</v>
      </c>
      <c r="AJ57" s="51"/>
      <c r="AK57" s="51"/>
      <c r="AL57" s="147" t="str">
        <f>AL21</f>
        <v>31/XX/20XX</v>
      </c>
      <c r="AM57" s="51"/>
      <c r="AN57" s="51"/>
      <c r="AO57" s="147" t="str">
        <f>AO21</f>
        <v>31/XX/20XX</v>
      </c>
      <c r="AP57" s="27"/>
      <c r="AQ57" s="28" t="s">
        <v>21</v>
      </c>
      <c r="AR57" s="147" t="str">
        <f>AR21</f>
        <v>31/XX/20XX</v>
      </c>
      <c r="AS57" s="147" t="str">
        <f>AS21</f>
        <v>31/XX/20XX</v>
      </c>
      <c r="AT57" s="147" t="str">
        <f>AT21</f>
        <v>31/XX/20XX</v>
      </c>
      <c r="AU57" s="27"/>
    </row>
    <row r="58" spans="1:47" ht="12" x14ac:dyDescent="0.2">
      <c r="A58" s="143">
        <f t="shared" ref="A58:A63" si="173">IF(OR(H58&lt;0,K58&lt;0,N58&lt;0,AB58&lt;0,AC58&lt;0,AD58&lt;0,AI58&lt;0,AL58&lt;0,AO58&lt;0),1,0)</f>
        <v>0</v>
      </c>
      <c r="C58" s="143"/>
      <c r="D58" s="27"/>
      <c r="E58" s="13" t="s">
        <v>22</v>
      </c>
      <c r="F58" s="132">
        <v>0</v>
      </c>
      <c r="G58" s="132">
        <v>0</v>
      </c>
      <c r="H58" s="148">
        <f t="shared" ref="H58:H63" si="174">SUM(F58:G58)</f>
        <v>0</v>
      </c>
      <c r="I58" s="132">
        <v>0</v>
      </c>
      <c r="J58" s="132">
        <v>0</v>
      </c>
      <c r="K58" s="148">
        <f t="shared" ref="K58:K63" si="175">SUM(I58:J58)</f>
        <v>0</v>
      </c>
      <c r="L58" s="132">
        <v>0</v>
      </c>
      <c r="M58" s="132">
        <v>0</v>
      </c>
      <c r="N58" s="148">
        <f t="shared" ref="N58:N63" si="176">SUM(L58:M58)</f>
        <v>0</v>
      </c>
      <c r="O58" s="27"/>
      <c r="P58" s="13" t="s">
        <v>22</v>
      </c>
      <c r="Q58" s="132">
        <v>0</v>
      </c>
      <c r="R58" s="132">
        <v>0</v>
      </c>
      <c r="S58" s="148">
        <f t="shared" ref="S58:S63" si="177">SUM(Q58:R58)</f>
        <v>0</v>
      </c>
      <c r="T58" s="132">
        <v>0</v>
      </c>
      <c r="U58" s="132">
        <v>0</v>
      </c>
      <c r="V58" s="148">
        <f t="shared" ref="V58:V63" si="178">SUM(T58:U58)</f>
        <v>0</v>
      </c>
      <c r="W58" s="132">
        <v>0</v>
      </c>
      <c r="X58" s="132">
        <v>0</v>
      </c>
      <c r="Y58" s="148">
        <f t="shared" ref="Y58:Y63" si="179">SUM(W58:X58)</f>
        <v>0</v>
      </c>
      <c r="Z58" s="27"/>
      <c r="AA58" s="13" t="s">
        <v>22</v>
      </c>
      <c r="AB58" s="148">
        <f>S58/S$17</f>
        <v>0</v>
      </c>
      <c r="AC58" s="148">
        <f t="shared" ref="AC58:AC63" si="180">V58/V$17</f>
        <v>0</v>
      </c>
      <c r="AD58" s="148">
        <f t="shared" ref="AD58:AD63" si="181">Y58/Y$17</f>
        <v>0</v>
      </c>
      <c r="AE58" s="27"/>
      <c r="AF58" s="13" t="s">
        <v>22</v>
      </c>
      <c r="AG58" s="132">
        <v>0</v>
      </c>
      <c r="AH58" s="132">
        <v>0</v>
      </c>
      <c r="AI58" s="148">
        <f t="shared" ref="AI58:AI63" si="182">SUM(AG58:AH58)</f>
        <v>0</v>
      </c>
      <c r="AJ58" s="132">
        <v>0</v>
      </c>
      <c r="AK58" s="132">
        <v>0</v>
      </c>
      <c r="AL58" s="148">
        <f t="shared" ref="AL58:AL63" si="183">SUM(AJ58:AK58)</f>
        <v>0</v>
      </c>
      <c r="AM58" s="132">
        <v>0</v>
      </c>
      <c r="AN58" s="132">
        <v>0</v>
      </c>
      <c r="AO58" s="148">
        <f t="shared" ref="AO58:AO63" si="184">SUM(AM58:AN58)</f>
        <v>0</v>
      </c>
      <c r="AP58" s="27"/>
      <c r="AQ58" s="13" t="s">
        <v>22</v>
      </c>
      <c r="AR58" s="148">
        <f>AI58/AI$17</f>
        <v>0</v>
      </c>
      <c r="AS58" s="148">
        <f t="shared" ref="AS58:AS63" si="185">AL58/AL$17</f>
        <v>0</v>
      </c>
      <c r="AT58" s="148">
        <f t="shared" ref="AT58:AT63" si="186">AO58/AO$17</f>
        <v>0</v>
      </c>
      <c r="AU58" s="27"/>
    </row>
    <row r="59" spans="1:47" ht="12" x14ac:dyDescent="0.2">
      <c r="A59" s="143">
        <f t="shared" si="173"/>
        <v>0</v>
      </c>
      <c r="C59" s="143"/>
      <c r="D59" s="27"/>
      <c r="E59" s="13" t="s">
        <v>70</v>
      </c>
      <c r="F59" s="132">
        <v>0</v>
      </c>
      <c r="G59" s="132">
        <v>0</v>
      </c>
      <c r="H59" s="148">
        <f t="shared" si="174"/>
        <v>0</v>
      </c>
      <c r="I59" s="132">
        <v>0</v>
      </c>
      <c r="J59" s="132">
        <v>0</v>
      </c>
      <c r="K59" s="148">
        <f t="shared" si="175"/>
        <v>0</v>
      </c>
      <c r="L59" s="132">
        <v>0</v>
      </c>
      <c r="M59" s="132">
        <v>0</v>
      </c>
      <c r="N59" s="148">
        <f t="shared" si="176"/>
        <v>0</v>
      </c>
      <c r="O59" s="27"/>
      <c r="P59" s="13" t="s">
        <v>70</v>
      </c>
      <c r="Q59" s="132">
        <v>0</v>
      </c>
      <c r="R59" s="132">
        <v>0</v>
      </c>
      <c r="S59" s="148">
        <f t="shared" ref="S59" si="187">SUM(Q59:R59)</f>
        <v>0</v>
      </c>
      <c r="T59" s="132">
        <v>0</v>
      </c>
      <c r="U59" s="132">
        <v>0</v>
      </c>
      <c r="V59" s="148">
        <f t="shared" si="178"/>
        <v>0</v>
      </c>
      <c r="W59" s="132">
        <v>0</v>
      </c>
      <c r="X59" s="132">
        <v>0</v>
      </c>
      <c r="Y59" s="148">
        <f t="shared" si="179"/>
        <v>0</v>
      </c>
      <c r="Z59" s="27"/>
      <c r="AA59" s="13" t="s">
        <v>70</v>
      </c>
      <c r="AB59" s="148">
        <f>S59/S$17</f>
        <v>0</v>
      </c>
      <c r="AC59" s="148">
        <f t="shared" ref="AC59" si="188">V59/V$17</f>
        <v>0</v>
      </c>
      <c r="AD59" s="148">
        <f t="shared" ref="AD59" si="189">Y59/Y$17</f>
        <v>0</v>
      </c>
      <c r="AE59" s="27"/>
      <c r="AF59" s="13" t="s">
        <v>70</v>
      </c>
      <c r="AG59" s="132">
        <v>0</v>
      </c>
      <c r="AH59" s="132">
        <v>0</v>
      </c>
      <c r="AI59" s="148">
        <f t="shared" ref="AI59" si="190">SUM(AG59:AH59)</f>
        <v>0</v>
      </c>
      <c r="AJ59" s="132">
        <v>0</v>
      </c>
      <c r="AK59" s="132">
        <v>0</v>
      </c>
      <c r="AL59" s="148">
        <f t="shared" si="183"/>
        <v>0</v>
      </c>
      <c r="AM59" s="132">
        <v>0</v>
      </c>
      <c r="AN59" s="132">
        <v>0</v>
      </c>
      <c r="AO59" s="148">
        <f t="shared" si="184"/>
        <v>0</v>
      </c>
      <c r="AP59" s="27"/>
      <c r="AQ59" s="13" t="s">
        <v>70</v>
      </c>
      <c r="AR59" s="148">
        <f>AI59/AI$17</f>
        <v>0</v>
      </c>
      <c r="AS59" s="148">
        <f t="shared" si="185"/>
        <v>0</v>
      </c>
      <c r="AT59" s="148">
        <f t="shared" si="186"/>
        <v>0</v>
      </c>
      <c r="AU59" s="27"/>
    </row>
    <row r="60" spans="1:47" ht="12" x14ac:dyDescent="0.2">
      <c r="A60" s="143">
        <f t="shared" si="173"/>
        <v>0</v>
      </c>
      <c r="C60" s="143"/>
      <c r="D60" s="27"/>
      <c r="E60" s="13" t="s">
        <v>201</v>
      </c>
      <c r="F60" s="132">
        <v>0</v>
      </c>
      <c r="G60" s="132">
        <v>0</v>
      </c>
      <c r="H60" s="148">
        <f t="shared" si="174"/>
        <v>0</v>
      </c>
      <c r="I60" s="132">
        <v>0</v>
      </c>
      <c r="J60" s="132">
        <v>0</v>
      </c>
      <c r="K60" s="148">
        <f t="shared" si="175"/>
        <v>0</v>
      </c>
      <c r="L60" s="132">
        <v>0</v>
      </c>
      <c r="M60" s="132">
        <v>0</v>
      </c>
      <c r="N60" s="148">
        <f t="shared" si="176"/>
        <v>0</v>
      </c>
      <c r="O60" s="27"/>
      <c r="P60" s="13" t="s">
        <v>201</v>
      </c>
      <c r="Q60" s="132">
        <v>0</v>
      </c>
      <c r="R60" s="132">
        <v>0</v>
      </c>
      <c r="S60" s="148">
        <f t="shared" si="177"/>
        <v>0</v>
      </c>
      <c r="T60" s="132">
        <v>0</v>
      </c>
      <c r="U60" s="132">
        <v>0</v>
      </c>
      <c r="V60" s="148">
        <f t="shared" si="178"/>
        <v>0</v>
      </c>
      <c r="W60" s="132">
        <v>0</v>
      </c>
      <c r="X60" s="132">
        <v>0</v>
      </c>
      <c r="Y60" s="148">
        <f t="shared" si="179"/>
        <v>0</v>
      </c>
      <c r="Z60" s="27"/>
      <c r="AA60" s="13" t="s">
        <v>201</v>
      </c>
      <c r="AB60" s="148">
        <f t="shared" ref="AB60:AB63" si="191">S60/S$17</f>
        <v>0</v>
      </c>
      <c r="AC60" s="148">
        <f t="shared" si="180"/>
        <v>0</v>
      </c>
      <c r="AD60" s="148">
        <f t="shared" si="181"/>
        <v>0</v>
      </c>
      <c r="AE60" s="27"/>
      <c r="AF60" s="13" t="s">
        <v>201</v>
      </c>
      <c r="AG60" s="132">
        <v>0</v>
      </c>
      <c r="AH60" s="132">
        <v>0</v>
      </c>
      <c r="AI60" s="148">
        <f t="shared" si="182"/>
        <v>0</v>
      </c>
      <c r="AJ60" s="132">
        <v>0</v>
      </c>
      <c r="AK60" s="132">
        <v>0</v>
      </c>
      <c r="AL60" s="148">
        <f t="shared" si="183"/>
        <v>0</v>
      </c>
      <c r="AM60" s="132">
        <v>0</v>
      </c>
      <c r="AN60" s="132">
        <v>0</v>
      </c>
      <c r="AO60" s="148">
        <f t="shared" si="184"/>
        <v>0</v>
      </c>
      <c r="AP60" s="27"/>
      <c r="AQ60" s="13" t="s">
        <v>201</v>
      </c>
      <c r="AR60" s="148">
        <f t="shared" ref="AR60:AR63" si="192">AI60/AI$17</f>
        <v>0</v>
      </c>
      <c r="AS60" s="148">
        <f t="shared" si="185"/>
        <v>0</v>
      </c>
      <c r="AT60" s="148">
        <f t="shared" si="186"/>
        <v>0</v>
      </c>
      <c r="AU60" s="27"/>
    </row>
    <row r="61" spans="1:47" ht="12" x14ac:dyDescent="0.2">
      <c r="A61" s="143">
        <f t="shared" si="173"/>
        <v>0</v>
      </c>
      <c r="C61" s="143"/>
      <c r="D61" s="27"/>
      <c r="E61" s="13" t="s">
        <v>229</v>
      </c>
      <c r="F61" s="132">
        <v>0</v>
      </c>
      <c r="G61" s="132">
        <v>0</v>
      </c>
      <c r="H61" s="148">
        <f t="shared" si="174"/>
        <v>0</v>
      </c>
      <c r="I61" s="132">
        <v>0</v>
      </c>
      <c r="J61" s="132">
        <v>0</v>
      </c>
      <c r="K61" s="148">
        <f t="shared" si="175"/>
        <v>0</v>
      </c>
      <c r="L61" s="132">
        <v>0</v>
      </c>
      <c r="M61" s="132">
        <v>0</v>
      </c>
      <c r="N61" s="148">
        <f t="shared" si="176"/>
        <v>0</v>
      </c>
      <c r="O61" s="27"/>
      <c r="P61" s="13" t="s">
        <v>229</v>
      </c>
      <c r="Q61" s="132">
        <v>0</v>
      </c>
      <c r="R61" s="132">
        <v>0</v>
      </c>
      <c r="S61" s="148">
        <f t="shared" ref="S61:S62" si="193">SUM(Q61:R61)</f>
        <v>0</v>
      </c>
      <c r="T61" s="132">
        <v>0</v>
      </c>
      <c r="U61" s="132">
        <v>0</v>
      </c>
      <c r="V61" s="148">
        <f t="shared" si="178"/>
        <v>0</v>
      </c>
      <c r="W61" s="132">
        <v>0</v>
      </c>
      <c r="X61" s="132">
        <v>0</v>
      </c>
      <c r="Y61" s="148">
        <f t="shared" si="179"/>
        <v>0</v>
      </c>
      <c r="Z61" s="27"/>
      <c r="AA61" s="13" t="s">
        <v>229</v>
      </c>
      <c r="AB61" s="148">
        <f t="shared" ref="AB61:AB62" si="194">S61/S$17</f>
        <v>0</v>
      </c>
      <c r="AC61" s="148">
        <f t="shared" ref="AC61:AC62" si="195">V61/V$17</f>
        <v>0</v>
      </c>
      <c r="AD61" s="148">
        <f t="shared" ref="AD61:AD62" si="196">Y61/Y$17</f>
        <v>0</v>
      </c>
      <c r="AE61" s="27"/>
      <c r="AF61" s="13" t="s">
        <v>229</v>
      </c>
      <c r="AG61" s="132">
        <v>0</v>
      </c>
      <c r="AH61" s="132">
        <v>0</v>
      </c>
      <c r="AI61" s="148">
        <f t="shared" ref="AI61:AI62" si="197">SUM(AG61:AH61)</f>
        <v>0</v>
      </c>
      <c r="AJ61" s="132">
        <v>0</v>
      </c>
      <c r="AK61" s="132">
        <v>0</v>
      </c>
      <c r="AL61" s="148">
        <f t="shared" si="183"/>
        <v>0</v>
      </c>
      <c r="AM61" s="132">
        <v>0</v>
      </c>
      <c r="AN61" s="132">
        <v>0</v>
      </c>
      <c r="AO61" s="148">
        <f t="shared" si="184"/>
        <v>0</v>
      </c>
      <c r="AP61" s="27"/>
      <c r="AQ61" s="13" t="s">
        <v>229</v>
      </c>
      <c r="AR61" s="148">
        <f t="shared" ref="AR61:AR62" si="198">AI61/AI$17</f>
        <v>0</v>
      </c>
      <c r="AS61" s="148">
        <f t="shared" ref="AS61:AS62" si="199">AL61/AL$17</f>
        <v>0</v>
      </c>
      <c r="AT61" s="148">
        <f t="shared" ref="AT61:AT62" si="200">AO61/AO$17</f>
        <v>0</v>
      </c>
      <c r="AU61" s="27"/>
    </row>
    <row r="62" spans="1:47" ht="12" x14ac:dyDescent="0.2">
      <c r="A62" s="143">
        <f t="shared" si="173"/>
        <v>0</v>
      </c>
      <c r="C62" s="143"/>
      <c r="D62" s="27"/>
      <c r="E62" s="13" t="s">
        <v>230</v>
      </c>
      <c r="F62" s="132">
        <v>0</v>
      </c>
      <c r="G62" s="132">
        <v>0</v>
      </c>
      <c r="H62" s="148">
        <f t="shared" si="174"/>
        <v>0</v>
      </c>
      <c r="I62" s="132">
        <v>0</v>
      </c>
      <c r="J62" s="132">
        <v>0</v>
      </c>
      <c r="K62" s="148">
        <f t="shared" si="175"/>
        <v>0</v>
      </c>
      <c r="L62" s="132">
        <v>0</v>
      </c>
      <c r="M62" s="132">
        <v>0</v>
      </c>
      <c r="N62" s="148">
        <f t="shared" si="176"/>
        <v>0</v>
      </c>
      <c r="O62" s="27"/>
      <c r="P62" s="13" t="s">
        <v>230</v>
      </c>
      <c r="Q62" s="132">
        <v>0</v>
      </c>
      <c r="R62" s="132">
        <v>0</v>
      </c>
      <c r="S62" s="148">
        <f t="shared" si="193"/>
        <v>0</v>
      </c>
      <c r="T62" s="132">
        <v>0</v>
      </c>
      <c r="U62" s="132">
        <v>0</v>
      </c>
      <c r="V62" s="148">
        <f t="shared" si="178"/>
        <v>0</v>
      </c>
      <c r="W62" s="132">
        <v>0</v>
      </c>
      <c r="X62" s="132">
        <v>0</v>
      </c>
      <c r="Y62" s="148">
        <f t="shared" si="179"/>
        <v>0</v>
      </c>
      <c r="Z62" s="27"/>
      <c r="AA62" s="13" t="s">
        <v>230</v>
      </c>
      <c r="AB62" s="148">
        <f t="shared" si="194"/>
        <v>0</v>
      </c>
      <c r="AC62" s="148">
        <f t="shared" si="195"/>
        <v>0</v>
      </c>
      <c r="AD62" s="148">
        <f t="shared" si="196"/>
        <v>0</v>
      </c>
      <c r="AE62" s="27"/>
      <c r="AF62" s="13" t="s">
        <v>230</v>
      </c>
      <c r="AG62" s="132">
        <v>0</v>
      </c>
      <c r="AH62" s="132">
        <v>0</v>
      </c>
      <c r="AI62" s="148">
        <f t="shared" si="197"/>
        <v>0</v>
      </c>
      <c r="AJ62" s="132">
        <v>0</v>
      </c>
      <c r="AK62" s="132">
        <v>0</v>
      </c>
      <c r="AL62" s="148">
        <f t="shared" si="183"/>
        <v>0</v>
      </c>
      <c r="AM62" s="132">
        <v>0</v>
      </c>
      <c r="AN62" s="132">
        <v>0</v>
      </c>
      <c r="AO62" s="148">
        <f t="shared" si="184"/>
        <v>0</v>
      </c>
      <c r="AP62" s="27"/>
      <c r="AQ62" s="13" t="s">
        <v>230</v>
      </c>
      <c r="AR62" s="148">
        <f t="shared" si="198"/>
        <v>0</v>
      </c>
      <c r="AS62" s="148">
        <f t="shared" si="199"/>
        <v>0</v>
      </c>
      <c r="AT62" s="148">
        <f t="shared" si="200"/>
        <v>0</v>
      </c>
      <c r="AU62" s="27"/>
    </row>
    <row r="63" spans="1:47" ht="12" x14ac:dyDescent="0.2">
      <c r="A63" s="143">
        <f t="shared" si="173"/>
        <v>0</v>
      </c>
      <c r="C63" s="143"/>
      <c r="D63" s="27"/>
      <c r="E63" s="13" t="s">
        <v>85</v>
      </c>
      <c r="F63" s="132">
        <v>0</v>
      </c>
      <c r="G63" s="132">
        <v>0</v>
      </c>
      <c r="H63" s="148">
        <f t="shared" si="174"/>
        <v>0</v>
      </c>
      <c r="I63" s="132">
        <v>0</v>
      </c>
      <c r="J63" s="132">
        <v>0</v>
      </c>
      <c r="K63" s="148">
        <f t="shared" si="175"/>
        <v>0</v>
      </c>
      <c r="L63" s="132">
        <v>0</v>
      </c>
      <c r="M63" s="132">
        <v>0</v>
      </c>
      <c r="N63" s="148">
        <f t="shared" si="176"/>
        <v>0</v>
      </c>
      <c r="O63" s="27"/>
      <c r="P63" s="13" t="s">
        <v>85</v>
      </c>
      <c r="Q63" s="132">
        <v>0</v>
      </c>
      <c r="R63" s="132">
        <v>0</v>
      </c>
      <c r="S63" s="148">
        <f t="shared" si="177"/>
        <v>0</v>
      </c>
      <c r="T63" s="132">
        <v>0</v>
      </c>
      <c r="U63" s="132">
        <v>0</v>
      </c>
      <c r="V63" s="148">
        <f t="shared" si="178"/>
        <v>0</v>
      </c>
      <c r="W63" s="132">
        <v>0</v>
      </c>
      <c r="X63" s="132">
        <v>0</v>
      </c>
      <c r="Y63" s="148">
        <f t="shared" si="179"/>
        <v>0</v>
      </c>
      <c r="Z63" s="27"/>
      <c r="AA63" s="13" t="s">
        <v>85</v>
      </c>
      <c r="AB63" s="148">
        <f t="shared" si="191"/>
        <v>0</v>
      </c>
      <c r="AC63" s="148">
        <f t="shared" si="180"/>
        <v>0</v>
      </c>
      <c r="AD63" s="148">
        <f t="shared" si="181"/>
        <v>0</v>
      </c>
      <c r="AE63" s="27"/>
      <c r="AF63" s="13" t="s">
        <v>85</v>
      </c>
      <c r="AG63" s="132">
        <v>0</v>
      </c>
      <c r="AH63" s="132">
        <v>0</v>
      </c>
      <c r="AI63" s="148">
        <f t="shared" si="182"/>
        <v>0</v>
      </c>
      <c r="AJ63" s="132">
        <v>0</v>
      </c>
      <c r="AK63" s="132">
        <v>0</v>
      </c>
      <c r="AL63" s="148">
        <f t="shared" si="183"/>
        <v>0</v>
      </c>
      <c r="AM63" s="132">
        <v>0</v>
      </c>
      <c r="AN63" s="132">
        <v>0</v>
      </c>
      <c r="AO63" s="148">
        <f t="shared" si="184"/>
        <v>0</v>
      </c>
      <c r="AP63" s="27"/>
      <c r="AQ63" s="13" t="s">
        <v>85</v>
      </c>
      <c r="AR63" s="148">
        <f t="shared" si="192"/>
        <v>0</v>
      </c>
      <c r="AS63" s="148">
        <f t="shared" si="185"/>
        <v>0</v>
      </c>
      <c r="AT63" s="148">
        <f t="shared" si="186"/>
        <v>0</v>
      </c>
      <c r="AU63" s="27"/>
    </row>
    <row r="64" spans="1:47" ht="12" x14ac:dyDescent="0.2">
      <c r="A64" s="143"/>
      <c r="C64" s="143"/>
      <c r="D64" s="27"/>
      <c r="E64" s="14" t="s">
        <v>356</v>
      </c>
      <c r="F64" s="49">
        <f t="shared" ref="F64:M64" si="201">SUM(F58:F63)</f>
        <v>0</v>
      </c>
      <c r="G64" s="49">
        <f t="shared" si="201"/>
        <v>0</v>
      </c>
      <c r="H64" s="49">
        <f t="shared" si="201"/>
        <v>0</v>
      </c>
      <c r="I64" s="49">
        <f t="shared" si="201"/>
        <v>0</v>
      </c>
      <c r="J64" s="49">
        <f t="shared" si="201"/>
        <v>0</v>
      </c>
      <c r="K64" s="49">
        <f t="shared" si="201"/>
        <v>0</v>
      </c>
      <c r="L64" s="49">
        <f t="shared" si="201"/>
        <v>0</v>
      </c>
      <c r="M64" s="49">
        <f t="shared" si="201"/>
        <v>0</v>
      </c>
      <c r="N64" s="49">
        <f>SUM(N58:N63)</f>
        <v>0</v>
      </c>
      <c r="O64" s="27"/>
      <c r="P64" s="14" t="s">
        <v>356</v>
      </c>
      <c r="Q64" s="49">
        <f t="shared" ref="Q64:X64" si="202">SUM(Q58:Q63)</f>
        <v>0</v>
      </c>
      <c r="R64" s="49">
        <f t="shared" si="202"/>
        <v>0</v>
      </c>
      <c r="S64" s="49">
        <f t="shared" si="202"/>
        <v>0</v>
      </c>
      <c r="T64" s="49">
        <f t="shared" si="202"/>
        <v>0</v>
      </c>
      <c r="U64" s="49">
        <f t="shared" si="202"/>
        <v>0</v>
      </c>
      <c r="V64" s="49">
        <f t="shared" si="202"/>
        <v>0</v>
      </c>
      <c r="W64" s="49">
        <f t="shared" si="202"/>
        <v>0</v>
      </c>
      <c r="X64" s="49">
        <f t="shared" si="202"/>
        <v>0</v>
      </c>
      <c r="Y64" s="49">
        <f>SUM(Y58:Y63)</f>
        <v>0</v>
      </c>
      <c r="Z64" s="27"/>
      <c r="AA64" s="14" t="s">
        <v>356</v>
      </c>
      <c r="AB64" s="49">
        <f>SUM(AB58:AB63)</f>
        <v>0</v>
      </c>
      <c r="AC64" s="49">
        <f>SUM(AC58:AC63)</f>
        <v>0</v>
      </c>
      <c r="AD64" s="49">
        <f>SUM(AD58:AD63)</f>
        <v>0</v>
      </c>
      <c r="AE64" s="27"/>
      <c r="AF64" s="14" t="s">
        <v>356</v>
      </c>
      <c r="AG64" s="49">
        <f t="shared" ref="AG64:AN64" si="203">SUM(AG58:AG63)</f>
        <v>0</v>
      </c>
      <c r="AH64" s="49">
        <f t="shared" si="203"/>
        <v>0</v>
      </c>
      <c r="AI64" s="49">
        <f t="shared" si="203"/>
        <v>0</v>
      </c>
      <c r="AJ64" s="49">
        <f t="shared" si="203"/>
        <v>0</v>
      </c>
      <c r="AK64" s="49">
        <f t="shared" si="203"/>
        <v>0</v>
      </c>
      <c r="AL64" s="49">
        <f t="shared" si="203"/>
        <v>0</v>
      </c>
      <c r="AM64" s="49">
        <f t="shared" si="203"/>
        <v>0</v>
      </c>
      <c r="AN64" s="49">
        <f t="shared" si="203"/>
        <v>0</v>
      </c>
      <c r="AO64" s="49">
        <f>SUM(AO58:AO63)</f>
        <v>0</v>
      </c>
      <c r="AP64" s="27"/>
      <c r="AQ64" s="14" t="s">
        <v>356</v>
      </c>
      <c r="AR64" s="49">
        <f>SUM(AR58:AR63)</f>
        <v>0</v>
      </c>
      <c r="AS64" s="49">
        <f>SUM(AS58:AS63)</f>
        <v>0</v>
      </c>
      <c r="AT64" s="49">
        <f>SUM(AT58:AT63)</f>
        <v>0</v>
      </c>
      <c r="AU64" s="27"/>
    </row>
    <row r="65" spans="1:47" ht="12" x14ac:dyDescent="0.2">
      <c r="A65" s="143"/>
      <c r="C65" s="143"/>
      <c r="D65" s="27"/>
      <c r="E65" s="27"/>
      <c r="F65" s="17"/>
      <c r="G65" s="17"/>
      <c r="H65" s="17"/>
      <c r="I65" s="17"/>
      <c r="J65" s="17"/>
      <c r="K65" s="17"/>
      <c r="L65" s="17"/>
      <c r="M65" s="17"/>
      <c r="N65" s="17"/>
      <c r="O65" s="27"/>
      <c r="P65" s="27"/>
      <c r="Q65" s="17"/>
      <c r="R65" s="17"/>
      <c r="S65" s="17"/>
      <c r="T65" s="17"/>
      <c r="U65" s="17"/>
      <c r="V65" s="17"/>
      <c r="W65" s="17"/>
      <c r="X65" s="17"/>
      <c r="Y65" s="17"/>
      <c r="Z65" s="27"/>
      <c r="AA65" s="27"/>
      <c r="AB65" s="17"/>
      <c r="AC65" s="17"/>
      <c r="AD65" s="17"/>
      <c r="AE65" s="27"/>
      <c r="AF65" s="27"/>
      <c r="AG65" s="17"/>
      <c r="AH65" s="17"/>
      <c r="AI65" s="17"/>
      <c r="AJ65" s="17"/>
      <c r="AK65" s="17"/>
      <c r="AL65" s="17"/>
      <c r="AM65" s="17"/>
      <c r="AN65" s="17"/>
      <c r="AO65" s="17"/>
      <c r="AP65" s="27"/>
      <c r="AQ65" s="27"/>
      <c r="AR65" s="17"/>
      <c r="AS65" s="17"/>
      <c r="AT65" s="17"/>
      <c r="AU65" s="27"/>
    </row>
    <row r="66" spans="1:47" ht="12" x14ac:dyDescent="0.2">
      <c r="A66" s="143">
        <f t="shared" ref="A66:A75" si="204">IF(OR(H66&lt;0,K66&lt;0,N66&lt;0,AB66&lt;0,AC66&lt;0,AD66&lt;0,AI66&lt;0,AL66&lt;0,AO66&lt;0),1,0)</f>
        <v>0</v>
      </c>
      <c r="C66" s="143"/>
      <c r="D66" s="27"/>
      <c r="E66" s="13" t="s">
        <v>25</v>
      </c>
      <c r="F66" s="132">
        <v>0</v>
      </c>
      <c r="G66" s="132">
        <v>0</v>
      </c>
      <c r="H66" s="148">
        <f t="shared" ref="H66:H75" si="205">SUM(F66:G66)</f>
        <v>0</v>
      </c>
      <c r="I66" s="132">
        <v>0</v>
      </c>
      <c r="J66" s="132">
        <v>0</v>
      </c>
      <c r="K66" s="148">
        <f t="shared" ref="K66:K75" si="206">SUM(I66:J66)</f>
        <v>0</v>
      </c>
      <c r="L66" s="132">
        <v>0</v>
      </c>
      <c r="M66" s="132">
        <v>0</v>
      </c>
      <c r="N66" s="148">
        <f t="shared" ref="N66:N75" si="207">SUM(L66:M66)</f>
        <v>0</v>
      </c>
      <c r="O66" s="27"/>
      <c r="P66" s="13" t="s">
        <v>25</v>
      </c>
      <c r="Q66" s="132">
        <v>0</v>
      </c>
      <c r="R66" s="132">
        <v>0</v>
      </c>
      <c r="S66" s="148">
        <f t="shared" ref="S66:S75" si="208">SUM(Q66:R66)</f>
        <v>0</v>
      </c>
      <c r="T66" s="132">
        <v>0</v>
      </c>
      <c r="U66" s="132">
        <v>0</v>
      </c>
      <c r="V66" s="148">
        <f t="shared" ref="V66:V75" si="209">SUM(T66:U66)</f>
        <v>0</v>
      </c>
      <c r="W66" s="132">
        <v>0</v>
      </c>
      <c r="X66" s="132">
        <v>0</v>
      </c>
      <c r="Y66" s="148">
        <f t="shared" ref="Y66:Y75" si="210">SUM(W66:X66)</f>
        <v>0</v>
      </c>
      <c r="Z66" s="27"/>
      <c r="AA66" s="13" t="s">
        <v>25</v>
      </c>
      <c r="AB66" s="148">
        <f t="shared" ref="AB66:AB74" si="211">S66/S$17</f>
        <v>0</v>
      </c>
      <c r="AC66" s="148">
        <f t="shared" ref="AC66:AC74" si="212">V66/V$17</f>
        <v>0</v>
      </c>
      <c r="AD66" s="148">
        <f t="shared" ref="AD66:AD74" si="213">Y66/Y$17</f>
        <v>0</v>
      </c>
      <c r="AE66" s="27"/>
      <c r="AF66" s="13" t="s">
        <v>25</v>
      </c>
      <c r="AG66" s="132">
        <v>0</v>
      </c>
      <c r="AH66" s="132">
        <v>0</v>
      </c>
      <c r="AI66" s="148">
        <f t="shared" ref="AI66:AI75" si="214">SUM(AG66:AH66)</f>
        <v>0</v>
      </c>
      <c r="AJ66" s="132">
        <v>0</v>
      </c>
      <c r="AK66" s="132">
        <v>0</v>
      </c>
      <c r="AL66" s="148">
        <f t="shared" ref="AL66:AL75" si="215">SUM(AJ66:AK66)</f>
        <v>0</v>
      </c>
      <c r="AM66" s="132">
        <v>0</v>
      </c>
      <c r="AN66" s="132">
        <v>0</v>
      </c>
      <c r="AO66" s="148">
        <f t="shared" ref="AO66:AO75" si="216">SUM(AM66:AN66)</f>
        <v>0</v>
      </c>
      <c r="AP66" s="27"/>
      <c r="AQ66" s="13" t="s">
        <v>25</v>
      </c>
      <c r="AR66" s="148">
        <f t="shared" ref="AR66:AR74" si="217">AI66/AI$17</f>
        <v>0</v>
      </c>
      <c r="AS66" s="148">
        <f t="shared" ref="AS66:AS74" si="218">AL66/AL$17</f>
        <v>0</v>
      </c>
      <c r="AT66" s="148">
        <f t="shared" ref="AT66:AT74" si="219">AO66/AO$17</f>
        <v>0</v>
      </c>
      <c r="AU66" s="27"/>
    </row>
    <row r="67" spans="1:47" ht="12" x14ac:dyDescent="0.2">
      <c r="A67" s="143">
        <f t="shared" si="204"/>
        <v>0</v>
      </c>
      <c r="C67" s="143"/>
      <c r="D67" s="27"/>
      <c r="E67" s="13" t="s">
        <v>26</v>
      </c>
      <c r="F67" s="132">
        <v>0</v>
      </c>
      <c r="G67" s="132">
        <v>0</v>
      </c>
      <c r="H67" s="148">
        <f t="shared" si="205"/>
        <v>0</v>
      </c>
      <c r="I67" s="132">
        <v>0</v>
      </c>
      <c r="J67" s="132">
        <v>0</v>
      </c>
      <c r="K67" s="148">
        <f t="shared" si="206"/>
        <v>0</v>
      </c>
      <c r="L67" s="132">
        <v>0</v>
      </c>
      <c r="M67" s="132">
        <v>0</v>
      </c>
      <c r="N67" s="148">
        <f t="shared" si="207"/>
        <v>0</v>
      </c>
      <c r="O67" s="27"/>
      <c r="P67" s="13" t="s">
        <v>26</v>
      </c>
      <c r="Q67" s="132">
        <v>0</v>
      </c>
      <c r="R67" s="132">
        <v>0</v>
      </c>
      <c r="S67" s="148">
        <f t="shared" si="208"/>
        <v>0</v>
      </c>
      <c r="T67" s="132">
        <v>0</v>
      </c>
      <c r="U67" s="132">
        <v>0</v>
      </c>
      <c r="V67" s="148">
        <f t="shared" si="209"/>
        <v>0</v>
      </c>
      <c r="W67" s="132">
        <v>0</v>
      </c>
      <c r="X67" s="132">
        <v>0</v>
      </c>
      <c r="Y67" s="148">
        <f t="shared" si="210"/>
        <v>0</v>
      </c>
      <c r="Z67" s="27"/>
      <c r="AA67" s="13" t="s">
        <v>26</v>
      </c>
      <c r="AB67" s="148">
        <f t="shared" si="211"/>
        <v>0</v>
      </c>
      <c r="AC67" s="148">
        <f t="shared" si="212"/>
        <v>0</v>
      </c>
      <c r="AD67" s="148">
        <f t="shared" si="213"/>
        <v>0</v>
      </c>
      <c r="AE67" s="27"/>
      <c r="AF67" s="13" t="s">
        <v>26</v>
      </c>
      <c r="AG67" s="132">
        <v>0</v>
      </c>
      <c r="AH67" s="132">
        <v>0</v>
      </c>
      <c r="AI67" s="148">
        <f t="shared" si="214"/>
        <v>0</v>
      </c>
      <c r="AJ67" s="132">
        <v>0</v>
      </c>
      <c r="AK67" s="132">
        <v>0</v>
      </c>
      <c r="AL67" s="148">
        <f t="shared" si="215"/>
        <v>0</v>
      </c>
      <c r="AM67" s="132">
        <v>0</v>
      </c>
      <c r="AN67" s="132">
        <v>0</v>
      </c>
      <c r="AO67" s="148">
        <f t="shared" si="216"/>
        <v>0</v>
      </c>
      <c r="AP67" s="27"/>
      <c r="AQ67" s="13" t="s">
        <v>26</v>
      </c>
      <c r="AR67" s="148">
        <f t="shared" si="217"/>
        <v>0</v>
      </c>
      <c r="AS67" s="148">
        <f t="shared" si="218"/>
        <v>0</v>
      </c>
      <c r="AT67" s="148">
        <f t="shared" si="219"/>
        <v>0</v>
      </c>
      <c r="AU67" s="27"/>
    </row>
    <row r="68" spans="1:47" ht="12" x14ac:dyDescent="0.2">
      <c r="A68" s="143">
        <f t="shared" si="204"/>
        <v>0</v>
      </c>
      <c r="C68" s="143"/>
      <c r="D68" s="27"/>
      <c r="E68" s="13" t="s">
        <v>231</v>
      </c>
      <c r="F68" s="132">
        <v>0</v>
      </c>
      <c r="G68" s="132">
        <v>0</v>
      </c>
      <c r="H68" s="148">
        <f t="shared" si="205"/>
        <v>0</v>
      </c>
      <c r="I68" s="132">
        <v>0</v>
      </c>
      <c r="J68" s="132">
        <v>0</v>
      </c>
      <c r="K68" s="148">
        <f t="shared" si="206"/>
        <v>0</v>
      </c>
      <c r="L68" s="132">
        <v>0</v>
      </c>
      <c r="M68" s="132">
        <v>0</v>
      </c>
      <c r="N68" s="148">
        <f t="shared" si="207"/>
        <v>0</v>
      </c>
      <c r="O68" s="27"/>
      <c r="P68" s="13" t="s">
        <v>231</v>
      </c>
      <c r="Q68" s="132">
        <v>0</v>
      </c>
      <c r="R68" s="132">
        <v>0</v>
      </c>
      <c r="S68" s="148">
        <f t="shared" ref="S68:S69" si="220">SUM(Q68:R68)</f>
        <v>0</v>
      </c>
      <c r="T68" s="132">
        <v>0</v>
      </c>
      <c r="U68" s="132">
        <v>0</v>
      </c>
      <c r="V68" s="148">
        <f t="shared" ref="V68:V69" si="221">SUM(T68:U68)</f>
        <v>0</v>
      </c>
      <c r="W68" s="132">
        <v>0</v>
      </c>
      <c r="X68" s="132">
        <v>0</v>
      </c>
      <c r="Y68" s="148">
        <f t="shared" ref="Y68:Y69" si="222">SUM(W68:X68)</f>
        <v>0</v>
      </c>
      <c r="Z68" s="27"/>
      <c r="AA68" s="13" t="s">
        <v>231</v>
      </c>
      <c r="AB68" s="148">
        <f t="shared" ref="AB68:AB69" si="223">S68/S$17</f>
        <v>0</v>
      </c>
      <c r="AC68" s="148">
        <f t="shared" ref="AC68:AC69" si="224">V68/V$17</f>
        <v>0</v>
      </c>
      <c r="AD68" s="148">
        <f t="shared" ref="AD68:AD69" si="225">Y68/Y$17</f>
        <v>0</v>
      </c>
      <c r="AE68" s="27"/>
      <c r="AF68" s="13" t="s">
        <v>231</v>
      </c>
      <c r="AG68" s="132">
        <v>0</v>
      </c>
      <c r="AH68" s="132">
        <v>0</v>
      </c>
      <c r="AI68" s="148">
        <f t="shared" ref="AI68:AI69" si="226">SUM(AG68:AH68)</f>
        <v>0</v>
      </c>
      <c r="AJ68" s="132">
        <v>0</v>
      </c>
      <c r="AK68" s="132">
        <v>0</v>
      </c>
      <c r="AL68" s="148">
        <f t="shared" ref="AL68:AL69" si="227">SUM(AJ68:AK68)</f>
        <v>0</v>
      </c>
      <c r="AM68" s="132">
        <v>0</v>
      </c>
      <c r="AN68" s="132">
        <v>0</v>
      </c>
      <c r="AO68" s="148">
        <f t="shared" ref="AO68:AO69" si="228">SUM(AM68:AN68)</f>
        <v>0</v>
      </c>
      <c r="AP68" s="27"/>
      <c r="AQ68" s="13" t="s">
        <v>231</v>
      </c>
      <c r="AR68" s="148">
        <f t="shared" ref="AR68:AR69" si="229">AI68/AI$17</f>
        <v>0</v>
      </c>
      <c r="AS68" s="148">
        <f t="shared" ref="AS68:AS69" si="230">AL68/AL$17</f>
        <v>0</v>
      </c>
      <c r="AT68" s="148">
        <f t="shared" ref="AT68:AT69" si="231">AO68/AO$17</f>
        <v>0</v>
      </c>
      <c r="AU68" s="27"/>
    </row>
    <row r="69" spans="1:47" ht="12" x14ac:dyDescent="0.2">
      <c r="A69" s="143">
        <f t="shared" si="204"/>
        <v>0</v>
      </c>
      <c r="C69" s="143"/>
      <c r="D69" s="27"/>
      <c r="E69" s="13" t="s">
        <v>233</v>
      </c>
      <c r="F69" s="132">
        <v>0</v>
      </c>
      <c r="G69" s="132">
        <v>0</v>
      </c>
      <c r="H69" s="148">
        <f t="shared" si="205"/>
        <v>0</v>
      </c>
      <c r="I69" s="132">
        <v>0</v>
      </c>
      <c r="J69" s="132">
        <v>0</v>
      </c>
      <c r="K69" s="148">
        <f t="shared" si="206"/>
        <v>0</v>
      </c>
      <c r="L69" s="132">
        <v>0</v>
      </c>
      <c r="M69" s="132">
        <v>0</v>
      </c>
      <c r="N69" s="148">
        <f t="shared" si="207"/>
        <v>0</v>
      </c>
      <c r="O69" s="27"/>
      <c r="P69" s="13" t="s">
        <v>233</v>
      </c>
      <c r="Q69" s="132">
        <v>0</v>
      </c>
      <c r="R69" s="132">
        <v>0</v>
      </c>
      <c r="S69" s="148">
        <f t="shared" si="220"/>
        <v>0</v>
      </c>
      <c r="T69" s="132">
        <v>0</v>
      </c>
      <c r="U69" s="132">
        <v>0</v>
      </c>
      <c r="V69" s="148">
        <f t="shared" si="221"/>
        <v>0</v>
      </c>
      <c r="W69" s="132">
        <v>0</v>
      </c>
      <c r="X69" s="132">
        <v>0</v>
      </c>
      <c r="Y69" s="148">
        <f t="shared" si="222"/>
        <v>0</v>
      </c>
      <c r="Z69" s="27"/>
      <c r="AA69" s="13" t="s">
        <v>233</v>
      </c>
      <c r="AB69" s="148">
        <f t="shared" si="223"/>
        <v>0</v>
      </c>
      <c r="AC69" s="148">
        <f t="shared" si="224"/>
        <v>0</v>
      </c>
      <c r="AD69" s="148">
        <f t="shared" si="225"/>
        <v>0</v>
      </c>
      <c r="AE69" s="27"/>
      <c r="AF69" s="13" t="s">
        <v>233</v>
      </c>
      <c r="AG69" s="132">
        <v>0</v>
      </c>
      <c r="AH69" s="132">
        <v>0</v>
      </c>
      <c r="AI69" s="148">
        <f t="shared" si="226"/>
        <v>0</v>
      </c>
      <c r="AJ69" s="132">
        <v>0</v>
      </c>
      <c r="AK69" s="132">
        <v>0</v>
      </c>
      <c r="AL69" s="148">
        <f t="shared" si="227"/>
        <v>0</v>
      </c>
      <c r="AM69" s="132">
        <v>0</v>
      </c>
      <c r="AN69" s="132">
        <v>0</v>
      </c>
      <c r="AO69" s="148">
        <f t="shared" si="228"/>
        <v>0</v>
      </c>
      <c r="AP69" s="27"/>
      <c r="AQ69" s="13" t="s">
        <v>233</v>
      </c>
      <c r="AR69" s="148">
        <f t="shared" si="229"/>
        <v>0</v>
      </c>
      <c r="AS69" s="148">
        <f t="shared" si="230"/>
        <v>0</v>
      </c>
      <c r="AT69" s="148">
        <f t="shared" si="231"/>
        <v>0</v>
      </c>
      <c r="AU69" s="27"/>
    </row>
    <row r="70" spans="1:47" ht="12" x14ac:dyDescent="0.2">
      <c r="A70" s="143">
        <f t="shared" si="204"/>
        <v>0</v>
      </c>
      <c r="C70" s="143"/>
      <c r="D70" s="27"/>
      <c r="E70" s="13" t="s">
        <v>27</v>
      </c>
      <c r="F70" s="132">
        <v>0</v>
      </c>
      <c r="G70" s="132">
        <v>0</v>
      </c>
      <c r="H70" s="148">
        <f>SUM(F70:G70)</f>
        <v>0</v>
      </c>
      <c r="I70" s="132">
        <v>0</v>
      </c>
      <c r="J70" s="132">
        <v>0</v>
      </c>
      <c r="K70" s="148">
        <f>SUM(I70:J70)</f>
        <v>0</v>
      </c>
      <c r="L70" s="132">
        <v>0</v>
      </c>
      <c r="M70" s="132">
        <v>0</v>
      </c>
      <c r="N70" s="148">
        <f>SUM(L70:M70)</f>
        <v>0</v>
      </c>
      <c r="O70" s="27"/>
      <c r="P70" s="13" t="s">
        <v>27</v>
      </c>
      <c r="Q70" s="132">
        <v>0</v>
      </c>
      <c r="R70" s="132">
        <v>0</v>
      </c>
      <c r="S70" s="148">
        <f>SUM(Q70:R70)</f>
        <v>0</v>
      </c>
      <c r="T70" s="132">
        <v>0</v>
      </c>
      <c r="U70" s="132">
        <v>0</v>
      </c>
      <c r="V70" s="148">
        <f>SUM(T70:U70)</f>
        <v>0</v>
      </c>
      <c r="W70" s="132">
        <v>0</v>
      </c>
      <c r="X70" s="132">
        <v>0</v>
      </c>
      <c r="Y70" s="148">
        <f>SUM(W70:X70)</f>
        <v>0</v>
      </c>
      <c r="Z70" s="27"/>
      <c r="AA70" s="13" t="s">
        <v>27</v>
      </c>
      <c r="AB70" s="148">
        <f>S70/S$17</f>
        <v>0</v>
      </c>
      <c r="AC70" s="148">
        <f>V70/V$17</f>
        <v>0</v>
      </c>
      <c r="AD70" s="148">
        <f>Y70/Y$17</f>
        <v>0</v>
      </c>
      <c r="AE70" s="27"/>
      <c r="AF70" s="13" t="s">
        <v>27</v>
      </c>
      <c r="AG70" s="132">
        <v>0</v>
      </c>
      <c r="AH70" s="132">
        <v>0</v>
      </c>
      <c r="AI70" s="148">
        <f>SUM(AG70:AH70)</f>
        <v>0</v>
      </c>
      <c r="AJ70" s="132">
        <v>0</v>
      </c>
      <c r="AK70" s="132">
        <v>0</v>
      </c>
      <c r="AL70" s="148">
        <f>SUM(AJ70:AK70)</f>
        <v>0</v>
      </c>
      <c r="AM70" s="132">
        <v>0</v>
      </c>
      <c r="AN70" s="132">
        <v>0</v>
      </c>
      <c r="AO70" s="148">
        <f>SUM(AM70:AN70)</f>
        <v>0</v>
      </c>
      <c r="AP70" s="27"/>
      <c r="AQ70" s="13" t="s">
        <v>27</v>
      </c>
      <c r="AR70" s="148">
        <f>AI70/AI$17</f>
        <v>0</v>
      </c>
      <c r="AS70" s="148">
        <f>AL70/AL$17</f>
        <v>0</v>
      </c>
      <c r="AT70" s="148">
        <f>AO70/AO$17</f>
        <v>0</v>
      </c>
      <c r="AU70" s="27"/>
    </row>
    <row r="71" spans="1:47" ht="12" x14ac:dyDescent="0.2">
      <c r="A71" s="143">
        <f t="shared" si="204"/>
        <v>0</v>
      </c>
      <c r="C71" s="143"/>
      <c r="D71" s="27"/>
      <c r="E71" s="13" t="s">
        <v>28</v>
      </c>
      <c r="F71" s="132">
        <v>0</v>
      </c>
      <c r="G71" s="132">
        <v>0</v>
      </c>
      <c r="H71" s="148">
        <f>SUM(F71:G71)</f>
        <v>0</v>
      </c>
      <c r="I71" s="132">
        <v>0</v>
      </c>
      <c r="J71" s="132">
        <v>0</v>
      </c>
      <c r="K71" s="148">
        <f>SUM(I71:J71)</f>
        <v>0</v>
      </c>
      <c r="L71" s="132">
        <v>0</v>
      </c>
      <c r="M71" s="132">
        <v>0</v>
      </c>
      <c r="N71" s="148">
        <f>SUM(L71:M71)</f>
        <v>0</v>
      </c>
      <c r="O71" s="27"/>
      <c r="P71" s="13" t="s">
        <v>28</v>
      </c>
      <c r="Q71" s="132">
        <v>0</v>
      </c>
      <c r="R71" s="132">
        <v>0</v>
      </c>
      <c r="S71" s="148">
        <f>SUM(Q71:R71)</f>
        <v>0</v>
      </c>
      <c r="T71" s="132">
        <v>0</v>
      </c>
      <c r="U71" s="132">
        <v>0</v>
      </c>
      <c r="V71" s="148">
        <f>SUM(T71:U71)</f>
        <v>0</v>
      </c>
      <c r="W71" s="132">
        <v>0</v>
      </c>
      <c r="X71" s="132">
        <v>0</v>
      </c>
      <c r="Y71" s="148">
        <f>SUM(W71:X71)</f>
        <v>0</v>
      </c>
      <c r="Z71" s="27"/>
      <c r="AA71" s="13" t="s">
        <v>28</v>
      </c>
      <c r="AB71" s="148">
        <f>S71/S$17</f>
        <v>0</v>
      </c>
      <c r="AC71" s="148">
        <f>V71/V$17</f>
        <v>0</v>
      </c>
      <c r="AD71" s="148">
        <f>Y71/Y$17</f>
        <v>0</v>
      </c>
      <c r="AE71" s="27"/>
      <c r="AF71" s="13" t="s">
        <v>28</v>
      </c>
      <c r="AG71" s="132">
        <v>0</v>
      </c>
      <c r="AH71" s="132">
        <v>0</v>
      </c>
      <c r="AI71" s="148">
        <f>SUM(AG71:AH71)</f>
        <v>0</v>
      </c>
      <c r="AJ71" s="132">
        <v>0</v>
      </c>
      <c r="AK71" s="132">
        <v>0</v>
      </c>
      <c r="AL71" s="148">
        <f>SUM(AJ71:AK71)</f>
        <v>0</v>
      </c>
      <c r="AM71" s="132">
        <v>0</v>
      </c>
      <c r="AN71" s="132">
        <v>0</v>
      </c>
      <c r="AO71" s="148">
        <f>SUM(AM71:AN71)</f>
        <v>0</v>
      </c>
      <c r="AP71" s="27"/>
      <c r="AQ71" s="13" t="s">
        <v>28</v>
      </c>
      <c r="AR71" s="148">
        <f>AI71/AI$17</f>
        <v>0</v>
      </c>
      <c r="AS71" s="148">
        <f>AL71/AL$17</f>
        <v>0</v>
      </c>
      <c r="AT71" s="148">
        <f>AO71/AO$17</f>
        <v>0</v>
      </c>
      <c r="AU71" s="27"/>
    </row>
    <row r="72" spans="1:47" ht="12" x14ac:dyDescent="0.2">
      <c r="A72" s="143">
        <f t="shared" si="204"/>
        <v>0</v>
      </c>
      <c r="C72" s="143"/>
      <c r="D72" s="27"/>
      <c r="E72" s="13" t="s">
        <v>232</v>
      </c>
      <c r="F72" s="132">
        <v>0</v>
      </c>
      <c r="G72" s="132">
        <v>0</v>
      </c>
      <c r="H72" s="148">
        <f>SUM(F72:G72)</f>
        <v>0</v>
      </c>
      <c r="I72" s="132">
        <v>0</v>
      </c>
      <c r="J72" s="132">
        <v>0</v>
      </c>
      <c r="K72" s="148">
        <f>SUM(I72:J72)</f>
        <v>0</v>
      </c>
      <c r="L72" s="132">
        <v>0</v>
      </c>
      <c r="M72" s="132">
        <v>0</v>
      </c>
      <c r="N72" s="148">
        <f>SUM(L72:M72)</f>
        <v>0</v>
      </c>
      <c r="O72" s="27"/>
      <c r="P72" s="13" t="s">
        <v>232</v>
      </c>
      <c r="Q72" s="132">
        <v>0</v>
      </c>
      <c r="R72" s="132">
        <v>0</v>
      </c>
      <c r="S72" s="148">
        <f>SUM(Q72:R72)</f>
        <v>0</v>
      </c>
      <c r="T72" s="132">
        <v>0</v>
      </c>
      <c r="U72" s="132">
        <v>0</v>
      </c>
      <c r="V72" s="148">
        <f>SUM(T72:U72)</f>
        <v>0</v>
      </c>
      <c r="W72" s="132">
        <v>0</v>
      </c>
      <c r="X72" s="132">
        <v>0</v>
      </c>
      <c r="Y72" s="148">
        <f>SUM(W72:X72)</f>
        <v>0</v>
      </c>
      <c r="Z72" s="27"/>
      <c r="AA72" s="13" t="s">
        <v>232</v>
      </c>
      <c r="AB72" s="148">
        <f>S72/S$17</f>
        <v>0</v>
      </c>
      <c r="AC72" s="148">
        <f>V72/V$17</f>
        <v>0</v>
      </c>
      <c r="AD72" s="148">
        <f>Y72/Y$17</f>
        <v>0</v>
      </c>
      <c r="AE72" s="27"/>
      <c r="AF72" s="13" t="s">
        <v>232</v>
      </c>
      <c r="AG72" s="132">
        <v>0</v>
      </c>
      <c r="AH72" s="132">
        <v>0</v>
      </c>
      <c r="AI72" s="148">
        <f>SUM(AG72:AH72)</f>
        <v>0</v>
      </c>
      <c r="AJ72" s="132">
        <v>0</v>
      </c>
      <c r="AK72" s="132">
        <v>0</v>
      </c>
      <c r="AL72" s="148">
        <f>SUM(AJ72:AK72)</f>
        <v>0</v>
      </c>
      <c r="AM72" s="132">
        <v>0</v>
      </c>
      <c r="AN72" s="132">
        <v>0</v>
      </c>
      <c r="AO72" s="148">
        <f>SUM(AM72:AN72)</f>
        <v>0</v>
      </c>
      <c r="AP72" s="27"/>
      <c r="AQ72" s="13" t="s">
        <v>232</v>
      </c>
      <c r="AR72" s="148">
        <f>AI72/AI$17</f>
        <v>0</v>
      </c>
      <c r="AS72" s="148">
        <f>AL72/AL$17</f>
        <v>0</v>
      </c>
      <c r="AT72" s="148">
        <f>AO72/AO$17</f>
        <v>0</v>
      </c>
      <c r="AU72" s="27"/>
    </row>
    <row r="73" spans="1:47" ht="12" x14ac:dyDescent="0.2">
      <c r="A73" s="143">
        <f t="shared" si="204"/>
        <v>0</v>
      </c>
      <c r="C73" s="143"/>
      <c r="D73" s="27"/>
      <c r="E73" s="13" t="s">
        <v>230</v>
      </c>
      <c r="F73" s="132">
        <v>0</v>
      </c>
      <c r="G73" s="132">
        <v>0</v>
      </c>
      <c r="H73" s="148">
        <f>SUM(F73:G73)</f>
        <v>0</v>
      </c>
      <c r="I73" s="132">
        <v>0</v>
      </c>
      <c r="J73" s="132">
        <v>0</v>
      </c>
      <c r="K73" s="148">
        <f>SUM(I73:J73)</f>
        <v>0</v>
      </c>
      <c r="L73" s="132">
        <v>0</v>
      </c>
      <c r="M73" s="132">
        <v>0</v>
      </c>
      <c r="N73" s="148">
        <f>SUM(L73:M73)</f>
        <v>0</v>
      </c>
      <c r="O73" s="27"/>
      <c r="P73" s="13" t="s">
        <v>230</v>
      </c>
      <c r="Q73" s="132">
        <v>0</v>
      </c>
      <c r="R73" s="132">
        <v>0</v>
      </c>
      <c r="S73" s="148">
        <f>SUM(Q73:R73)</f>
        <v>0</v>
      </c>
      <c r="T73" s="132">
        <v>0</v>
      </c>
      <c r="U73" s="132">
        <v>0</v>
      </c>
      <c r="V73" s="148">
        <f>SUM(T73:U73)</f>
        <v>0</v>
      </c>
      <c r="W73" s="132">
        <v>0</v>
      </c>
      <c r="X73" s="132">
        <v>0</v>
      </c>
      <c r="Y73" s="148">
        <f>SUM(W73:X73)</f>
        <v>0</v>
      </c>
      <c r="Z73" s="27"/>
      <c r="AA73" s="13" t="s">
        <v>230</v>
      </c>
      <c r="AB73" s="148">
        <f>S73/S$17</f>
        <v>0</v>
      </c>
      <c r="AC73" s="148">
        <f>V73/V$17</f>
        <v>0</v>
      </c>
      <c r="AD73" s="148">
        <f>Y73/Y$17</f>
        <v>0</v>
      </c>
      <c r="AE73" s="27"/>
      <c r="AF73" s="13" t="s">
        <v>230</v>
      </c>
      <c r="AG73" s="132">
        <v>0</v>
      </c>
      <c r="AH73" s="132">
        <v>0</v>
      </c>
      <c r="AI73" s="148">
        <f>SUM(AG73:AH73)</f>
        <v>0</v>
      </c>
      <c r="AJ73" s="132">
        <v>0</v>
      </c>
      <c r="AK73" s="132">
        <v>0</v>
      </c>
      <c r="AL73" s="148">
        <f>SUM(AJ73:AK73)</f>
        <v>0</v>
      </c>
      <c r="AM73" s="132">
        <v>0</v>
      </c>
      <c r="AN73" s="132">
        <v>0</v>
      </c>
      <c r="AO73" s="148">
        <f>SUM(AM73:AN73)</f>
        <v>0</v>
      </c>
      <c r="AP73" s="27"/>
      <c r="AQ73" s="13" t="s">
        <v>230</v>
      </c>
      <c r="AR73" s="148">
        <f>AI73/AI$17</f>
        <v>0</v>
      </c>
      <c r="AS73" s="148">
        <f>AL73/AL$17</f>
        <v>0</v>
      </c>
      <c r="AT73" s="148">
        <f>AO73/AO$17</f>
        <v>0</v>
      </c>
      <c r="AU73" s="27"/>
    </row>
    <row r="74" spans="1:47" ht="12" x14ac:dyDescent="0.2">
      <c r="A74" s="143">
        <f t="shared" si="204"/>
        <v>0</v>
      </c>
      <c r="C74" s="143"/>
      <c r="D74" s="27"/>
      <c r="E74" s="13" t="s">
        <v>90</v>
      </c>
      <c r="F74" s="132">
        <v>0</v>
      </c>
      <c r="G74" s="132">
        <v>0</v>
      </c>
      <c r="H74" s="148">
        <f t="shared" si="205"/>
        <v>0</v>
      </c>
      <c r="I74" s="132">
        <v>0</v>
      </c>
      <c r="J74" s="132">
        <v>0</v>
      </c>
      <c r="K74" s="148">
        <f t="shared" si="206"/>
        <v>0</v>
      </c>
      <c r="L74" s="132">
        <v>0</v>
      </c>
      <c r="M74" s="132">
        <v>0</v>
      </c>
      <c r="N74" s="148">
        <f t="shared" si="207"/>
        <v>0</v>
      </c>
      <c r="O74" s="27"/>
      <c r="P74" s="13" t="s">
        <v>90</v>
      </c>
      <c r="Q74" s="132">
        <v>0</v>
      </c>
      <c r="R74" s="132">
        <v>0</v>
      </c>
      <c r="S74" s="148">
        <f t="shared" si="208"/>
        <v>0</v>
      </c>
      <c r="T74" s="132">
        <v>0</v>
      </c>
      <c r="U74" s="132">
        <v>0</v>
      </c>
      <c r="V74" s="148">
        <f t="shared" si="209"/>
        <v>0</v>
      </c>
      <c r="W74" s="132">
        <v>0</v>
      </c>
      <c r="X74" s="132">
        <v>0</v>
      </c>
      <c r="Y74" s="148">
        <f t="shared" si="210"/>
        <v>0</v>
      </c>
      <c r="Z74" s="27"/>
      <c r="AA74" s="13" t="s">
        <v>90</v>
      </c>
      <c r="AB74" s="148">
        <f t="shared" si="211"/>
        <v>0</v>
      </c>
      <c r="AC74" s="148">
        <f t="shared" si="212"/>
        <v>0</v>
      </c>
      <c r="AD74" s="148">
        <f t="shared" si="213"/>
        <v>0</v>
      </c>
      <c r="AE74" s="27"/>
      <c r="AF74" s="13" t="s">
        <v>90</v>
      </c>
      <c r="AG74" s="132">
        <v>0</v>
      </c>
      <c r="AH74" s="132">
        <v>0</v>
      </c>
      <c r="AI74" s="148">
        <f t="shared" si="214"/>
        <v>0</v>
      </c>
      <c r="AJ74" s="132">
        <v>0</v>
      </c>
      <c r="AK74" s="132">
        <v>0</v>
      </c>
      <c r="AL74" s="148">
        <f t="shared" si="215"/>
        <v>0</v>
      </c>
      <c r="AM74" s="132">
        <v>0</v>
      </c>
      <c r="AN74" s="132">
        <v>0</v>
      </c>
      <c r="AO74" s="148">
        <f t="shared" si="216"/>
        <v>0</v>
      </c>
      <c r="AP74" s="27"/>
      <c r="AQ74" s="13" t="s">
        <v>90</v>
      </c>
      <c r="AR74" s="148">
        <f t="shared" si="217"/>
        <v>0</v>
      </c>
      <c r="AS74" s="148">
        <f t="shared" si="218"/>
        <v>0</v>
      </c>
      <c r="AT74" s="148">
        <f t="shared" si="219"/>
        <v>0</v>
      </c>
      <c r="AU74" s="27"/>
    </row>
    <row r="75" spans="1:47" ht="12" x14ac:dyDescent="0.2">
      <c r="A75" s="143">
        <f t="shared" si="204"/>
        <v>0</v>
      </c>
      <c r="C75" s="143"/>
      <c r="D75" s="27"/>
      <c r="E75" s="13" t="s">
        <v>234</v>
      </c>
      <c r="F75" s="132">
        <v>0</v>
      </c>
      <c r="G75" s="132">
        <v>0</v>
      </c>
      <c r="H75" s="148">
        <f t="shared" si="205"/>
        <v>0</v>
      </c>
      <c r="I75" s="132">
        <v>0</v>
      </c>
      <c r="J75" s="132">
        <v>0</v>
      </c>
      <c r="K75" s="148">
        <f t="shared" si="206"/>
        <v>0</v>
      </c>
      <c r="L75" s="132">
        <v>0</v>
      </c>
      <c r="M75" s="132">
        <v>0</v>
      </c>
      <c r="N75" s="148">
        <f t="shared" si="207"/>
        <v>0</v>
      </c>
      <c r="O75" s="27"/>
      <c r="P75" s="13" t="s">
        <v>234</v>
      </c>
      <c r="Q75" s="132">
        <v>0</v>
      </c>
      <c r="R75" s="132">
        <v>0</v>
      </c>
      <c r="S75" s="148">
        <f t="shared" si="208"/>
        <v>0</v>
      </c>
      <c r="T75" s="132">
        <v>0</v>
      </c>
      <c r="U75" s="132">
        <v>0</v>
      </c>
      <c r="V75" s="148">
        <f t="shared" si="209"/>
        <v>0</v>
      </c>
      <c r="W75" s="132">
        <v>0</v>
      </c>
      <c r="X75" s="132">
        <v>0</v>
      </c>
      <c r="Y75" s="148">
        <f t="shared" si="210"/>
        <v>0</v>
      </c>
      <c r="Z75" s="27"/>
      <c r="AA75" s="13" t="s">
        <v>234</v>
      </c>
      <c r="AB75" s="148">
        <f t="shared" ref="AB75" si="232">S75/S$17</f>
        <v>0</v>
      </c>
      <c r="AC75" s="148">
        <f t="shared" ref="AC75" si="233">V75/V$17</f>
        <v>0</v>
      </c>
      <c r="AD75" s="148">
        <f t="shared" ref="AD75" si="234">Y75/Y$17</f>
        <v>0</v>
      </c>
      <c r="AE75" s="27"/>
      <c r="AF75" s="13" t="s">
        <v>234</v>
      </c>
      <c r="AG75" s="132">
        <v>0</v>
      </c>
      <c r="AH75" s="132">
        <v>0</v>
      </c>
      <c r="AI75" s="148">
        <f t="shared" si="214"/>
        <v>0</v>
      </c>
      <c r="AJ75" s="132">
        <v>0</v>
      </c>
      <c r="AK75" s="132">
        <v>0</v>
      </c>
      <c r="AL75" s="148">
        <f t="shared" si="215"/>
        <v>0</v>
      </c>
      <c r="AM75" s="132">
        <v>0</v>
      </c>
      <c r="AN75" s="132">
        <v>0</v>
      </c>
      <c r="AO75" s="148">
        <f t="shared" si="216"/>
        <v>0</v>
      </c>
      <c r="AP75" s="27"/>
      <c r="AQ75" s="13" t="s">
        <v>234</v>
      </c>
      <c r="AR75" s="148">
        <f t="shared" ref="AR75" si="235">AI75/AI$17</f>
        <v>0</v>
      </c>
      <c r="AS75" s="148">
        <f t="shared" ref="AS75" si="236">AL75/AL$17</f>
        <v>0</v>
      </c>
      <c r="AT75" s="148">
        <f t="shared" ref="AT75" si="237">AO75/AO$17</f>
        <v>0</v>
      </c>
      <c r="AU75" s="27"/>
    </row>
    <row r="76" spans="1:47" ht="12" x14ac:dyDescent="0.2">
      <c r="A76" s="143"/>
      <c r="C76" s="143"/>
      <c r="D76" s="27"/>
      <c r="E76" s="14" t="s">
        <v>235</v>
      </c>
      <c r="F76" s="49">
        <f t="shared" ref="F76:M76" si="238">SUM(F66:F75)</f>
        <v>0</v>
      </c>
      <c r="G76" s="49">
        <f t="shared" si="238"/>
        <v>0</v>
      </c>
      <c r="H76" s="49">
        <f t="shared" si="238"/>
        <v>0</v>
      </c>
      <c r="I76" s="49">
        <f t="shared" si="238"/>
        <v>0</v>
      </c>
      <c r="J76" s="49">
        <f t="shared" si="238"/>
        <v>0</v>
      </c>
      <c r="K76" s="49">
        <f t="shared" si="238"/>
        <v>0</v>
      </c>
      <c r="L76" s="49">
        <f t="shared" si="238"/>
        <v>0</v>
      </c>
      <c r="M76" s="49">
        <f t="shared" si="238"/>
        <v>0</v>
      </c>
      <c r="N76" s="49">
        <f>SUM(N66:N75)</f>
        <v>0</v>
      </c>
      <c r="O76" s="27"/>
      <c r="P76" s="14" t="s">
        <v>235</v>
      </c>
      <c r="Q76" s="49">
        <f t="shared" ref="Q76:X76" si="239">SUM(Q66:Q75)</f>
        <v>0</v>
      </c>
      <c r="R76" s="49">
        <f t="shared" si="239"/>
        <v>0</v>
      </c>
      <c r="S76" s="49">
        <f t="shared" si="239"/>
        <v>0</v>
      </c>
      <c r="T76" s="49">
        <f t="shared" si="239"/>
        <v>0</v>
      </c>
      <c r="U76" s="49">
        <f t="shared" si="239"/>
        <v>0</v>
      </c>
      <c r="V76" s="49">
        <f t="shared" si="239"/>
        <v>0</v>
      </c>
      <c r="W76" s="49">
        <f t="shared" si="239"/>
        <v>0</v>
      </c>
      <c r="X76" s="49">
        <f t="shared" si="239"/>
        <v>0</v>
      </c>
      <c r="Y76" s="49">
        <f>SUM(Y66:Y75)</f>
        <v>0</v>
      </c>
      <c r="Z76" s="27"/>
      <c r="AA76" s="14" t="s">
        <v>235</v>
      </c>
      <c r="AB76" s="49">
        <f>SUM(AB66:AB75)</f>
        <v>0</v>
      </c>
      <c r="AC76" s="49">
        <f>SUM(AC66:AC75)</f>
        <v>0</v>
      </c>
      <c r="AD76" s="49">
        <f>SUM(AD66:AD75)</f>
        <v>0</v>
      </c>
      <c r="AE76" s="27"/>
      <c r="AF76" s="14" t="s">
        <v>235</v>
      </c>
      <c r="AG76" s="49">
        <f t="shared" ref="AG76:AN76" si="240">SUM(AG66:AG75)</f>
        <v>0</v>
      </c>
      <c r="AH76" s="49">
        <f t="shared" si="240"/>
        <v>0</v>
      </c>
      <c r="AI76" s="49">
        <f t="shared" si="240"/>
        <v>0</v>
      </c>
      <c r="AJ76" s="49">
        <f t="shared" si="240"/>
        <v>0</v>
      </c>
      <c r="AK76" s="49">
        <f t="shared" si="240"/>
        <v>0</v>
      </c>
      <c r="AL76" s="49">
        <f t="shared" si="240"/>
        <v>0</v>
      </c>
      <c r="AM76" s="49">
        <f t="shared" si="240"/>
        <v>0</v>
      </c>
      <c r="AN76" s="49">
        <f t="shared" si="240"/>
        <v>0</v>
      </c>
      <c r="AO76" s="49">
        <f>SUM(AO66:AO75)</f>
        <v>0</v>
      </c>
      <c r="AP76" s="27"/>
      <c r="AQ76" s="14" t="s">
        <v>235</v>
      </c>
      <c r="AR76" s="49">
        <f>SUM(AR66:AR75)</f>
        <v>0</v>
      </c>
      <c r="AS76" s="49">
        <f>SUM(AS66:AS75)</f>
        <v>0</v>
      </c>
      <c r="AT76" s="49">
        <f>SUM(AT66:AT75)</f>
        <v>0</v>
      </c>
      <c r="AU76" s="27"/>
    </row>
    <row r="77" spans="1:47" ht="12" x14ac:dyDescent="0.2">
      <c r="A77" s="143"/>
      <c r="C77" s="143"/>
      <c r="D77" s="27"/>
      <c r="E77" s="27"/>
      <c r="F77" s="17"/>
      <c r="G77" s="17"/>
      <c r="H77" s="17"/>
      <c r="I77" s="17"/>
      <c r="J77" s="17"/>
      <c r="K77" s="17"/>
      <c r="L77" s="17"/>
      <c r="M77" s="17"/>
      <c r="N77" s="17"/>
      <c r="O77" s="27"/>
      <c r="P77" s="27"/>
      <c r="Q77" s="17"/>
      <c r="R77" s="17"/>
      <c r="S77" s="17"/>
      <c r="T77" s="17"/>
      <c r="U77" s="17"/>
      <c r="V77" s="17"/>
      <c r="W77" s="17"/>
      <c r="X77" s="17"/>
      <c r="Y77" s="17"/>
      <c r="Z77" s="27"/>
      <c r="AA77" s="27"/>
      <c r="AB77" s="17"/>
      <c r="AC77" s="17"/>
      <c r="AD77" s="17"/>
      <c r="AE77" s="27"/>
      <c r="AF77" s="27"/>
      <c r="AG77" s="17"/>
      <c r="AH77" s="17"/>
      <c r="AI77" s="17"/>
      <c r="AJ77" s="17"/>
      <c r="AK77" s="17"/>
      <c r="AL77" s="17"/>
      <c r="AM77" s="17"/>
      <c r="AN77" s="17"/>
      <c r="AO77" s="17"/>
      <c r="AP77" s="27"/>
      <c r="AQ77" s="27"/>
      <c r="AR77" s="17"/>
      <c r="AS77" s="17"/>
      <c r="AT77" s="17"/>
      <c r="AU77" s="27"/>
    </row>
    <row r="78" spans="1:47" ht="12" x14ac:dyDescent="0.2">
      <c r="A78" s="143">
        <f t="shared" ref="A78:A87" si="241">IF(OR(H78&lt;0,K78&lt;0,N78&lt;0,AB78&lt;0,AC78&lt;0,AD78&lt;0,AI78&lt;0,AL78&lt;0,AO78&lt;0),1,0)</f>
        <v>0</v>
      </c>
      <c r="C78" s="143"/>
      <c r="D78" s="27"/>
      <c r="E78" s="19" t="s">
        <v>202</v>
      </c>
      <c r="F78" s="132">
        <v>0</v>
      </c>
      <c r="G78" s="132">
        <v>0</v>
      </c>
      <c r="H78" s="148">
        <f t="shared" ref="H78:H87" si="242">SUM(F78:G78)</f>
        <v>0</v>
      </c>
      <c r="I78" s="132">
        <v>0</v>
      </c>
      <c r="J78" s="132">
        <v>0</v>
      </c>
      <c r="K78" s="148">
        <f t="shared" ref="K78:K87" si="243">SUM(I78:J78)</f>
        <v>0</v>
      </c>
      <c r="L78" s="132">
        <v>0</v>
      </c>
      <c r="M78" s="132">
        <v>0</v>
      </c>
      <c r="N78" s="148">
        <f t="shared" ref="N78:N87" si="244">SUM(L78:M78)</f>
        <v>0</v>
      </c>
      <c r="O78" s="27"/>
      <c r="P78" s="19" t="s">
        <v>202</v>
      </c>
      <c r="Q78" s="132">
        <v>0</v>
      </c>
      <c r="R78" s="132">
        <v>0</v>
      </c>
      <c r="S78" s="148">
        <f t="shared" ref="S78:S87" si="245">SUM(Q78:R78)</f>
        <v>0</v>
      </c>
      <c r="T78" s="132">
        <v>0</v>
      </c>
      <c r="U78" s="132">
        <v>0</v>
      </c>
      <c r="V78" s="148">
        <f t="shared" ref="V78:V87" si="246">SUM(T78:U78)</f>
        <v>0</v>
      </c>
      <c r="W78" s="132">
        <v>0</v>
      </c>
      <c r="X78" s="132">
        <v>0</v>
      </c>
      <c r="Y78" s="148">
        <f t="shared" ref="Y78:Y87" si="247">SUM(W78:X78)</f>
        <v>0</v>
      </c>
      <c r="Z78" s="27"/>
      <c r="AA78" s="19" t="s">
        <v>202</v>
      </c>
      <c r="AB78" s="148">
        <f t="shared" ref="AB78:AB87" si="248">S78/S$17</f>
        <v>0</v>
      </c>
      <c r="AC78" s="148">
        <f t="shared" ref="AC78:AC87" si="249">V78/V$17</f>
        <v>0</v>
      </c>
      <c r="AD78" s="148">
        <f t="shared" ref="AD78:AD87" si="250">Y78/Y$17</f>
        <v>0</v>
      </c>
      <c r="AE78" s="27"/>
      <c r="AF78" s="19" t="s">
        <v>202</v>
      </c>
      <c r="AG78" s="132">
        <v>0</v>
      </c>
      <c r="AH78" s="132">
        <v>0</v>
      </c>
      <c r="AI78" s="148">
        <f t="shared" ref="AI78:AI87" si="251">SUM(AG78:AH78)</f>
        <v>0</v>
      </c>
      <c r="AJ78" s="132">
        <v>0</v>
      </c>
      <c r="AK78" s="132">
        <v>0</v>
      </c>
      <c r="AL78" s="148">
        <f t="shared" ref="AL78:AL87" si="252">SUM(AJ78:AK78)</f>
        <v>0</v>
      </c>
      <c r="AM78" s="132">
        <v>0</v>
      </c>
      <c r="AN78" s="132">
        <v>0</v>
      </c>
      <c r="AO78" s="148">
        <f t="shared" ref="AO78:AO87" si="253">SUM(AM78:AN78)</f>
        <v>0</v>
      </c>
      <c r="AP78" s="27"/>
      <c r="AQ78" s="19" t="s">
        <v>202</v>
      </c>
      <c r="AR78" s="148">
        <f t="shared" ref="AR78" si="254">AI78/AI$17</f>
        <v>0</v>
      </c>
      <c r="AS78" s="148">
        <f t="shared" ref="AS78" si="255">AL78/AL$17</f>
        <v>0</v>
      </c>
      <c r="AT78" s="148">
        <f t="shared" ref="AT78" si="256">AO78/AO$17</f>
        <v>0</v>
      </c>
      <c r="AU78" s="27"/>
    </row>
    <row r="79" spans="1:47" ht="12" x14ac:dyDescent="0.2">
      <c r="A79" s="143">
        <f t="shared" si="241"/>
        <v>0</v>
      </c>
      <c r="C79" s="143"/>
      <c r="D79" s="27"/>
      <c r="E79" s="63" t="s">
        <v>146</v>
      </c>
      <c r="F79" s="132">
        <v>0</v>
      </c>
      <c r="G79" s="132">
        <v>0</v>
      </c>
      <c r="H79" s="148">
        <f>SUM(F79:G79)</f>
        <v>0</v>
      </c>
      <c r="I79" s="132">
        <v>0</v>
      </c>
      <c r="J79" s="132">
        <v>0</v>
      </c>
      <c r="K79" s="148">
        <f>SUM(I79:J79)</f>
        <v>0</v>
      </c>
      <c r="L79" s="132">
        <v>0</v>
      </c>
      <c r="M79" s="132">
        <v>0</v>
      </c>
      <c r="N79" s="148">
        <f>SUM(L79:M79)</f>
        <v>0</v>
      </c>
      <c r="O79" s="27"/>
      <c r="P79" s="63" t="s">
        <v>146</v>
      </c>
      <c r="Q79" s="132">
        <v>0</v>
      </c>
      <c r="R79" s="132">
        <v>0</v>
      </c>
      <c r="S79" s="148">
        <f>SUM(Q79:R79)</f>
        <v>0</v>
      </c>
      <c r="T79" s="132">
        <v>0</v>
      </c>
      <c r="U79" s="132">
        <v>0</v>
      </c>
      <c r="V79" s="148">
        <f>SUM(T79:U79)</f>
        <v>0</v>
      </c>
      <c r="W79" s="132">
        <v>0</v>
      </c>
      <c r="X79" s="132">
        <v>0</v>
      </c>
      <c r="Y79" s="148">
        <f>SUM(W79:X79)</f>
        <v>0</v>
      </c>
      <c r="Z79" s="27"/>
      <c r="AA79" s="63" t="s">
        <v>146</v>
      </c>
      <c r="AB79" s="148">
        <f>S79/S$17</f>
        <v>0</v>
      </c>
      <c r="AC79" s="148">
        <f>V79/V$17</f>
        <v>0</v>
      </c>
      <c r="AD79" s="148">
        <f>Y79/Y$17</f>
        <v>0</v>
      </c>
      <c r="AE79" s="27"/>
      <c r="AF79" s="63" t="s">
        <v>146</v>
      </c>
      <c r="AG79" s="132">
        <v>0</v>
      </c>
      <c r="AH79" s="132">
        <v>0</v>
      </c>
      <c r="AI79" s="148">
        <f>SUM(AG79:AH79)</f>
        <v>0</v>
      </c>
      <c r="AJ79" s="132">
        <v>0</v>
      </c>
      <c r="AK79" s="132">
        <v>0</v>
      </c>
      <c r="AL79" s="148">
        <f>SUM(AJ79:AK79)</f>
        <v>0</v>
      </c>
      <c r="AM79" s="132">
        <v>0</v>
      </c>
      <c r="AN79" s="132">
        <v>0</v>
      </c>
      <c r="AO79" s="148">
        <f>SUM(AM79:AN79)</f>
        <v>0</v>
      </c>
      <c r="AP79" s="27"/>
      <c r="AQ79" s="63" t="s">
        <v>146</v>
      </c>
      <c r="AR79" s="148">
        <f>AI79/AI$17</f>
        <v>0</v>
      </c>
      <c r="AS79" s="148">
        <f>AL79/AL$17</f>
        <v>0</v>
      </c>
      <c r="AT79" s="148">
        <f>AO79/AO$17</f>
        <v>0</v>
      </c>
      <c r="AU79" s="27"/>
    </row>
    <row r="80" spans="1:47" ht="12" x14ac:dyDescent="0.2">
      <c r="A80" s="143">
        <f t="shared" si="241"/>
        <v>0</v>
      </c>
      <c r="C80" s="143"/>
      <c r="D80" s="27"/>
      <c r="E80" s="13" t="s">
        <v>30</v>
      </c>
      <c r="F80" s="132">
        <v>0</v>
      </c>
      <c r="G80" s="132">
        <v>0</v>
      </c>
      <c r="H80" s="148">
        <f>SUM(F80:G80)</f>
        <v>0</v>
      </c>
      <c r="I80" s="132">
        <v>0</v>
      </c>
      <c r="J80" s="132">
        <v>0</v>
      </c>
      <c r="K80" s="148">
        <f>SUM(I80:J80)</f>
        <v>0</v>
      </c>
      <c r="L80" s="132">
        <v>0</v>
      </c>
      <c r="M80" s="132">
        <v>0</v>
      </c>
      <c r="N80" s="148">
        <f>SUM(L80:M80)</f>
        <v>0</v>
      </c>
      <c r="O80" s="27"/>
      <c r="P80" s="13" t="s">
        <v>30</v>
      </c>
      <c r="Q80" s="132">
        <v>0</v>
      </c>
      <c r="R80" s="132">
        <v>0</v>
      </c>
      <c r="S80" s="148">
        <f>SUM(Q80:R80)</f>
        <v>0</v>
      </c>
      <c r="T80" s="132">
        <v>0</v>
      </c>
      <c r="U80" s="132">
        <v>0</v>
      </c>
      <c r="V80" s="148">
        <f>SUM(T80:U80)</f>
        <v>0</v>
      </c>
      <c r="W80" s="132">
        <v>0</v>
      </c>
      <c r="X80" s="132">
        <v>0</v>
      </c>
      <c r="Y80" s="148">
        <f>SUM(W80:X80)</f>
        <v>0</v>
      </c>
      <c r="Z80" s="27"/>
      <c r="AA80" s="13" t="s">
        <v>30</v>
      </c>
      <c r="AB80" s="148">
        <f>S80/S$17</f>
        <v>0</v>
      </c>
      <c r="AC80" s="148">
        <f>V80/V$17</f>
        <v>0</v>
      </c>
      <c r="AD80" s="148">
        <f>Y80/Y$17</f>
        <v>0</v>
      </c>
      <c r="AE80" s="27"/>
      <c r="AF80" s="13" t="s">
        <v>30</v>
      </c>
      <c r="AG80" s="132">
        <v>0</v>
      </c>
      <c r="AH80" s="132">
        <v>0</v>
      </c>
      <c r="AI80" s="148">
        <f>SUM(AG80:AH80)</f>
        <v>0</v>
      </c>
      <c r="AJ80" s="132">
        <v>0</v>
      </c>
      <c r="AK80" s="132">
        <v>0</v>
      </c>
      <c r="AL80" s="148">
        <f>SUM(AJ80:AK80)</f>
        <v>0</v>
      </c>
      <c r="AM80" s="132">
        <v>0</v>
      </c>
      <c r="AN80" s="132">
        <v>0</v>
      </c>
      <c r="AO80" s="148">
        <f>SUM(AM80:AN80)</f>
        <v>0</v>
      </c>
      <c r="AP80" s="27"/>
      <c r="AQ80" s="13" t="s">
        <v>30</v>
      </c>
      <c r="AR80" s="148">
        <f>AI80/AI$17</f>
        <v>0</v>
      </c>
      <c r="AS80" s="148">
        <f>AL80/AL$17</f>
        <v>0</v>
      </c>
      <c r="AT80" s="148">
        <f>AO80/AO$17</f>
        <v>0</v>
      </c>
      <c r="AU80" s="27"/>
    </row>
    <row r="81" spans="1:47" ht="12" x14ac:dyDescent="0.2">
      <c r="A81" s="143">
        <f t="shared" si="241"/>
        <v>0</v>
      </c>
      <c r="C81" s="143"/>
      <c r="D81" s="27"/>
      <c r="E81" s="19" t="s">
        <v>84</v>
      </c>
      <c r="F81" s="132">
        <v>0</v>
      </c>
      <c r="G81" s="132">
        <v>0</v>
      </c>
      <c r="H81" s="148">
        <f>SUM(F81:G81)</f>
        <v>0</v>
      </c>
      <c r="I81" s="132">
        <v>0</v>
      </c>
      <c r="J81" s="132">
        <v>0</v>
      </c>
      <c r="K81" s="148">
        <f>SUM(I81:J81)</f>
        <v>0</v>
      </c>
      <c r="L81" s="132">
        <v>0</v>
      </c>
      <c r="M81" s="132">
        <v>0</v>
      </c>
      <c r="N81" s="148">
        <f>SUM(L81:M81)</f>
        <v>0</v>
      </c>
      <c r="O81" s="27"/>
      <c r="P81" s="19" t="s">
        <v>84</v>
      </c>
      <c r="Q81" s="132">
        <v>0</v>
      </c>
      <c r="R81" s="132">
        <v>0</v>
      </c>
      <c r="S81" s="148">
        <f>SUM(Q81:R81)</f>
        <v>0</v>
      </c>
      <c r="T81" s="132">
        <v>0</v>
      </c>
      <c r="U81" s="132">
        <v>0</v>
      </c>
      <c r="V81" s="148">
        <f>SUM(T81:U81)</f>
        <v>0</v>
      </c>
      <c r="W81" s="132">
        <v>0</v>
      </c>
      <c r="X81" s="132">
        <v>0</v>
      </c>
      <c r="Y81" s="148">
        <f>SUM(W81:X81)</f>
        <v>0</v>
      </c>
      <c r="Z81" s="27"/>
      <c r="AA81" s="19" t="s">
        <v>84</v>
      </c>
      <c r="AB81" s="148">
        <f>S81/S$17</f>
        <v>0</v>
      </c>
      <c r="AC81" s="148">
        <f>V81/V$17</f>
        <v>0</v>
      </c>
      <c r="AD81" s="148">
        <f>Y81/Y$17</f>
        <v>0</v>
      </c>
      <c r="AE81" s="27"/>
      <c r="AF81" s="19" t="s">
        <v>84</v>
      </c>
      <c r="AG81" s="132">
        <v>0</v>
      </c>
      <c r="AH81" s="132">
        <v>0</v>
      </c>
      <c r="AI81" s="148">
        <f>SUM(AG81:AH81)</f>
        <v>0</v>
      </c>
      <c r="AJ81" s="132">
        <v>0</v>
      </c>
      <c r="AK81" s="132">
        <v>0</v>
      </c>
      <c r="AL81" s="148">
        <f>SUM(AJ81:AK81)</f>
        <v>0</v>
      </c>
      <c r="AM81" s="132">
        <v>0</v>
      </c>
      <c r="AN81" s="132">
        <v>0</v>
      </c>
      <c r="AO81" s="148">
        <f>SUM(AM81:AN81)</f>
        <v>0</v>
      </c>
      <c r="AP81" s="27"/>
      <c r="AQ81" s="19" t="s">
        <v>84</v>
      </c>
      <c r="AR81" s="148">
        <f>AI81/AI$17</f>
        <v>0</v>
      </c>
      <c r="AS81" s="148">
        <f>AL81/AL$17</f>
        <v>0</v>
      </c>
      <c r="AT81" s="148">
        <f>AO81/AO$17</f>
        <v>0</v>
      </c>
      <c r="AU81" s="27"/>
    </row>
    <row r="82" spans="1:47" ht="12" x14ac:dyDescent="0.2">
      <c r="A82" s="143">
        <f t="shared" si="241"/>
        <v>0</v>
      </c>
      <c r="C82" s="143"/>
      <c r="D82" s="27"/>
      <c r="E82" s="19" t="s">
        <v>236</v>
      </c>
      <c r="F82" s="132">
        <v>0</v>
      </c>
      <c r="G82" s="132">
        <v>0</v>
      </c>
      <c r="H82" s="148">
        <f t="shared" ref="H82:H85" si="257">SUM(F82:G82)</f>
        <v>0</v>
      </c>
      <c r="I82" s="132">
        <v>0</v>
      </c>
      <c r="J82" s="132">
        <v>0</v>
      </c>
      <c r="K82" s="148">
        <f t="shared" ref="K82:K85" si="258">SUM(I82:J82)</f>
        <v>0</v>
      </c>
      <c r="L82" s="132">
        <v>0</v>
      </c>
      <c r="M82" s="132">
        <v>0</v>
      </c>
      <c r="N82" s="148">
        <f t="shared" ref="N82:N85" si="259">SUM(L82:M82)</f>
        <v>0</v>
      </c>
      <c r="O82" s="27"/>
      <c r="P82" s="19" t="s">
        <v>236</v>
      </c>
      <c r="Q82" s="132">
        <v>0</v>
      </c>
      <c r="R82" s="132">
        <v>0</v>
      </c>
      <c r="S82" s="148">
        <f t="shared" ref="S82:S85" si="260">SUM(Q82:R82)</f>
        <v>0</v>
      </c>
      <c r="T82" s="132">
        <v>0</v>
      </c>
      <c r="U82" s="132">
        <v>0</v>
      </c>
      <c r="V82" s="148">
        <f t="shared" ref="V82:V85" si="261">SUM(T82:U82)</f>
        <v>0</v>
      </c>
      <c r="W82" s="132">
        <v>0</v>
      </c>
      <c r="X82" s="132">
        <v>0</v>
      </c>
      <c r="Y82" s="148">
        <f t="shared" ref="Y82:Y85" si="262">SUM(W82:X82)</f>
        <v>0</v>
      </c>
      <c r="Z82" s="27"/>
      <c r="AA82" s="19" t="s">
        <v>236</v>
      </c>
      <c r="AB82" s="148">
        <f t="shared" ref="AB82:AB85" si="263">S82/S$17</f>
        <v>0</v>
      </c>
      <c r="AC82" s="148">
        <f t="shared" ref="AC82:AC85" si="264">V82/V$17</f>
        <v>0</v>
      </c>
      <c r="AD82" s="148">
        <f t="shared" ref="AD82:AD85" si="265">Y82/Y$17</f>
        <v>0</v>
      </c>
      <c r="AE82" s="27"/>
      <c r="AF82" s="19" t="s">
        <v>236</v>
      </c>
      <c r="AG82" s="132">
        <v>0</v>
      </c>
      <c r="AH82" s="132">
        <v>0</v>
      </c>
      <c r="AI82" s="148">
        <f t="shared" ref="AI82:AI85" si="266">SUM(AG82:AH82)</f>
        <v>0</v>
      </c>
      <c r="AJ82" s="132">
        <v>0</v>
      </c>
      <c r="AK82" s="132">
        <v>0</v>
      </c>
      <c r="AL82" s="148">
        <f t="shared" ref="AL82:AL85" si="267">SUM(AJ82:AK82)</f>
        <v>0</v>
      </c>
      <c r="AM82" s="132">
        <v>0</v>
      </c>
      <c r="AN82" s="132">
        <v>0</v>
      </c>
      <c r="AO82" s="148">
        <f t="shared" ref="AO82:AO85" si="268">SUM(AM82:AN82)</f>
        <v>0</v>
      </c>
      <c r="AP82" s="27"/>
      <c r="AQ82" s="19" t="s">
        <v>236</v>
      </c>
      <c r="AR82" s="148">
        <f t="shared" ref="AR82:AR85" si="269">AI82/AI$17</f>
        <v>0</v>
      </c>
      <c r="AS82" s="148">
        <f t="shared" ref="AS82:AS85" si="270">AL82/AL$17</f>
        <v>0</v>
      </c>
      <c r="AT82" s="148">
        <f t="shared" ref="AT82:AT85" si="271">AO82/AO$17</f>
        <v>0</v>
      </c>
      <c r="AU82" s="27"/>
    </row>
    <row r="83" spans="1:47" ht="12" x14ac:dyDescent="0.2">
      <c r="A83" s="143">
        <f t="shared" si="241"/>
        <v>0</v>
      </c>
      <c r="C83" s="143"/>
      <c r="D83" s="27"/>
      <c r="E83" s="19" t="s">
        <v>237</v>
      </c>
      <c r="F83" s="132">
        <v>0</v>
      </c>
      <c r="G83" s="132">
        <v>0</v>
      </c>
      <c r="H83" s="148">
        <f t="shared" si="257"/>
        <v>0</v>
      </c>
      <c r="I83" s="132">
        <v>0</v>
      </c>
      <c r="J83" s="132">
        <v>0</v>
      </c>
      <c r="K83" s="148">
        <f t="shared" si="258"/>
        <v>0</v>
      </c>
      <c r="L83" s="132">
        <v>0</v>
      </c>
      <c r="M83" s="132">
        <v>0</v>
      </c>
      <c r="N83" s="148">
        <f t="shared" si="259"/>
        <v>0</v>
      </c>
      <c r="O83" s="27"/>
      <c r="P83" s="19" t="s">
        <v>237</v>
      </c>
      <c r="Q83" s="132">
        <v>0</v>
      </c>
      <c r="R83" s="132">
        <v>0</v>
      </c>
      <c r="S83" s="148">
        <f t="shared" si="260"/>
        <v>0</v>
      </c>
      <c r="T83" s="132">
        <v>0</v>
      </c>
      <c r="U83" s="132">
        <v>0</v>
      </c>
      <c r="V83" s="148">
        <f t="shared" si="261"/>
        <v>0</v>
      </c>
      <c r="W83" s="132">
        <v>0</v>
      </c>
      <c r="X83" s="132">
        <v>0</v>
      </c>
      <c r="Y83" s="148">
        <f t="shared" si="262"/>
        <v>0</v>
      </c>
      <c r="Z83" s="27"/>
      <c r="AA83" s="19" t="s">
        <v>237</v>
      </c>
      <c r="AB83" s="148">
        <f t="shared" si="263"/>
        <v>0</v>
      </c>
      <c r="AC83" s="148">
        <f t="shared" si="264"/>
        <v>0</v>
      </c>
      <c r="AD83" s="148">
        <f t="shared" si="265"/>
        <v>0</v>
      </c>
      <c r="AE83" s="27"/>
      <c r="AF83" s="19" t="s">
        <v>237</v>
      </c>
      <c r="AG83" s="132">
        <v>0</v>
      </c>
      <c r="AH83" s="132">
        <v>0</v>
      </c>
      <c r="AI83" s="148">
        <f t="shared" si="266"/>
        <v>0</v>
      </c>
      <c r="AJ83" s="132">
        <v>0</v>
      </c>
      <c r="AK83" s="132">
        <v>0</v>
      </c>
      <c r="AL83" s="148">
        <f t="shared" si="267"/>
        <v>0</v>
      </c>
      <c r="AM83" s="132">
        <v>0</v>
      </c>
      <c r="AN83" s="132">
        <v>0</v>
      </c>
      <c r="AO83" s="148">
        <f t="shared" si="268"/>
        <v>0</v>
      </c>
      <c r="AP83" s="27"/>
      <c r="AQ83" s="19" t="s">
        <v>237</v>
      </c>
      <c r="AR83" s="148">
        <f t="shared" si="269"/>
        <v>0</v>
      </c>
      <c r="AS83" s="148">
        <f t="shared" si="270"/>
        <v>0</v>
      </c>
      <c r="AT83" s="148">
        <f t="shared" si="271"/>
        <v>0</v>
      </c>
      <c r="AU83" s="27"/>
    </row>
    <row r="84" spans="1:47" ht="12" x14ac:dyDescent="0.2">
      <c r="A84" s="143">
        <f t="shared" si="241"/>
        <v>0</v>
      </c>
      <c r="C84" s="143"/>
      <c r="D84" s="27"/>
      <c r="E84" s="19" t="s">
        <v>238</v>
      </c>
      <c r="F84" s="132">
        <v>0</v>
      </c>
      <c r="G84" s="132">
        <v>0</v>
      </c>
      <c r="H84" s="148">
        <f t="shared" si="257"/>
        <v>0</v>
      </c>
      <c r="I84" s="132">
        <v>0</v>
      </c>
      <c r="J84" s="132">
        <v>0</v>
      </c>
      <c r="K84" s="148">
        <f t="shared" si="258"/>
        <v>0</v>
      </c>
      <c r="L84" s="132">
        <v>0</v>
      </c>
      <c r="M84" s="132">
        <v>0</v>
      </c>
      <c r="N84" s="148">
        <f t="shared" si="259"/>
        <v>0</v>
      </c>
      <c r="O84" s="27"/>
      <c r="P84" s="19" t="s">
        <v>238</v>
      </c>
      <c r="Q84" s="132">
        <v>0</v>
      </c>
      <c r="R84" s="132">
        <v>0</v>
      </c>
      <c r="S84" s="148">
        <f t="shared" si="260"/>
        <v>0</v>
      </c>
      <c r="T84" s="132">
        <v>0</v>
      </c>
      <c r="U84" s="132">
        <v>0</v>
      </c>
      <c r="V84" s="148">
        <f t="shared" si="261"/>
        <v>0</v>
      </c>
      <c r="W84" s="132">
        <v>0</v>
      </c>
      <c r="X84" s="132">
        <v>0</v>
      </c>
      <c r="Y84" s="148">
        <f t="shared" si="262"/>
        <v>0</v>
      </c>
      <c r="Z84" s="27"/>
      <c r="AA84" s="19" t="s">
        <v>238</v>
      </c>
      <c r="AB84" s="148">
        <f t="shared" si="263"/>
        <v>0</v>
      </c>
      <c r="AC84" s="148">
        <f t="shared" si="264"/>
        <v>0</v>
      </c>
      <c r="AD84" s="148">
        <f t="shared" si="265"/>
        <v>0</v>
      </c>
      <c r="AE84" s="27"/>
      <c r="AF84" s="19" t="s">
        <v>238</v>
      </c>
      <c r="AG84" s="132">
        <v>0</v>
      </c>
      <c r="AH84" s="132">
        <v>0</v>
      </c>
      <c r="AI84" s="148">
        <f t="shared" si="266"/>
        <v>0</v>
      </c>
      <c r="AJ84" s="132">
        <v>0</v>
      </c>
      <c r="AK84" s="132">
        <v>0</v>
      </c>
      <c r="AL84" s="148">
        <f t="shared" si="267"/>
        <v>0</v>
      </c>
      <c r="AM84" s="132">
        <v>0</v>
      </c>
      <c r="AN84" s="132">
        <v>0</v>
      </c>
      <c r="AO84" s="148">
        <f t="shared" si="268"/>
        <v>0</v>
      </c>
      <c r="AP84" s="27"/>
      <c r="AQ84" s="19" t="s">
        <v>238</v>
      </c>
      <c r="AR84" s="148">
        <f t="shared" si="269"/>
        <v>0</v>
      </c>
      <c r="AS84" s="148">
        <f t="shared" si="270"/>
        <v>0</v>
      </c>
      <c r="AT84" s="148">
        <f t="shared" si="271"/>
        <v>0</v>
      </c>
      <c r="AU84" s="27"/>
    </row>
    <row r="85" spans="1:47" ht="12" x14ac:dyDescent="0.2">
      <c r="A85" s="143">
        <f t="shared" si="241"/>
        <v>0</v>
      </c>
      <c r="C85" s="143"/>
      <c r="D85" s="27"/>
      <c r="E85" s="19" t="s">
        <v>239</v>
      </c>
      <c r="F85" s="132">
        <v>0</v>
      </c>
      <c r="G85" s="132">
        <v>0</v>
      </c>
      <c r="H85" s="148">
        <f t="shared" si="257"/>
        <v>0</v>
      </c>
      <c r="I85" s="132">
        <v>0</v>
      </c>
      <c r="J85" s="132">
        <v>0</v>
      </c>
      <c r="K85" s="148">
        <f t="shared" si="258"/>
        <v>0</v>
      </c>
      <c r="L85" s="132">
        <v>0</v>
      </c>
      <c r="M85" s="132">
        <v>0</v>
      </c>
      <c r="N85" s="148">
        <f t="shared" si="259"/>
        <v>0</v>
      </c>
      <c r="O85" s="27"/>
      <c r="P85" s="19" t="s">
        <v>239</v>
      </c>
      <c r="Q85" s="132">
        <v>0</v>
      </c>
      <c r="R85" s="132">
        <v>0</v>
      </c>
      <c r="S85" s="148">
        <f t="shared" si="260"/>
        <v>0</v>
      </c>
      <c r="T85" s="132">
        <v>0</v>
      </c>
      <c r="U85" s="132">
        <v>0</v>
      </c>
      <c r="V85" s="148">
        <f t="shared" si="261"/>
        <v>0</v>
      </c>
      <c r="W85" s="132">
        <v>0</v>
      </c>
      <c r="X85" s="132">
        <v>0</v>
      </c>
      <c r="Y85" s="148">
        <f t="shared" si="262"/>
        <v>0</v>
      </c>
      <c r="Z85" s="27"/>
      <c r="AA85" s="19" t="s">
        <v>239</v>
      </c>
      <c r="AB85" s="148">
        <f t="shared" si="263"/>
        <v>0</v>
      </c>
      <c r="AC85" s="148">
        <f t="shared" si="264"/>
        <v>0</v>
      </c>
      <c r="AD85" s="148">
        <f t="shared" si="265"/>
        <v>0</v>
      </c>
      <c r="AE85" s="27"/>
      <c r="AF85" s="19" t="s">
        <v>239</v>
      </c>
      <c r="AG85" s="132">
        <v>0</v>
      </c>
      <c r="AH85" s="132">
        <v>0</v>
      </c>
      <c r="AI85" s="148">
        <f t="shared" si="266"/>
        <v>0</v>
      </c>
      <c r="AJ85" s="132">
        <v>0</v>
      </c>
      <c r="AK85" s="132">
        <v>0</v>
      </c>
      <c r="AL85" s="148">
        <f t="shared" si="267"/>
        <v>0</v>
      </c>
      <c r="AM85" s="132">
        <v>0</v>
      </c>
      <c r="AN85" s="132">
        <v>0</v>
      </c>
      <c r="AO85" s="148">
        <f t="shared" si="268"/>
        <v>0</v>
      </c>
      <c r="AP85" s="27"/>
      <c r="AQ85" s="19" t="s">
        <v>239</v>
      </c>
      <c r="AR85" s="148">
        <f t="shared" si="269"/>
        <v>0</v>
      </c>
      <c r="AS85" s="148">
        <f t="shared" si="270"/>
        <v>0</v>
      </c>
      <c r="AT85" s="148">
        <f t="shared" si="271"/>
        <v>0</v>
      </c>
      <c r="AU85" s="27"/>
    </row>
    <row r="86" spans="1:47" ht="12" x14ac:dyDescent="0.2">
      <c r="A86" s="143">
        <f t="shared" si="241"/>
        <v>0</v>
      </c>
      <c r="C86" s="143"/>
      <c r="D86" s="27"/>
      <c r="E86" s="13" t="s">
        <v>34</v>
      </c>
      <c r="F86" s="132">
        <v>0</v>
      </c>
      <c r="G86" s="132">
        <v>0</v>
      </c>
      <c r="H86" s="148">
        <f>SUM(F86:G86)</f>
        <v>0</v>
      </c>
      <c r="I86" s="132">
        <v>0</v>
      </c>
      <c r="J86" s="132">
        <v>0</v>
      </c>
      <c r="K86" s="148">
        <f>SUM(I86:J86)</f>
        <v>0</v>
      </c>
      <c r="L86" s="132">
        <v>0</v>
      </c>
      <c r="M86" s="132">
        <v>0</v>
      </c>
      <c r="N86" s="148">
        <f>SUM(L86:M86)</f>
        <v>0</v>
      </c>
      <c r="O86" s="27"/>
      <c r="P86" s="13" t="s">
        <v>34</v>
      </c>
      <c r="Q86" s="132">
        <v>0</v>
      </c>
      <c r="R86" s="132">
        <v>0</v>
      </c>
      <c r="S86" s="148">
        <f>SUM(Q86:R86)</f>
        <v>0</v>
      </c>
      <c r="T86" s="132">
        <v>0</v>
      </c>
      <c r="U86" s="132">
        <v>0</v>
      </c>
      <c r="V86" s="148">
        <f>SUM(T86:U86)</f>
        <v>0</v>
      </c>
      <c r="W86" s="132">
        <v>0</v>
      </c>
      <c r="X86" s="132">
        <v>0</v>
      </c>
      <c r="Y86" s="148">
        <f>SUM(W86:X86)</f>
        <v>0</v>
      </c>
      <c r="Z86" s="27"/>
      <c r="AA86" s="13" t="s">
        <v>34</v>
      </c>
      <c r="AB86" s="148">
        <f>S86/S$17</f>
        <v>0</v>
      </c>
      <c r="AC86" s="148">
        <f>V86/V$17</f>
        <v>0</v>
      </c>
      <c r="AD86" s="148">
        <f>Y86/Y$17</f>
        <v>0</v>
      </c>
      <c r="AE86" s="27"/>
      <c r="AF86" s="13" t="s">
        <v>34</v>
      </c>
      <c r="AG86" s="132">
        <v>0</v>
      </c>
      <c r="AH86" s="132">
        <v>0</v>
      </c>
      <c r="AI86" s="148">
        <f>SUM(AG86:AH86)</f>
        <v>0</v>
      </c>
      <c r="AJ86" s="132">
        <v>0</v>
      </c>
      <c r="AK86" s="132">
        <v>0</v>
      </c>
      <c r="AL86" s="148">
        <f>SUM(AJ86:AK86)</f>
        <v>0</v>
      </c>
      <c r="AM86" s="132">
        <v>0</v>
      </c>
      <c r="AN86" s="132">
        <v>0</v>
      </c>
      <c r="AO86" s="148">
        <f>SUM(AM86:AN86)</f>
        <v>0</v>
      </c>
      <c r="AP86" s="27"/>
      <c r="AQ86" s="13" t="s">
        <v>34</v>
      </c>
      <c r="AR86" s="148">
        <f>AI86/AI$17</f>
        <v>0</v>
      </c>
      <c r="AS86" s="148">
        <f>AL86/AL$17</f>
        <v>0</v>
      </c>
      <c r="AT86" s="148">
        <f>AO86/AO$17</f>
        <v>0</v>
      </c>
      <c r="AU86" s="27"/>
    </row>
    <row r="87" spans="1:47" ht="12" x14ac:dyDescent="0.2">
      <c r="A87" s="143">
        <f t="shared" si="241"/>
        <v>0</v>
      </c>
      <c r="C87" s="143"/>
      <c r="D87" s="27"/>
      <c r="E87" s="63" t="s">
        <v>240</v>
      </c>
      <c r="F87" s="132">
        <v>0</v>
      </c>
      <c r="G87" s="132">
        <v>0</v>
      </c>
      <c r="H87" s="148">
        <f t="shared" si="242"/>
        <v>0</v>
      </c>
      <c r="I87" s="132">
        <v>0</v>
      </c>
      <c r="J87" s="132">
        <v>0</v>
      </c>
      <c r="K87" s="148">
        <f t="shared" si="243"/>
        <v>0</v>
      </c>
      <c r="L87" s="132">
        <v>0</v>
      </c>
      <c r="M87" s="132">
        <v>0</v>
      </c>
      <c r="N87" s="148">
        <f t="shared" si="244"/>
        <v>0</v>
      </c>
      <c r="O87" s="27"/>
      <c r="P87" s="63" t="s">
        <v>240</v>
      </c>
      <c r="Q87" s="132">
        <v>0</v>
      </c>
      <c r="R87" s="132">
        <v>0</v>
      </c>
      <c r="S87" s="148">
        <f t="shared" si="245"/>
        <v>0</v>
      </c>
      <c r="T87" s="132">
        <v>0</v>
      </c>
      <c r="U87" s="132">
        <v>0</v>
      </c>
      <c r="V87" s="148">
        <f t="shared" si="246"/>
        <v>0</v>
      </c>
      <c r="W87" s="132">
        <v>0</v>
      </c>
      <c r="X87" s="132">
        <v>0</v>
      </c>
      <c r="Y87" s="148">
        <f t="shared" si="247"/>
        <v>0</v>
      </c>
      <c r="Z87" s="27"/>
      <c r="AA87" s="63" t="s">
        <v>240</v>
      </c>
      <c r="AB87" s="148">
        <f t="shared" si="248"/>
        <v>0</v>
      </c>
      <c r="AC87" s="148">
        <f t="shared" si="249"/>
        <v>0</v>
      </c>
      <c r="AD87" s="148">
        <f t="shared" si="250"/>
        <v>0</v>
      </c>
      <c r="AE87" s="27"/>
      <c r="AF87" s="63" t="s">
        <v>240</v>
      </c>
      <c r="AG87" s="132">
        <v>0</v>
      </c>
      <c r="AH87" s="132">
        <v>0</v>
      </c>
      <c r="AI87" s="148">
        <f t="shared" si="251"/>
        <v>0</v>
      </c>
      <c r="AJ87" s="132">
        <v>0</v>
      </c>
      <c r="AK87" s="132">
        <v>0</v>
      </c>
      <c r="AL87" s="148">
        <f t="shared" si="252"/>
        <v>0</v>
      </c>
      <c r="AM87" s="132">
        <v>0</v>
      </c>
      <c r="AN87" s="132">
        <v>0</v>
      </c>
      <c r="AO87" s="148">
        <f t="shared" si="253"/>
        <v>0</v>
      </c>
      <c r="AP87" s="27"/>
      <c r="AQ87" s="63" t="s">
        <v>240</v>
      </c>
      <c r="AR87" s="148">
        <f t="shared" ref="AR87" si="272">AI87/AI$17</f>
        <v>0</v>
      </c>
      <c r="AS87" s="148">
        <f t="shared" ref="AS87" si="273">AL87/AL$17</f>
        <v>0</v>
      </c>
      <c r="AT87" s="148">
        <f t="shared" ref="AT87" si="274">AO87/AO$17</f>
        <v>0</v>
      </c>
      <c r="AU87" s="27"/>
    </row>
    <row r="88" spans="1:47" ht="12" x14ac:dyDescent="0.2">
      <c r="A88" s="143"/>
      <c r="C88" s="143"/>
      <c r="D88" s="27"/>
      <c r="E88" s="14" t="s">
        <v>35</v>
      </c>
      <c r="F88" s="49">
        <f t="shared" ref="F88:M88" si="275">SUM(F78:F87)</f>
        <v>0</v>
      </c>
      <c r="G88" s="49">
        <f t="shared" si="275"/>
        <v>0</v>
      </c>
      <c r="H88" s="49">
        <f t="shared" si="275"/>
        <v>0</v>
      </c>
      <c r="I88" s="49">
        <f t="shared" si="275"/>
        <v>0</v>
      </c>
      <c r="J88" s="49">
        <f t="shared" si="275"/>
        <v>0</v>
      </c>
      <c r="K88" s="49">
        <f t="shared" si="275"/>
        <v>0</v>
      </c>
      <c r="L88" s="49">
        <f t="shared" si="275"/>
        <v>0</v>
      </c>
      <c r="M88" s="49">
        <f t="shared" si="275"/>
        <v>0</v>
      </c>
      <c r="N88" s="49">
        <f>SUM(N78:N87)</f>
        <v>0</v>
      </c>
      <c r="O88" s="27"/>
      <c r="P88" s="14" t="s">
        <v>35</v>
      </c>
      <c r="Q88" s="49">
        <f t="shared" ref="Q88:X88" si="276">SUM(Q78:Q87)</f>
        <v>0</v>
      </c>
      <c r="R88" s="49">
        <f t="shared" si="276"/>
        <v>0</v>
      </c>
      <c r="S88" s="49">
        <f t="shared" si="276"/>
        <v>0</v>
      </c>
      <c r="T88" s="49">
        <f t="shared" si="276"/>
        <v>0</v>
      </c>
      <c r="U88" s="49">
        <f t="shared" si="276"/>
        <v>0</v>
      </c>
      <c r="V88" s="49">
        <f t="shared" si="276"/>
        <v>0</v>
      </c>
      <c r="W88" s="49">
        <f t="shared" si="276"/>
        <v>0</v>
      </c>
      <c r="X88" s="49">
        <f t="shared" si="276"/>
        <v>0</v>
      </c>
      <c r="Y88" s="49">
        <f>SUM(Y78:Y87)</f>
        <v>0</v>
      </c>
      <c r="Z88" s="27"/>
      <c r="AA88" s="14" t="s">
        <v>35</v>
      </c>
      <c r="AB88" s="49">
        <f>SUM(AB78:AB87)</f>
        <v>0</v>
      </c>
      <c r="AC88" s="49">
        <f>SUM(AC78:AC87)</f>
        <v>0</v>
      </c>
      <c r="AD88" s="49">
        <f>SUM(AD78:AD87)</f>
        <v>0</v>
      </c>
      <c r="AE88" s="27"/>
      <c r="AF88" s="14" t="s">
        <v>35</v>
      </c>
      <c r="AG88" s="49">
        <f t="shared" ref="AG88:AN88" si="277">SUM(AG78:AG87)</f>
        <v>0</v>
      </c>
      <c r="AH88" s="49">
        <f t="shared" si="277"/>
        <v>0</v>
      </c>
      <c r="AI88" s="49">
        <f t="shared" si="277"/>
        <v>0</v>
      </c>
      <c r="AJ88" s="49">
        <f t="shared" si="277"/>
        <v>0</v>
      </c>
      <c r="AK88" s="49">
        <f t="shared" si="277"/>
        <v>0</v>
      </c>
      <c r="AL88" s="49">
        <f t="shared" si="277"/>
        <v>0</v>
      </c>
      <c r="AM88" s="49">
        <f t="shared" si="277"/>
        <v>0</v>
      </c>
      <c r="AN88" s="49">
        <f t="shared" si="277"/>
        <v>0</v>
      </c>
      <c r="AO88" s="49">
        <f>SUM(AO78:AO87)</f>
        <v>0</v>
      </c>
      <c r="AP88" s="27"/>
      <c r="AQ88" s="14" t="s">
        <v>35</v>
      </c>
      <c r="AR88" s="49">
        <f>SUM(AR78:AR87)</f>
        <v>0</v>
      </c>
      <c r="AS88" s="49">
        <f>SUM(AS78:AS87)</f>
        <v>0</v>
      </c>
      <c r="AT88" s="49">
        <f>SUM(AT78:AT87)</f>
        <v>0</v>
      </c>
      <c r="AU88" s="27"/>
    </row>
    <row r="89" spans="1:47" ht="12" x14ac:dyDescent="0.2">
      <c r="A89" s="143"/>
      <c r="C89" s="143"/>
      <c r="D89" s="27"/>
      <c r="E89" s="27"/>
      <c r="F89" s="17"/>
      <c r="G89" s="17"/>
      <c r="H89" s="17"/>
      <c r="I89" s="17"/>
      <c r="J89" s="17"/>
      <c r="K89" s="17"/>
      <c r="L89" s="17"/>
      <c r="M89" s="17"/>
      <c r="N89" s="17"/>
      <c r="O89" s="27"/>
      <c r="P89" s="27"/>
      <c r="Q89" s="17"/>
      <c r="R89" s="17"/>
      <c r="S89" s="17"/>
      <c r="T89" s="17"/>
      <c r="U89" s="17"/>
      <c r="V89" s="17"/>
      <c r="W89" s="17"/>
      <c r="X89" s="17"/>
      <c r="Y89" s="17"/>
      <c r="Z89" s="27"/>
      <c r="AA89" s="27"/>
      <c r="AB89" s="17"/>
      <c r="AC89" s="17"/>
      <c r="AD89" s="17"/>
      <c r="AE89" s="27"/>
      <c r="AF89" s="27"/>
      <c r="AG89" s="17"/>
      <c r="AH89" s="17"/>
      <c r="AI89" s="17"/>
      <c r="AJ89" s="17"/>
      <c r="AK89" s="17"/>
      <c r="AL89" s="17"/>
      <c r="AM89" s="17"/>
      <c r="AN89" s="17"/>
      <c r="AO89" s="17"/>
      <c r="AP89" s="27"/>
      <c r="AQ89" s="27"/>
      <c r="AR89" s="17"/>
      <c r="AS89" s="17"/>
      <c r="AT89" s="17"/>
      <c r="AU89" s="27"/>
    </row>
    <row r="90" spans="1:47" ht="12" x14ac:dyDescent="0.2">
      <c r="A90" s="143"/>
      <c r="C90" s="143"/>
      <c r="D90" s="27"/>
      <c r="E90" s="14" t="s">
        <v>36</v>
      </c>
      <c r="F90" s="49">
        <f t="shared" ref="F90:M90" si="278">F76-F88</f>
        <v>0</v>
      </c>
      <c r="G90" s="49">
        <f t="shared" si="278"/>
        <v>0</v>
      </c>
      <c r="H90" s="49">
        <f t="shared" si="278"/>
        <v>0</v>
      </c>
      <c r="I90" s="49">
        <f t="shared" si="278"/>
        <v>0</v>
      </c>
      <c r="J90" s="49">
        <f t="shared" si="278"/>
        <v>0</v>
      </c>
      <c r="K90" s="49">
        <f t="shared" si="278"/>
        <v>0</v>
      </c>
      <c r="L90" s="49">
        <f t="shared" si="278"/>
        <v>0</v>
      </c>
      <c r="M90" s="49">
        <f t="shared" si="278"/>
        <v>0</v>
      </c>
      <c r="N90" s="49">
        <f>N76-N88</f>
        <v>0</v>
      </c>
      <c r="O90" s="27"/>
      <c r="P90" s="14" t="s">
        <v>36</v>
      </c>
      <c r="Q90" s="49">
        <f t="shared" ref="Q90:X90" si="279">Q76-Q88</f>
        <v>0</v>
      </c>
      <c r="R90" s="49">
        <f t="shared" si="279"/>
        <v>0</v>
      </c>
      <c r="S90" s="49">
        <f t="shared" si="279"/>
        <v>0</v>
      </c>
      <c r="T90" s="49">
        <f t="shared" si="279"/>
        <v>0</v>
      </c>
      <c r="U90" s="49">
        <f t="shared" si="279"/>
        <v>0</v>
      </c>
      <c r="V90" s="49">
        <f t="shared" si="279"/>
        <v>0</v>
      </c>
      <c r="W90" s="49">
        <f t="shared" si="279"/>
        <v>0</v>
      </c>
      <c r="X90" s="49">
        <f t="shared" si="279"/>
        <v>0</v>
      </c>
      <c r="Y90" s="49">
        <f>Y76-Y88</f>
        <v>0</v>
      </c>
      <c r="Z90" s="27"/>
      <c r="AA90" s="14" t="s">
        <v>36</v>
      </c>
      <c r="AB90" s="49">
        <f>AB76-AB88</f>
        <v>0</v>
      </c>
      <c r="AC90" s="49">
        <f>AC76-AC88</f>
        <v>0</v>
      </c>
      <c r="AD90" s="49">
        <f>AD76-AD88</f>
        <v>0</v>
      </c>
      <c r="AE90" s="27"/>
      <c r="AF90" s="14" t="s">
        <v>36</v>
      </c>
      <c r="AG90" s="49">
        <f t="shared" ref="AG90:AN90" si="280">AG76-AG88</f>
        <v>0</v>
      </c>
      <c r="AH90" s="49">
        <f t="shared" si="280"/>
        <v>0</v>
      </c>
      <c r="AI90" s="49">
        <f t="shared" si="280"/>
        <v>0</v>
      </c>
      <c r="AJ90" s="49">
        <f t="shared" si="280"/>
        <v>0</v>
      </c>
      <c r="AK90" s="49">
        <f t="shared" si="280"/>
        <v>0</v>
      </c>
      <c r="AL90" s="49">
        <f t="shared" si="280"/>
        <v>0</v>
      </c>
      <c r="AM90" s="49">
        <f t="shared" si="280"/>
        <v>0</v>
      </c>
      <c r="AN90" s="49">
        <f t="shared" si="280"/>
        <v>0</v>
      </c>
      <c r="AO90" s="49">
        <f>AO76-AO88</f>
        <v>0</v>
      </c>
      <c r="AP90" s="27"/>
      <c r="AQ90" s="14" t="s">
        <v>36</v>
      </c>
      <c r="AR90" s="49">
        <f>AR76-AR88</f>
        <v>0</v>
      </c>
      <c r="AS90" s="49">
        <f>AS76-AS88</f>
        <v>0</v>
      </c>
      <c r="AT90" s="49">
        <f>AT76-AT88</f>
        <v>0</v>
      </c>
      <c r="AU90" s="27"/>
    </row>
    <row r="91" spans="1:47" ht="12" x14ac:dyDescent="0.2">
      <c r="A91" s="143"/>
      <c r="C91" s="143"/>
      <c r="D91" s="27"/>
      <c r="E91" s="27"/>
      <c r="F91" s="17"/>
      <c r="G91" s="17"/>
      <c r="H91" s="17"/>
      <c r="I91" s="17"/>
      <c r="J91" s="17"/>
      <c r="K91" s="17"/>
      <c r="L91" s="17"/>
      <c r="M91" s="17"/>
      <c r="N91" s="17"/>
      <c r="O91" s="27"/>
      <c r="P91" s="27"/>
      <c r="Q91" s="17"/>
      <c r="R91" s="17"/>
      <c r="S91" s="17"/>
      <c r="T91" s="17"/>
      <c r="U91" s="17"/>
      <c r="V91" s="17"/>
      <c r="W91" s="17"/>
      <c r="X91" s="17"/>
      <c r="Y91" s="17"/>
      <c r="Z91" s="27"/>
      <c r="AA91" s="27"/>
      <c r="AB91" s="17"/>
      <c r="AC91" s="17"/>
      <c r="AD91" s="17"/>
      <c r="AE91" s="27"/>
      <c r="AF91" s="27"/>
      <c r="AG91" s="17"/>
      <c r="AH91" s="17"/>
      <c r="AI91" s="17"/>
      <c r="AJ91" s="17"/>
      <c r="AK91" s="17"/>
      <c r="AL91" s="17"/>
      <c r="AM91" s="17"/>
      <c r="AN91" s="17"/>
      <c r="AO91" s="17"/>
      <c r="AP91" s="27"/>
      <c r="AQ91" s="27"/>
      <c r="AR91" s="17"/>
      <c r="AS91" s="17"/>
      <c r="AT91" s="17"/>
      <c r="AU91" s="27"/>
    </row>
    <row r="92" spans="1:47" ht="12" x14ac:dyDescent="0.2">
      <c r="A92" s="143"/>
      <c r="C92" s="143"/>
      <c r="D92" s="27"/>
      <c r="E92" s="22" t="s">
        <v>241</v>
      </c>
      <c r="F92" s="50">
        <f t="shared" ref="F92:M92" si="281">(F64+F76)-F88</f>
        <v>0</v>
      </c>
      <c r="G92" s="50">
        <f t="shared" si="281"/>
        <v>0</v>
      </c>
      <c r="H92" s="50">
        <f t="shared" si="281"/>
        <v>0</v>
      </c>
      <c r="I92" s="50">
        <f t="shared" si="281"/>
        <v>0</v>
      </c>
      <c r="J92" s="50">
        <f t="shared" si="281"/>
        <v>0</v>
      </c>
      <c r="K92" s="50">
        <f t="shared" si="281"/>
        <v>0</v>
      </c>
      <c r="L92" s="50">
        <f t="shared" si="281"/>
        <v>0</v>
      </c>
      <c r="M92" s="50">
        <f t="shared" si="281"/>
        <v>0</v>
      </c>
      <c r="N92" s="50">
        <f>(N64+N76)-N88</f>
        <v>0</v>
      </c>
      <c r="O92" s="27"/>
      <c r="P92" s="22" t="s">
        <v>241</v>
      </c>
      <c r="Q92" s="50">
        <f t="shared" ref="Q92:X92" si="282">(Q64+Q76)-Q88</f>
        <v>0</v>
      </c>
      <c r="R92" s="50">
        <f t="shared" si="282"/>
        <v>0</v>
      </c>
      <c r="S92" s="50">
        <f t="shared" si="282"/>
        <v>0</v>
      </c>
      <c r="T92" s="50">
        <f t="shared" si="282"/>
        <v>0</v>
      </c>
      <c r="U92" s="50">
        <f t="shared" si="282"/>
        <v>0</v>
      </c>
      <c r="V92" s="50">
        <f t="shared" si="282"/>
        <v>0</v>
      </c>
      <c r="W92" s="50">
        <f t="shared" si="282"/>
        <v>0</v>
      </c>
      <c r="X92" s="50">
        <f t="shared" si="282"/>
        <v>0</v>
      </c>
      <c r="Y92" s="50">
        <f>(Y64+Y76)-Y88</f>
        <v>0</v>
      </c>
      <c r="Z92" s="27"/>
      <c r="AA92" s="22" t="s">
        <v>241</v>
      </c>
      <c r="AB92" s="50">
        <f>(AB64+AB76)-AB88</f>
        <v>0</v>
      </c>
      <c r="AC92" s="50">
        <f>(AC64+AC76)-AC88</f>
        <v>0</v>
      </c>
      <c r="AD92" s="50">
        <f>(AD64+AD76)-AD88</f>
        <v>0</v>
      </c>
      <c r="AE92" s="27"/>
      <c r="AF92" s="22" t="s">
        <v>241</v>
      </c>
      <c r="AG92" s="50">
        <f t="shared" ref="AG92:AN92" si="283">(AG64+AG76)-AG88</f>
        <v>0</v>
      </c>
      <c r="AH92" s="50">
        <f t="shared" si="283"/>
        <v>0</v>
      </c>
      <c r="AI92" s="50">
        <f t="shared" si="283"/>
        <v>0</v>
      </c>
      <c r="AJ92" s="50">
        <f t="shared" si="283"/>
        <v>0</v>
      </c>
      <c r="AK92" s="50">
        <f t="shared" si="283"/>
        <v>0</v>
      </c>
      <c r="AL92" s="50">
        <f t="shared" si="283"/>
        <v>0</v>
      </c>
      <c r="AM92" s="50">
        <f t="shared" si="283"/>
        <v>0</v>
      </c>
      <c r="AN92" s="50">
        <f t="shared" si="283"/>
        <v>0</v>
      </c>
      <c r="AO92" s="50">
        <f>(AO64+AO76)-AO88</f>
        <v>0</v>
      </c>
      <c r="AP92" s="27"/>
      <c r="AQ92" s="22" t="s">
        <v>241</v>
      </c>
      <c r="AR92" s="50">
        <f>(AR64+AR76)-AR88</f>
        <v>0</v>
      </c>
      <c r="AS92" s="50">
        <f>(AS64+AS76)-AS88</f>
        <v>0</v>
      </c>
      <c r="AT92" s="50">
        <f>(AT64+AT76)-AT88</f>
        <v>0</v>
      </c>
      <c r="AU92" s="27"/>
    </row>
    <row r="93" spans="1:47" ht="12" x14ac:dyDescent="0.2">
      <c r="A93" s="143"/>
      <c r="C93" s="143"/>
      <c r="D93" s="27"/>
      <c r="E93" s="27"/>
      <c r="F93" s="17"/>
      <c r="G93" s="17"/>
      <c r="H93" s="17"/>
      <c r="I93" s="17"/>
      <c r="J93" s="17"/>
      <c r="K93" s="17"/>
      <c r="L93" s="17"/>
      <c r="M93" s="17"/>
      <c r="N93" s="17"/>
      <c r="O93" s="27"/>
      <c r="P93" s="27"/>
      <c r="Q93" s="17"/>
      <c r="R93" s="17"/>
      <c r="S93" s="17"/>
      <c r="T93" s="17"/>
      <c r="U93" s="17"/>
      <c r="V93" s="17"/>
      <c r="W93" s="17"/>
      <c r="X93" s="17"/>
      <c r="Y93" s="17"/>
      <c r="Z93" s="27"/>
      <c r="AA93" s="27"/>
      <c r="AB93" s="17"/>
      <c r="AC93" s="17"/>
      <c r="AD93" s="17"/>
      <c r="AE93" s="27"/>
      <c r="AF93" s="27"/>
      <c r="AG93" s="17"/>
      <c r="AH93" s="17"/>
      <c r="AI93" s="17"/>
      <c r="AJ93" s="17"/>
      <c r="AK93" s="17"/>
      <c r="AL93" s="17"/>
      <c r="AM93" s="17"/>
      <c r="AN93" s="17"/>
      <c r="AO93" s="17"/>
      <c r="AP93" s="27"/>
      <c r="AQ93" s="27"/>
      <c r="AR93" s="17"/>
      <c r="AS93" s="17"/>
      <c r="AT93" s="17"/>
      <c r="AU93" s="27"/>
    </row>
    <row r="94" spans="1:47" ht="12" x14ac:dyDescent="0.2">
      <c r="A94" s="143">
        <f t="shared" ref="A94:A102" si="284">IF(OR(H94&lt;0,K94&lt;0,N94&lt;0,AB94&lt;0,AC94&lt;0,AD94&lt;0,AI94&lt;0,AL94&lt;0,AO94&lt;0),1,0)</f>
        <v>0</v>
      </c>
      <c r="C94" s="143"/>
      <c r="D94" s="27"/>
      <c r="E94" s="13" t="s">
        <v>203</v>
      </c>
      <c r="F94" s="132">
        <v>0</v>
      </c>
      <c r="G94" s="132">
        <v>0</v>
      </c>
      <c r="H94" s="148">
        <f t="shared" ref="H94:H102" si="285">SUM(F94:G94)</f>
        <v>0</v>
      </c>
      <c r="I94" s="132">
        <v>0</v>
      </c>
      <c r="J94" s="132">
        <v>0</v>
      </c>
      <c r="K94" s="148">
        <f t="shared" ref="K94:K102" si="286">SUM(I94:J94)</f>
        <v>0</v>
      </c>
      <c r="L94" s="132">
        <v>0</v>
      </c>
      <c r="M94" s="132">
        <v>0</v>
      </c>
      <c r="N94" s="148">
        <f t="shared" ref="N94:N102" si="287">SUM(L94:M94)</f>
        <v>0</v>
      </c>
      <c r="O94" s="27"/>
      <c r="P94" s="13" t="s">
        <v>203</v>
      </c>
      <c r="Q94" s="132">
        <v>0</v>
      </c>
      <c r="R94" s="132">
        <v>0</v>
      </c>
      <c r="S94" s="148">
        <f t="shared" ref="S94:S102" si="288">SUM(Q94:R94)</f>
        <v>0</v>
      </c>
      <c r="T94" s="132">
        <v>0</v>
      </c>
      <c r="U94" s="132">
        <v>0</v>
      </c>
      <c r="V94" s="148">
        <f t="shared" ref="V94:V102" si="289">SUM(T94:U94)</f>
        <v>0</v>
      </c>
      <c r="W94" s="132">
        <v>0</v>
      </c>
      <c r="X94" s="132">
        <v>0</v>
      </c>
      <c r="Y94" s="148">
        <f t="shared" ref="Y94:Y102" si="290">SUM(W94:X94)</f>
        <v>0</v>
      </c>
      <c r="Z94" s="27"/>
      <c r="AA94" s="13" t="s">
        <v>203</v>
      </c>
      <c r="AB94" s="148">
        <f t="shared" ref="AB94:AB102" si="291">S94/S$17</f>
        <v>0</v>
      </c>
      <c r="AC94" s="148">
        <f t="shared" ref="AC94:AC102" si="292">V94/V$17</f>
        <v>0</v>
      </c>
      <c r="AD94" s="148">
        <f t="shared" ref="AD94:AD102" si="293">Y94/Y$17</f>
        <v>0</v>
      </c>
      <c r="AE94" s="27"/>
      <c r="AF94" s="13" t="s">
        <v>203</v>
      </c>
      <c r="AG94" s="132">
        <v>0</v>
      </c>
      <c r="AH94" s="132">
        <v>0</v>
      </c>
      <c r="AI94" s="148">
        <f t="shared" ref="AI94:AI102" si="294">SUM(AG94:AH94)</f>
        <v>0</v>
      </c>
      <c r="AJ94" s="132">
        <v>0</v>
      </c>
      <c r="AK94" s="132">
        <v>0</v>
      </c>
      <c r="AL94" s="148">
        <f t="shared" ref="AL94:AL102" si="295">SUM(AJ94:AK94)</f>
        <v>0</v>
      </c>
      <c r="AM94" s="132">
        <v>0</v>
      </c>
      <c r="AN94" s="132">
        <v>0</v>
      </c>
      <c r="AO94" s="148">
        <f t="shared" ref="AO94:AO102" si="296">SUM(AM94:AN94)</f>
        <v>0</v>
      </c>
      <c r="AP94" s="27"/>
      <c r="AQ94" s="13" t="s">
        <v>203</v>
      </c>
      <c r="AR94" s="148">
        <f t="shared" ref="AR94" si="297">AI94/AI$17</f>
        <v>0</v>
      </c>
      <c r="AS94" s="148">
        <f t="shared" ref="AS94" si="298">AL94/AL$17</f>
        <v>0</v>
      </c>
      <c r="AT94" s="148">
        <f t="shared" ref="AT94" si="299">AO94/AO$17</f>
        <v>0</v>
      </c>
      <c r="AU94" s="27"/>
    </row>
    <row r="95" spans="1:47" ht="12" x14ac:dyDescent="0.2">
      <c r="A95" s="143">
        <f t="shared" si="284"/>
        <v>0</v>
      </c>
      <c r="C95" s="143"/>
      <c r="D95" s="27"/>
      <c r="E95" s="63" t="s">
        <v>146</v>
      </c>
      <c r="F95" s="132">
        <v>0</v>
      </c>
      <c r="G95" s="132">
        <v>0</v>
      </c>
      <c r="H95" s="148">
        <f>SUM(F95:G95)</f>
        <v>0</v>
      </c>
      <c r="I95" s="132">
        <v>0</v>
      </c>
      <c r="J95" s="132">
        <v>0</v>
      </c>
      <c r="K95" s="148">
        <f>SUM(I95:J95)</f>
        <v>0</v>
      </c>
      <c r="L95" s="132">
        <v>0</v>
      </c>
      <c r="M95" s="132">
        <v>0</v>
      </c>
      <c r="N95" s="148">
        <f>SUM(L95:M95)</f>
        <v>0</v>
      </c>
      <c r="O95" s="27"/>
      <c r="P95" s="63" t="s">
        <v>146</v>
      </c>
      <c r="Q95" s="132">
        <v>0</v>
      </c>
      <c r="R95" s="132">
        <v>0</v>
      </c>
      <c r="S95" s="148">
        <f>SUM(Q95:R95)</f>
        <v>0</v>
      </c>
      <c r="T95" s="132">
        <v>0</v>
      </c>
      <c r="U95" s="132">
        <v>0</v>
      </c>
      <c r="V95" s="148">
        <f>SUM(T95:U95)</f>
        <v>0</v>
      </c>
      <c r="W95" s="132">
        <v>0</v>
      </c>
      <c r="X95" s="132">
        <v>0</v>
      </c>
      <c r="Y95" s="148">
        <f>SUM(W95:X95)</f>
        <v>0</v>
      </c>
      <c r="Z95" s="27"/>
      <c r="AA95" s="63" t="s">
        <v>146</v>
      </c>
      <c r="AB95" s="148">
        <f>S95/S$17</f>
        <v>0</v>
      </c>
      <c r="AC95" s="148">
        <f>V95/V$17</f>
        <v>0</v>
      </c>
      <c r="AD95" s="148">
        <f>Y95/Y$17</f>
        <v>0</v>
      </c>
      <c r="AE95" s="27"/>
      <c r="AF95" s="63" t="s">
        <v>146</v>
      </c>
      <c r="AG95" s="132">
        <v>0</v>
      </c>
      <c r="AH95" s="132">
        <v>0</v>
      </c>
      <c r="AI95" s="148">
        <f>SUM(AG95:AH95)</f>
        <v>0</v>
      </c>
      <c r="AJ95" s="132">
        <v>0</v>
      </c>
      <c r="AK95" s="132">
        <v>0</v>
      </c>
      <c r="AL95" s="148">
        <f>SUM(AJ95:AK95)</f>
        <v>0</v>
      </c>
      <c r="AM95" s="132">
        <v>0</v>
      </c>
      <c r="AN95" s="132">
        <v>0</v>
      </c>
      <c r="AO95" s="148">
        <f>SUM(AM95:AN95)</f>
        <v>0</v>
      </c>
      <c r="AP95" s="27"/>
      <c r="AQ95" s="63" t="s">
        <v>146</v>
      </c>
      <c r="AR95" s="148">
        <f>AI95/AI$17</f>
        <v>0</v>
      </c>
      <c r="AS95" s="148">
        <f>AL95/AL$17</f>
        <v>0</v>
      </c>
      <c r="AT95" s="148">
        <f>AO95/AO$17</f>
        <v>0</v>
      </c>
      <c r="AU95" s="27"/>
    </row>
    <row r="96" spans="1:47" ht="12" x14ac:dyDescent="0.2">
      <c r="A96" s="143">
        <f t="shared" si="284"/>
        <v>0</v>
      </c>
      <c r="C96" s="143"/>
      <c r="D96" s="27"/>
      <c r="E96" s="13" t="s">
        <v>83</v>
      </c>
      <c r="F96" s="132">
        <v>0</v>
      </c>
      <c r="G96" s="132">
        <v>0</v>
      </c>
      <c r="H96" s="148">
        <f>SUM(F96:G96)</f>
        <v>0</v>
      </c>
      <c r="I96" s="132">
        <v>0</v>
      </c>
      <c r="J96" s="132">
        <v>0</v>
      </c>
      <c r="K96" s="148">
        <f>SUM(I96:J96)</f>
        <v>0</v>
      </c>
      <c r="L96" s="132">
        <v>0</v>
      </c>
      <c r="M96" s="132">
        <v>0</v>
      </c>
      <c r="N96" s="148">
        <f>SUM(L96:M96)</f>
        <v>0</v>
      </c>
      <c r="O96" s="27"/>
      <c r="P96" s="13" t="s">
        <v>83</v>
      </c>
      <c r="Q96" s="132">
        <v>0</v>
      </c>
      <c r="R96" s="132">
        <v>0</v>
      </c>
      <c r="S96" s="148">
        <f>SUM(Q96:R96)</f>
        <v>0</v>
      </c>
      <c r="T96" s="132">
        <v>0</v>
      </c>
      <c r="U96" s="132">
        <v>0</v>
      </c>
      <c r="V96" s="148">
        <f>SUM(T96:U96)</f>
        <v>0</v>
      </c>
      <c r="W96" s="132">
        <v>0</v>
      </c>
      <c r="X96" s="132">
        <v>0</v>
      </c>
      <c r="Y96" s="148">
        <f>SUM(W96:X96)</f>
        <v>0</v>
      </c>
      <c r="Z96" s="27"/>
      <c r="AA96" s="13" t="s">
        <v>83</v>
      </c>
      <c r="AB96" s="148">
        <f>S96/S$17</f>
        <v>0</v>
      </c>
      <c r="AC96" s="148">
        <f>V96/V$17</f>
        <v>0</v>
      </c>
      <c r="AD96" s="148">
        <f>Y96/Y$17</f>
        <v>0</v>
      </c>
      <c r="AE96" s="27"/>
      <c r="AF96" s="13" t="s">
        <v>83</v>
      </c>
      <c r="AG96" s="132">
        <v>0</v>
      </c>
      <c r="AH96" s="132">
        <v>0</v>
      </c>
      <c r="AI96" s="148">
        <f>SUM(AG96:AH96)</f>
        <v>0</v>
      </c>
      <c r="AJ96" s="132">
        <v>0</v>
      </c>
      <c r="AK96" s="132">
        <v>0</v>
      </c>
      <c r="AL96" s="148">
        <f>SUM(AJ96:AK96)</f>
        <v>0</v>
      </c>
      <c r="AM96" s="132">
        <v>0</v>
      </c>
      <c r="AN96" s="132">
        <v>0</v>
      </c>
      <c r="AO96" s="148">
        <f>SUM(AM96:AN96)</f>
        <v>0</v>
      </c>
      <c r="AP96" s="27"/>
      <c r="AQ96" s="13" t="s">
        <v>83</v>
      </c>
      <c r="AR96" s="148">
        <f>AI96/AI$17</f>
        <v>0</v>
      </c>
      <c r="AS96" s="148">
        <f>AL96/AL$17</f>
        <v>0</v>
      </c>
      <c r="AT96" s="148">
        <f>AO96/AO$17</f>
        <v>0</v>
      </c>
      <c r="AU96" s="27"/>
    </row>
    <row r="97" spans="1:47" ht="12" x14ac:dyDescent="0.2">
      <c r="A97" s="143">
        <f t="shared" si="284"/>
        <v>0</v>
      </c>
      <c r="C97" s="143"/>
      <c r="D97" s="27"/>
      <c r="E97" s="13" t="s">
        <v>204</v>
      </c>
      <c r="F97" s="132">
        <v>0</v>
      </c>
      <c r="G97" s="132">
        <v>0</v>
      </c>
      <c r="H97" s="148">
        <f>SUM(F97:G97)</f>
        <v>0</v>
      </c>
      <c r="I97" s="132">
        <v>0</v>
      </c>
      <c r="J97" s="132">
        <v>0</v>
      </c>
      <c r="K97" s="148">
        <f>SUM(I97:J97)</f>
        <v>0</v>
      </c>
      <c r="L97" s="132">
        <v>0</v>
      </c>
      <c r="M97" s="132">
        <v>0</v>
      </c>
      <c r="N97" s="148">
        <f>SUM(L97:M97)</f>
        <v>0</v>
      </c>
      <c r="O97" s="27"/>
      <c r="P97" s="13" t="s">
        <v>204</v>
      </c>
      <c r="Q97" s="132">
        <v>0</v>
      </c>
      <c r="R97" s="132">
        <v>0</v>
      </c>
      <c r="S97" s="148">
        <f>SUM(Q97:R97)</f>
        <v>0</v>
      </c>
      <c r="T97" s="132">
        <v>0</v>
      </c>
      <c r="U97" s="132">
        <v>0</v>
      </c>
      <c r="V97" s="148">
        <f>SUM(T97:U97)</f>
        <v>0</v>
      </c>
      <c r="W97" s="132">
        <v>0</v>
      </c>
      <c r="X97" s="132">
        <v>0</v>
      </c>
      <c r="Y97" s="148">
        <f>SUM(W97:X97)</f>
        <v>0</v>
      </c>
      <c r="Z97" s="27"/>
      <c r="AA97" s="13" t="s">
        <v>204</v>
      </c>
      <c r="AB97" s="148">
        <f>S97/S$17</f>
        <v>0</v>
      </c>
      <c r="AC97" s="148">
        <f>V97/V$17</f>
        <v>0</v>
      </c>
      <c r="AD97" s="148">
        <f>Y97/Y$17</f>
        <v>0</v>
      </c>
      <c r="AE97" s="27"/>
      <c r="AF97" s="13" t="s">
        <v>204</v>
      </c>
      <c r="AG97" s="132">
        <v>0</v>
      </c>
      <c r="AH97" s="132">
        <v>0</v>
      </c>
      <c r="AI97" s="148">
        <f>SUM(AG97:AH97)</f>
        <v>0</v>
      </c>
      <c r="AJ97" s="132">
        <v>0</v>
      </c>
      <c r="AK97" s="132">
        <v>0</v>
      </c>
      <c r="AL97" s="148">
        <f>SUM(AJ97:AK97)</f>
        <v>0</v>
      </c>
      <c r="AM97" s="132">
        <v>0</v>
      </c>
      <c r="AN97" s="132">
        <v>0</v>
      </c>
      <c r="AO97" s="148">
        <f>SUM(AM97:AN97)</f>
        <v>0</v>
      </c>
      <c r="AP97" s="27"/>
      <c r="AQ97" s="13" t="s">
        <v>204</v>
      </c>
      <c r="AR97" s="148">
        <f>AI97/AI$17</f>
        <v>0</v>
      </c>
      <c r="AS97" s="148">
        <f>AL97/AL$17</f>
        <v>0</v>
      </c>
      <c r="AT97" s="148">
        <f>AO97/AO$17</f>
        <v>0</v>
      </c>
      <c r="AU97" s="27"/>
    </row>
    <row r="98" spans="1:47" ht="12" x14ac:dyDescent="0.2">
      <c r="A98" s="143">
        <f t="shared" si="284"/>
        <v>0</v>
      </c>
      <c r="C98" s="143"/>
      <c r="D98" s="27"/>
      <c r="E98" s="13" t="s">
        <v>242</v>
      </c>
      <c r="F98" s="132">
        <v>0</v>
      </c>
      <c r="G98" s="132">
        <v>0</v>
      </c>
      <c r="H98" s="148">
        <f t="shared" ref="H98:H100" si="300">SUM(F98:G98)</f>
        <v>0</v>
      </c>
      <c r="I98" s="132">
        <v>0</v>
      </c>
      <c r="J98" s="132">
        <v>0</v>
      </c>
      <c r="K98" s="148">
        <f t="shared" ref="K98:K100" si="301">SUM(I98:J98)</f>
        <v>0</v>
      </c>
      <c r="L98" s="132">
        <v>0</v>
      </c>
      <c r="M98" s="132">
        <v>0</v>
      </c>
      <c r="N98" s="148">
        <f t="shared" ref="N98:N100" si="302">SUM(L98:M98)</f>
        <v>0</v>
      </c>
      <c r="O98" s="27"/>
      <c r="P98" s="13" t="s">
        <v>242</v>
      </c>
      <c r="Q98" s="132">
        <v>0</v>
      </c>
      <c r="R98" s="132">
        <v>0</v>
      </c>
      <c r="S98" s="148">
        <f t="shared" ref="S98:S100" si="303">SUM(Q98:R98)</f>
        <v>0</v>
      </c>
      <c r="T98" s="132">
        <v>0</v>
      </c>
      <c r="U98" s="132">
        <v>0</v>
      </c>
      <c r="V98" s="148">
        <f t="shared" ref="V98:V100" si="304">SUM(T98:U98)</f>
        <v>0</v>
      </c>
      <c r="W98" s="132">
        <v>0</v>
      </c>
      <c r="X98" s="132">
        <v>0</v>
      </c>
      <c r="Y98" s="148">
        <f t="shared" ref="Y98:Y100" si="305">SUM(W98:X98)</f>
        <v>0</v>
      </c>
      <c r="Z98" s="27"/>
      <c r="AA98" s="13" t="s">
        <v>242</v>
      </c>
      <c r="AB98" s="148">
        <f t="shared" ref="AB98:AB100" si="306">S98/S$17</f>
        <v>0</v>
      </c>
      <c r="AC98" s="148">
        <f t="shared" ref="AC98:AC100" si="307">V98/V$17</f>
        <v>0</v>
      </c>
      <c r="AD98" s="148">
        <f t="shared" ref="AD98:AD100" si="308">Y98/Y$17</f>
        <v>0</v>
      </c>
      <c r="AE98" s="27"/>
      <c r="AF98" s="13" t="s">
        <v>242</v>
      </c>
      <c r="AG98" s="132">
        <v>0</v>
      </c>
      <c r="AH98" s="132">
        <v>0</v>
      </c>
      <c r="AI98" s="148">
        <f t="shared" ref="AI98:AI100" si="309">SUM(AG98:AH98)</f>
        <v>0</v>
      </c>
      <c r="AJ98" s="132">
        <v>0</v>
      </c>
      <c r="AK98" s="132">
        <v>0</v>
      </c>
      <c r="AL98" s="148">
        <f t="shared" ref="AL98:AL100" si="310">SUM(AJ98:AK98)</f>
        <v>0</v>
      </c>
      <c r="AM98" s="132">
        <v>0</v>
      </c>
      <c r="AN98" s="132">
        <v>0</v>
      </c>
      <c r="AO98" s="148">
        <f t="shared" ref="AO98:AO100" si="311">SUM(AM98:AN98)</f>
        <v>0</v>
      </c>
      <c r="AP98" s="27"/>
      <c r="AQ98" s="13" t="s">
        <v>242</v>
      </c>
      <c r="AR98" s="148">
        <f t="shared" ref="AR98:AR100" si="312">AI98/AI$17</f>
        <v>0</v>
      </c>
      <c r="AS98" s="148">
        <f t="shared" ref="AS98:AS100" si="313">AL98/AL$17</f>
        <v>0</v>
      </c>
      <c r="AT98" s="148">
        <f t="shared" ref="AT98:AT100" si="314">AO98/AO$17</f>
        <v>0</v>
      </c>
      <c r="AU98" s="27"/>
    </row>
    <row r="99" spans="1:47" ht="12" x14ac:dyDescent="0.2">
      <c r="A99" s="143">
        <f t="shared" si="284"/>
        <v>0</v>
      </c>
      <c r="C99" s="143"/>
      <c r="D99" s="27"/>
      <c r="E99" s="13" t="s">
        <v>243</v>
      </c>
      <c r="F99" s="132">
        <v>0</v>
      </c>
      <c r="G99" s="132">
        <v>0</v>
      </c>
      <c r="H99" s="148">
        <f t="shared" si="300"/>
        <v>0</v>
      </c>
      <c r="I99" s="132">
        <v>0</v>
      </c>
      <c r="J99" s="132">
        <v>0</v>
      </c>
      <c r="K99" s="148">
        <f t="shared" si="301"/>
        <v>0</v>
      </c>
      <c r="L99" s="132">
        <v>0</v>
      </c>
      <c r="M99" s="132">
        <v>0</v>
      </c>
      <c r="N99" s="148">
        <f t="shared" si="302"/>
        <v>0</v>
      </c>
      <c r="O99" s="27"/>
      <c r="P99" s="13" t="s">
        <v>243</v>
      </c>
      <c r="Q99" s="132">
        <v>0</v>
      </c>
      <c r="R99" s="132">
        <v>0</v>
      </c>
      <c r="S99" s="148">
        <f t="shared" si="303"/>
        <v>0</v>
      </c>
      <c r="T99" s="132">
        <v>0</v>
      </c>
      <c r="U99" s="132">
        <v>0</v>
      </c>
      <c r="V99" s="148">
        <f t="shared" si="304"/>
        <v>0</v>
      </c>
      <c r="W99" s="132">
        <v>0</v>
      </c>
      <c r="X99" s="132">
        <v>0</v>
      </c>
      <c r="Y99" s="148">
        <f t="shared" si="305"/>
        <v>0</v>
      </c>
      <c r="Z99" s="27"/>
      <c r="AA99" s="13" t="s">
        <v>243</v>
      </c>
      <c r="AB99" s="148">
        <f t="shared" si="306"/>
        <v>0</v>
      </c>
      <c r="AC99" s="148">
        <f t="shared" si="307"/>
        <v>0</v>
      </c>
      <c r="AD99" s="148">
        <f t="shared" si="308"/>
        <v>0</v>
      </c>
      <c r="AE99" s="27"/>
      <c r="AF99" s="13" t="s">
        <v>243</v>
      </c>
      <c r="AG99" s="132">
        <v>0</v>
      </c>
      <c r="AH99" s="132">
        <v>0</v>
      </c>
      <c r="AI99" s="148">
        <f t="shared" si="309"/>
        <v>0</v>
      </c>
      <c r="AJ99" s="132">
        <v>0</v>
      </c>
      <c r="AK99" s="132">
        <v>0</v>
      </c>
      <c r="AL99" s="148">
        <f t="shared" si="310"/>
        <v>0</v>
      </c>
      <c r="AM99" s="132">
        <v>0</v>
      </c>
      <c r="AN99" s="132">
        <v>0</v>
      </c>
      <c r="AO99" s="148">
        <f t="shared" si="311"/>
        <v>0</v>
      </c>
      <c r="AP99" s="27"/>
      <c r="AQ99" s="13" t="s">
        <v>243</v>
      </c>
      <c r="AR99" s="148">
        <f t="shared" si="312"/>
        <v>0</v>
      </c>
      <c r="AS99" s="148">
        <f t="shared" si="313"/>
        <v>0</v>
      </c>
      <c r="AT99" s="148">
        <f t="shared" si="314"/>
        <v>0</v>
      </c>
      <c r="AU99" s="27"/>
    </row>
    <row r="100" spans="1:47" ht="12" x14ac:dyDescent="0.2">
      <c r="A100" s="143">
        <f t="shared" si="284"/>
        <v>0</v>
      </c>
      <c r="C100" s="143"/>
      <c r="D100" s="27"/>
      <c r="E100" s="13" t="s">
        <v>181</v>
      </c>
      <c r="F100" s="132">
        <v>0</v>
      </c>
      <c r="G100" s="132">
        <v>0</v>
      </c>
      <c r="H100" s="148">
        <f t="shared" si="300"/>
        <v>0</v>
      </c>
      <c r="I100" s="132">
        <v>0</v>
      </c>
      <c r="J100" s="132">
        <v>0</v>
      </c>
      <c r="K100" s="148">
        <f t="shared" si="301"/>
        <v>0</v>
      </c>
      <c r="L100" s="132">
        <v>0</v>
      </c>
      <c r="M100" s="132">
        <v>0</v>
      </c>
      <c r="N100" s="148">
        <f t="shared" si="302"/>
        <v>0</v>
      </c>
      <c r="O100" s="27"/>
      <c r="P100" s="13" t="s">
        <v>181</v>
      </c>
      <c r="Q100" s="132">
        <v>0</v>
      </c>
      <c r="R100" s="132">
        <v>0</v>
      </c>
      <c r="S100" s="148">
        <f t="shared" si="303"/>
        <v>0</v>
      </c>
      <c r="T100" s="132">
        <v>0</v>
      </c>
      <c r="U100" s="132">
        <v>0</v>
      </c>
      <c r="V100" s="148">
        <f t="shared" si="304"/>
        <v>0</v>
      </c>
      <c r="W100" s="132">
        <v>0</v>
      </c>
      <c r="X100" s="132">
        <v>0</v>
      </c>
      <c r="Y100" s="148">
        <f t="shared" si="305"/>
        <v>0</v>
      </c>
      <c r="Z100" s="27"/>
      <c r="AA100" s="13" t="s">
        <v>181</v>
      </c>
      <c r="AB100" s="148">
        <f t="shared" si="306"/>
        <v>0</v>
      </c>
      <c r="AC100" s="148">
        <f t="shared" si="307"/>
        <v>0</v>
      </c>
      <c r="AD100" s="148">
        <f t="shared" si="308"/>
        <v>0</v>
      </c>
      <c r="AE100" s="27"/>
      <c r="AF100" s="13" t="s">
        <v>181</v>
      </c>
      <c r="AG100" s="132">
        <v>0</v>
      </c>
      <c r="AH100" s="132">
        <v>0</v>
      </c>
      <c r="AI100" s="148">
        <f t="shared" si="309"/>
        <v>0</v>
      </c>
      <c r="AJ100" s="132">
        <v>0</v>
      </c>
      <c r="AK100" s="132">
        <v>0</v>
      </c>
      <c r="AL100" s="148">
        <f t="shared" si="310"/>
        <v>0</v>
      </c>
      <c r="AM100" s="132">
        <v>0</v>
      </c>
      <c r="AN100" s="132">
        <v>0</v>
      </c>
      <c r="AO100" s="148">
        <f t="shared" si="311"/>
        <v>0</v>
      </c>
      <c r="AP100" s="27"/>
      <c r="AQ100" s="13" t="s">
        <v>181</v>
      </c>
      <c r="AR100" s="148">
        <f t="shared" si="312"/>
        <v>0</v>
      </c>
      <c r="AS100" s="148">
        <f t="shared" si="313"/>
        <v>0</v>
      </c>
      <c r="AT100" s="148">
        <f t="shared" si="314"/>
        <v>0</v>
      </c>
      <c r="AU100" s="27"/>
    </row>
    <row r="101" spans="1:47" ht="12" x14ac:dyDescent="0.2">
      <c r="A101" s="143">
        <f t="shared" si="284"/>
        <v>0</v>
      </c>
      <c r="C101" s="143"/>
      <c r="D101" s="27"/>
      <c r="E101" s="13" t="s">
        <v>355</v>
      </c>
      <c r="F101" s="132">
        <v>0</v>
      </c>
      <c r="G101" s="132">
        <v>0</v>
      </c>
      <c r="H101" s="148">
        <f>SUM(F101:G101)</f>
        <v>0</v>
      </c>
      <c r="I101" s="132">
        <v>0</v>
      </c>
      <c r="J101" s="132">
        <v>0</v>
      </c>
      <c r="K101" s="148">
        <f>SUM(I101:J101)</f>
        <v>0</v>
      </c>
      <c r="L101" s="132">
        <v>0</v>
      </c>
      <c r="M101" s="132">
        <v>0</v>
      </c>
      <c r="N101" s="148">
        <f>SUM(L101:M101)</f>
        <v>0</v>
      </c>
      <c r="O101" s="27"/>
      <c r="P101" s="13" t="s">
        <v>355</v>
      </c>
      <c r="Q101" s="132">
        <v>0</v>
      </c>
      <c r="R101" s="132">
        <v>0</v>
      </c>
      <c r="S101" s="148">
        <f>SUM(Q101:R101)</f>
        <v>0</v>
      </c>
      <c r="T101" s="132">
        <v>0</v>
      </c>
      <c r="U101" s="132">
        <v>0</v>
      </c>
      <c r="V101" s="148">
        <f>SUM(T101:U101)</f>
        <v>0</v>
      </c>
      <c r="W101" s="132">
        <v>0</v>
      </c>
      <c r="X101" s="132">
        <v>0</v>
      </c>
      <c r="Y101" s="148">
        <f>SUM(W101:X101)</f>
        <v>0</v>
      </c>
      <c r="Z101" s="27"/>
      <c r="AA101" s="13" t="s">
        <v>355</v>
      </c>
      <c r="AB101" s="148">
        <f>S101/S$17</f>
        <v>0</v>
      </c>
      <c r="AC101" s="148">
        <f>V101/V$17</f>
        <v>0</v>
      </c>
      <c r="AD101" s="148">
        <f>Y101/Y$17</f>
        <v>0</v>
      </c>
      <c r="AE101" s="27"/>
      <c r="AF101" s="13" t="s">
        <v>355</v>
      </c>
      <c r="AG101" s="132">
        <v>0</v>
      </c>
      <c r="AH101" s="132">
        <v>0</v>
      </c>
      <c r="AI101" s="148">
        <f>SUM(AG101:AH101)</f>
        <v>0</v>
      </c>
      <c r="AJ101" s="132">
        <v>0</v>
      </c>
      <c r="AK101" s="132">
        <v>0</v>
      </c>
      <c r="AL101" s="148">
        <f>SUM(AJ101:AK101)</f>
        <v>0</v>
      </c>
      <c r="AM101" s="132">
        <v>0</v>
      </c>
      <c r="AN101" s="132">
        <v>0</v>
      </c>
      <c r="AO101" s="148">
        <f>SUM(AM101:AN101)</f>
        <v>0</v>
      </c>
      <c r="AP101" s="27"/>
      <c r="AQ101" s="13" t="s">
        <v>355</v>
      </c>
      <c r="AR101" s="148">
        <f>AI101/AI$17</f>
        <v>0</v>
      </c>
      <c r="AS101" s="148">
        <f>AL101/AL$17</f>
        <v>0</v>
      </c>
      <c r="AT101" s="148">
        <f>AO101/AO$17</f>
        <v>0</v>
      </c>
      <c r="AU101" s="27"/>
    </row>
    <row r="102" spans="1:47" ht="12" x14ac:dyDescent="0.2">
      <c r="A102" s="143">
        <f t="shared" si="284"/>
        <v>0</v>
      </c>
      <c r="C102" s="143"/>
      <c r="D102" s="27"/>
      <c r="E102" s="63" t="s">
        <v>240</v>
      </c>
      <c r="F102" s="132">
        <v>0</v>
      </c>
      <c r="G102" s="132">
        <v>0</v>
      </c>
      <c r="H102" s="148">
        <f t="shared" si="285"/>
        <v>0</v>
      </c>
      <c r="I102" s="132">
        <v>0</v>
      </c>
      <c r="J102" s="132">
        <v>0</v>
      </c>
      <c r="K102" s="148">
        <f t="shared" si="286"/>
        <v>0</v>
      </c>
      <c r="L102" s="132">
        <v>0</v>
      </c>
      <c r="M102" s="132">
        <v>0</v>
      </c>
      <c r="N102" s="148">
        <f t="shared" si="287"/>
        <v>0</v>
      </c>
      <c r="O102" s="27"/>
      <c r="P102" s="63" t="s">
        <v>240</v>
      </c>
      <c r="Q102" s="132">
        <v>0</v>
      </c>
      <c r="R102" s="132">
        <v>0</v>
      </c>
      <c r="S102" s="148">
        <f t="shared" si="288"/>
        <v>0</v>
      </c>
      <c r="T102" s="132">
        <v>0</v>
      </c>
      <c r="U102" s="132">
        <v>0</v>
      </c>
      <c r="V102" s="148">
        <f t="shared" si="289"/>
        <v>0</v>
      </c>
      <c r="W102" s="132">
        <v>0</v>
      </c>
      <c r="X102" s="132">
        <v>0</v>
      </c>
      <c r="Y102" s="148">
        <f t="shared" si="290"/>
        <v>0</v>
      </c>
      <c r="Z102" s="27"/>
      <c r="AA102" s="63" t="s">
        <v>240</v>
      </c>
      <c r="AB102" s="148">
        <f t="shared" si="291"/>
        <v>0</v>
      </c>
      <c r="AC102" s="148">
        <f t="shared" si="292"/>
        <v>0</v>
      </c>
      <c r="AD102" s="148">
        <f t="shared" si="293"/>
        <v>0</v>
      </c>
      <c r="AE102" s="27"/>
      <c r="AF102" s="63" t="s">
        <v>240</v>
      </c>
      <c r="AG102" s="132">
        <v>0</v>
      </c>
      <c r="AH102" s="132">
        <v>0</v>
      </c>
      <c r="AI102" s="148">
        <f t="shared" si="294"/>
        <v>0</v>
      </c>
      <c r="AJ102" s="132">
        <v>0</v>
      </c>
      <c r="AK102" s="132">
        <v>0</v>
      </c>
      <c r="AL102" s="148">
        <f t="shared" si="295"/>
        <v>0</v>
      </c>
      <c r="AM102" s="132">
        <v>0</v>
      </c>
      <c r="AN102" s="132">
        <v>0</v>
      </c>
      <c r="AO102" s="148">
        <f t="shared" si="296"/>
        <v>0</v>
      </c>
      <c r="AP102" s="27"/>
      <c r="AQ102" s="63" t="s">
        <v>240</v>
      </c>
      <c r="AR102" s="148">
        <f t="shared" ref="AR102" si="315">AI102/AI$17</f>
        <v>0</v>
      </c>
      <c r="AS102" s="148">
        <f t="shared" ref="AS102" si="316">AL102/AL$17</f>
        <v>0</v>
      </c>
      <c r="AT102" s="148">
        <f t="shared" ref="AT102" si="317">AO102/AO$17</f>
        <v>0</v>
      </c>
      <c r="AU102" s="27"/>
    </row>
    <row r="103" spans="1:47" ht="12" x14ac:dyDescent="0.2">
      <c r="A103" s="143"/>
      <c r="C103" s="143"/>
      <c r="D103" s="27"/>
      <c r="E103" s="14" t="s">
        <v>357</v>
      </c>
      <c r="F103" s="49">
        <f t="shared" ref="F103:M103" si="318">SUM(F94:F102)</f>
        <v>0</v>
      </c>
      <c r="G103" s="49">
        <f t="shared" si="318"/>
        <v>0</v>
      </c>
      <c r="H103" s="49">
        <f t="shared" si="318"/>
        <v>0</v>
      </c>
      <c r="I103" s="49">
        <f t="shared" si="318"/>
        <v>0</v>
      </c>
      <c r="J103" s="49">
        <f t="shared" si="318"/>
        <v>0</v>
      </c>
      <c r="K103" s="49">
        <f t="shared" si="318"/>
        <v>0</v>
      </c>
      <c r="L103" s="49">
        <f t="shared" si="318"/>
        <v>0</v>
      </c>
      <c r="M103" s="49">
        <f t="shared" si="318"/>
        <v>0</v>
      </c>
      <c r="N103" s="49">
        <f>SUM(N94:N102)</f>
        <v>0</v>
      </c>
      <c r="O103" s="27"/>
      <c r="P103" s="14" t="s">
        <v>357</v>
      </c>
      <c r="Q103" s="49">
        <f t="shared" ref="Q103:X103" si="319">SUM(Q94:Q102)</f>
        <v>0</v>
      </c>
      <c r="R103" s="49">
        <f t="shared" si="319"/>
        <v>0</v>
      </c>
      <c r="S103" s="49">
        <f t="shared" si="319"/>
        <v>0</v>
      </c>
      <c r="T103" s="49">
        <f t="shared" si="319"/>
        <v>0</v>
      </c>
      <c r="U103" s="49">
        <f t="shared" si="319"/>
        <v>0</v>
      </c>
      <c r="V103" s="49">
        <f t="shared" si="319"/>
        <v>0</v>
      </c>
      <c r="W103" s="49">
        <f t="shared" si="319"/>
        <v>0</v>
      </c>
      <c r="X103" s="49">
        <f t="shared" si="319"/>
        <v>0</v>
      </c>
      <c r="Y103" s="49">
        <f>SUM(Y94:Y102)</f>
        <v>0</v>
      </c>
      <c r="Z103" s="27"/>
      <c r="AA103" s="14" t="s">
        <v>357</v>
      </c>
      <c r="AB103" s="49">
        <f>SUM(AB94:AB102)</f>
        <v>0</v>
      </c>
      <c r="AC103" s="49">
        <f>SUM(AC94:AC102)</f>
        <v>0</v>
      </c>
      <c r="AD103" s="49">
        <f>SUM(AD94:AD102)</f>
        <v>0</v>
      </c>
      <c r="AE103" s="27"/>
      <c r="AF103" s="14" t="s">
        <v>357</v>
      </c>
      <c r="AG103" s="49">
        <f t="shared" ref="AG103:AN103" si="320">SUM(AG94:AG102)</f>
        <v>0</v>
      </c>
      <c r="AH103" s="49">
        <f t="shared" si="320"/>
        <v>0</v>
      </c>
      <c r="AI103" s="49">
        <f t="shared" si="320"/>
        <v>0</v>
      </c>
      <c r="AJ103" s="49">
        <f t="shared" si="320"/>
        <v>0</v>
      </c>
      <c r="AK103" s="49">
        <f t="shared" si="320"/>
        <v>0</v>
      </c>
      <c r="AL103" s="49">
        <f t="shared" si="320"/>
        <v>0</v>
      </c>
      <c r="AM103" s="49">
        <f t="shared" si="320"/>
        <v>0</v>
      </c>
      <c r="AN103" s="49">
        <f t="shared" si="320"/>
        <v>0</v>
      </c>
      <c r="AO103" s="49">
        <f>SUM(AO94:AO102)</f>
        <v>0</v>
      </c>
      <c r="AP103" s="27"/>
      <c r="AQ103" s="14" t="s">
        <v>357</v>
      </c>
      <c r="AR103" s="49">
        <f>SUM(AR94:AR102)</f>
        <v>0</v>
      </c>
      <c r="AS103" s="49">
        <f>SUM(AS94:AS102)</f>
        <v>0</v>
      </c>
      <c r="AT103" s="49">
        <f>SUM(AT94:AT102)</f>
        <v>0</v>
      </c>
      <c r="AU103" s="27"/>
    </row>
    <row r="104" spans="1:47" ht="12" x14ac:dyDescent="0.2">
      <c r="A104" s="143"/>
      <c r="C104" s="143"/>
      <c r="D104" s="27"/>
      <c r="E104" s="27"/>
      <c r="F104" s="17"/>
      <c r="G104" s="17"/>
      <c r="H104" s="17"/>
      <c r="I104" s="17"/>
      <c r="J104" s="17"/>
      <c r="K104" s="17"/>
      <c r="L104" s="17"/>
      <c r="M104" s="17"/>
      <c r="N104" s="17"/>
      <c r="O104" s="27"/>
      <c r="P104" s="27"/>
      <c r="Q104" s="17"/>
      <c r="R104" s="17"/>
      <c r="S104" s="17"/>
      <c r="T104" s="17"/>
      <c r="U104" s="17"/>
      <c r="V104" s="17"/>
      <c r="W104" s="17"/>
      <c r="X104" s="17"/>
      <c r="Y104" s="17"/>
      <c r="Z104" s="27"/>
      <c r="AA104" s="27"/>
      <c r="AB104" s="17"/>
      <c r="AC104" s="17"/>
      <c r="AD104" s="17"/>
      <c r="AE104" s="27"/>
      <c r="AF104" s="27"/>
      <c r="AG104" s="17"/>
      <c r="AH104" s="17"/>
      <c r="AI104" s="17"/>
      <c r="AJ104" s="17"/>
      <c r="AK104" s="17"/>
      <c r="AL104" s="17"/>
      <c r="AM104" s="17"/>
      <c r="AN104" s="17"/>
      <c r="AO104" s="17"/>
      <c r="AP104" s="27"/>
      <c r="AQ104" s="27"/>
      <c r="AR104" s="17"/>
      <c r="AS104" s="17"/>
      <c r="AT104" s="17"/>
      <c r="AU104" s="27"/>
    </row>
    <row r="105" spans="1:47" ht="12" x14ac:dyDescent="0.2">
      <c r="A105" s="143"/>
      <c r="C105" s="143"/>
      <c r="D105" s="27"/>
      <c r="E105" s="14" t="s">
        <v>76</v>
      </c>
      <c r="F105" s="49">
        <f t="shared" ref="F105:M105" si="321">F64+F76-F88-F103</f>
        <v>0</v>
      </c>
      <c r="G105" s="49">
        <f t="shared" si="321"/>
        <v>0</v>
      </c>
      <c r="H105" s="49">
        <f t="shared" si="321"/>
        <v>0</v>
      </c>
      <c r="I105" s="49">
        <f t="shared" si="321"/>
        <v>0</v>
      </c>
      <c r="J105" s="49">
        <f t="shared" si="321"/>
        <v>0</v>
      </c>
      <c r="K105" s="49">
        <f t="shared" si="321"/>
        <v>0</v>
      </c>
      <c r="L105" s="49">
        <f t="shared" si="321"/>
        <v>0</v>
      </c>
      <c r="M105" s="49">
        <f t="shared" si="321"/>
        <v>0</v>
      </c>
      <c r="N105" s="49">
        <f>N64+N76-N88-N103</f>
        <v>0</v>
      </c>
      <c r="O105" s="27"/>
      <c r="P105" s="14" t="s">
        <v>76</v>
      </c>
      <c r="Q105" s="49">
        <f t="shared" ref="Q105:X105" si="322">Q64+Q76-Q88-Q103</f>
        <v>0</v>
      </c>
      <c r="R105" s="49">
        <f t="shared" si="322"/>
        <v>0</v>
      </c>
      <c r="S105" s="49">
        <f t="shared" si="322"/>
        <v>0</v>
      </c>
      <c r="T105" s="49">
        <f t="shared" si="322"/>
        <v>0</v>
      </c>
      <c r="U105" s="49">
        <f t="shared" si="322"/>
        <v>0</v>
      </c>
      <c r="V105" s="49">
        <f t="shared" si="322"/>
        <v>0</v>
      </c>
      <c r="W105" s="49">
        <f t="shared" si="322"/>
        <v>0</v>
      </c>
      <c r="X105" s="49">
        <f t="shared" si="322"/>
        <v>0</v>
      </c>
      <c r="Y105" s="49">
        <f>Y64+Y76-Y88-Y103</f>
        <v>0</v>
      </c>
      <c r="Z105" s="27"/>
      <c r="AA105" s="14" t="s">
        <v>76</v>
      </c>
      <c r="AB105" s="49">
        <f>AB64+AB76-AB88-AB103</f>
        <v>0</v>
      </c>
      <c r="AC105" s="49">
        <f>AC64+AC76-AC88-AC103</f>
        <v>0</v>
      </c>
      <c r="AD105" s="49">
        <f>AD64+AD76-AD88-AD103</f>
        <v>0</v>
      </c>
      <c r="AE105" s="27"/>
      <c r="AF105" s="14" t="s">
        <v>76</v>
      </c>
      <c r="AG105" s="49">
        <f t="shared" ref="AG105:AN105" si="323">AG64+AG76-AG88-AG103</f>
        <v>0</v>
      </c>
      <c r="AH105" s="49">
        <f t="shared" si="323"/>
        <v>0</v>
      </c>
      <c r="AI105" s="49">
        <f t="shared" si="323"/>
        <v>0</v>
      </c>
      <c r="AJ105" s="49">
        <f t="shared" si="323"/>
        <v>0</v>
      </c>
      <c r="AK105" s="49">
        <f t="shared" si="323"/>
        <v>0</v>
      </c>
      <c r="AL105" s="49">
        <f t="shared" si="323"/>
        <v>0</v>
      </c>
      <c r="AM105" s="49">
        <f t="shared" si="323"/>
        <v>0</v>
      </c>
      <c r="AN105" s="49">
        <f t="shared" si="323"/>
        <v>0</v>
      </c>
      <c r="AO105" s="49">
        <f>AO64+AO76-AO88-AO103</f>
        <v>0</v>
      </c>
      <c r="AP105" s="27"/>
      <c r="AQ105" s="14" t="s">
        <v>76</v>
      </c>
      <c r="AR105" s="49">
        <f>AR64+AR76-AR88-AR103</f>
        <v>0</v>
      </c>
      <c r="AS105" s="49">
        <f>AS64+AS76-AS88-AS103</f>
        <v>0</v>
      </c>
      <c r="AT105" s="49">
        <f>AT64+AT76-AT88-AT103</f>
        <v>0</v>
      </c>
      <c r="AU105" s="27"/>
    </row>
    <row r="106" spans="1:47" ht="12" x14ac:dyDescent="0.2">
      <c r="A106" s="143"/>
      <c r="C106" s="143"/>
      <c r="D106" s="27"/>
      <c r="E106" s="27"/>
      <c r="F106" s="17"/>
      <c r="G106" s="17"/>
      <c r="H106" s="17"/>
      <c r="I106" s="17"/>
      <c r="J106" s="17"/>
      <c r="K106" s="17"/>
      <c r="L106" s="17"/>
      <c r="M106" s="17"/>
      <c r="N106" s="17"/>
      <c r="O106" s="27"/>
      <c r="P106" s="27"/>
      <c r="Q106" s="17"/>
      <c r="R106" s="17"/>
      <c r="S106" s="17"/>
      <c r="T106" s="17"/>
      <c r="U106" s="17"/>
      <c r="V106" s="17"/>
      <c r="W106" s="17"/>
      <c r="X106" s="17"/>
      <c r="Y106" s="17"/>
      <c r="Z106" s="27"/>
      <c r="AA106" s="27"/>
      <c r="AB106" s="17"/>
      <c r="AC106" s="17"/>
      <c r="AD106" s="17"/>
      <c r="AE106" s="27"/>
      <c r="AF106" s="27"/>
      <c r="AG106" s="17"/>
      <c r="AH106" s="17"/>
      <c r="AI106" s="17"/>
      <c r="AJ106" s="17"/>
      <c r="AK106" s="17"/>
      <c r="AL106" s="17"/>
      <c r="AM106" s="17"/>
      <c r="AN106" s="17"/>
      <c r="AO106" s="17"/>
      <c r="AP106" s="27"/>
      <c r="AQ106" s="27"/>
      <c r="AR106" s="17"/>
      <c r="AS106" s="17"/>
      <c r="AT106" s="17"/>
      <c r="AU106" s="27"/>
    </row>
    <row r="107" spans="1:47" ht="12" x14ac:dyDescent="0.2">
      <c r="B107" s="143">
        <f>IF(OR(H107&lt;0,K107&lt;0,N107&lt;0,AB107&lt;0,AC107&lt;0,AD107&lt;0,AI107&lt;0,AL107&lt;0,AO107&lt;0),1,0)</f>
        <v>0</v>
      </c>
      <c r="C107" s="143"/>
      <c r="D107" s="27"/>
      <c r="E107" s="13" t="s">
        <v>379</v>
      </c>
      <c r="F107" s="132">
        <v>0</v>
      </c>
      <c r="G107" s="132">
        <v>0</v>
      </c>
      <c r="H107" s="148">
        <f t="shared" ref="H107:H111" si="324">SUM(F107:G107)</f>
        <v>0</v>
      </c>
      <c r="I107" s="132">
        <v>0</v>
      </c>
      <c r="J107" s="132">
        <v>0</v>
      </c>
      <c r="K107" s="148">
        <f t="shared" ref="K107:K111" si="325">SUM(I107:J107)</f>
        <v>0</v>
      </c>
      <c r="L107" s="132">
        <v>0</v>
      </c>
      <c r="M107" s="132">
        <v>0</v>
      </c>
      <c r="N107" s="148">
        <f t="shared" ref="N107:N111" si="326">SUM(L107:M107)</f>
        <v>0</v>
      </c>
      <c r="O107" s="27"/>
      <c r="P107" s="13" t="s">
        <v>379</v>
      </c>
      <c r="Q107" s="132">
        <v>0</v>
      </c>
      <c r="R107" s="132">
        <v>0</v>
      </c>
      <c r="S107" s="148">
        <f t="shared" ref="S107:S111" si="327">SUM(Q107:R107)</f>
        <v>0</v>
      </c>
      <c r="T107" s="132">
        <v>0</v>
      </c>
      <c r="U107" s="132">
        <v>0</v>
      </c>
      <c r="V107" s="148">
        <f t="shared" ref="V107:V111" si="328">SUM(T107:U107)</f>
        <v>0</v>
      </c>
      <c r="W107" s="132">
        <v>0</v>
      </c>
      <c r="X107" s="132">
        <v>0</v>
      </c>
      <c r="Y107" s="148">
        <f t="shared" ref="Y107:Y111" si="329">SUM(W107:X107)</f>
        <v>0</v>
      </c>
      <c r="Z107" s="27"/>
      <c r="AA107" s="13" t="s">
        <v>379</v>
      </c>
      <c r="AB107" s="148">
        <f t="shared" ref="AB107:AB108" si="330">S107/S$17</f>
        <v>0</v>
      </c>
      <c r="AC107" s="148">
        <f t="shared" ref="AC107:AC108" si="331">V107/V$17</f>
        <v>0</v>
      </c>
      <c r="AD107" s="148">
        <f t="shared" ref="AD107:AD108" si="332">Y107/Y$17</f>
        <v>0</v>
      </c>
      <c r="AE107" s="27"/>
      <c r="AF107" s="13" t="s">
        <v>379</v>
      </c>
      <c r="AG107" s="132">
        <v>0</v>
      </c>
      <c r="AH107" s="132">
        <v>0</v>
      </c>
      <c r="AI107" s="148">
        <f t="shared" ref="AI107:AI111" si="333">SUM(AG107:AH107)</f>
        <v>0</v>
      </c>
      <c r="AJ107" s="132">
        <v>0</v>
      </c>
      <c r="AK107" s="132">
        <v>0</v>
      </c>
      <c r="AL107" s="148">
        <f t="shared" ref="AL107:AL111" si="334">SUM(AJ107:AK107)</f>
        <v>0</v>
      </c>
      <c r="AM107" s="132">
        <v>0</v>
      </c>
      <c r="AN107" s="132">
        <v>0</v>
      </c>
      <c r="AO107" s="148">
        <f t="shared" ref="AO107:AO111" si="335">SUM(AM107:AN107)</f>
        <v>0</v>
      </c>
      <c r="AP107" s="27"/>
      <c r="AQ107" s="13" t="s">
        <v>379</v>
      </c>
      <c r="AR107" s="148">
        <f t="shared" ref="AR107:AR108" si="336">AI107/AI$17</f>
        <v>0</v>
      </c>
      <c r="AS107" s="148">
        <f t="shared" ref="AS107:AS108" si="337">AL107/AL$17</f>
        <v>0</v>
      </c>
      <c r="AT107" s="148">
        <f t="shared" ref="AT107:AT108" si="338">AO107/AO$17</f>
        <v>0</v>
      </c>
      <c r="AU107" s="27"/>
    </row>
    <row r="108" spans="1:47" ht="12" x14ac:dyDescent="0.2">
      <c r="B108" s="143">
        <f>IF(OR(H108&lt;0,K108&lt;0,N108&lt;0,AB108&lt;0,AC108&lt;0,AD108&lt;0,AI108&lt;0,AL108&lt;0,AO108&lt;0),1,0)</f>
        <v>0</v>
      </c>
      <c r="C108" s="143"/>
      <c r="D108" s="27"/>
      <c r="E108" s="13" t="s">
        <v>380</v>
      </c>
      <c r="F108" s="132">
        <v>0</v>
      </c>
      <c r="G108" s="132">
        <v>0</v>
      </c>
      <c r="H108" s="148">
        <f t="shared" si="324"/>
        <v>0</v>
      </c>
      <c r="I108" s="132">
        <v>0</v>
      </c>
      <c r="J108" s="132">
        <v>0</v>
      </c>
      <c r="K108" s="148">
        <f t="shared" si="325"/>
        <v>0</v>
      </c>
      <c r="L108" s="132">
        <v>0</v>
      </c>
      <c r="M108" s="132">
        <v>0</v>
      </c>
      <c r="N108" s="148">
        <f t="shared" si="326"/>
        <v>0</v>
      </c>
      <c r="O108" s="27"/>
      <c r="P108" s="13" t="s">
        <v>380</v>
      </c>
      <c r="Q108" s="132">
        <v>0</v>
      </c>
      <c r="R108" s="132">
        <v>0</v>
      </c>
      <c r="S108" s="148">
        <f t="shared" si="327"/>
        <v>0</v>
      </c>
      <c r="T108" s="132">
        <v>0</v>
      </c>
      <c r="U108" s="132">
        <v>0</v>
      </c>
      <c r="V108" s="148">
        <f t="shared" si="328"/>
        <v>0</v>
      </c>
      <c r="W108" s="132">
        <v>0</v>
      </c>
      <c r="X108" s="132">
        <v>0</v>
      </c>
      <c r="Y108" s="148">
        <f t="shared" si="329"/>
        <v>0</v>
      </c>
      <c r="Z108" s="27"/>
      <c r="AA108" s="13" t="s">
        <v>380</v>
      </c>
      <c r="AB108" s="148">
        <f t="shared" si="330"/>
        <v>0</v>
      </c>
      <c r="AC108" s="148">
        <f t="shared" si="331"/>
        <v>0</v>
      </c>
      <c r="AD108" s="148">
        <f t="shared" si="332"/>
        <v>0</v>
      </c>
      <c r="AE108" s="27"/>
      <c r="AF108" s="13" t="s">
        <v>380</v>
      </c>
      <c r="AG108" s="132">
        <v>0</v>
      </c>
      <c r="AH108" s="132">
        <v>0</v>
      </c>
      <c r="AI108" s="148">
        <f t="shared" si="333"/>
        <v>0</v>
      </c>
      <c r="AJ108" s="132">
        <v>0</v>
      </c>
      <c r="AK108" s="132">
        <v>0</v>
      </c>
      <c r="AL108" s="148">
        <f t="shared" si="334"/>
        <v>0</v>
      </c>
      <c r="AM108" s="132">
        <v>0</v>
      </c>
      <c r="AN108" s="132">
        <v>0</v>
      </c>
      <c r="AO108" s="148">
        <f t="shared" si="335"/>
        <v>0</v>
      </c>
      <c r="AP108" s="27"/>
      <c r="AQ108" s="13" t="s">
        <v>380</v>
      </c>
      <c r="AR108" s="148">
        <f t="shared" si="336"/>
        <v>0</v>
      </c>
      <c r="AS108" s="148">
        <f t="shared" si="337"/>
        <v>0</v>
      </c>
      <c r="AT108" s="148">
        <f t="shared" si="338"/>
        <v>0</v>
      </c>
      <c r="AU108" s="27"/>
    </row>
    <row r="109" spans="1:47" ht="12" x14ac:dyDescent="0.2">
      <c r="B109" s="143">
        <f>IF(OR(H109&lt;0,K109&lt;0,N109&lt;0,AB109&lt;0,AC109&lt;0,AD109&lt;0,AI109&lt;0,AL109&lt;0,AO109&lt;0),1,0)</f>
        <v>0</v>
      </c>
      <c r="C109" s="143"/>
      <c r="D109" s="27"/>
      <c r="E109" s="13" t="s">
        <v>381</v>
      </c>
      <c r="F109" s="132">
        <v>0</v>
      </c>
      <c r="G109" s="132">
        <v>0</v>
      </c>
      <c r="H109" s="148">
        <f t="shared" si="324"/>
        <v>0</v>
      </c>
      <c r="I109" s="132">
        <v>0</v>
      </c>
      <c r="J109" s="132">
        <v>0</v>
      </c>
      <c r="K109" s="148">
        <f t="shared" si="325"/>
        <v>0</v>
      </c>
      <c r="L109" s="132">
        <v>0</v>
      </c>
      <c r="M109" s="132">
        <v>0</v>
      </c>
      <c r="N109" s="148">
        <f t="shared" si="326"/>
        <v>0</v>
      </c>
      <c r="O109" s="27"/>
      <c r="P109" s="13" t="s">
        <v>381</v>
      </c>
      <c r="Q109" s="132">
        <v>0</v>
      </c>
      <c r="R109" s="132">
        <v>0</v>
      </c>
      <c r="S109" s="148">
        <f t="shared" si="327"/>
        <v>0</v>
      </c>
      <c r="T109" s="132">
        <v>0</v>
      </c>
      <c r="U109" s="132">
        <v>0</v>
      </c>
      <c r="V109" s="148">
        <f t="shared" si="328"/>
        <v>0</v>
      </c>
      <c r="W109" s="132">
        <v>0</v>
      </c>
      <c r="X109" s="132">
        <v>0</v>
      </c>
      <c r="Y109" s="148">
        <f t="shared" si="329"/>
        <v>0</v>
      </c>
      <c r="Z109" s="27"/>
      <c r="AA109" s="13" t="s">
        <v>381</v>
      </c>
      <c r="AB109" s="148">
        <f t="shared" ref="AB109:AB111" si="339">S109/S$17</f>
        <v>0</v>
      </c>
      <c r="AC109" s="148">
        <f t="shared" ref="AC109:AC111" si="340">V109/V$17</f>
        <v>0</v>
      </c>
      <c r="AD109" s="148">
        <f t="shared" ref="AD109:AD111" si="341">Y109/Y$17</f>
        <v>0</v>
      </c>
      <c r="AE109" s="27"/>
      <c r="AF109" s="13" t="s">
        <v>381</v>
      </c>
      <c r="AG109" s="132">
        <v>0</v>
      </c>
      <c r="AH109" s="132">
        <v>0</v>
      </c>
      <c r="AI109" s="148">
        <f t="shared" si="333"/>
        <v>0</v>
      </c>
      <c r="AJ109" s="132">
        <v>0</v>
      </c>
      <c r="AK109" s="132">
        <v>0</v>
      </c>
      <c r="AL109" s="148">
        <f t="shared" si="334"/>
        <v>0</v>
      </c>
      <c r="AM109" s="132">
        <v>0</v>
      </c>
      <c r="AN109" s="132">
        <v>0</v>
      </c>
      <c r="AO109" s="148">
        <f t="shared" si="335"/>
        <v>0</v>
      </c>
      <c r="AP109" s="27"/>
      <c r="AQ109" s="13" t="s">
        <v>381</v>
      </c>
      <c r="AR109" s="148">
        <f t="shared" ref="AR109:AR111" si="342">AI109/AI$17</f>
        <v>0</v>
      </c>
      <c r="AS109" s="148">
        <f t="shared" ref="AS109:AS111" si="343">AL109/AL$17</f>
        <v>0</v>
      </c>
      <c r="AT109" s="148">
        <f t="shared" ref="AT109:AT111" si="344">AO109/AO$17</f>
        <v>0</v>
      </c>
      <c r="AU109" s="27"/>
    </row>
    <row r="110" spans="1:47" ht="12" x14ac:dyDescent="0.2">
      <c r="B110" s="143">
        <f>IF(OR(H110&lt;0,K110&lt;0,N110&lt;0,AB110&lt;0,AC110&lt;0,AD110&lt;0,AI110&lt;0,AL110&lt;0,AO110&lt;0),1,0)</f>
        <v>0</v>
      </c>
      <c r="C110" s="143"/>
      <c r="D110" s="27"/>
      <c r="E110" s="13" t="s">
        <v>382</v>
      </c>
      <c r="F110" s="132">
        <v>0</v>
      </c>
      <c r="G110" s="132">
        <v>0</v>
      </c>
      <c r="H110" s="148">
        <f t="shared" si="324"/>
        <v>0</v>
      </c>
      <c r="I110" s="132">
        <v>0</v>
      </c>
      <c r="J110" s="132">
        <v>0</v>
      </c>
      <c r="K110" s="148">
        <f t="shared" si="325"/>
        <v>0</v>
      </c>
      <c r="L110" s="132">
        <v>0</v>
      </c>
      <c r="M110" s="132">
        <v>0</v>
      </c>
      <c r="N110" s="148">
        <f t="shared" si="326"/>
        <v>0</v>
      </c>
      <c r="O110" s="27"/>
      <c r="P110" s="13" t="s">
        <v>382</v>
      </c>
      <c r="Q110" s="132">
        <v>0</v>
      </c>
      <c r="R110" s="132">
        <v>0</v>
      </c>
      <c r="S110" s="148">
        <f t="shared" si="327"/>
        <v>0</v>
      </c>
      <c r="T110" s="132">
        <v>0</v>
      </c>
      <c r="U110" s="132">
        <v>0</v>
      </c>
      <c r="V110" s="148">
        <f t="shared" si="328"/>
        <v>0</v>
      </c>
      <c r="W110" s="132">
        <v>0</v>
      </c>
      <c r="X110" s="132">
        <v>0</v>
      </c>
      <c r="Y110" s="148">
        <f t="shared" si="329"/>
        <v>0</v>
      </c>
      <c r="Z110" s="27"/>
      <c r="AA110" s="13" t="s">
        <v>382</v>
      </c>
      <c r="AB110" s="148">
        <f t="shared" si="339"/>
        <v>0</v>
      </c>
      <c r="AC110" s="148">
        <f t="shared" si="340"/>
        <v>0</v>
      </c>
      <c r="AD110" s="148">
        <f t="shared" si="341"/>
        <v>0</v>
      </c>
      <c r="AE110" s="27"/>
      <c r="AF110" s="13" t="s">
        <v>382</v>
      </c>
      <c r="AG110" s="132">
        <v>0</v>
      </c>
      <c r="AH110" s="132">
        <v>0</v>
      </c>
      <c r="AI110" s="148">
        <f t="shared" si="333"/>
        <v>0</v>
      </c>
      <c r="AJ110" s="132">
        <v>0</v>
      </c>
      <c r="AK110" s="132">
        <v>0</v>
      </c>
      <c r="AL110" s="148">
        <f t="shared" si="334"/>
        <v>0</v>
      </c>
      <c r="AM110" s="132">
        <v>0</v>
      </c>
      <c r="AN110" s="132">
        <v>0</v>
      </c>
      <c r="AO110" s="148">
        <f t="shared" si="335"/>
        <v>0</v>
      </c>
      <c r="AP110" s="27"/>
      <c r="AQ110" s="13" t="s">
        <v>382</v>
      </c>
      <c r="AR110" s="148">
        <f t="shared" si="342"/>
        <v>0</v>
      </c>
      <c r="AS110" s="148">
        <f t="shared" si="343"/>
        <v>0</v>
      </c>
      <c r="AT110" s="148">
        <f t="shared" si="344"/>
        <v>0</v>
      </c>
      <c r="AU110" s="27"/>
    </row>
    <row r="111" spans="1:47" ht="12" x14ac:dyDescent="0.2">
      <c r="B111" s="143">
        <f>IF(OR(H111&lt;0,K111&lt;0,N111&lt;0,AB111&lt;0,AC111&lt;0,AD111&lt;0,AI111&lt;0,AL111&lt;0,AO111&lt;0),1,0)</f>
        <v>0</v>
      </c>
      <c r="C111" s="143"/>
      <c r="D111" s="27"/>
      <c r="E111" s="13" t="s">
        <v>383</v>
      </c>
      <c r="F111" s="132">
        <v>0</v>
      </c>
      <c r="G111" s="132">
        <v>0</v>
      </c>
      <c r="H111" s="148">
        <f t="shared" si="324"/>
        <v>0</v>
      </c>
      <c r="I111" s="132">
        <v>0</v>
      </c>
      <c r="J111" s="132">
        <v>0</v>
      </c>
      <c r="K111" s="148">
        <f t="shared" si="325"/>
        <v>0</v>
      </c>
      <c r="L111" s="132">
        <v>0</v>
      </c>
      <c r="M111" s="132">
        <v>0</v>
      </c>
      <c r="N111" s="148">
        <f t="shared" si="326"/>
        <v>0</v>
      </c>
      <c r="O111" s="27"/>
      <c r="P111" s="13" t="s">
        <v>383</v>
      </c>
      <c r="Q111" s="132">
        <v>0</v>
      </c>
      <c r="R111" s="132">
        <v>0</v>
      </c>
      <c r="S111" s="148">
        <f t="shared" si="327"/>
        <v>0</v>
      </c>
      <c r="T111" s="132">
        <v>0</v>
      </c>
      <c r="U111" s="132">
        <v>0</v>
      </c>
      <c r="V111" s="148">
        <f t="shared" si="328"/>
        <v>0</v>
      </c>
      <c r="W111" s="132">
        <v>0</v>
      </c>
      <c r="X111" s="132">
        <v>0</v>
      </c>
      <c r="Y111" s="148">
        <f t="shared" si="329"/>
        <v>0</v>
      </c>
      <c r="Z111" s="27"/>
      <c r="AA111" s="13" t="s">
        <v>383</v>
      </c>
      <c r="AB111" s="148">
        <f t="shared" si="339"/>
        <v>0</v>
      </c>
      <c r="AC111" s="148">
        <f t="shared" si="340"/>
        <v>0</v>
      </c>
      <c r="AD111" s="148">
        <f t="shared" si="341"/>
        <v>0</v>
      </c>
      <c r="AE111" s="27"/>
      <c r="AF111" s="13" t="s">
        <v>383</v>
      </c>
      <c r="AG111" s="132">
        <v>0</v>
      </c>
      <c r="AH111" s="132">
        <v>0</v>
      </c>
      <c r="AI111" s="148">
        <f t="shared" si="333"/>
        <v>0</v>
      </c>
      <c r="AJ111" s="132">
        <v>0</v>
      </c>
      <c r="AK111" s="132">
        <v>0</v>
      </c>
      <c r="AL111" s="148">
        <f t="shared" si="334"/>
        <v>0</v>
      </c>
      <c r="AM111" s="132">
        <v>0</v>
      </c>
      <c r="AN111" s="132">
        <v>0</v>
      </c>
      <c r="AO111" s="148">
        <f t="shared" si="335"/>
        <v>0</v>
      </c>
      <c r="AP111" s="27"/>
      <c r="AQ111" s="13" t="s">
        <v>383</v>
      </c>
      <c r="AR111" s="148">
        <f t="shared" si="342"/>
        <v>0</v>
      </c>
      <c r="AS111" s="148">
        <f t="shared" si="343"/>
        <v>0</v>
      </c>
      <c r="AT111" s="148">
        <f t="shared" si="344"/>
        <v>0</v>
      </c>
      <c r="AU111" s="27"/>
    </row>
    <row r="112" spans="1:47" ht="12" x14ac:dyDescent="0.2">
      <c r="A112" s="143"/>
      <c r="C112" s="143"/>
      <c r="D112" s="27"/>
      <c r="E112" s="14" t="s">
        <v>205</v>
      </c>
      <c r="F112" s="49">
        <f t="shared" ref="F112:M112" si="345">SUM(F107:F111)</f>
        <v>0</v>
      </c>
      <c r="G112" s="49">
        <f t="shared" si="345"/>
        <v>0</v>
      </c>
      <c r="H112" s="49">
        <f t="shared" si="345"/>
        <v>0</v>
      </c>
      <c r="I112" s="49">
        <f t="shared" si="345"/>
        <v>0</v>
      </c>
      <c r="J112" s="49">
        <f t="shared" si="345"/>
        <v>0</v>
      </c>
      <c r="K112" s="49">
        <f t="shared" si="345"/>
        <v>0</v>
      </c>
      <c r="L112" s="49">
        <f t="shared" si="345"/>
        <v>0</v>
      </c>
      <c r="M112" s="49">
        <f t="shared" si="345"/>
        <v>0</v>
      </c>
      <c r="N112" s="49">
        <f>SUM(N107:N111)</f>
        <v>0</v>
      </c>
      <c r="O112" s="27"/>
      <c r="P112" s="14" t="s">
        <v>205</v>
      </c>
      <c r="Q112" s="49">
        <f t="shared" ref="Q112:X112" si="346">SUM(Q107:Q111)</f>
        <v>0</v>
      </c>
      <c r="R112" s="49">
        <f t="shared" si="346"/>
        <v>0</v>
      </c>
      <c r="S112" s="49">
        <f t="shared" si="346"/>
        <v>0</v>
      </c>
      <c r="T112" s="49">
        <f t="shared" si="346"/>
        <v>0</v>
      </c>
      <c r="U112" s="49">
        <f t="shared" si="346"/>
        <v>0</v>
      </c>
      <c r="V112" s="49">
        <f t="shared" si="346"/>
        <v>0</v>
      </c>
      <c r="W112" s="49">
        <f t="shared" si="346"/>
        <v>0</v>
      </c>
      <c r="X112" s="49">
        <f t="shared" si="346"/>
        <v>0</v>
      </c>
      <c r="Y112" s="49">
        <f>SUM(Y107:Y111)</f>
        <v>0</v>
      </c>
      <c r="Z112" s="27"/>
      <c r="AA112" s="14" t="s">
        <v>205</v>
      </c>
      <c r="AB112" s="49">
        <f t="shared" ref="AB112:AD112" si="347">SUM(AB107:AB111)</f>
        <v>0</v>
      </c>
      <c r="AC112" s="49">
        <f t="shared" si="347"/>
        <v>0</v>
      </c>
      <c r="AD112" s="49">
        <f t="shared" si="347"/>
        <v>0</v>
      </c>
      <c r="AE112" s="27"/>
      <c r="AF112" s="14" t="s">
        <v>205</v>
      </c>
      <c r="AG112" s="49">
        <f t="shared" ref="AG112:AN112" si="348">SUM(AG107:AG111)</f>
        <v>0</v>
      </c>
      <c r="AH112" s="49">
        <f t="shared" si="348"/>
        <v>0</v>
      </c>
      <c r="AI112" s="49">
        <f t="shared" si="348"/>
        <v>0</v>
      </c>
      <c r="AJ112" s="49">
        <f t="shared" si="348"/>
        <v>0</v>
      </c>
      <c r="AK112" s="49">
        <f t="shared" si="348"/>
        <v>0</v>
      </c>
      <c r="AL112" s="49">
        <f t="shared" si="348"/>
        <v>0</v>
      </c>
      <c r="AM112" s="49">
        <f t="shared" si="348"/>
        <v>0</v>
      </c>
      <c r="AN112" s="49">
        <f t="shared" si="348"/>
        <v>0</v>
      </c>
      <c r="AO112" s="49">
        <f t="shared" ref="AO112" si="349">SUM(AO107:AO111)</f>
        <v>0</v>
      </c>
      <c r="AP112" s="27"/>
      <c r="AQ112" s="14" t="s">
        <v>205</v>
      </c>
      <c r="AR112" s="49">
        <f t="shared" ref="AR112" si="350">SUM(AR107:AR111)</f>
        <v>0</v>
      </c>
      <c r="AS112" s="49">
        <f t="shared" ref="AS112" si="351">SUM(AS107:AS111)</f>
        <v>0</v>
      </c>
      <c r="AT112" s="49">
        <f t="shared" ref="AT112" si="352">SUM(AT107:AT111)</f>
        <v>0</v>
      </c>
      <c r="AU112" s="27"/>
    </row>
    <row r="113" spans="1:47" ht="12" x14ac:dyDescent="0.2">
      <c r="A113" s="143"/>
      <c r="C113" s="143"/>
      <c r="D113" s="27"/>
      <c r="E113" s="27"/>
      <c r="F113" s="17"/>
      <c r="G113" s="17"/>
      <c r="H113" s="17"/>
      <c r="I113" s="17"/>
      <c r="J113" s="17"/>
      <c r="K113" s="17"/>
      <c r="L113" s="17"/>
      <c r="M113" s="17"/>
      <c r="N113" s="17"/>
      <c r="O113" s="27"/>
      <c r="P113" s="27"/>
      <c r="Q113" s="17"/>
      <c r="R113" s="17"/>
      <c r="S113" s="17"/>
      <c r="T113" s="17"/>
      <c r="U113" s="17"/>
      <c r="V113" s="17"/>
      <c r="W113" s="17"/>
      <c r="X113" s="17"/>
      <c r="Y113" s="17"/>
      <c r="Z113" s="27"/>
      <c r="AA113" s="27"/>
      <c r="AB113" s="17"/>
      <c r="AC113" s="17"/>
      <c r="AD113" s="17"/>
      <c r="AE113" s="27"/>
      <c r="AF113" s="27"/>
      <c r="AG113" s="17"/>
      <c r="AH113" s="17"/>
      <c r="AI113" s="17"/>
      <c r="AJ113" s="17"/>
      <c r="AK113" s="17"/>
      <c r="AL113" s="17"/>
      <c r="AM113" s="17"/>
      <c r="AN113" s="17"/>
      <c r="AO113" s="17"/>
      <c r="AP113" s="27"/>
      <c r="AQ113" s="27"/>
      <c r="AR113" s="17"/>
      <c r="AS113" s="17"/>
      <c r="AT113" s="17"/>
      <c r="AU113" s="27"/>
    </row>
    <row r="114" spans="1:47" ht="12" x14ac:dyDescent="0.2">
      <c r="A114" s="143"/>
      <c r="C114" s="143"/>
      <c r="D114" s="27"/>
      <c r="E114" s="22" t="s">
        <v>39</v>
      </c>
      <c r="F114" s="17"/>
      <c r="G114" s="17"/>
      <c r="H114" s="50">
        <f>H103+H112</f>
        <v>0</v>
      </c>
      <c r="I114" s="17"/>
      <c r="J114" s="17"/>
      <c r="K114" s="50">
        <f>K103+K112</f>
        <v>0</v>
      </c>
      <c r="L114" s="17"/>
      <c r="M114" s="17"/>
      <c r="N114" s="50">
        <f>N103+N112</f>
        <v>0</v>
      </c>
      <c r="O114" s="27"/>
      <c r="P114" s="22" t="s">
        <v>39</v>
      </c>
      <c r="Q114" s="17"/>
      <c r="R114" s="17"/>
      <c r="S114" s="50">
        <f>S103+S112</f>
        <v>0</v>
      </c>
      <c r="T114" s="17"/>
      <c r="U114" s="17"/>
      <c r="V114" s="50">
        <f>V103+V112</f>
        <v>0</v>
      </c>
      <c r="W114" s="17"/>
      <c r="X114" s="17"/>
      <c r="Y114" s="50">
        <f>Y103+Y112</f>
        <v>0</v>
      </c>
      <c r="Z114" s="27"/>
      <c r="AA114" s="22" t="s">
        <v>39</v>
      </c>
      <c r="AB114" s="50">
        <f>AB103+AB112</f>
        <v>0</v>
      </c>
      <c r="AC114" s="50">
        <f>AC103+AC112</f>
        <v>0</v>
      </c>
      <c r="AD114" s="50">
        <f>AD103+AD112</f>
        <v>0</v>
      </c>
      <c r="AE114" s="27"/>
      <c r="AF114" s="22" t="s">
        <v>39</v>
      </c>
      <c r="AG114" s="17"/>
      <c r="AH114" s="17"/>
      <c r="AI114" s="50">
        <f>AI103+AI112</f>
        <v>0</v>
      </c>
      <c r="AJ114" s="17"/>
      <c r="AK114" s="17"/>
      <c r="AL114" s="50">
        <f>AL103+AL112</f>
        <v>0</v>
      </c>
      <c r="AM114" s="17"/>
      <c r="AN114" s="17"/>
      <c r="AO114" s="50">
        <f>AO103+AO112</f>
        <v>0</v>
      </c>
      <c r="AP114" s="27"/>
      <c r="AQ114" s="22" t="s">
        <v>39</v>
      </c>
      <c r="AR114" s="50">
        <f>AR103+AR112</f>
        <v>0</v>
      </c>
      <c r="AS114" s="50">
        <f t="shared" ref="AS114:AT114" si="353">AS103+AS112</f>
        <v>0</v>
      </c>
      <c r="AT114" s="50">
        <f t="shared" si="353"/>
        <v>0</v>
      </c>
      <c r="AU114" s="27"/>
    </row>
    <row r="115" spans="1:47" ht="12" x14ac:dyDescent="0.2">
      <c r="A115" s="143"/>
      <c r="C115" s="143"/>
      <c r="D115" s="44"/>
      <c r="E115" s="46"/>
      <c r="F115" s="47"/>
      <c r="G115" s="47"/>
      <c r="H115" s="47"/>
      <c r="I115" s="47"/>
      <c r="J115" s="47"/>
      <c r="K115" s="47"/>
      <c r="L115" s="47"/>
      <c r="M115" s="47"/>
      <c r="N115" s="47"/>
      <c r="O115" s="44"/>
      <c r="P115" s="46"/>
      <c r="Q115" s="47"/>
      <c r="R115" s="47"/>
      <c r="S115" s="47"/>
      <c r="T115" s="47"/>
      <c r="U115" s="47"/>
      <c r="V115" s="47"/>
      <c r="W115" s="47"/>
      <c r="X115" s="47"/>
      <c r="Y115" s="47"/>
      <c r="Z115" s="44"/>
      <c r="AA115" s="46"/>
      <c r="AB115" s="47"/>
      <c r="AC115" s="47"/>
      <c r="AD115" s="47"/>
      <c r="AE115" s="44"/>
      <c r="AF115" s="46"/>
      <c r="AG115" s="47"/>
      <c r="AH115" s="47"/>
      <c r="AI115" s="47"/>
      <c r="AJ115" s="47"/>
      <c r="AK115" s="47"/>
      <c r="AL115" s="47"/>
      <c r="AM115" s="47"/>
      <c r="AN115" s="47"/>
      <c r="AO115" s="47"/>
      <c r="AP115" s="44"/>
      <c r="AQ115" s="46"/>
      <c r="AR115" s="47"/>
      <c r="AS115" s="47"/>
      <c r="AT115" s="47"/>
      <c r="AU115" s="44"/>
    </row>
    <row r="116" spans="1:47" ht="12" x14ac:dyDescent="0.2">
      <c r="A116" s="143">
        <f>IF(OR(H116&lt;0,K116&lt;0,N116&lt;0,AB116&lt;0,AC116&lt;0,AD116&lt;0,AI116&lt;0,AL116&lt;0,AO116&lt;0),1,0)</f>
        <v>0</v>
      </c>
      <c r="C116" s="143"/>
      <c r="D116" s="44"/>
      <c r="E116" s="37" t="s">
        <v>244</v>
      </c>
      <c r="F116" s="73"/>
      <c r="G116" s="73"/>
      <c r="H116" s="132">
        <v>0</v>
      </c>
      <c r="I116" s="73"/>
      <c r="J116" s="73"/>
      <c r="K116" s="132">
        <v>0</v>
      </c>
      <c r="L116" s="73"/>
      <c r="M116" s="73"/>
      <c r="N116" s="132">
        <v>0</v>
      </c>
      <c r="O116" s="44"/>
      <c r="P116" s="37" t="s">
        <v>245</v>
      </c>
      <c r="Q116" s="73"/>
      <c r="R116" s="73"/>
      <c r="S116" s="132">
        <v>0</v>
      </c>
      <c r="T116" s="73"/>
      <c r="U116" s="73"/>
      <c r="V116" s="132">
        <v>0</v>
      </c>
      <c r="W116" s="73"/>
      <c r="X116" s="73"/>
      <c r="Y116" s="132">
        <v>0</v>
      </c>
      <c r="Z116" s="44"/>
      <c r="AA116" s="37" t="s">
        <v>244</v>
      </c>
      <c r="AB116" s="148">
        <f t="shared" ref="AB116" si="354">S116/S$17</f>
        <v>0</v>
      </c>
      <c r="AC116" s="148">
        <f t="shared" ref="AC116" si="355">V116/V$17</f>
        <v>0</v>
      </c>
      <c r="AD116" s="148">
        <f t="shared" ref="AD116" si="356">Y116/Y$17</f>
        <v>0</v>
      </c>
      <c r="AE116" s="44"/>
      <c r="AF116" s="37" t="s">
        <v>245</v>
      </c>
      <c r="AG116" s="73"/>
      <c r="AH116" s="73"/>
      <c r="AI116" s="132">
        <v>0</v>
      </c>
      <c r="AJ116" s="73"/>
      <c r="AK116" s="73"/>
      <c r="AL116" s="132">
        <v>0</v>
      </c>
      <c r="AM116" s="73"/>
      <c r="AN116" s="73"/>
      <c r="AO116" s="132">
        <v>0</v>
      </c>
      <c r="AP116" s="44"/>
      <c r="AQ116" s="37" t="s">
        <v>244</v>
      </c>
      <c r="AR116" s="148">
        <f t="shared" ref="AR116" si="357">AI116/AI$17</f>
        <v>0</v>
      </c>
      <c r="AS116" s="148">
        <f t="shared" ref="AS116" si="358">AL116/AL$17</f>
        <v>0</v>
      </c>
      <c r="AT116" s="148">
        <f t="shared" ref="AT116" si="359">AO116/AO$17</f>
        <v>0</v>
      </c>
      <c r="AU116" s="44"/>
    </row>
    <row r="117" spans="1:47" ht="12" x14ac:dyDescent="0.2">
      <c r="A117" s="143"/>
      <c r="C117" s="143"/>
      <c r="D117" s="78"/>
      <c r="E117" s="37" t="s">
        <v>185</v>
      </c>
      <c r="F117" s="73"/>
      <c r="G117" s="73"/>
      <c r="H117" s="94" t="s">
        <v>145</v>
      </c>
      <c r="I117" s="73"/>
      <c r="J117" s="73"/>
      <c r="K117" s="94" t="s">
        <v>145</v>
      </c>
      <c r="L117" s="73"/>
      <c r="M117" s="73"/>
      <c r="N117" s="94" t="s">
        <v>145</v>
      </c>
      <c r="O117" s="78"/>
      <c r="P117" s="37" t="s">
        <v>185</v>
      </c>
      <c r="Q117" s="73"/>
      <c r="R117" s="73"/>
      <c r="S117" s="94" t="s">
        <v>145</v>
      </c>
      <c r="T117" s="73"/>
      <c r="U117" s="73"/>
      <c r="V117" s="94" t="s">
        <v>145</v>
      </c>
      <c r="W117" s="73"/>
      <c r="X117" s="73"/>
      <c r="Y117" s="94" t="s">
        <v>145</v>
      </c>
      <c r="Z117" s="78"/>
      <c r="AA117" s="37" t="s">
        <v>185</v>
      </c>
      <c r="AB117" s="146" t="str">
        <f>S117</f>
        <v>No</v>
      </c>
      <c r="AC117" s="146" t="str">
        <f>V117</f>
        <v>No</v>
      </c>
      <c r="AD117" s="146" t="str">
        <f>Y117</f>
        <v>No</v>
      </c>
      <c r="AE117" s="78"/>
      <c r="AF117" s="37" t="s">
        <v>185</v>
      </c>
      <c r="AG117" s="73"/>
      <c r="AH117" s="73"/>
      <c r="AI117" s="94" t="s">
        <v>145</v>
      </c>
      <c r="AJ117" s="73"/>
      <c r="AK117" s="73"/>
      <c r="AL117" s="94" t="s">
        <v>145</v>
      </c>
      <c r="AM117" s="73"/>
      <c r="AN117" s="73"/>
      <c r="AO117" s="94" t="s">
        <v>145</v>
      </c>
      <c r="AP117" s="78"/>
      <c r="AQ117" s="37" t="s">
        <v>185</v>
      </c>
      <c r="AR117" s="146" t="str">
        <f>AI117</f>
        <v>No</v>
      </c>
      <c r="AS117" s="146" t="str">
        <f>AL117</f>
        <v>No</v>
      </c>
      <c r="AT117" s="146" t="str">
        <f>AO117</f>
        <v>No</v>
      </c>
      <c r="AU117" s="78"/>
    </row>
    <row r="118" spans="1:47" ht="12" x14ac:dyDescent="0.2">
      <c r="A118" s="143"/>
      <c r="C118" s="143"/>
      <c r="D118" s="27"/>
      <c r="E118" s="27"/>
      <c r="F118" s="68"/>
      <c r="G118" s="68"/>
      <c r="H118" s="27"/>
      <c r="I118" s="68"/>
      <c r="J118" s="68"/>
      <c r="K118" s="27"/>
      <c r="L118" s="68"/>
      <c r="M118" s="68"/>
      <c r="N118" s="27"/>
      <c r="O118" s="27"/>
      <c r="P118" s="27"/>
      <c r="Q118" s="68"/>
      <c r="R118" s="68"/>
      <c r="S118" s="27"/>
      <c r="T118" s="68"/>
      <c r="U118" s="68"/>
      <c r="V118" s="27"/>
      <c r="W118" s="68"/>
      <c r="X118" s="68"/>
      <c r="Y118" s="27"/>
      <c r="Z118" s="27"/>
      <c r="AA118" s="23"/>
      <c r="AB118" s="27"/>
      <c r="AC118" s="27"/>
      <c r="AD118" s="27"/>
      <c r="AE118" s="27"/>
      <c r="AF118" s="27"/>
      <c r="AG118" s="68"/>
      <c r="AH118" s="68"/>
      <c r="AI118" s="27"/>
      <c r="AJ118" s="68"/>
      <c r="AK118" s="68"/>
      <c r="AL118" s="27"/>
      <c r="AM118" s="68"/>
      <c r="AN118" s="68"/>
      <c r="AO118" s="27"/>
      <c r="AP118" s="27"/>
      <c r="AQ118" s="23"/>
      <c r="AR118" s="27"/>
      <c r="AS118" s="27"/>
      <c r="AT118" s="27"/>
      <c r="AU118" s="27"/>
    </row>
    <row r="119" spans="1:47" ht="12" x14ac:dyDescent="0.2">
      <c r="A119" s="143"/>
      <c r="C119" s="143"/>
      <c r="D119" s="143"/>
      <c r="E119" s="143"/>
      <c r="F119" s="143"/>
      <c r="G119" s="143"/>
      <c r="H119" s="143"/>
      <c r="I119" s="143"/>
      <c r="J119" s="143"/>
      <c r="K119" s="143"/>
      <c r="L119" s="143"/>
      <c r="M119" s="143"/>
      <c r="N119" s="143"/>
      <c r="O119" s="143"/>
      <c r="P119" s="143"/>
      <c r="Q119" s="143"/>
      <c r="R119" s="143"/>
      <c r="S119" s="143"/>
      <c r="T119" s="143"/>
      <c r="U119" s="143"/>
      <c r="V119" s="143"/>
      <c r="W119" s="143"/>
      <c r="X119" s="143"/>
      <c r="Y119" s="143"/>
      <c r="Z119" s="143"/>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row>
    <row r="120" spans="1:47" ht="12" x14ac:dyDescent="0.2">
      <c r="B120" s="143">
        <f>1-(H120*K120*N120*AB120*AC120*AD120*AR120*AS120*AT120)</f>
        <v>0</v>
      </c>
      <c r="C120" s="143"/>
      <c r="D120" s="27"/>
      <c r="E120" s="24" t="s">
        <v>186</v>
      </c>
      <c r="F120" s="74"/>
      <c r="G120" s="74"/>
      <c r="H120" s="121" t="b">
        <f>ABS((H112+H103+H88)-(H76+H64)) &lt; eTol</f>
        <v>1</v>
      </c>
      <c r="I120" s="74"/>
      <c r="J120" s="74"/>
      <c r="K120" s="121" t="b">
        <f>ABS((K112+K103+K88)-(K76+K64)) &lt; eTol</f>
        <v>1</v>
      </c>
      <c r="L120" s="74"/>
      <c r="M120" s="74"/>
      <c r="N120" s="121" t="b">
        <f>ABS((N112+N103+N88)-(N76+N64)) &lt; eTol</f>
        <v>1</v>
      </c>
      <c r="O120" s="27"/>
      <c r="P120" s="24" t="s">
        <v>186</v>
      </c>
      <c r="Q120" s="74"/>
      <c r="R120" s="74"/>
      <c r="S120" s="121" t="b">
        <f>ABS((S112+S103+S88)-(S76+S64)) &lt; eTol</f>
        <v>1</v>
      </c>
      <c r="T120" s="74"/>
      <c r="U120" s="74"/>
      <c r="V120" s="121" t="b">
        <f>ABS((V112+V103+V88)-(V76+V64)) &lt; eTol</f>
        <v>1</v>
      </c>
      <c r="W120" s="74"/>
      <c r="X120" s="74"/>
      <c r="Y120" s="121" t="b">
        <f>ABS((Y112+Y103+Y88)-(Y76+Y64)) &lt; eTol</f>
        <v>1</v>
      </c>
      <c r="Z120" s="27"/>
      <c r="AA120" s="24" t="s">
        <v>186</v>
      </c>
      <c r="AB120" s="121" t="b">
        <f>ABS((AB112+AB103+AB88)-(AB76+AB64)) &lt; eTol</f>
        <v>1</v>
      </c>
      <c r="AC120" s="121" t="b">
        <f>ABS((AC112+AC103+AC88)-(AC76+AC64)) &lt; eTol</f>
        <v>1</v>
      </c>
      <c r="AD120" s="121" t="b">
        <f>ABS((AD112+AD103+AD88)-(AD76+AD64)) &lt; eTol</f>
        <v>1</v>
      </c>
      <c r="AE120" s="27"/>
      <c r="AF120" s="24" t="s">
        <v>186</v>
      </c>
      <c r="AG120" s="74"/>
      <c r="AH120" s="74"/>
      <c r="AI120" s="121" t="b">
        <f>ABS((AI112+AI103+AI88)-(AI76+AI64)) &lt; eTol</f>
        <v>1</v>
      </c>
      <c r="AJ120" s="74"/>
      <c r="AK120" s="74"/>
      <c r="AL120" s="121" t="b">
        <f>ABS((AL112+AL103+AL88)-(AL76+AL64)) &lt; eTol</f>
        <v>1</v>
      </c>
      <c r="AM120" s="74"/>
      <c r="AN120" s="74"/>
      <c r="AO120" s="121" t="b">
        <f>ABS((AO112+AO103+AO88)-(AO76+AO64)) &lt; eTol</f>
        <v>1</v>
      </c>
      <c r="AP120" s="27"/>
      <c r="AQ120" s="24" t="s">
        <v>186</v>
      </c>
      <c r="AR120" s="121" t="b">
        <f>ABS((AR112+AR103+AR88)-(AR76+AR64)) &lt; eTol</f>
        <v>1</v>
      </c>
      <c r="AS120" s="121" t="b">
        <f>ABS((AS112+AS103+AS88)-(AS76+AS64)) &lt; eTol</f>
        <v>1</v>
      </c>
      <c r="AT120" s="121" t="b">
        <f>ABS((AT112+AT103+AT88)-(AT76+AT64)) &lt; eTol</f>
        <v>1</v>
      </c>
      <c r="AU120" s="27"/>
    </row>
    <row r="121" spans="1:47" ht="12" x14ac:dyDescent="0.2">
      <c r="A121" s="143"/>
      <c r="C121" s="143"/>
      <c r="D121" s="27"/>
      <c r="E121" s="23"/>
      <c r="F121" s="68"/>
      <c r="G121" s="68"/>
      <c r="H121" s="27"/>
      <c r="I121" s="68"/>
      <c r="J121" s="68"/>
      <c r="K121" s="27"/>
      <c r="L121" s="68"/>
      <c r="M121" s="68"/>
      <c r="N121" s="27"/>
      <c r="O121" s="27"/>
      <c r="P121" s="23"/>
      <c r="Q121" s="68"/>
      <c r="R121" s="68"/>
      <c r="S121" s="27"/>
      <c r="T121" s="68"/>
      <c r="U121" s="68"/>
      <c r="V121" s="27"/>
      <c r="W121" s="68"/>
      <c r="X121" s="68"/>
      <c r="Y121" s="27"/>
      <c r="Z121" s="27"/>
      <c r="AA121" s="23"/>
      <c r="AB121" s="27"/>
      <c r="AC121" s="27"/>
      <c r="AD121" s="27"/>
      <c r="AE121" s="27"/>
      <c r="AF121" s="23"/>
      <c r="AG121" s="68"/>
      <c r="AH121" s="68"/>
      <c r="AI121" s="27"/>
      <c r="AJ121" s="68"/>
      <c r="AK121" s="68"/>
      <c r="AL121" s="27"/>
      <c r="AM121" s="68"/>
      <c r="AN121" s="68"/>
      <c r="AO121" s="27"/>
      <c r="AP121" s="27"/>
      <c r="AQ121" s="23"/>
      <c r="AR121" s="27"/>
      <c r="AS121" s="27"/>
      <c r="AT121" s="27"/>
      <c r="AU121" s="27"/>
    </row>
    <row r="122" spans="1:47" ht="12.75" x14ac:dyDescent="0.2">
      <c r="A122" s="143"/>
      <c r="C122" s="143"/>
      <c r="D122" s="27"/>
      <c r="E122" s="28" t="s">
        <v>247</v>
      </c>
      <c r="F122" s="68"/>
      <c r="G122" s="68"/>
      <c r="H122" s="147" t="str">
        <f>H21</f>
        <v>31/XX/20XX</v>
      </c>
      <c r="I122" s="68"/>
      <c r="J122" s="68"/>
      <c r="K122" s="147" t="str">
        <f>K21</f>
        <v>31/XX/20XX</v>
      </c>
      <c r="L122" s="68"/>
      <c r="M122" s="68"/>
      <c r="N122" s="147" t="str">
        <f>N21</f>
        <v>31/XX/20XX</v>
      </c>
      <c r="O122" s="27"/>
      <c r="P122" s="28" t="s">
        <v>248</v>
      </c>
      <c r="Q122" s="68"/>
      <c r="R122" s="68"/>
      <c r="S122" s="147" t="str">
        <f>S21</f>
        <v>31/XX/20XX</v>
      </c>
      <c r="T122" s="68"/>
      <c r="U122" s="68"/>
      <c r="V122" s="147" t="str">
        <f>V21</f>
        <v>31/XX/20XX</v>
      </c>
      <c r="W122" s="68"/>
      <c r="X122" s="68"/>
      <c r="Y122" s="147" t="str">
        <f>Y21</f>
        <v>31/XX/20XX</v>
      </c>
      <c r="Z122" s="27"/>
      <c r="AA122" s="28" t="s">
        <v>247</v>
      </c>
      <c r="AB122" s="147" t="str">
        <f>AB21</f>
        <v>31/XX/20XX</v>
      </c>
      <c r="AC122" s="147" t="str">
        <f>AC21</f>
        <v>31/XX/20XX</v>
      </c>
      <c r="AD122" s="147" t="str">
        <f>AD21</f>
        <v>31/XX/20XX</v>
      </c>
      <c r="AE122" s="27"/>
      <c r="AF122" s="28" t="s">
        <v>248</v>
      </c>
      <c r="AG122" s="68"/>
      <c r="AH122" s="68"/>
      <c r="AI122" s="147" t="str">
        <f>AI21</f>
        <v>31/XX/20XX</v>
      </c>
      <c r="AJ122" s="68"/>
      <c r="AK122" s="68"/>
      <c r="AL122" s="147" t="str">
        <f>AL21</f>
        <v>31/XX/20XX</v>
      </c>
      <c r="AM122" s="68"/>
      <c r="AN122" s="68"/>
      <c r="AO122" s="147" t="str">
        <f>AO21</f>
        <v>31/XX/20XX</v>
      </c>
      <c r="AP122" s="27"/>
      <c r="AQ122" s="28" t="s">
        <v>247</v>
      </c>
      <c r="AR122" s="147" t="str">
        <f>AR21</f>
        <v>31/XX/20XX</v>
      </c>
      <c r="AS122" s="147" t="str">
        <f>AS21</f>
        <v>31/XX/20XX</v>
      </c>
      <c r="AT122" s="147" t="str">
        <f>AT21</f>
        <v>31/XX/20XX</v>
      </c>
      <c r="AU122" s="27"/>
    </row>
    <row r="123" spans="1:47" ht="12" x14ac:dyDescent="0.2">
      <c r="A123" s="143"/>
      <c r="C123" s="143"/>
      <c r="D123" s="27"/>
      <c r="E123" s="13" t="s">
        <v>252</v>
      </c>
      <c r="F123" s="68"/>
      <c r="G123" s="68"/>
      <c r="H123" s="132">
        <v>0</v>
      </c>
      <c r="I123" s="68"/>
      <c r="J123" s="68"/>
      <c r="K123" s="132">
        <v>0</v>
      </c>
      <c r="L123" s="68"/>
      <c r="M123" s="68"/>
      <c r="N123" s="132">
        <v>0</v>
      </c>
      <c r="O123" s="27"/>
      <c r="P123" s="13" t="s">
        <v>252</v>
      </c>
      <c r="Q123" s="68"/>
      <c r="R123" s="68"/>
      <c r="S123" s="132">
        <v>0</v>
      </c>
      <c r="T123" s="68"/>
      <c r="U123" s="68"/>
      <c r="V123" s="132">
        <v>0</v>
      </c>
      <c r="W123" s="68"/>
      <c r="X123" s="68"/>
      <c r="Y123" s="132">
        <v>0</v>
      </c>
      <c r="Z123" s="27"/>
      <c r="AA123" s="13" t="s">
        <v>252</v>
      </c>
      <c r="AB123" s="148">
        <f>S123/S$16</f>
        <v>0</v>
      </c>
      <c r="AC123" s="148">
        <f t="shared" ref="AC123:AC124" si="360">V123/V$16</f>
        <v>0</v>
      </c>
      <c r="AD123" s="148">
        <f t="shared" ref="AD123:AD124" si="361">Y123/Y$16</f>
        <v>0</v>
      </c>
      <c r="AE123" s="27"/>
      <c r="AF123" s="13" t="s">
        <v>252</v>
      </c>
      <c r="AG123" s="68"/>
      <c r="AH123" s="68"/>
      <c r="AI123" s="132">
        <v>0</v>
      </c>
      <c r="AJ123" s="68"/>
      <c r="AK123" s="68"/>
      <c r="AL123" s="132">
        <v>0</v>
      </c>
      <c r="AM123" s="68"/>
      <c r="AN123" s="68"/>
      <c r="AO123" s="132">
        <v>0</v>
      </c>
      <c r="AP123" s="27"/>
      <c r="AQ123" s="13" t="s">
        <v>252</v>
      </c>
      <c r="AR123" s="148">
        <f>AI123/AI$16</f>
        <v>0</v>
      </c>
      <c r="AS123" s="148">
        <f t="shared" ref="AS123:AS124" si="362">AL123/AL$16</f>
        <v>0</v>
      </c>
      <c r="AT123" s="148">
        <f t="shared" ref="AT123:AT124" si="363">AO123/AO$16</f>
        <v>0</v>
      </c>
      <c r="AU123" s="27"/>
    </row>
    <row r="124" spans="1:47" ht="12" x14ac:dyDescent="0.2">
      <c r="A124" s="143">
        <f>IF(OR(H124&gt;0,K124&gt;0,N124&gt;0,AB124&gt;0,AC124&gt;0,AD124&gt;0,AI124&gt;0,AL124&gt;0,AO124&gt;0),1,0)</f>
        <v>0</v>
      </c>
      <c r="C124" s="143"/>
      <c r="D124" s="27"/>
      <c r="E124" s="63" t="s">
        <v>192</v>
      </c>
      <c r="F124" s="68"/>
      <c r="G124" s="68"/>
      <c r="H124" s="132">
        <v>0</v>
      </c>
      <c r="I124" s="68"/>
      <c r="J124" s="68"/>
      <c r="K124" s="132">
        <v>0</v>
      </c>
      <c r="L124" s="68"/>
      <c r="M124" s="68"/>
      <c r="N124" s="132">
        <v>0</v>
      </c>
      <c r="O124" s="27"/>
      <c r="P124" s="63" t="s">
        <v>192</v>
      </c>
      <c r="Q124" s="68"/>
      <c r="R124" s="68"/>
      <c r="S124" s="132">
        <v>0</v>
      </c>
      <c r="T124" s="68"/>
      <c r="U124" s="68"/>
      <c r="V124" s="132">
        <v>0</v>
      </c>
      <c r="W124" s="68"/>
      <c r="X124" s="68"/>
      <c r="Y124" s="132">
        <v>0</v>
      </c>
      <c r="Z124" s="27"/>
      <c r="AA124" s="63" t="s">
        <v>192</v>
      </c>
      <c r="AB124" s="148">
        <f t="shared" ref="AB124" si="364">S124/S$16</f>
        <v>0</v>
      </c>
      <c r="AC124" s="148">
        <f t="shared" si="360"/>
        <v>0</v>
      </c>
      <c r="AD124" s="148">
        <f t="shared" si="361"/>
        <v>0</v>
      </c>
      <c r="AE124" s="27"/>
      <c r="AF124" s="63" t="s">
        <v>192</v>
      </c>
      <c r="AG124" s="68"/>
      <c r="AH124" s="68"/>
      <c r="AI124" s="132">
        <v>0</v>
      </c>
      <c r="AJ124" s="68"/>
      <c r="AK124" s="68"/>
      <c r="AL124" s="132">
        <v>0</v>
      </c>
      <c r="AM124" s="68"/>
      <c r="AN124" s="68"/>
      <c r="AO124" s="132">
        <v>0</v>
      </c>
      <c r="AP124" s="27"/>
      <c r="AQ124" s="63" t="s">
        <v>192</v>
      </c>
      <c r="AR124" s="148">
        <f t="shared" ref="AR124" si="365">AI124/AI$16</f>
        <v>0</v>
      </c>
      <c r="AS124" s="148">
        <f t="shared" si="362"/>
        <v>0</v>
      </c>
      <c r="AT124" s="148">
        <f t="shared" si="363"/>
        <v>0</v>
      </c>
      <c r="AU124" s="27"/>
    </row>
    <row r="125" spans="1:47" ht="12" x14ac:dyDescent="0.2">
      <c r="A125" s="143"/>
      <c r="C125" s="143"/>
      <c r="D125" s="27"/>
      <c r="E125" s="14" t="s">
        <v>251</v>
      </c>
      <c r="F125" s="68"/>
      <c r="G125" s="68"/>
      <c r="H125" s="49">
        <f>SUM(H123:H124)</f>
        <v>0</v>
      </c>
      <c r="I125" s="68"/>
      <c r="J125" s="68"/>
      <c r="K125" s="49">
        <f>SUM(K123:K124)</f>
        <v>0</v>
      </c>
      <c r="L125" s="68"/>
      <c r="M125" s="68"/>
      <c r="N125" s="49">
        <f>SUM(N123:N124)</f>
        <v>0</v>
      </c>
      <c r="O125" s="27"/>
      <c r="P125" s="14" t="s">
        <v>251</v>
      </c>
      <c r="Q125" s="68"/>
      <c r="R125" s="68"/>
      <c r="S125" s="49">
        <f>SUM(S123:S124)</f>
        <v>0</v>
      </c>
      <c r="T125" s="68"/>
      <c r="U125" s="68"/>
      <c r="V125" s="49">
        <f>SUM(V123:V124)</f>
        <v>0</v>
      </c>
      <c r="W125" s="68"/>
      <c r="X125" s="68"/>
      <c r="Y125" s="49">
        <f>SUM(Y123:Y124)</f>
        <v>0</v>
      </c>
      <c r="Z125" s="27"/>
      <c r="AA125" s="14" t="s">
        <v>251</v>
      </c>
      <c r="AB125" s="49">
        <f>SUM(AB123:AB124)</f>
        <v>0</v>
      </c>
      <c r="AC125" s="49">
        <f>SUM(AC123:AC124)</f>
        <v>0</v>
      </c>
      <c r="AD125" s="49">
        <f>SUM(AD123:AD124)</f>
        <v>0</v>
      </c>
      <c r="AE125" s="27"/>
      <c r="AF125" s="14" t="s">
        <v>251</v>
      </c>
      <c r="AG125" s="68"/>
      <c r="AH125" s="68"/>
      <c r="AI125" s="49">
        <f>SUM(AI123:AI124)</f>
        <v>0</v>
      </c>
      <c r="AJ125" s="68"/>
      <c r="AK125" s="68"/>
      <c r="AL125" s="49">
        <f>SUM(AL123:AL124)</f>
        <v>0</v>
      </c>
      <c r="AM125" s="68"/>
      <c r="AN125" s="68"/>
      <c r="AO125" s="49">
        <f>SUM(AO123:AO124)</f>
        <v>0</v>
      </c>
      <c r="AP125" s="27"/>
      <c r="AQ125" s="14" t="s">
        <v>251</v>
      </c>
      <c r="AR125" s="49">
        <f>SUM(AR123:AR124)</f>
        <v>0</v>
      </c>
      <c r="AS125" s="49">
        <f>SUM(AS123:AS124)</f>
        <v>0</v>
      </c>
      <c r="AT125" s="49">
        <f>SUM(AT123:AT124)</f>
        <v>0</v>
      </c>
      <c r="AU125" s="27"/>
    </row>
    <row r="126" spans="1:47" ht="12" x14ac:dyDescent="0.2">
      <c r="A126" s="143"/>
      <c r="C126" s="143"/>
      <c r="D126" s="27"/>
      <c r="E126" s="16"/>
      <c r="F126" s="68"/>
      <c r="G126" s="68"/>
      <c r="H126" s="27"/>
      <c r="I126" s="68"/>
      <c r="J126" s="68"/>
      <c r="K126" s="27"/>
      <c r="L126" s="68"/>
      <c r="M126" s="68"/>
      <c r="N126" s="27"/>
      <c r="O126" s="27"/>
      <c r="P126" s="16"/>
      <c r="Q126" s="68"/>
      <c r="R126" s="68"/>
      <c r="S126" s="27"/>
      <c r="T126" s="68"/>
      <c r="U126" s="68"/>
      <c r="V126" s="27"/>
      <c r="W126" s="68"/>
      <c r="X126" s="68"/>
      <c r="Y126" s="27"/>
      <c r="Z126" s="27"/>
      <c r="AA126" s="16"/>
      <c r="AB126" s="27"/>
      <c r="AC126" s="27"/>
      <c r="AD126" s="27"/>
      <c r="AE126" s="27"/>
      <c r="AF126" s="16"/>
      <c r="AG126" s="68"/>
      <c r="AH126" s="68"/>
      <c r="AI126" s="27"/>
      <c r="AJ126" s="68"/>
      <c r="AK126" s="68"/>
      <c r="AL126" s="27"/>
      <c r="AM126" s="68"/>
      <c r="AN126" s="68"/>
      <c r="AO126" s="27"/>
      <c r="AP126" s="27"/>
      <c r="AQ126" s="16"/>
      <c r="AR126" s="27"/>
      <c r="AS126" s="27"/>
      <c r="AT126" s="27"/>
      <c r="AU126" s="27"/>
    </row>
    <row r="127" spans="1:47" ht="12" x14ac:dyDescent="0.2">
      <c r="A127" s="143"/>
      <c r="C127" s="143"/>
      <c r="D127" s="27"/>
      <c r="E127" s="13" t="s">
        <v>187</v>
      </c>
      <c r="F127" s="68"/>
      <c r="G127" s="68"/>
      <c r="H127" s="132">
        <v>0</v>
      </c>
      <c r="I127" s="68"/>
      <c r="J127" s="68"/>
      <c r="K127" s="132">
        <v>0</v>
      </c>
      <c r="L127" s="68"/>
      <c r="M127" s="68"/>
      <c r="N127" s="132">
        <v>0</v>
      </c>
      <c r="O127" s="27"/>
      <c r="P127" s="13" t="s">
        <v>187</v>
      </c>
      <c r="Q127" s="68"/>
      <c r="R127" s="68"/>
      <c r="S127" s="132">
        <v>0</v>
      </c>
      <c r="T127" s="68"/>
      <c r="U127" s="68"/>
      <c r="V127" s="132">
        <v>0</v>
      </c>
      <c r="W127" s="68"/>
      <c r="X127" s="68"/>
      <c r="Y127" s="132">
        <v>0</v>
      </c>
      <c r="Z127" s="27"/>
      <c r="AA127" s="13" t="s">
        <v>187</v>
      </c>
      <c r="AB127" s="148">
        <f t="shared" ref="AB127" si="366">S127/S$17</f>
        <v>0</v>
      </c>
      <c r="AC127" s="148">
        <f t="shared" ref="AC127" si="367">V127/V$17</f>
        <v>0</v>
      </c>
      <c r="AD127" s="148">
        <f t="shared" ref="AD127" si="368">Y127/Y$17</f>
        <v>0</v>
      </c>
      <c r="AE127" s="27"/>
      <c r="AF127" s="13" t="s">
        <v>187</v>
      </c>
      <c r="AG127" s="68"/>
      <c r="AH127" s="68"/>
      <c r="AI127" s="132">
        <v>0</v>
      </c>
      <c r="AJ127" s="68"/>
      <c r="AK127" s="68"/>
      <c r="AL127" s="132">
        <v>0</v>
      </c>
      <c r="AM127" s="68"/>
      <c r="AN127" s="68"/>
      <c r="AO127" s="132">
        <v>0</v>
      </c>
      <c r="AP127" s="27"/>
      <c r="AQ127" s="13" t="s">
        <v>187</v>
      </c>
      <c r="AR127" s="148">
        <f t="shared" ref="AR127" si="369">AI127/AI$17</f>
        <v>0</v>
      </c>
      <c r="AS127" s="148">
        <f t="shared" ref="AS127" si="370">AL127/AL$17</f>
        <v>0</v>
      </c>
      <c r="AT127" s="148">
        <f t="shared" ref="AT127" si="371">AO127/AO$17</f>
        <v>0</v>
      </c>
      <c r="AU127" s="27"/>
    </row>
    <row r="128" spans="1:47" ht="12" x14ac:dyDescent="0.2">
      <c r="A128" s="143"/>
      <c r="C128" s="143"/>
      <c r="D128" s="27"/>
      <c r="E128" s="27"/>
      <c r="F128" s="68"/>
      <c r="G128" s="68"/>
      <c r="H128" s="27"/>
      <c r="I128" s="27"/>
      <c r="J128" s="27"/>
      <c r="K128" s="27"/>
      <c r="L128" s="27"/>
      <c r="M128" s="27"/>
      <c r="N128" s="27"/>
      <c r="O128" s="27"/>
      <c r="P128" s="27"/>
      <c r="Q128" s="68"/>
      <c r="R128" s="68"/>
      <c r="S128" s="27"/>
      <c r="T128" s="27"/>
      <c r="U128" s="27"/>
      <c r="V128" s="27"/>
      <c r="W128" s="27"/>
      <c r="X128" s="27"/>
      <c r="Y128" s="27"/>
      <c r="Z128" s="27"/>
      <c r="AA128" s="27"/>
      <c r="AB128" s="27"/>
      <c r="AC128" s="27"/>
      <c r="AD128" s="27"/>
      <c r="AE128" s="27"/>
      <c r="AF128" s="27"/>
      <c r="AG128" s="68"/>
      <c r="AH128" s="68"/>
      <c r="AI128" s="27"/>
      <c r="AJ128" s="27"/>
      <c r="AK128" s="27"/>
      <c r="AL128" s="27"/>
      <c r="AM128" s="27"/>
      <c r="AN128" s="27"/>
      <c r="AO128" s="27"/>
      <c r="AP128" s="27"/>
      <c r="AQ128" s="27"/>
      <c r="AR128" s="27"/>
      <c r="AS128" s="27"/>
      <c r="AT128" s="27"/>
      <c r="AU128" s="27"/>
    </row>
    <row r="129" spans="1:47" ht="12.75" x14ac:dyDescent="0.2">
      <c r="A129" s="143"/>
      <c r="C129" s="143"/>
      <c r="D129" s="27"/>
      <c r="E129" s="67" t="s">
        <v>188</v>
      </c>
      <c r="F129" s="68"/>
      <c r="G129" s="68"/>
      <c r="H129" s="49">
        <f>H78+H79+H85+H87+H94+H95+H100+H102-H74</f>
        <v>0</v>
      </c>
      <c r="I129" s="27"/>
      <c r="J129" s="27"/>
      <c r="K129" s="49">
        <f>K78+K79+K85+K87+K94+K95+K100+K102-K74</f>
        <v>0</v>
      </c>
      <c r="L129" s="27"/>
      <c r="M129" s="27"/>
      <c r="N129" s="49">
        <f>N78+N79+N85+N87+N94+N95+N100+N102-N74</f>
        <v>0</v>
      </c>
      <c r="O129" s="27"/>
      <c r="P129" s="67" t="s">
        <v>188</v>
      </c>
      <c r="Q129" s="68"/>
      <c r="R129" s="68"/>
      <c r="S129" s="49">
        <f>S78+S79+S85+S87+S94+S95+S100+S102-S74</f>
        <v>0</v>
      </c>
      <c r="T129" s="68"/>
      <c r="U129" s="68"/>
      <c r="V129" s="49">
        <f>V78+V79+V85+V87+V94+V95+V100+V102-V74</f>
        <v>0</v>
      </c>
      <c r="W129" s="68"/>
      <c r="X129" s="68"/>
      <c r="Y129" s="49">
        <f>Y78+Y79+Y85+Y87+Y94+Y95+Y100+Y102-Y74</f>
        <v>0</v>
      </c>
      <c r="Z129" s="27"/>
      <c r="AA129" s="67" t="s">
        <v>188</v>
      </c>
      <c r="AB129" s="49">
        <f t="shared" ref="AB129:AD129" si="372">AB78+AB79+AB85+AB87+AB94+AB95+AB100+AB102-AB74</f>
        <v>0</v>
      </c>
      <c r="AC129" s="49">
        <f t="shared" si="372"/>
        <v>0</v>
      </c>
      <c r="AD129" s="49">
        <f t="shared" si="372"/>
        <v>0</v>
      </c>
      <c r="AE129" s="68"/>
      <c r="AF129" s="67" t="s">
        <v>188</v>
      </c>
      <c r="AG129" s="68"/>
      <c r="AH129" s="68"/>
      <c r="AI129" s="49">
        <f t="shared" ref="AI129" si="373">AI78+AI79+AI85+AI87+AI94+AI95+AI100+AI102-AI74</f>
        <v>0</v>
      </c>
      <c r="AJ129" s="68"/>
      <c r="AK129" s="68"/>
      <c r="AL129" s="49">
        <f t="shared" ref="AL129" si="374">AL78+AL79+AL85+AL87+AL94+AL95+AL100+AL102-AL74</f>
        <v>0</v>
      </c>
      <c r="AM129" s="68"/>
      <c r="AN129" s="68"/>
      <c r="AO129" s="49">
        <f t="shared" ref="AO129" si="375">AO78+AO79+AO85+AO87+AO94+AO95+AO100+AO102-AO74</f>
        <v>0</v>
      </c>
      <c r="AP129" s="68"/>
      <c r="AQ129" s="67" t="s">
        <v>188</v>
      </c>
      <c r="AR129" s="49">
        <f t="shared" ref="AR129:AT129" si="376">AR78+AR79+AR85+AR87+AR94+AR95+AR100+AR102-AR74</f>
        <v>0</v>
      </c>
      <c r="AS129" s="49">
        <f t="shared" si="376"/>
        <v>0</v>
      </c>
      <c r="AT129" s="49">
        <f t="shared" si="376"/>
        <v>0</v>
      </c>
      <c r="AU129" s="27"/>
    </row>
    <row r="130" spans="1:47" ht="12.75" x14ac:dyDescent="0.2">
      <c r="A130" s="143"/>
      <c r="C130" s="143"/>
      <c r="D130" s="27"/>
      <c r="E130" s="67" t="s">
        <v>323</v>
      </c>
      <c r="F130" s="68"/>
      <c r="G130" s="68"/>
      <c r="H130" s="49">
        <f>'Authority RAG Thresholds'!$F$26</f>
        <v>0</v>
      </c>
      <c r="I130" s="27"/>
      <c r="J130" s="27"/>
      <c r="K130" s="49">
        <f>'Authority RAG Thresholds'!$F$26</f>
        <v>0</v>
      </c>
      <c r="L130" s="27"/>
      <c r="M130" s="27"/>
      <c r="N130" s="49">
        <f>'Authority RAG Thresholds'!$F$26</f>
        <v>0</v>
      </c>
      <c r="O130" s="27"/>
      <c r="P130" s="67" t="s">
        <v>323</v>
      </c>
      <c r="Q130" s="68"/>
      <c r="R130" s="68"/>
      <c r="S130" s="49">
        <f>'Authority RAG Thresholds'!$F$26</f>
        <v>0</v>
      </c>
      <c r="T130" s="68"/>
      <c r="U130" s="68"/>
      <c r="V130" s="49">
        <f>'Authority RAG Thresholds'!$F$26</f>
        <v>0</v>
      </c>
      <c r="W130" s="68"/>
      <c r="X130" s="68"/>
      <c r="Y130" s="49">
        <f>'Authority RAG Thresholds'!$F$26</f>
        <v>0</v>
      </c>
      <c r="Z130" s="27"/>
      <c r="AA130" s="67" t="s">
        <v>323</v>
      </c>
      <c r="AB130" s="49">
        <f>'Authority RAG Thresholds'!$F$26</f>
        <v>0</v>
      </c>
      <c r="AC130" s="49">
        <f>'Authority RAG Thresholds'!$F$26</f>
        <v>0</v>
      </c>
      <c r="AD130" s="49">
        <f>'Authority RAG Thresholds'!$F$26</f>
        <v>0</v>
      </c>
      <c r="AE130" s="68"/>
      <c r="AF130" s="67" t="s">
        <v>323</v>
      </c>
      <c r="AG130" s="68"/>
      <c r="AH130" s="68"/>
      <c r="AI130" s="49">
        <f>'Authority RAG Thresholds'!$F$26</f>
        <v>0</v>
      </c>
      <c r="AJ130" s="68"/>
      <c r="AK130" s="68"/>
      <c r="AL130" s="49">
        <f>'Authority RAG Thresholds'!$F$26</f>
        <v>0</v>
      </c>
      <c r="AM130" s="68"/>
      <c r="AN130" s="68"/>
      <c r="AO130" s="49">
        <f>'Authority RAG Thresholds'!$F$26</f>
        <v>0</v>
      </c>
      <c r="AP130" s="68"/>
      <c r="AQ130" s="67" t="s">
        <v>323</v>
      </c>
      <c r="AR130" s="49">
        <f>$H$130</f>
        <v>0</v>
      </c>
      <c r="AS130" s="49">
        <f>$K$130</f>
        <v>0</v>
      </c>
      <c r="AT130" s="49">
        <f>$N$130</f>
        <v>0</v>
      </c>
      <c r="AU130" s="27"/>
    </row>
    <row r="131" spans="1:47" ht="12" x14ac:dyDescent="0.2">
      <c r="A131" s="143"/>
      <c r="C131" s="143"/>
      <c r="D131" s="27"/>
      <c r="E131" s="27"/>
      <c r="F131" s="68"/>
      <c r="G131" s="68"/>
      <c r="H131" s="27"/>
      <c r="I131" s="27"/>
      <c r="J131" s="27"/>
      <c r="K131" s="27"/>
      <c r="L131" s="27"/>
      <c r="M131" s="27"/>
      <c r="N131" s="27"/>
      <c r="O131" s="27"/>
      <c r="P131" s="27"/>
      <c r="Q131" s="68"/>
      <c r="R131" s="68"/>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row>
    <row r="132" spans="1:47" ht="12" x14ac:dyDescent="0.2">
      <c r="A132" s="143"/>
      <c r="C132" s="143"/>
      <c r="D132" s="44"/>
      <c r="E132" s="44"/>
      <c r="F132" s="68"/>
      <c r="G132" s="68"/>
      <c r="H132" s="45"/>
      <c r="I132" s="45"/>
      <c r="J132" s="45"/>
      <c r="K132" s="45"/>
      <c r="L132" s="45"/>
      <c r="M132" s="45"/>
      <c r="N132" s="45"/>
      <c r="O132" s="44"/>
      <c r="P132" s="44"/>
      <c r="Q132" s="68"/>
      <c r="R132" s="68"/>
      <c r="S132" s="45"/>
      <c r="T132" s="45"/>
      <c r="U132" s="45"/>
      <c r="V132" s="45"/>
      <c r="W132" s="45"/>
      <c r="X132" s="45"/>
      <c r="Y132" s="45"/>
      <c r="Z132" s="44"/>
      <c r="AA132" s="44"/>
      <c r="AB132" s="45"/>
      <c r="AC132" s="45"/>
      <c r="AD132" s="45"/>
      <c r="AE132" s="44"/>
      <c r="AF132" s="44"/>
      <c r="AG132" s="45"/>
      <c r="AH132" s="45"/>
      <c r="AI132" s="45"/>
      <c r="AJ132" s="45"/>
      <c r="AK132" s="45"/>
      <c r="AL132" s="45"/>
      <c r="AM132" s="45"/>
      <c r="AN132" s="45"/>
      <c r="AO132" s="45"/>
      <c r="AP132" s="44"/>
      <c r="AQ132" s="44"/>
      <c r="AR132" s="45"/>
      <c r="AS132" s="45"/>
      <c r="AT132" s="45"/>
      <c r="AU132" s="44"/>
    </row>
    <row r="133" spans="1:47" ht="15" x14ac:dyDescent="0.25">
      <c r="A133" s="143"/>
      <c r="C133" s="143"/>
      <c r="D133" s="27"/>
      <c r="E133" s="145" t="s">
        <v>64</v>
      </c>
      <c r="F133" s="27"/>
      <c r="G133" s="27"/>
      <c r="H133" s="27"/>
      <c r="I133" s="45"/>
      <c r="J133" s="45"/>
      <c r="K133" s="27"/>
      <c r="L133" s="45"/>
      <c r="M133" s="45"/>
      <c r="N133" s="27"/>
      <c r="O133" s="27"/>
      <c r="P133" s="25"/>
      <c r="Q133" s="27"/>
      <c r="R133" s="27"/>
      <c r="S133" s="27"/>
      <c r="T133" s="45"/>
      <c r="U133" s="45"/>
      <c r="V133" s="27"/>
      <c r="W133" s="45"/>
      <c r="X133" s="45"/>
      <c r="Y133" s="27"/>
      <c r="Z133" s="27"/>
      <c r="AA133" s="145" t="s">
        <v>64</v>
      </c>
      <c r="AB133" s="27"/>
      <c r="AC133" s="27"/>
      <c r="AD133" s="27"/>
      <c r="AE133" s="27"/>
      <c r="AF133" s="27"/>
      <c r="AG133" s="27"/>
      <c r="AH133" s="27"/>
      <c r="AI133" s="27"/>
      <c r="AJ133" s="27"/>
      <c r="AK133" s="27"/>
      <c r="AL133" s="27"/>
      <c r="AM133" s="27"/>
      <c r="AN133" s="27"/>
      <c r="AO133" s="27"/>
      <c r="AP133" s="27"/>
      <c r="AQ133" s="145" t="s">
        <v>64</v>
      </c>
      <c r="AR133" s="27"/>
      <c r="AS133" s="27"/>
      <c r="AT133" s="27"/>
      <c r="AU133" s="27"/>
    </row>
    <row r="134" spans="1:47" ht="12" x14ac:dyDescent="0.2">
      <c r="A134" s="143"/>
      <c r="C134" s="143"/>
      <c r="D134" s="27"/>
      <c r="E134" s="91" t="s">
        <v>167</v>
      </c>
      <c r="F134" s="27"/>
      <c r="G134" s="27"/>
      <c r="H134" s="149" t="e">
        <f>H32/H130</f>
        <v>#DIV/0!</v>
      </c>
      <c r="I134" s="45"/>
      <c r="J134" s="45"/>
      <c r="K134" s="149" t="e">
        <f>K32/K130</f>
        <v>#DIV/0!</v>
      </c>
      <c r="L134" s="45"/>
      <c r="M134" s="45"/>
      <c r="N134" s="149" t="e">
        <f>N32/N130</f>
        <v>#DIV/0!</v>
      </c>
      <c r="O134" s="27"/>
      <c r="P134" s="42"/>
      <c r="Q134" s="79"/>
      <c r="R134" s="79"/>
      <c r="S134" s="155"/>
      <c r="T134" s="156"/>
      <c r="U134" s="156"/>
      <c r="V134" s="155"/>
      <c r="W134" s="156"/>
      <c r="X134" s="156"/>
      <c r="Y134" s="155"/>
      <c r="Z134" s="27"/>
      <c r="AA134" s="91" t="s">
        <v>167</v>
      </c>
      <c r="AB134" s="149" t="e">
        <f t="shared" ref="AB134:AD134" si="377">AB32/AB130</f>
        <v>#DIV/0!</v>
      </c>
      <c r="AC134" s="149" t="e">
        <f t="shared" si="377"/>
        <v>#DIV/0!</v>
      </c>
      <c r="AD134" s="149" t="e">
        <f t="shared" si="377"/>
        <v>#DIV/0!</v>
      </c>
      <c r="AE134" s="27"/>
      <c r="AF134" s="27"/>
      <c r="AG134" s="27"/>
      <c r="AH134" s="27"/>
      <c r="AI134" s="27"/>
      <c r="AJ134" s="27"/>
      <c r="AK134" s="27"/>
      <c r="AL134" s="27"/>
      <c r="AM134" s="27"/>
      <c r="AN134" s="27"/>
      <c r="AO134" s="27"/>
      <c r="AP134" s="27"/>
      <c r="AQ134" s="91" t="s">
        <v>167</v>
      </c>
      <c r="AR134" s="149" t="e">
        <f t="shared" ref="AR134:AT134" si="378">AR32/AR130</f>
        <v>#DIV/0!</v>
      </c>
      <c r="AS134" s="149" t="e">
        <f t="shared" si="378"/>
        <v>#DIV/0!</v>
      </c>
      <c r="AT134" s="149" t="e">
        <f t="shared" si="378"/>
        <v>#DIV/0!</v>
      </c>
      <c r="AU134" s="27"/>
    </row>
    <row r="135" spans="1:47" ht="12" x14ac:dyDescent="0.2">
      <c r="A135" s="143"/>
      <c r="C135" s="143"/>
      <c r="D135" s="27"/>
      <c r="E135" s="91" t="s">
        <v>68</v>
      </c>
      <c r="F135" s="27"/>
      <c r="G135" s="27"/>
      <c r="H135" s="150">
        <f>IF(H32=0,0,H39/H32)</f>
        <v>0</v>
      </c>
      <c r="I135" s="45"/>
      <c r="J135" s="45"/>
      <c r="K135" s="150">
        <f>IF(K32=0,0,K39/K32)</f>
        <v>0</v>
      </c>
      <c r="L135" s="45"/>
      <c r="M135" s="45"/>
      <c r="N135" s="150">
        <f>IF(N32=0,0,N39/N32)</f>
        <v>0</v>
      </c>
      <c r="O135" s="27"/>
      <c r="P135" s="42"/>
      <c r="Q135" s="79"/>
      <c r="R135" s="79"/>
      <c r="S135" s="157"/>
      <c r="T135" s="156"/>
      <c r="U135" s="156"/>
      <c r="V135" s="157"/>
      <c r="W135" s="156"/>
      <c r="X135" s="156"/>
      <c r="Y135" s="157"/>
      <c r="Z135" s="27"/>
      <c r="AA135" s="91" t="s">
        <v>68</v>
      </c>
      <c r="AB135" s="150">
        <f t="shared" ref="AB135:AD135" si="379">IF(AB32=0,0,AB39/AB32)</f>
        <v>0</v>
      </c>
      <c r="AC135" s="150">
        <f t="shared" si="379"/>
        <v>0</v>
      </c>
      <c r="AD135" s="150">
        <f t="shared" si="379"/>
        <v>0</v>
      </c>
      <c r="AE135" s="27"/>
      <c r="AF135" s="27"/>
      <c r="AG135" s="27"/>
      <c r="AH135" s="27"/>
      <c r="AI135" s="27"/>
      <c r="AJ135" s="27"/>
      <c r="AK135" s="27"/>
      <c r="AL135" s="27"/>
      <c r="AM135" s="27"/>
      <c r="AN135" s="27"/>
      <c r="AO135" s="27"/>
      <c r="AP135" s="27"/>
      <c r="AQ135" s="91" t="s">
        <v>68</v>
      </c>
      <c r="AR135" s="150">
        <f t="shared" ref="AR135:AT135" si="380">IF(AR32=0,0,AR39/AR32)</f>
        <v>0</v>
      </c>
      <c r="AS135" s="150">
        <f t="shared" si="380"/>
        <v>0</v>
      </c>
      <c r="AT135" s="150">
        <f t="shared" si="380"/>
        <v>0</v>
      </c>
      <c r="AU135" s="27"/>
    </row>
    <row r="136" spans="1:47" ht="12" x14ac:dyDescent="0.2">
      <c r="A136" s="143"/>
      <c r="C136" s="143"/>
      <c r="D136" s="27"/>
      <c r="E136" s="91" t="s">
        <v>253</v>
      </c>
      <c r="F136" s="27"/>
      <c r="G136" s="27"/>
      <c r="H136" s="150" t="str">
        <f>IF(H125=0,"N/A",  IF(  OR(  H125  &lt;  0,  (H78+H79+H85+H87+H94+H95+H100+H102-H74)  &lt;=  0  ),  0,  H125/(H78+H79+H85+H87+H94+H95+H100+H102-H74)  )  )</f>
        <v>N/A</v>
      </c>
      <c r="I136" s="45"/>
      <c r="J136" s="45"/>
      <c r="K136" s="150" t="str">
        <f>IF(K125=0,"N/A",  IF(  OR(  K125  &lt;  0,  (K78+K79+K85+K87+K94+K95+K100+K102-K74)  &lt;=  0  ),  0,  K125/(K78+K79+K85+K87+K94+K95+K100+K102-K74)  )  )</f>
        <v>N/A</v>
      </c>
      <c r="L136" s="45"/>
      <c r="M136" s="45"/>
      <c r="N136" s="150" t="str">
        <f>IF(N125=0,"N/A",  IF(  OR(  N125  &lt;  0,  (N78+N79+N85+N87+N94+N95+N100+N102-N74)  &lt;=  0  ),  0,  N125/(N78+N79+N85+N87+N94+N95+N100+N102-N74)  )  )</f>
        <v>N/A</v>
      </c>
      <c r="O136" s="27"/>
      <c r="P136" s="42"/>
      <c r="Q136" s="79"/>
      <c r="R136" s="79"/>
      <c r="S136" s="158"/>
      <c r="T136" s="156"/>
      <c r="U136" s="156"/>
      <c r="V136" s="158"/>
      <c r="W136" s="156"/>
      <c r="X136" s="156"/>
      <c r="Y136" s="158"/>
      <c r="Z136" s="27"/>
      <c r="AA136" s="91" t="s">
        <v>253</v>
      </c>
      <c r="AB136" s="150" t="str">
        <f t="shared" ref="AB136:AD136" si="381">IF(AB125=0,"N/A",  IF(  OR(  AB125  &lt;  0,  (AB78+AB79+AB85+AB87+AB94+AB95+AB100+AB102-AB74)  &lt;=  0  ),  0,  AB125/(AB78+AB79+AB85+AB87+AB94+AB95+AB100+AB102-AB74)  )  )</f>
        <v>N/A</v>
      </c>
      <c r="AC136" s="150" t="str">
        <f t="shared" si="381"/>
        <v>N/A</v>
      </c>
      <c r="AD136" s="150" t="str">
        <f t="shared" si="381"/>
        <v>N/A</v>
      </c>
      <c r="AE136" s="27"/>
      <c r="AF136" s="27"/>
      <c r="AG136" s="27"/>
      <c r="AH136" s="27"/>
      <c r="AI136" s="27"/>
      <c r="AJ136" s="27"/>
      <c r="AK136" s="27"/>
      <c r="AL136" s="27"/>
      <c r="AM136" s="27"/>
      <c r="AN136" s="27"/>
      <c r="AO136" s="27"/>
      <c r="AP136" s="27"/>
      <c r="AQ136" s="91" t="s">
        <v>253</v>
      </c>
      <c r="AR136" s="150" t="str">
        <f t="shared" ref="AR136:AT136" si="382">IF(AR125=0,"N/A",  IF(  OR(  AR125  &lt;  0,  (AR78+AR79+AR85+AR87+AR94+AR95+AR100+AR102-AR74)  &lt;=  0  ),  0,  AR125/(AR78+AR79+AR85+AR87+AR94+AR95+AR100+AR102-AR74)  )  )</f>
        <v>N/A</v>
      </c>
      <c r="AS136" s="150" t="str">
        <f t="shared" si="382"/>
        <v>N/A</v>
      </c>
      <c r="AT136" s="150" t="str">
        <f t="shared" si="382"/>
        <v>N/A</v>
      </c>
      <c r="AU136" s="27"/>
    </row>
    <row r="137" spans="1:47" ht="12" x14ac:dyDescent="0.2">
      <c r="A137" s="143"/>
      <c r="C137" s="143"/>
      <c r="D137" s="27"/>
      <c r="E137" s="91" t="s">
        <v>77</v>
      </c>
      <c r="F137" s="27"/>
      <c r="G137" s="27"/>
      <c r="H137" s="149" t="e">
        <f>IF(   (H78+H79+H85+H87+H94+H95+H100+H102-H74)/(H$39-H$55)   &lt;=  0,  0,  (H78+H79+H85+H87+H94+H95+H100+H102-H74)/(H$39-H$55)  )</f>
        <v>#DIV/0!</v>
      </c>
      <c r="I137" s="45"/>
      <c r="J137" s="45"/>
      <c r="K137" s="149" t="e">
        <f>IF(   (K78+K79+K85+K87+K94+K95+K100+K102-K74)/(K$39-K$55)   &lt;=  0,  0,  (K78+K79+K85+K87+K94+K95+K100+K102-K74)/(K$39-K$55)  )</f>
        <v>#DIV/0!</v>
      </c>
      <c r="L137" s="45"/>
      <c r="M137" s="45"/>
      <c r="N137" s="149" t="e">
        <f>IF(   (N78+N79+N85+N87+N94+N95+N100+N102-N74)/(N$39-N$55)   &lt;=  0,  0,  (N78+N79+N85+N87+N94+N95+N100+N102-N74)/(N$39-N$55)  )</f>
        <v>#DIV/0!</v>
      </c>
      <c r="O137" s="27"/>
      <c r="P137" s="42"/>
      <c r="Q137" s="79"/>
      <c r="R137" s="79"/>
      <c r="S137" s="159"/>
      <c r="T137" s="156"/>
      <c r="U137" s="156"/>
      <c r="V137" s="159"/>
      <c r="W137" s="156"/>
      <c r="X137" s="156"/>
      <c r="Y137" s="159"/>
      <c r="Z137" s="27"/>
      <c r="AA137" s="91" t="s">
        <v>77</v>
      </c>
      <c r="AB137" s="149" t="e">
        <f t="shared" ref="AB137:AD137" si="383">IF(   (AB78+AB79+AB85+AB87+AB94+AB95+AB100+AB102-AB74)/(AB$39-AB$55)   &lt;=  0,  0,  (AB78+AB79+AB85+AB87+AB94+AB95+AB100+AB102-AB74)/(AB$39-AB$55)  )</f>
        <v>#DIV/0!</v>
      </c>
      <c r="AC137" s="149" t="e">
        <f t="shared" si="383"/>
        <v>#DIV/0!</v>
      </c>
      <c r="AD137" s="149" t="e">
        <f t="shared" si="383"/>
        <v>#DIV/0!</v>
      </c>
      <c r="AE137" s="27"/>
      <c r="AF137" s="27"/>
      <c r="AG137" s="27"/>
      <c r="AH137" s="27"/>
      <c r="AI137" s="27"/>
      <c r="AJ137" s="27"/>
      <c r="AK137" s="27"/>
      <c r="AL137" s="27"/>
      <c r="AM137" s="27"/>
      <c r="AN137" s="27"/>
      <c r="AO137" s="27"/>
      <c r="AP137" s="27"/>
      <c r="AQ137" s="91" t="s">
        <v>77</v>
      </c>
      <c r="AR137" s="149" t="e">
        <f t="shared" ref="AR137:AT137" si="384">IF(   (AR78+AR79+AR85+AR87+AR94+AR95+AR100+AR102-AR74)/(AR$39-AR$55)   &lt;=  0,  0,  (AR78+AR79+AR85+AR87+AR94+AR95+AR100+AR102-AR74)/(AR$39-AR$55)  )</f>
        <v>#DIV/0!</v>
      </c>
      <c r="AS137" s="149" t="e">
        <f t="shared" si="384"/>
        <v>#DIV/0!</v>
      </c>
      <c r="AT137" s="149" t="e">
        <f t="shared" si="384"/>
        <v>#DIV/0!</v>
      </c>
      <c r="AU137" s="27"/>
    </row>
    <row r="138" spans="1:47" ht="12" x14ac:dyDescent="0.2">
      <c r="A138" s="143"/>
      <c r="C138" s="143"/>
      <c r="D138" s="27"/>
      <c r="E138" s="91" t="s">
        <v>82</v>
      </c>
      <c r="F138" s="27"/>
      <c r="G138" s="27"/>
      <c r="H138" s="149" t="e">
        <f>IF(   (H78+H79+H85+H87+H94+H95+H100+H102-H74-(H61-H96))/(H39-H55)   &lt;=  0,  0,  (H78+H79+H85+H87+H94+H95+H100+H102-H74-(H61-H96))/(H39-H55)  )</f>
        <v>#DIV/0!</v>
      </c>
      <c r="I138" s="45"/>
      <c r="J138" s="45"/>
      <c r="K138" s="149" t="e">
        <f>IF(   (K78+K79+K85+K87+K94+K95+K100+K102-K74-(K61-K96))/(K39-K55)   &lt;=  0,  0,  (K78+K79+K85+K87+K94+K95+K100+K102-K74-(K61-K96))/(K39-K55)  )</f>
        <v>#DIV/0!</v>
      </c>
      <c r="L138" s="45"/>
      <c r="M138" s="45"/>
      <c r="N138" s="149" t="e">
        <f>IF(   (N78+N79+N85+N87+N94+N95+N100+N102-N74-(N61-N96))/(N39-N55)   &lt;=  0,  0,  (N78+N79+N85+N87+N94+N95+N100+N102-N74-(N61-N96))/(N39-N55)  )</f>
        <v>#DIV/0!</v>
      </c>
      <c r="O138" s="27"/>
      <c r="P138" s="42"/>
      <c r="Q138" s="79"/>
      <c r="R138" s="79"/>
      <c r="S138" s="159"/>
      <c r="T138" s="156"/>
      <c r="U138" s="156"/>
      <c r="V138" s="159"/>
      <c r="W138" s="156"/>
      <c r="X138" s="156"/>
      <c r="Y138" s="159"/>
      <c r="Z138" s="27"/>
      <c r="AA138" s="91" t="s">
        <v>82</v>
      </c>
      <c r="AB138" s="149" t="e">
        <f t="shared" ref="AB138:AD138" si="385">IF(   (AB78+AB79+AB85+AB87+AB94+AB95+AB100+AB102-AB74-(AB61-AB96))/(AB39-AB55)   &lt;=  0,  0,  (AB78+AB79+AB85+AB87+AB94+AB95+AB100+AB102-AB74-(AB61-AB96))/(AB39-AB55)  )</f>
        <v>#DIV/0!</v>
      </c>
      <c r="AC138" s="149" t="e">
        <f t="shared" si="385"/>
        <v>#DIV/0!</v>
      </c>
      <c r="AD138" s="149" t="e">
        <f t="shared" si="385"/>
        <v>#DIV/0!</v>
      </c>
      <c r="AE138" s="27"/>
      <c r="AF138" s="27"/>
      <c r="AG138" s="27"/>
      <c r="AH138" s="27"/>
      <c r="AI138" s="27"/>
      <c r="AJ138" s="27"/>
      <c r="AK138" s="27"/>
      <c r="AL138" s="27"/>
      <c r="AM138" s="27"/>
      <c r="AN138" s="27"/>
      <c r="AO138" s="27"/>
      <c r="AP138" s="27"/>
      <c r="AQ138" s="91" t="s">
        <v>82</v>
      </c>
      <c r="AR138" s="149" t="e">
        <f t="shared" ref="AR138:AS138" si="386">IF(   (AR78+AR79+AR85+AR87+AR94+AR95+AR100+AR102-AR74-(AR61-AR96))/(AR39-AR55)   &lt;=  0,  0,  (AR78+AR79+AR85+AR87+AR94+AR95+AR100+AR102-AR74-(AR61-AR96))/(AR39-AR55)  )</f>
        <v>#DIV/0!</v>
      </c>
      <c r="AS138" s="149" t="e">
        <f t="shared" si="386"/>
        <v>#DIV/0!</v>
      </c>
      <c r="AT138" s="149" t="e">
        <f>IF(   (AT78+AT79+AT85+AT87+AT94+AT95+AT100+AT102-AT74-(AT61-AT96))/(AT39-AT55)   &lt;=  0,  0,  (AT78+AT79+AT85+AT87+AT94+AT95+AT100+AT102-AT74-(AT61-AT96))/(AT39-AT55)  )</f>
        <v>#DIV/0!</v>
      </c>
      <c r="AU138" s="27"/>
    </row>
    <row r="139" spans="1:47" ht="12" x14ac:dyDescent="0.2">
      <c r="A139" s="143"/>
      <c r="C139" s="143"/>
      <c r="D139" s="27"/>
      <c r="E139" s="91" t="s">
        <v>75</v>
      </c>
      <c r="F139" s="27"/>
      <c r="G139" s="27"/>
      <c r="H139" s="149" t="e">
        <f>H39/-(H45+H30)</f>
        <v>#DIV/0!</v>
      </c>
      <c r="I139" s="45"/>
      <c r="J139" s="45"/>
      <c r="K139" s="149" t="e">
        <f>K39/-(K45+K30)</f>
        <v>#DIV/0!</v>
      </c>
      <c r="L139" s="45"/>
      <c r="M139" s="45"/>
      <c r="N139" s="149" t="e">
        <f>N39/-(N45+N30)</f>
        <v>#DIV/0!</v>
      </c>
      <c r="O139" s="27"/>
      <c r="P139" s="160"/>
      <c r="Q139" s="79"/>
      <c r="R139" s="79"/>
      <c r="S139" s="155"/>
      <c r="T139" s="156"/>
      <c r="U139" s="156"/>
      <c r="V139" s="155"/>
      <c r="W139" s="156"/>
      <c r="X139" s="156"/>
      <c r="Y139" s="155"/>
      <c r="Z139" s="27"/>
      <c r="AA139" s="91" t="s">
        <v>75</v>
      </c>
      <c r="AB139" s="149" t="e">
        <f t="shared" ref="AB139:AD139" si="387">AB39/-(AB45+AB30)</f>
        <v>#DIV/0!</v>
      </c>
      <c r="AC139" s="149" t="e">
        <f t="shared" si="387"/>
        <v>#DIV/0!</v>
      </c>
      <c r="AD139" s="149" t="e">
        <f t="shared" si="387"/>
        <v>#DIV/0!</v>
      </c>
      <c r="AE139" s="27"/>
      <c r="AF139" s="27"/>
      <c r="AG139" s="27"/>
      <c r="AH139" s="27"/>
      <c r="AI139" s="27"/>
      <c r="AJ139" s="27"/>
      <c r="AK139" s="27"/>
      <c r="AL139" s="27"/>
      <c r="AM139" s="27"/>
      <c r="AN139" s="27"/>
      <c r="AO139" s="27"/>
      <c r="AP139" s="27"/>
      <c r="AQ139" s="91" t="s">
        <v>75</v>
      </c>
      <c r="AR139" s="149" t="e">
        <f t="shared" ref="AR139:AT139" si="388">AR39/-(AR45+AR30)</f>
        <v>#DIV/0!</v>
      </c>
      <c r="AS139" s="149" t="e">
        <f t="shared" si="388"/>
        <v>#DIV/0!</v>
      </c>
      <c r="AT139" s="149" t="e">
        <f t="shared" si="388"/>
        <v>#DIV/0!</v>
      </c>
      <c r="AU139" s="27"/>
    </row>
    <row r="140" spans="1:47" ht="12" x14ac:dyDescent="0.2">
      <c r="A140" s="143"/>
      <c r="C140" s="143"/>
      <c r="D140" s="27"/>
      <c r="E140" s="91" t="s">
        <v>78</v>
      </c>
      <c r="F140" s="27"/>
      <c r="G140" s="27"/>
      <c r="H140" s="149" t="e">
        <f>(H76-H66)/H88</f>
        <v>#DIV/0!</v>
      </c>
      <c r="I140" s="45"/>
      <c r="J140" s="45"/>
      <c r="K140" s="149" t="e">
        <f>(K76-K66)/K88</f>
        <v>#DIV/0!</v>
      </c>
      <c r="L140" s="45"/>
      <c r="M140" s="45"/>
      <c r="N140" s="149" t="e">
        <f>(N76-N66)/N88</f>
        <v>#DIV/0!</v>
      </c>
      <c r="O140" s="27"/>
      <c r="P140" s="42"/>
      <c r="Q140" s="79"/>
      <c r="R140" s="79"/>
      <c r="S140" s="155"/>
      <c r="T140" s="156"/>
      <c r="U140" s="156"/>
      <c r="V140" s="155"/>
      <c r="W140" s="156"/>
      <c r="X140" s="156"/>
      <c r="Y140" s="155"/>
      <c r="Z140" s="27"/>
      <c r="AA140" s="91" t="s">
        <v>78</v>
      </c>
      <c r="AB140" s="149" t="e">
        <f t="shared" ref="AB140:AD140" si="389">(AB76-AB66)/AB88</f>
        <v>#DIV/0!</v>
      </c>
      <c r="AC140" s="149" t="e">
        <f t="shared" si="389"/>
        <v>#DIV/0!</v>
      </c>
      <c r="AD140" s="149" t="e">
        <f t="shared" si="389"/>
        <v>#DIV/0!</v>
      </c>
      <c r="AE140" s="27"/>
      <c r="AF140" s="27"/>
      <c r="AG140" s="27"/>
      <c r="AH140" s="27"/>
      <c r="AI140" s="27"/>
      <c r="AJ140" s="27"/>
      <c r="AK140" s="27"/>
      <c r="AL140" s="27"/>
      <c r="AM140" s="27"/>
      <c r="AN140" s="27"/>
      <c r="AO140" s="27"/>
      <c r="AP140" s="27"/>
      <c r="AQ140" s="91" t="s">
        <v>78</v>
      </c>
      <c r="AR140" s="149" t="e">
        <f t="shared" ref="AR140:AT140" si="390">(AR76-AR66)/AR88</f>
        <v>#DIV/0!</v>
      </c>
      <c r="AS140" s="149" t="e">
        <f t="shared" si="390"/>
        <v>#DIV/0!</v>
      </c>
      <c r="AT140" s="149" t="e">
        <f t="shared" si="390"/>
        <v>#DIV/0!</v>
      </c>
      <c r="AU140" s="27"/>
    </row>
    <row r="141" spans="1:47" ht="12" x14ac:dyDescent="0.2">
      <c r="A141" s="143"/>
      <c r="C141" s="143"/>
      <c r="D141" s="27"/>
      <c r="E141" s="91" t="s">
        <v>79</v>
      </c>
      <c r="F141" s="27"/>
      <c r="G141" s="27"/>
      <c r="H141" s="149">
        <f>H112</f>
        <v>0</v>
      </c>
      <c r="I141" s="45"/>
      <c r="J141" s="45"/>
      <c r="K141" s="149">
        <f>K112</f>
        <v>0</v>
      </c>
      <c r="L141" s="45"/>
      <c r="M141" s="45"/>
      <c r="N141" s="149">
        <f>N112</f>
        <v>0</v>
      </c>
      <c r="O141" s="27"/>
      <c r="P141" s="42"/>
      <c r="Q141" s="79"/>
      <c r="R141" s="79"/>
      <c r="S141" s="155"/>
      <c r="T141" s="156"/>
      <c r="U141" s="156"/>
      <c r="V141" s="155"/>
      <c r="W141" s="156"/>
      <c r="X141" s="156"/>
      <c r="Y141" s="155"/>
      <c r="Z141" s="27"/>
      <c r="AA141" s="91" t="s">
        <v>79</v>
      </c>
      <c r="AB141" s="149">
        <f t="shared" ref="AB141:AD141" si="391">AB112</f>
        <v>0</v>
      </c>
      <c r="AC141" s="149">
        <f t="shared" si="391"/>
        <v>0</v>
      </c>
      <c r="AD141" s="149">
        <f t="shared" si="391"/>
        <v>0</v>
      </c>
      <c r="AE141" s="27"/>
      <c r="AF141" s="27"/>
      <c r="AG141" s="27"/>
      <c r="AH141" s="27"/>
      <c r="AI141" s="27"/>
      <c r="AJ141" s="27"/>
      <c r="AK141" s="27"/>
      <c r="AL141" s="27"/>
      <c r="AM141" s="27"/>
      <c r="AN141" s="27"/>
      <c r="AO141" s="27"/>
      <c r="AP141" s="27"/>
      <c r="AQ141" s="91" t="s">
        <v>79</v>
      </c>
      <c r="AR141" s="149">
        <f t="shared" ref="AR141:AT141" si="392">AR112</f>
        <v>0</v>
      </c>
      <c r="AS141" s="149">
        <f t="shared" si="392"/>
        <v>0</v>
      </c>
      <c r="AT141" s="149">
        <f t="shared" si="392"/>
        <v>0</v>
      </c>
      <c r="AU141" s="27"/>
    </row>
    <row r="142" spans="1:47" ht="12" x14ac:dyDescent="0.2">
      <c r="A142" s="143"/>
      <c r="C142" s="143"/>
      <c r="D142" s="27"/>
      <c r="E142" s="91" t="s">
        <v>80</v>
      </c>
      <c r="F142" s="27"/>
      <c r="G142" s="27"/>
      <c r="H142" s="150" t="e">
        <f>(H116+H62+H73)/(H58+H60+H59+H76)</f>
        <v>#DIV/0!</v>
      </c>
      <c r="I142" s="45"/>
      <c r="J142" s="45"/>
      <c r="K142" s="150" t="e">
        <f>(K116+K62+K73)/(K58+K60+K59+K76)</f>
        <v>#DIV/0!</v>
      </c>
      <c r="L142" s="45"/>
      <c r="M142" s="45"/>
      <c r="N142" s="150" t="e">
        <f>(N116+N62+N73)/(N58+N60+N59+N76)</f>
        <v>#DIV/0!</v>
      </c>
      <c r="O142" s="27"/>
      <c r="P142" s="42"/>
      <c r="Q142" s="79"/>
      <c r="R142" s="79"/>
      <c r="S142" s="161"/>
      <c r="T142" s="156"/>
      <c r="U142" s="156"/>
      <c r="V142" s="161"/>
      <c r="W142" s="156"/>
      <c r="X142" s="156"/>
      <c r="Y142" s="161"/>
      <c r="Z142" s="27"/>
      <c r="AA142" s="91" t="s">
        <v>80</v>
      </c>
      <c r="AB142" s="150" t="e">
        <f t="shared" ref="AB142:AD142" si="393">(AB116+AB62+AB73)/(AB58+AB60+AB59+AB76)</f>
        <v>#DIV/0!</v>
      </c>
      <c r="AC142" s="150" t="e">
        <f t="shared" si="393"/>
        <v>#DIV/0!</v>
      </c>
      <c r="AD142" s="150" t="e">
        <f t="shared" si="393"/>
        <v>#DIV/0!</v>
      </c>
      <c r="AE142" s="27"/>
      <c r="AF142" s="27"/>
      <c r="AG142" s="27"/>
      <c r="AH142" s="27"/>
      <c r="AI142" s="27"/>
      <c r="AJ142" s="27"/>
      <c r="AK142" s="27"/>
      <c r="AL142" s="27"/>
      <c r="AM142" s="27"/>
      <c r="AN142" s="27"/>
      <c r="AO142" s="27"/>
      <c r="AP142" s="27"/>
      <c r="AQ142" s="91" t="s">
        <v>80</v>
      </c>
      <c r="AR142" s="150" t="e">
        <f t="shared" ref="AR142:AT142" si="394">(AR116+AR62+AR73)/(AR58+AR60+AR59+AR76)</f>
        <v>#DIV/0!</v>
      </c>
      <c r="AS142" s="150" t="e">
        <f t="shared" si="394"/>
        <v>#DIV/0!</v>
      </c>
      <c r="AT142" s="150" t="e">
        <f t="shared" si="394"/>
        <v>#DIV/0!</v>
      </c>
      <c r="AU142" s="27"/>
    </row>
    <row r="143" spans="1:47" ht="12" x14ac:dyDescent="0.2">
      <c r="A143" s="143"/>
      <c r="C143" s="143"/>
      <c r="D143" s="27"/>
      <c r="E143" s="42"/>
      <c r="F143" s="27"/>
      <c r="G143" s="27"/>
      <c r="H143" s="48"/>
      <c r="I143" s="45"/>
      <c r="J143" s="45"/>
      <c r="K143" s="48"/>
      <c r="L143" s="45"/>
      <c r="M143" s="45"/>
      <c r="N143" s="48"/>
      <c r="O143" s="27"/>
      <c r="P143" s="42"/>
      <c r="Q143" s="79"/>
      <c r="R143" s="79"/>
      <c r="S143" s="48"/>
      <c r="T143" s="156"/>
      <c r="U143" s="156"/>
      <c r="V143" s="48"/>
      <c r="W143" s="156"/>
      <c r="X143" s="156"/>
      <c r="Y143" s="48"/>
      <c r="Z143" s="27"/>
      <c r="AA143" s="42"/>
      <c r="AB143" s="48"/>
      <c r="AC143" s="48"/>
      <c r="AD143" s="48"/>
      <c r="AE143" s="27"/>
      <c r="AF143" s="27"/>
      <c r="AG143" s="27"/>
      <c r="AH143" s="27"/>
      <c r="AI143" s="27"/>
      <c r="AJ143" s="27"/>
      <c r="AK143" s="27"/>
      <c r="AL143" s="27"/>
      <c r="AM143" s="27"/>
      <c r="AN143" s="27"/>
      <c r="AO143" s="27"/>
      <c r="AP143" s="27"/>
      <c r="AQ143" s="42"/>
      <c r="AR143" s="48"/>
      <c r="AS143" s="48"/>
      <c r="AT143" s="48"/>
      <c r="AU143" s="27"/>
    </row>
    <row r="144" spans="1:47" ht="12" x14ac:dyDescent="0.2">
      <c r="A144" s="143"/>
      <c r="C144" s="143"/>
      <c r="D144" s="27"/>
      <c r="E144" s="42"/>
      <c r="F144" s="27"/>
      <c r="G144" s="27"/>
      <c r="H144" s="43"/>
      <c r="I144" s="45"/>
      <c r="J144" s="45"/>
      <c r="K144" s="43"/>
      <c r="L144" s="45"/>
      <c r="M144" s="45"/>
      <c r="N144" s="43"/>
      <c r="O144" s="27"/>
      <c r="P144" s="42"/>
      <c r="Q144" s="79"/>
      <c r="R144" s="79"/>
      <c r="S144" s="43"/>
      <c r="T144" s="156"/>
      <c r="U144" s="156"/>
      <c r="V144" s="43"/>
      <c r="W144" s="156"/>
      <c r="X144" s="156"/>
      <c r="Y144" s="43"/>
      <c r="Z144" s="27"/>
      <c r="AA144" s="42"/>
      <c r="AB144" s="43"/>
      <c r="AC144" s="43"/>
      <c r="AD144" s="43"/>
      <c r="AE144" s="27"/>
      <c r="AF144" s="27"/>
      <c r="AG144" s="27"/>
      <c r="AH144" s="27"/>
      <c r="AI144" s="27"/>
      <c r="AJ144" s="27"/>
      <c r="AK144" s="27"/>
      <c r="AL144" s="27"/>
      <c r="AM144" s="27"/>
      <c r="AN144" s="27"/>
      <c r="AO144" s="27"/>
      <c r="AP144" s="27"/>
      <c r="AQ144" s="42"/>
      <c r="AR144" s="43"/>
      <c r="AS144" s="43"/>
      <c r="AT144" s="43"/>
      <c r="AU144" s="27"/>
    </row>
    <row r="145" spans="1:47" ht="15" x14ac:dyDescent="0.25">
      <c r="A145" s="143"/>
      <c r="C145" s="143"/>
      <c r="D145" s="27"/>
      <c r="E145" s="145" t="s">
        <v>44</v>
      </c>
      <c r="F145" s="27"/>
      <c r="G145" s="27"/>
      <c r="H145" s="27"/>
      <c r="I145" s="45"/>
      <c r="J145" s="45"/>
      <c r="K145" s="27"/>
      <c r="L145" s="45"/>
      <c r="M145" s="45"/>
      <c r="N145" s="27"/>
      <c r="O145" s="27"/>
      <c r="P145" s="162"/>
      <c r="Q145" s="79"/>
      <c r="R145" s="79"/>
      <c r="S145" s="79"/>
      <c r="T145" s="156"/>
      <c r="U145" s="156"/>
      <c r="V145" s="79"/>
      <c r="W145" s="156"/>
      <c r="X145" s="156"/>
      <c r="Y145" s="79"/>
      <c r="Z145" s="27"/>
      <c r="AA145" s="145" t="s">
        <v>44</v>
      </c>
      <c r="AB145" s="27"/>
      <c r="AC145" s="27"/>
      <c r="AD145" s="27"/>
      <c r="AE145" s="27"/>
      <c r="AF145" s="27"/>
      <c r="AG145" s="27"/>
      <c r="AH145" s="27"/>
      <c r="AI145" s="27"/>
      <c r="AJ145" s="27"/>
      <c r="AK145" s="27"/>
      <c r="AL145" s="27"/>
      <c r="AM145" s="27"/>
      <c r="AN145" s="27"/>
      <c r="AO145" s="27"/>
      <c r="AP145" s="27"/>
      <c r="AQ145" s="145" t="s">
        <v>44</v>
      </c>
      <c r="AR145" s="27"/>
      <c r="AS145" s="27"/>
      <c r="AT145" s="27"/>
      <c r="AU145" s="27"/>
    </row>
    <row r="146" spans="1:47" ht="12" x14ac:dyDescent="0.2">
      <c r="A146" s="143"/>
      <c r="C146" s="143"/>
      <c r="D146" s="27"/>
      <c r="E146" s="91" t="s">
        <v>167</v>
      </c>
      <c r="F146" s="27"/>
      <c r="G146" s="27"/>
      <c r="H146" s="151" t="e">
        <f>IF(H134&gt;'Authority RAG Thresholds'!$I$15,"G",IF(H134&lt;'Authority RAG Thresholds'!$G$15,"R","A"))</f>
        <v>#DIV/0!</v>
      </c>
      <c r="I146" s="45"/>
      <c r="J146" s="45"/>
      <c r="K146" s="151" t="e">
        <f>IF(K134&gt;'Authority RAG Thresholds'!$I$15,"G",IF(K134&lt;'Authority RAG Thresholds'!$G$15,"R","A"))</f>
        <v>#DIV/0!</v>
      </c>
      <c r="L146" s="45"/>
      <c r="M146" s="45"/>
      <c r="N146" s="151" t="e">
        <f>IF(N134&gt;'Authority RAG Thresholds'!$I$15,"G",IF(N134&lt;'Authority RAG Thresholds'!$G$15,"R","A"))</f>
        <v>#DIV/0!</v>
      </c>
      <c r="O146" s="27"/>
      <c r="P146" s="42"/>
      <c r="Q146" s="79"/>
      <c r="R146" s="79"/>
      <c r="S146" s="163"/>
      <c r="T146" s="156"/>
      <c r="U146" s="156"/>
      <c r="V146" s="163"/>
      <c r="W146" s="156"/>
      <c r="X146" s="156"/>
      <c r="Y146" s="163"/>
      <c r="Z146" s="27"/>
      <c r="AA146" s="91" t="s">
        <v>167</v>
      </c>
      <c r="AB146" s="151" t="e">
        <f>IF(AB134&gt;'Authority RAG Thresholds'!$I$15,"G",IF(AB134&lt;'Authority RAG Thresholds'!$G$15,"R","A"))</f>
        <v>#DIV/0!</v>
      </c>
      <c r="AC146" s="151" t="e">
        <f>IF(AC134&gt;'Authority RAG Thresholds'!$I$15,"G",IF(AC134&lt;'Authority RAG Thresholds'!$G$15,"R","A"))</f>
        <v>#DIV/0!</v>
      </c>
      <c r="AD146" s="151" t="e">
        <f>IF(AD134&gt;'Authority RAG Thresholds'!$I$15,"G",IF(AD134&lt;'Authority RAG Thresholds'!$G$15,"R","A"))</f>
        <v>#DIV/0!</v>
      </c>
      <c r="AE146" s="27"/>
      <c r="AF146" s="27"/>
      <c r="AG146" s="27"/>
      <c r="AH146" s="27"/>
      <c r="AI146" s="27"/>
      <c r="AJ146" s="27"/>
      <c r="AK146" s="27"/>
      <c r="AL146" s="27"/>
      <c r="AM146" s="27"/>
      <c r="AN146" s="27"/>
      <c r="AO146" s="27"/>
      <c r="AP146" s="27"/>
      <c r="AQ146" s="91" t="s">
        <v>167</v>
      </c>
      <c r="AR146" s="151" t="e">
        <f>IF(AR134&gt;'Authority RAG Thresholds'!$I$15,"G",IF(AR134&lt;'Authority RAG Thresholds'!$G$15,"R","A"))</f>
        <v>#DIV/0!</v>
      </c>
      <c r="AS146" s="151" t="e">
        <f>IF(AS134&gt;'Authority RAG Thresholds'!$I$15,"G",IF(AS134&lt;'Authority RAG Thresholds'!$G$15,"R","A"))</f>
        <v>#DIV/0!</v>
      </c>
      <c r="AT146" s="151" t="e">
        <f>IF(AT134&gt;'Authority RAG Thresholds'!$I$15,"G",IF(AT134&lt;'Authority RAG Thresholds'!$G$15,"R","A"))</f>
        <v>#DIV/0!</v>
      </c>
      <c r="AU146" s="27"/>
    </row>
    <row r="147" spans="1:47" ht="12" x14ac:dyDescent="0.2">
      <c r="A147" s="143"/>
      <c r="C147" s="143"/>
      <c r="D147" s="27"/>
      <c r="E147" s="27" t="s">
        <v>68</v>
      </c>
      <c r="F147" s="27"/>
      <c r="G147" s="27"/>
      <c r="H147" s="151" t="str">
        <f>IF(H135&gt;'Authority RAG Thresholds'!$I$16,"G",IF(H135&lt;'Authority RAG Thresholds'!$G$16,"R","A"))</f>
        <v>R</v>
      </c>
      <c r="I147" s="45"/>
      <c r="J147" s="45"/>
      <c r="K147" s="151" t="str">
        <f>IF(K135&gt;'Authority RAG Thresholds'!$I$16,"G",IF(K135&lt;'Authority RAG Thresholds'!$G$16,"R","A"))</f>
        <v>R</v>
      </c>
      <c r="L147" s="45"/>
      <c r="M147" s="45"/>
      <c r="N147" s="151" t="str">
        <f>IF(N135&gt;'Authority RAG Thresholds'!$I$16,"G",IF(N135&lt;'Authority RAG Thresholds'!$G$16,"R","A"))</f>
        <v>R</v>
      </c>
      <c r="O147" s="27"/>
      <c r="P147" s="42"/>
      <c r="Q147" s="79"/>
      <c r="R147" s="79"/>
      <c r="S147" s="163"/>
      <c r="T147" s="156"/>
      <c r="U147" s="156"/>
      <c r="V147" s="163"/>
      <c r="W147" s="156"/>
      <c r="X147" s="156"/>
      <c r="Y147" s="163"/>
      <c r="Z147" s="27"/>
      <c r="AA147" s="27" t="s">
        <v>68</v>
      </c>
      <c r="AB147" s="151" t="str">
        <f>IF(AB135&gt;'Authority RAG Thresholds'!$I$16,"G",IF(AB135&lt;'Authority RAG Thresholds'!$G$16,"R","A"))</f>
        <v>R</v>
      </c>
      <c r="AC147" s="151" t="str">
        <f>IF(AC135&gt;'Authority RAG Thresholds'!$I$16,"G",IF(AC135&lt;'Authority RAG Thresholds'!$G$16,"R","A"))</f>
        <v>R</v>
      </c>
      <c r="AD147" s="151" t="str">
        <f>IF(AD135&gt;'Authority RAG Thresholds'!$I$16,"G",IF(AD135&lt;'Authority RAG Thresholds'!$G$16,"R","A"))</f>
        <v>R</v>
      </c>
      <c r="AE147" s="27"/>
      <c r="AF147" s="27"/>
      <c r="AG147" s="27"/>
      <c r="AH147" s="27"/>
      <c r="AI147" s="27"/>
      <c r="AJ147" s="27"/>
      <c r="AK147" s="27"/>
      <c r="AL147" s="27"/>
      <c r="AM147" s="27"/>
      <c r="AN147" s="27"/>
      <c r="AO147" s="27"/>
      <c r="AP147" s="27"/>
      <c r="AQ147" s="27" t="s">
        <v>68</v>
      </c>
      <c r="AR147" s="151" t="str">
        <f>IF(AR135&gt;'Authority RAG Thresholds'!$I$16,"G",IF(AR135&lt;'Authority RAG Thresholds'!$G$16,"R","A"))</f>
        <v>R</v>
      </c>
      <c r="AS147" s="151" t="str">
        <f>IF(AS135&gt;'Authority RAG Thresholds'!$I$16,"G",IF(AS135&lt;'Authority RAG Thresholds'!$G$16,"R","A"))</f>
        <v>R</v>
      </c>
      <c r="AT147" s="151" t="str">
        <f>IF(AT135&gt;'Authority RAG Thresholds'!$I$16,"G",IF(AT135&lt;'Authority RAG Thresholds'!$G$16,"R","A"))</f>
        <v>R</v>
      </c>
      <c r="AU147" s="27"/>
    </row>
    <row r="148" spans="1:47" ht="12" x14ac:dyDescent="0.2">
      <c r="A148" s="143"/>
      <c r="C148" s="143"/>
      <c r="D148" s="27"/>
      <c r="E148" s="27" t="s">
        <v>253</v>
      </c>
      <c r="F148" s="27"/>
      <c r="G148" s="27"/>
      <c r="H148" s="151" t="str">
        <f>IF(H136="N/A","N/A",IF(H125&lt;0,"R",IF( (H78+H79+H85+H87+H94+H95+H100+H102-H74)&lt;0,"G",IF(H136&gt;'Authority RAG Thresholds'!$I$17,"G",IF(H136&lt;'Authority RAG Thresholds'!$G$17,"R","A")))))</f>
        <v>N/A</v>
      </c>
      <c r="I148" s="45"/>
      <c r="J148" s="45"/>
      <c r="K148" s="151" t="str">
        <f>IF(K136="N/A","N/A",IF(K125&lt;0,"R",IF( (K78+K79+K85+K87+K94+K95+K100+K102-K74)&lt;0,"G",IF(K136&gt;'Authority RAG Thresholds'!$I$17,"G",IF(K136&lt;'Authority RAG Thresholds'!$G$17,"R","A")))))</f>
        <v>N/A</v>
      </c>
      <c r="L148" s="45"/>
      <c r="M148" s="45"/>
      <c r="N148" s="151" t="str">
        <f>IF(N136="N/A","N/A",IF(N125&lt;0,"R",IF( (N78+N79+N85+N87+N94+N95+N100+N102-N74)&lt;0,"G",IF(N136&gt;'Authority RAG Thresholds'!$I$17,"G",IF(N136&lt;'Authority RAG Thresholds'!$G$17,"R","A")))))</f>
        <v>N/A</v>
      </c>
      <c r="O148" s="27"/>
      <c r="P148" s="42"/>
      <c r="Q148" s="79"/>
      <c r="R148" s="79"/>
      <c r="S148" s="163"/>
      <c r="T148" s="156"/>
      <c r="U148" s="156"/>
      <c r="V148" s="163"/>
      <c r="W148" s="156"/>
      <c r="X148" s="156"/>
      <c r="Y148" s="163"/>
      <c r="Z148" s="27"/>
      <c r="AA148" s="27" t="s">
        <v>253</v>
      </c>
      <c r="AB148" s="151" t="str">
        <f>IF(AB136="N/A","N/A",IF(AB125&lt;0,"R",IF( (AB78+AB79+AB85+AB87+AB94+AB95+AB100+AB102-AB74)&lt;0,"G",IF(AB136&gt;'Authority RAG Thresholds'!$I$17,"G",IF(AB136&lt;'Authority RAG Thresholds'!$G$17,"R","A")))))</f>
        <v>N/A</v>
      </c>
      <c r="AC148" s="151" t="str">
        <f>IF(AC136="N/A","N/A",IF(AC125&lt;0,"R",IF( (AC78+AC79+AC85+AC87+AC94+AC95+AC100+AC102-AC74)&lt;0,"G",IF(AC136&gt;'Authority RAG Thresholds'!$I$17,"G",IF(AC136&lt;'Authority RAG Thresholds'!$G$17,"R","A")))))</f>
        <v>N/A</v>
      </c>
      <c r="AD148" s="151" t="str">
        <f>IF(AD136="N/A","N/A",IF(AD125&lt;0,"R",IF( (AD78+AD79+AD85+AD87+AD94+AD95+AD100+AD102-AD74)&lt;0,"G",IF(AD136&gt;'Authority RAG Thresholds'!$I$17,"G",IF(AD136&lt;'Authority RAG Thresholds'!$G$17,"R","A")))))</f>
        <v>N/A</v>
      </c>
      <c r="AE148" s="27"/>
      <c r="AF148" s="27"/>
      <c r="AG148" s="27"/>
      <c r="AH148" s="27"/>
      <c r="AI148" s="27"/>
      <c r="AJ148" s="27"/>
      <c r="AK148" s="27"/>
      <c r="AL148" s="27"/>
      <c r="AM148" s="27"/>
      <c r="AN148" s="27"/>
      <c r="AO148" s="27"/>
      <c r="AP148" s="27"/>
      <c r="AQ148" s="27" t="s">
        <v>253</v>
      </c>
      <c r="AR148" s="151" t="str">
        <f>IF(AR136="N/A","N/A",IF(AR125&lt;0,"R",IF( (AR78+AR79+AR85+AR87+AR94+AR95+AR100+AR102-AR74)&lt;0,"G",IF(AR136&gt;'Authority RAG Thresholds'!$I$17,"G",IF(AR136&lt;'Authority RAG Thresholds'!$G$17,"R","A")))))</f>
        <v>N/A</v>
      </c>
      <c r="AS148" s="151" t="str">
        <f>IF(AS136="N/A","N/A",IF(AS125&lt;0,"R",IF( (AS78+AS79+AS85+AS87+AS94+AS95+AS100+AS102-AS74)&lt;0,"G",IF(AS136&gt;'Authority RAG Thresholds'!$I$17,"G",IF(AS136&lt;'Authority RAG Thresholds'!$G$17,"R","A")))))</f>
        <v>N/A</v>
      </c>
      <c r="AT148" s="151" t="str">
        <f>IF(AT136="N/A","N/A",IF(AT125&lt;0,"R",IF( (AT78+AT79+AT85+AT87+AT94+AT95+AT100+AT102-AT74)&lt;0,"G",IF(AT136&gt;'Authority RAG Thresholds'!$I$17,"G",IF(AT136&lt;'Authority RAG Thresholds'!$G$17,"R","A")))))</f>
        <v>N/A</v>
      </c>
      <c r="AU148" s="27"/>
    </row>
    <row r="149" spans="1:47" ht="12" x14ac:dyDescent="0.2">
      <c r="A149" s="143"/>
      <c r="C149" s="143"/>
      <c r="D149" s="27"/>
      <c r="E149" s="27" t="s">
        <v>77</v>
      </c>
      <c r="F149" s="27"/>
      <c r="G149" s="27"/>
      <c r="H149" s="151" t="e">
        <f>IF((H39-H55)&lt;0,"R",IF(((H78+H79+H85+H87+H94+H95+H100+H102-H74)&lt;0),"G",IF(H137&lt;'Authority RAG Thresholds'!$I$18,"G",IF(H137&gt;'Authority RAG Thresholds'!$G$18,"R","A"))))</f>
        <v>#DIV/0!</v>
      </c>
      <c r="I149" s="45"/>
      <c r="J149" s="45"/>
      <c r="K149" s="151" t="e">
        <f>IF((K39-K55)&lt;0,"R",IF(((K78+K79+K85+K87+K94+K95+K100+K102-K74)&lt;0),"G",IF(K137&lt;'Authority RAG Thresholds'!$I$18,"G",IF(K137&gt;'Authority RAG Thresholds'!$G$18,"R","A"))))</f>
        <v>#DIV/0!</v>
      </c>
      <c r="L149" s="45"/>
      <c r="M149" s="45"/>
      <c r="N149" s="151" t="e">
        <f>IF((N39-N55)&lt;0,"R",IF(((N78+N79+N85+N87+N94+N95+N100+N102-N74)&lt;0),"G",IF(N137&lt;'Authority RAG Thresholds'!$I$18,"G",IF(N137&gt;'Authority RAG Thresholds'!$G$18,"R","A"))))</f>
        <v>#DIV/0!</v>
      </c>
      <c r="O149" s="27"/>
      <c r="P149" s="42"/>
      <c r="Q149" s="79"/>
      <c r="R149" s="79"/>
      <c r="S149" s="163"/>
      <c r="T149" s="156"/>
      <c r="U149" s="156"/>
      <c r="V149" s="163"/>
      <c r="W149" s="156"/>
      <c r="X149" s="156"/>
      <c r="Y149" s="163"/>
      <c r="Z149" s="27"/>
      <c r="AA149" s="27" t="s">
        <v>77</v>
      </c>
      <c r="AB149" s="151" t="e">
        <f>IF((AB39-AB55)&lt;0,"R",IF(((AB78+AB79+AB85+AB87+AB94+AB95+AB100+AB102-AB74)&lt;0),"G",IF(AB137&lt;'Authority RAG Thresholds'!$I$18,"G",IF(AB137&gt;'Authority RAG Thresholds'!$G$18,"R","A"))))</f>
        <v>#DIV/0!</v>
      </c>
      <c r="AC149" s="151" t="e">
        <f>IF((AC39-AC55)&lt;0,"R",IF(((AC78+AC79+AC85+AC87+AC94+AC95+AC100+AC102-AC74)&lt;0),"G",IF(AC137&lt;'Authority RAG Thresholds'!$I$18,"G",IF(AC137&gt;'Authority RAG Thresholds'!$G$18,"R","A"))))</f>
        <v>#DIV/0!</v>
      </c>
      <c r="AD149" s="151" t="e">
        <f>IF((AD39-AD55)&lt;0,"R",IF(((AD78+AD79+AD85+AD87+AD94+AD95+AD100+AD102-AD74)&lt;0),"G",IF(AD137&lt;'Authority RAG Thresholds'!$I$18,"G",IF(AD137&gt;'Authority RAG Thresholds'!$G$18,"R","A"))))</f>
        <v>#DIV/0!</v>
      </c>
      <c r="AE149" s="27"/>
      <c r="AF149" s="27"/>
      <c r="AG149" s="27"/>
      <c r="AH149" s="27"/>
      <c r="AI149" s="27"/>
      <c r="AJ149" s="27"/>
      <c r="AK149" s="27"/>
      <c r="AL149" s="27"/>
      <c r="AM149" s="27"/>
      <c r="AN149" s="27"/>
      <c r="AO149" s="27"/>
      <c r="AP149" s="27"/>
      <c r="AQ149" s="27" t="s">
        <v>77</v>
      </c>
      <c r="AR149" s="151" t="e">
        <f>IF((AR39-AR55)&lt;0,"R",IF(((AR78+AR79+AR85+AR87+AR94+AR95+AR100+AR102-AR74)&lt;0),"G",IF(AR137&lt;'Authority RAG Thresholds'!$I$18,"G",IF(AR137&gt;'Authority RAG Thresholds'!$G$18,"R","A"))))</f>
        <v>#DIV/0!</v>
      </c>
      <c r="AS149" s="151" t="e">
        <f>IF((AS39-AS55)&lt;0,"R",IF(((AS78+AS79+AS85+AS87+AS94+AS95+AS100+AS102-AS74)&lt;0),"G",IF(AS137&lt;'Authority RAG Thresholds'!$I$18,"G",IF(AS137&gt;'Authority RAG Thresholds'!$G$18,"R","A"))))</f>
        <v>#DIV/0!</v>
      </c>
      <c r="AT149" s="151" t="e">
        <f>IF((AT39-AT55)&lt;0,"R",IF(((AT78+AT79+AT85+AT87+AT94+AT95+AT100+AT102-AT74)&lt;0),"G",IF(AT137&lt;'Authority RAG Thresholds'!$I$18,"G",IF(AT137&gt;'Authority RAG Thresholds'!$G$18,"R","A"))))</f>
        <v>#DIV/0!</v>
      </c>
      <c r="AU149" s="27"/>
    </row>
    <row r="150" spans="1:47" ht="12" x14ac:dyDescent="0.2">
      <c r="A150" s="143"/>
      <c r="C150" s="143"/>
      <c r="D150" s="27"/>
      <c r="E150" s="27" t="s">
        <v>82</v>
      </c>
      <c r="F150" s="27"/>
      <c r="G150" s="27"/>
      <c r="H150" s="151" t="e">
        <f>IF((H39-H55)&lt;0,"R",IF(((H78+H79+H85+H87+H94+H95+H100+H102-H74-(H61-H96))&lt;0),"G",IF(H138&lt;'Authority RAG Thresholds'!$I$19,"G",IF(H138&gt;'Authority RAG Thresholds'!$G$19,"R","A"))))</f>
        <v>#DIV/0!</v>
      </c>
      <c r="I150" s="45"/>
      <c r="J150" s="45"/>
      <c r="K150" s="151" t="e">
        <f>IF((K39-K55)&lt;0,"R",IF(((K78+K79+K85+K87+K94+K95+K100+K102-K74-(K61-K96))&lt;0),"G",IF(K138&lt;'Authority RAG Thresholds'!$I$19,"G",IF(K138&gt;'Authority RAG Thresholds'!$G$19,"R","A"))))</f>
        <v>#DIV/0!</v>
      </c>
      <c r="L150" s="45"/>
      <c r="M150" s="45"/>
      <c r="N150" s="151" t="e">
        <f>IF((N39-N55)&lt;0,"R",IF(((N78+N79+N85+N87+N94+N95+N100+N102-N74-(N61-N96))&lt;0),"G",IF(N138&lt;'Authority RAG Thresholds'!$I$19,"G",IF(N138&gt;'Authority RAG Thresholds'!$G$19,"R","A"))))</f>
        <v>#DIV/0!</v>
      </c>
      <c r="O150" s="27"/>
      <c r="P150" s="42"/>
      <c r="Q150" s="79"/>
      <c r="R150" s="79"/>
      <c r="S150" s="163"/>
      <c r="T150" s="156"/>
      <c r="U150" s="156"/>
      <c r="V150" s="163"/>
      <c r="W150" s="156"/>
      <c r="X150" s="156"/>
      <c r="Y150" s="163"/>
      <c r="Z150" s="27"/>
      <c r="AA150" s="27" t="s">
        <v>82</v>
      </c>
      <c r="AB150" s="151" t="e">
        <f>IF((AB39-AB55)&lt;0,"R",IF(((AB78+AB79+AB85+AB87+AB94+AB95+AB100+AB102-AB74-(AB61-AB96))&lt;0),"G",IF(AB138&lt;'Authority RAG Thresholds'!$I$19,"G",IF(AB138&gt;'Authority RAG Thresholds'!$G$19,"R","A"))))</f>
        <v>#DIV/0!</v>
      </c>
      <c r="AC150" s="151" t="e">
        <f>IF((AC39-AC55)&lt;0,"R",IF(((AC78+AC79+AC85+AC87+AC94+AC95+AC100+AC102-AC74-(AC61-AC96))&lt;0),"G",IF(AC138&lt;'Authority RAG Thresholds'!$I$19,"G",IF(AC138&gt;'Authority RAG Thresholds'!$G$19,"R","A"))))</f>
        <v>#DIV/0!</v>
      </c>
      <c r="AD150" s="151" t="e">
        <f>IF((AD39-AD55)&lt;0,"R",IF(((AD78+AD79+AD85+AD87+AD94+AD95+AD100+AD102-AD74-(AD61-AD96))&lt;0),"G",IF(AD138&lt;'Authority RAG Thresholds'!$I$19,"G",IF(AD138&gt;'Authority RAG Thresholds'!$G$19,"R","A"))))</f>
        <v>#DIV/0!</v>
      </c>
      <c r="AE150" s="27"/>
      <c r="AF150" s="27"/>
      <c r="AG150" s="27"/>
      <c r="AH150" s="27"/>
      <c r="AI150" s="27"/>
      <c r="AJ150" s="27"/>
      <c r="AK150" s="27"/>
      <c r="AL150" s="27"/>
      <c r="AM150" s="27"/>
      <c r="AN150" s="27"/>
      <c r="AO150" s="27"/>
      <c r="AP150" s="27"/>
      <c r="AQ150" s="27" t="s">
        <v>82</v>
      </c>
      <c r="AR150" s="151" t="e">
        <f>IF((AR39-AR55)&lt;0,"R",IF(((AR78+AR79+AR85+AR87+AR94+AR95+AR100+AR102-AR74-(AR61-AR96))&lt;0),"G",IF(AR138&lt;'Authority RAG Thresholds'!$I$19,"G",IF(AR138&gt;'Authority RAG Thresholds'!$G$19,"R","A"))))</f>
        <v>#DIV/0!</v>
      </c>
      <c r="AS150" s="151" t="e">
        <f>IF((AS39-AS55)&lt;0,"R",IF(((AS78+AS79+AS85+AS87+AS94+AS95+AS100+AS102-AS74-(AS61-AS96))&lt;0),"G",IF(AS138&lt;'Authority RAG Thresholds'!$I$19,"G",IF(AS138&gt;'Authority RAG Thresholds'!$G$19,"R","A"))))</f>
        <v>#DIV/0!</v>
      </c>
      <c r="AT150" s="151" t="e">
        <f>IF((AT39-AT55)&lt;0,"R",IF(((AT78+AT79+AT85+AT87+AT94+AT95+AT100+AT102-AT74-(AT61-AT96))&lt;0),"G",IF(AT138&lt;'Authority RAG Thresholds'!$I$19,"G",IF(AT138&gt;'Authority RAG Thresholds'!$G$19,"R","A"))))</f>
        <v>#DIV/0!</v>
      </c>
      <c r="AU150" s="27"/>
    </row>
    <row r="151" spans="1:47" ht="12" x14ac:dyDescent="0.2">
      <c r="A151" s="143"/>
      <c r="C151" s="143"/>
      <c r="D151" s="27"/>
      <c r="E151" s="27" t="s">
        <v>75</v>
      </c>
      <c r="F151" s="27"/>
      <c r="G151" s="27"/>
      <c r="H151" s="151" t="str">
        <f>IF(H39&lt;0,"R",IF(-(H45+H30)&lt;=0,"G",IF(H139&gt;'Authority RAG Thresholds'!$I$20,"G",IF(H139&lt;'Authority RAG Thresholds'!$G$20,"R","A"))))</f>
        <v>G</v>
      </c>
      <c r="I151" s="45"/>
      <c r="J151" s="45"/>
      <c r="K151" s="151" t="str">
        <f>IF(K39&lt;0,"R",IF(-(K45+K30)&lt;=0,"G",IF(K139&gt;'Authority RAG Thresholds'!$I$20,"G",IF(K139&lt;'Authority RAG Thresholds'!$G$20,"R","A"))))</f>
        <v>G</v>
      </c>
      <c r="L151" s="45"/>
      <c r="M151" s="45"/>
      <c r="N151" s="151" t="str">
        <f>IF(N39&lt;0,"R",IF(-(N45+N30)&lt;=0,"G",IF(N139&gt;'Authority RAG Thresholds'!$I$20,"G",IF(N139&lt;'Authority RAG Thresholds'!$G$20,"R","A"))))</f>
        <v>G</v>
      </c>
      <c r="O151" s="27"/>
      <c r="P151" s="160"/>
      <c r="Q151" s="79"/>
      <c r="R151" s="79"/>
      <c r="S151" s="163"/>
      <c r="T151" s="156"/>
      <c r="U151" s="156"/>
      <c r="V151" s="163"/>
      <c r="W151" s="156"/>
      <c r="X151" s="156"/>
      <c r="Y151" s="163"/>
      <c r="Z151" s="27"/>
      <c r="AA151" s="27" t="s">
        <v>75</v>
      </c>
      <c r="AB151" s="151" t="str">
        <f>IF(AB39&lt;0,"R",IF(-(AB45+AB30)&lt;=0,"G",IF(AB139&gt;'Authority RAG Thresholds'!$I$20,"G",IF(AB139&lt;'Authority RAG Thresholds'!$G$20,"R","A"))))</f>
        <v>G</v>
      </c>
      <c r="AC151" s="151" t="str">
        <f>IF(AC39&lt;0,"R",IF(-(AC45+AC30)&lt;=0,"G",IF(AC139&gt;'Authority RAG Thresholds'!$I$20,"G",IF(AC139&lt;'Authority RAG Thresholds'!$G$20,"R","A"))))</f>
        <v>G</v>
      </c>
      <c r="AD151" s="151" t="str">
        <f>IF(AD39&lt;0,"R",IF(-(AD45+AD30)&lt;=0,"G",IF(AD139&gt;'Authority RAG Thresholds'!$I$20,"G",IF(AD139&lt;'Authority RAG Thresholds'!$G$20,"R","A"))))</f>
        <v>G</v>
      </c>
      <c r="AE151" s="27"/>
      <c r="AF151" s="27"/>
      <c r="AG151" s="27"/>
      <c r="AH151" s="27"/>
      <c r="AI151" s="27"/>
      <c r="AJ151" s="27"/>
      <c r="AK151" s="27"/>
      <c r="AL151" s="27"/>
      <c r="AM151" s="27"/>
      <c r="AN151" s="27"/>
      <c r="AO151" s="27"/>
      <c r="AP151" s="27"/>
      <c r="AQ151" s="27" t="s">
        <v>75</v>
      </c>
      <c r="AR151" s="151" t="str">
        <f>IF(AR39&lt;0,"R",IF(-(AR45+AR30)&lt;=0,"G",IF(AR139&gt;'Authority RAG Thresholds'!$I$20,"G",IF(AR139&lt;'Authority RAG Thresholds'!$G$20,"R","A"))))</f>
        <v>G</v>
      </c>
      <c r="AS151" s="151" t="str">
        <f>IF(AS39&lt;0,"R",IF(-(AS45+AS30)&lt;=0,"G",IF(AS139&gt;'Authority RAG Thresholds'!$I$20,"G",IF(AS139&lt;'Authority RAG Thresholds'!$G$20,"R","A"))))</f>
        <v>G</v>
      </c>
      <c r="AT151" s="151" t="str">
        <f>IF(AT39&lt;0,"R",IF(-(AT45+AT30)&lt;=0,"G",IF(AT139&gt;'Authority RAG Thresholds'!$I$20,"G",IF(AT139&lt;'Authority RAG Thresholds'!$G$20,"R","A"))))</f>
        <v>G</v>
      </c>
      <c r="AU151" s="27"/>
    </row>
    <row r="152" spans="1:47" ht="12" x14ac:dyDescent="0.2">
      <c r="A152" s="143"/>
      <c r="C152" s="143"/>
      <c r="D152" s="27"/>
      <c r="E152" s="27" t="s">
        <v>78</v>
      </c>
      <c r="F152" s="27"/>
      <c r="G152" s="27"/>
      <c r="H152" s="151" t="e">
        <f>IF(H140&gt;'Authority RAG Thresholds'!$I$21,"G",IF(H140&lt;'Authority RAG Thresholds'!$G$21,"R","A"))</f>
        <v>#DIV/0!</v>
      </c>
      <c r="I152" s="45"/>
      <c r="J152" s="45"/>
      <c r="K152" s="151" t="e">
        <f>IF(K140&gt;'Authority RAG Thresholds'!$I$21,"G",IF(K140&lt;'Authority RAG Thresholds'!$G$21,"R","A"))</f>
        <v>#DIV/0!</v>
      </c>
      <c r="L152" s="45"/>
      <c r="M152" s="45"/>
      <c r="N152" s="151" t="e">
        <f>IF(N140&gt;'Authority RAG Thresholds'!$I$21,"G",IF(N140&lt;'Authority RAG Thresholds'!$G$21,"R","A"))</f>
        <v>#DIV/0!</v>
      </c>
      <c r="O152" s="27"/>
      <c r="P152" s="42"/>
      <c r="Q152" s="79"/>
      <c r="R152" s="79"/>
      <c r="S152" s="163"/>
      <c r="T152" s="156"/>
      <c r="U152" s="156"/>
      <c r="V152" s="163"/>
      <c r="W152" s="156"/>
      <c r="X152" s="156"/>
      <c r="Y152" s="163"/>
      <c r="Z152" s="27"/>
      <c r="AA152" s="27" t="s">
        <v>78</v>
      </c>
      <c r="AB152" s="151" t="e">
        <f>IF(AB140&gt;'Authority RAG Thresholds'!$I$21,"G",IF(AB140&lt;'Authority RAG Thresholds'!$G$21,"R","A"))</f>
        <v>#DIV/0!</v>
      </c>
      <c r="AC152" s="151" t="e">
        <f>IF(AC140&gt;'Authority RAG Thresholds'!$I$21,"G",IF(AC140&lt;'Authority RAG Thresholds'!$G$21,"R","A"))</f>
        <v>#DIV/0!</v>
      </c>
      <c r="AD152" s="151" t="e">
        <f>IF(AD140&gt;'Authority RAG Thresholds'!$I$21,"G",IF(AD140&lt;'Authority RAG Thresholds'!$G$21,"R","A"))</f>
        <v>#DIV/0!</v>
      </c>
      <c r="AE152" s="27"/>
      <c r="AF152" s="27"/>
      <c r="AG152" s="27"/>
      <c r="AH152" s="27"/>
      <c r="AI152" s="27"/>
      <c r="AJ152" s="27"/>
      <c r="AK152" s="27"/>
      <c r="AL152" s="27"/>
      <c r="AM152" s="27"/>
      <c r="AN152" s="27"/>
      <c r="AO152" s="27"/>
      <c r="AP152" s="27"/>
      <c r="AQ152" s="27" t="s">
        <v>78</v>
      </c>
      <c r="AR152" s="151" t="e">
        <f>IF(AR140&gt;'Authority RAG Thresholds'!$I$21,"G",IF(AR140&lt;'Authority RAG Thresholds'!$G$21,"R","A"))</f>
        <v>#DIV/0!</v>
      </c>
      <c r="AS152" s="151" t="e">
        <f>IF(AS140&gt;'Authority RAG Thresholds'!$I$21,"G",IF(AS140&lt;'Authority RAG Thresholds'!$G$21,"R","A"))</f>
        <v>#DIV/0!</v>
      </c>
      <c r="AT152" s="151" t="e">
        <f>IF(AT140&gt;'Authority RAG Thresholds'!$I$21,"G",IF(AT140&lt;'Authority RAG Thresholds'!$G$21,"R","A"))</f>
        <v>#DIV/0!</v>
      </c>
      <c r="AU152" s="27"/>
    </row>
    <row r="153" spans="1:47" ht="12" x14ac:dyDescent="0.2">
      <c r="A153" s="143"/>
      <c r="C153" s="143"/>
      <c r="D153" s="27"/>
      <c r="E153" s="27" t="s">
        <v>79</v>
      </c>
      <c r="F153" s="27"/>
      <c r="G153" s="27"/>
      <c r="H153" s="151" t="str">
        <f>IF(H141&gt;'Authority RAG Thresholds'!$G$22,"G","R")</f>
        <v>R</v>
      </c>
      <c r="I153" s="45"/>
      <c r="J153" s="45"/>
      <c r="K153" s="151" t="str">
        <f>IF(K141&gt;'Authority RAG Thresholds'!$G$22,"G","R")</f>
        <v>R</v>
      </c>
      <c r="L153" s="45"/>
      <c r="M153" s="45"/>
      <c r="N153" s="151" t="str">
        <f>IF(N141&gt;'Authority RAG Thresholds'!$G$22,"G","R")</f>
        <v>R</v>
      </c>
      <c r="O153" s="27"/>
      <c r="P153" s="42"/>
      <c r="Q153" s="79"/>
      <c r="R153" s="79"/>
      <c r="S153" s="163"/>
      <c r="T153" s="156"/>
      <c r="U153" s="156"/>
      <c r="V153" s="163"/>
      <c r="W153" s="156"/>
      <c r="X153" s="156"/>
      <c r="Y153" s="163"/>
      <c r="Z153" s="27"/>
      <c r="AA153" s="27" t="s">
        <v>79</v>
      </c>
      <c r="AB153" s="151" t="str">
        <f>IF(AB141&gt;'Authority RAG Thresholds'!$G$22,"G","R")</f>
        <v>R</v>
      </c>
      <c r="AC153" s="151" t="str">
        <f>IF(AC141&gt;'Authority RAG Thresholds'!$G$22,"G","R")</f>
        <v>R</v>
      </c>
      <c r="AD153" s="151" t="str">
        <f>IF(AD141&gt;'Authority RAG Thresholds'!$G$22,"G","R")</f>
        <v>R</v>
      </c>
      <c r="AE153" s="27"/>
      <c r="AF153" s="27"/>
      <c r="AG153" s="27"/>
      <c r="AH153" s="27"/>
      <c r="AI153" s="27"/>
      <c r="AJ153" s="27"/>
      <c r="AK153" s="27"/>
      <c r="AL153" s="27"/>
      <c r="AM153" s="27"/>
      <c r="AN153" s="27"/>
      <c r="AO153" s="27"/>
      <c r="AP153" s="27"/>
      <c r="AQ153" s="27" t="s">
        <v>79</v>
      </c>
      <c r="AR153" s="151" t="str">
        <f>IF(AR141&gt;'Authority RAG Thresholds'!$G$22,"G","R")</f>
        <v>R</v>
      </c>
      <c r="AS153" s="151" t="str">
        <f>IF(AS141&gt;'Authority RAG Thresholds'!$G$22,"G","R")</f>
        <v>R</v>
      </c>
      <c r="AT153" s="151" t="str">
        <f>IF(AT141&gt;'Authority RAG Thresholds'!$G$22,"G","R")</f>
        <v>R</v>
      </c>
      <c r="AU153" s="27"/>
    </row>
    <row r="154" spans="1:47" ht="12" x14ac:dyDescent="0.2">
      <c r="A154" s="143"/>
      <c r="C154" s="143"/>
      <c r="D154" s="27"/>
      <c r="E154" s="27" t="s">
        <v>80</v>
      </c>
      <c r="F154" s="27"/>
      <c r="G154" s="27"/>
      <c r="H154" s="151" t="e">
        <f>IF(H117=SysConfig!$F$43,"R",IF((H116+H62+H73)&lt;0,"G",IF(H142&lt;'Authority RAG Thresholds'!$I$23,"G",IF(H142&gt;'Authority RAG Thresholds'!$G$23,"R","A"))))</f>
        <v>#DIV/0!</v>
      </c>
      <c r="I154" s="45"/>
      <c r="J154" s="45"/>
      <c r="K154" s="151" t="e">
        <f>IF(K117=SysConfig!$F$43,"R",IF((K116+K62+K73)&lt;0,"G",IF(K142&lt;'Authority RAG Thresholds'!$I$23,"G",IF(K142&gt;'Authority RAG Thresholds'!$G$23,"R","A"))))</f>
        <v>#DIV/0!</v>
      </c>
      <c r="L154" s="45"/>
      <c r="M154" s="45"/>
      <c r="N154" s="151" t="e">
        <f>IF(N117=SysConfig!$F$43,"R",IF((N116+N62+N73)&lt;0,"G",IF(N142&lt;'Authority RAG Thresholds'!$I$23,"G",IF(N142&gt;'Authority RAG Thresholds'!$G$23,"R","A"))))</f>
        <v>#DIV/0!</v>
      </c>
      <c r="O154" s="27"/>
      <c r="P154" s="42"/>
      <c r="Q154" s="79"/>
      <c r="R154" s="79"/>
      <c r="S154" s="163"/>
      <c r="T154" s="156"/>
      <c r="U154" s="156"/>
      <c r="V154" s="163"/>
      <c r="W154" s="156"/>
      <c r="X154" s="156"/>
      <c r="Y154" s="163"/>
      <c r="Z154" s="27"/>
      <c r="AA154" s="27" t="s">
        <v>80</v>
      </c>
      <c r="AB154" s="151" t="e">
        <f>IF(AB117=SysConfig!$F$43,"R",IF((AB116+AB62+AB73)&lt;0,"G",IF(AB142&lt;'Authority RAG Thresholds'!$I$23,"G",IF(AB142&gt;'Authority RAG Thresholds'!$G$23,"R","A"))))</f>
        <v>#DIV/0!</v>
      </c>
      <c r="AC154" s="151" t="e">
        <f>IF(AC117=SysConfig!$F$43,"R",IF((AC116+AC62+AC73)&lt;0,"G",IF(AC142&lt;'Authority RAG Thresholds'!$I$23,"G",IF(AC142&gt;'Authority RAG Thresholds'!$G$23,"R","A"))))</f>
        <v>#DIV/0!</v>
      </c>
      <c r="AD154" s="151" t="e">
        <f>IF(AD117=SysConfig!$F$43,"R",IF((AD116+AD62+AD73)&lt;0,"G",IF(AD142&lt;'Authority RAG Thresholds'!$I$23,"G",IF(AD142&gt;'Authority RAG Thresholds'!$G$23,"R","A"))))</f>
        <v>#DIV/0!</v>
      </c>
      <c r="AE154" s="27"/>
      <c r="AF154" s="27"/>
      <c r="AG154" s="27"/>
      <c r="AH154" s="27"/>
      <c r="AI154" s="27"/>
      <c r="AJ154" s="27"/>
      <c r="AK154" s="27"/>
      <c r="AL154" s="27"/>
      <c r="AM154" s="27"/>
      <c r="AN154" s="27"/>
      <c r="AO154" s="27"/>
      <c r="AP154" s="27"/>
      <c r="AQ154" s="27" t="s">
        <v>80</v>
      </c>
      <c r="AR154" s="151" t="e">
        <f>IF(AR117=SysConfig!$F$43,"R",IF((AR116+AR62+AR73)&lt;0,"G",IF(AR142&lt;'Authority RAG Thresholds'!$I$23,"G",IF(AR142&gt;'Authority RAG Thresholds'!$G$23,"R","A"))))</f>
        <v>#DIV/0!</v>
      </c>
      <c r="AS154" s="151" t="e">
        <f>IF(AS117=SysConfig!$F$43,"R",IF((AS116+AS62+AS73)&lt;0,"G",IF(AS142&lt;'Authority RAG Thresholds'!$I$23,"G",IF(AS142&gt;'Authority RAG Thresholds'!$G$23,"R","A"))))</f>
        <v>#DIV/0!</v>
      </c>
      <c r="AT154" s="151" t="e">
        <f>IF(AT117=SysConfig!$F$43,"R",IF((AT116+AT62+AT73)&lt;0,"G",IF(AT142&lt;'Authority RAG Thresholds'!$I$23,"G",IF(AT142&gt;'Authority RAG Thresholds'!$G$23,"R","A"))))</f>
        <v>#DIV/0!</v>
      </c>
      <c r="AU154" s="27"/>
    </row>
    <row r="155" spans="1:47" ht="12" x14ac:dyDescent="0.2">
      <c r="A155" s="143"/>
      <c r="C155" s="143"/>
      <c r="D155" s="27"/>
      <c r="E155" s="27"/>
      <c r="F155" s="27"/>
      <c r="G155" s="27"/>
      <c r="H155" s="27"/>
      <c r="I155" s="45"/>
      <c r="J155" s="45"/>
      <c r="K155" s="27"/>
      <c r="L155" s="45"/>
      <c r="M155" s="45"/>
      <c r="N155" s="27"/>
      <c r="O155" s="27"/>
      <c r="P155" s="78"/>
      <c r="Q155" s="156"/>
      <c r="R155" s="156"/>
      <c r="S155" s="156"/>
      <c r="T155" s="156"/>
      <c r="U155" s="156"/>
      <c r="V155" s="156"/>
      <c r="W155" s="156"/>
      <c r="X155" s="156"/>
      <c r="Y155" s="156"/>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row>
    <row r="156" spans="1:47" ht="15.75" x14ac:dyDescent="0.25">
      <c r="A156" s="117" t="s">
        <v>158</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c r="AU156" s="117"/>
    </row>
    <row r="157" spans="1:47" ht="14.45" customHeight="1" x14ac:dyDescent="0.2"/>
    <row r="158" spans="1:47" ht="14.45" hidden="1" customHeight="1" x14ac:dyDescent="0.2"/>
    <row r="159" spans="1:47" ht="14.45" hidden="1" customHeight="1" x14ac:dyDescent="0.2"/>
    <row r="160" spans="1:47" ht="14.45" hidden="1" customHeight="1" x14ac:dyDescent="0.2"/>
    <row r="161" ht="14.45" hidden="1" customHeight="1" x14ac:dyDescent="0.2"/>
    <row r="162" ht="14.45" hidden="1" customHeight="1" x14ac:dyDescent="0.2"/>
    <row r="163" ht="14.45" hidden="1" customHeight="1" x14ac:dyDescent="0.2"/>
    <row r="164" ht="14.45" hidden="1" customHeight="1" x14ac:dyDescent="0.2"/>
    <row r="165" ht="14.45" hidden="1" customHeight="1" x14ac:dyDescent="0.2"/>
    <row r="166" ht="14.45" hidden="1" customHeight="1" x14ac:dyDescent="0.2"/>
    <row r="167" ht="14.45" hidden="1" customHeight="1" x14ac:dyDescent="0.2"/>
    <row r="168" ht="14.45" hidden="1" customHeight="1" x14ac:dyDescent="0.2"/>
    <row r="169" ht="14.45" hidden="1" customHeight="1" x14ac:dyDescent="0.2"/>
    <row r="170" ht="14.45" hidden="1" customHeight="1" x14ac:dyDescent="0.2"/>
    <row r="171" ht="14.45" hidden="1" customHeight="1" x14ac:dyDescent="0.2"/>
    <row r="172" ht="14.45" hidden="1" customHeight="1" x14ac:dyDescent="0.2"/>
    <row r="173" ht="14.45" hidden="1" customHeight="1" x14ac:dyDescent="0.2"/>
    <row r="174" ht="14.45" hidden="1" customHeight="1" x14ac:dyDescent="0.2"/>
    <row r="175" ht="14.45" hidden="1" customHeight="1" x14ac:dyDescent="0.2"/>
    <row r="176" ht="14.45" hidden="1" customHeight="1" x14ac:dyDescent="0.2"/>
    <row r="177" ht="14.45" hidden="1" customHeight="1" x14ac:dyDescent="0.2"/>
    <row r="178" ht="14.45" hidden="1" customHeight="1" x14ac:dyDescent="0.2"/>
  </sheetData>
  <sheetProtection password="B276" sheet="1" objects="1" scenarios="1"/>
  <protectedRanges>
    <protectedRange sqref="F40:G40 I40:J40 L40:M40 Q40:R40 T40:U40 W40:X40 AG40:AH40 AJ40:AK40 AM40:AN40" name="Lead Financial Input"/>
    <protectedRange sqref="AR24:AT24 H24 AB24:AD24 K24 N24 S24 V24 Y24 AI24 AL24 AO24" name="Lead Financial Input_4"/>
  </protectedRanges>
  <mergeCells count="1">
    <mergeCell ref="C6:D6"/>
  </mergeCells>
  <conditionalFormatting sqref="Y151">
    <cfRule type="expression" dxfId="410" priority="296" stopIfTrue="1">
      <formula>Y151="R"</formula>
    </cfRule>
    <cfRule type="expression" dxfId="409" priority="297" stopIfTrue="1">
      <formula>Y151="A"</formula>
    </cfRule>
    <cfRule type="expression" dxfId="408" priority="298" stopIfTrue="1">
      <formula>Y151="G"</formula>
    </cfRule>
  </conditionalFormatting>
  <conditionalFormatting sqref="Y151">
    <cfRule type="expression" dxfId="407" priority="293" stopIfTrue="1">
      <formula>Y151="R"</formula>
    </cfRule>
    <cfRule type="expression" dxfId="406" priority="294" stopIfTrue="1">
      <formula>Y151="A"</formula>
    </cfRule>
    <cfRule type="expression" dxfId="405" priority="295" stopIfTrue="1">
      <formula>Y151="G"</formula>
    </cfRule>
  </conditionalFormatting>
  <conditionalFormatting sqref="V154">
    <cfRule type="expression" dxfId="404" priority="290" stopIfTrue="1">
      <formula>V154="R"</formula>
    </cfRule>
    <cfRule type="expression" dxfId="403" priority="291" stopIfTrue="1">
      <formula>V154="A"</formula>
    </cfRule>
    <cfRule type="expression" dxfId="402" priority="292" stopIfTrue="1">
      <formula>V154="G"</formula>
    </cfRule>
  </conditionalFormatting>
  <conditionalFormatting sqref="Y154">
    <cfRule type="expression" dxfId="401" priority="287" stopIfTrue="1">
      <formula>Y154="R"</formula>
    </cfRule>
    <cfRule type="expression" dxfId="400" priority="288" stopIfTrue="1">
      <formula>Y154="A"</formula>
    </cfRule>
    <cfRule type="expression" dxfId="399" priority="289" stopIfTrue="1">
      <formula>Y154="G"</formula>
    </cfRule>
  </conditionalFormatting>
  <conditionalFormatting sqref="S149:S154">
    <cfRule type="expression" dxfId="398" priority="350" stopIfTrue="1">
      <formula>S149="R"</formula>
    </cfRule>
    <cfRule type="expression" dxfId="397" priority="351" stopIfTrue="1">
      <formula>S149="A"</formula>
    </cfRule>
    <cfRule type="expression" dxfId="396" priority="352" stopIfTrue="1">
      <formula>S149="G"</formula>
    </cfRule>
  </conditionalFormatting>
  <conditionalFormatting sqref="S148:S152">
    <cfRule type="expression" dxfId="395" priority="347" stopIfTrue="1">
      <formula>S148="R"</formula>
    </cfRule>
    <cfRule type="expression" dxfId="394" priority="348" stopIfTrue="1">
      <formula>S148="A"</formula>
    </cfRule>
    <cfRule type="expression" dxfId="393" priority="349" stopIfTrue="1">
      <formula>S148="G"</formula>
    </cfRule>
  </conditionalFormatting>
  <conditionalFormatting sqref="S150:S152">
    <cfRule type="expression" dxfId="392" priority="344" stopIfTrue="1">
      <formula>S150="R"</formula>
    </cfRule>
    <cfRule type="expression" dxfId="391" priority="345" stopIfTrue="1">
      <formula>S150="A"</formula>
    </cfRule>
    <cfRule type="expression" dxfId="390" priority="346" stopIfTrue="1">
      <formula>S150="G"</formula>
    </cfRule>
  </conditionalFormatting>
  <conditionalFormatting sqref="S146:S152">
    <cfRule type="expression" dxfId="389" priority="341" stopIfTrue="1">
      <formula>S146="R"</formula>
    </cfRule>
    <cfRule type="expression" dxfId="388" priority="342" stopIfTrue="1">
      <formula>S146="A"</formula>
    </cfRule>
    <cfRule type="expression" dxfId="387" priority="343" stopIfTrue="1">
      <formula>S146="G"</formula>
    </cfRule>
  </conditionalFormatting>
  <conditionalFormatting sqref="H149:H154">
    <cfRule type="expression" dxfId="386" priority="284" stopIfTrue="1">
      <formula>H149="R"</formula>
    </cfRule>
    <cfRule type="expression" dxfId="385" priority="285" stopIfTrue="1">
      <formula>H149="A"</formula>
    </cfRule>
    <cfRule type="expression" dxfId="384" priority="286" stopIfTrue="1">
      <formula>H149="G"</formula>
    </cfRule>
  </conditionalFormatting>
  <conditionalFormatting sqref="H148:H152">
    <cfRule type="expression" dxfId="383" priority="281" stopIfTrue="1">
      <formula>H148="R"</formula>
    </cfRule>
    <cfRule type="expression" dxfId="382" priority="282" stopIfTrue="1">
      <formula>H148="A"</formula>
    </cfRule>
    <cfRule type="expression" dxfId="381" priority="283" stopIfTrue="1">
      <formula>H148="G"</formula>
    </cfRule>
  </conditionalFormatting>
  <conditionalFormatting sqref="H150:H152">
    <cfRule type="expression" dxfId="380" priority="278" stopIfTrue="1">
      <formula>H150="R"</formula>
    </cfRule>
    <cfRule type="expression" dxfId="379" priority="279" stopIfTrue="1">
      <formula>H150="A"</formula>
    </cfRule>
    <cfRule type="expression" dxfId="378" priority="280" stopIfTrue="1">
      <formula>H150="G"</formula>
    </cfRule>
  </conditionalFormatting>
  <conditionalFormatting sqref="H146:H152">
    <cfRule type="expression" dxfId="377" priority="275" stopIfTrue="1">
      <formula>H146="R"</formula>
    </cfRule>
    <cfRule type="expression" dxfId="376" priority="276" stopIfTrue="1">
      <formula>H146="A"</formula>
    </cfRule>
    <cfRule type="expression" dxfId="375" priority="277" stopIfTrue="1">
      <formula>H146="G"</formula>
    </cfRule>
  </conditionalFormatting>
  <conditionalFormatting sqref="V151">
    <cfRule type="expression" dxfId="374" priority="311" stopIfTrue="1">
      <formula>V151="R"</formula>
    </cfRule>
    <cfRule type="expression" dxfId="373" priority="312" stopIfTrue="1">
      <formula>V151="A"</formula>
    </cfRule>
    <cfRule type="expression" dxfId="372" priority="313" stopIfTrue="1">
      <formula>V151="G"</formula>
    </cfRule>
  </conditionalFormatting>
  <conditionalFormatting sqref="V146:V150 V152">
    <cfRule type="expression" dxfId="371" priority="329" stopIfTrue="1">
      <formula>V146="R"</formula>
    </cfRule>
    <cfRule type="expression" dxfId="370" priority="330" stopIfTrue="1">
      <formula>V146="A"</formula>
    </cfRule>
    <cfRule type="expression" dxfId="369" priority="331" stopIfTrue="1">
      <formula>V146="G"</formula>
    </cfRule>
  </conditionalFormatting>
  <conditionalFormatting sqref="V149:V150 V152:V153">
    <cfRule type="expression" dxfId="368" priority="338" stopIfTrue="1">
      <formula>V149="R"</formula>
    </cfRule>
    <cfRule type="expression" dxfId="367" priority="339" stopIfTrue="1">
      <formula>V149="A"</formula>
    </cfRule>
    <cfRule type="expression" dxfId="366" priority="340" stopIfTrue="1">
      <formula>V149="G"</formula>
    </cfRule>
  </conditionalFormatting>
  <conditionalFormatting sqref="V148:V150 V152">
    <cfRule type="expression" dxfId="365" priority="335" stopIfTrue="1">
      <formula>V148="R"</formula>
    </cfRule>
    <cfRule type="expression" dxfId="364" priority="336" stopIfTrue="1">
      <formula>V148="A"</formula>
    </cfRule>
    <cfRule type="expression" dxfId="363" priority="337" stopIfTrue="1">
      <formula>V148="G"</formula>
    </cfRule>
  </conditionalFormatting>
  <conditionalFormatting sqref="V150 V152">
    <cfRule type="expression" dxfId="362" priority="332" stopIfTrue="1">
      <formula>V150="R"</formula>
    </cfRule>
    <cfRule type="expression" dxfId="361" priority="333" stopIfTrue="1">
      <formula>V150="A"</formula>
    </cfRule>
    <cfRule type="expression" dxfId="360" priority="334" stopIfTrue="1">
      <formula>V150="G"</formula>
    </cfRule>
  </conditionalFormatting>
  <conditionalFormatting sqref="Y149:Y150 Y152:Y153">
    <cfRule type="expression" dxfId="359" priority="326" stopIfTrue="1">
      <formula>Y149="R"</formula>
    </cfRule>
    <cfRule type="expression" dxfId="358" priority="327" stopIfTrue="1">
      <formula>Y149="A"</formula>
    </cfRule>
    <cfRule type="expression" dxfId="357" priority="328" stopIfTrue="1">
      <formula>Y149="G"</formula>
    </cfRule>
  </conditionalFormatting>
  <conditionalFormatting sqref="Y148:Y150 Y152">
    <cfRule type="expression" dxfId="356" priority="323" stopIfTrue="1">
      <formula>Y148="R"</formula>
    </cfRule>
    <cfRule type="expression" dxfId="355" priority="324" stopIfTrue="1">
      <formula>Y148="A"</formula>
    </cfRule>
    <cfRule type="expression" dxfId="354" priority="325" stopIfTrue="1">
      <formula>Y148="G"</formula>
    </cfRule>
  </conditionalFormatting>
  <conditionalFormatting sqref="Y150 Y152">
    <cfRule type="expression" dxfId="353" priority="320" stopIfTrue="1">
      <formula>Y150="R"</formula>
    </cfRule>
    <cfRule type="expression" dxfId="352" priority="321" stopIfTrue="1">
      <formula>Y150="A"</formula>
    </cfRule>
    <cfRule type="expression" dxfId="351" priority="322" stopIfTrue="1">
      <formula>Y150="G"</formula>
    </cfRule>
  </conditionalFormatting>
  <conditionalFormatting sqref="Y146:Y150 Y152">
    <cfRule type="expression" dxfId="350" priority="317" stopIfTrue="1">
      <formula>Y146="R"</formula>
    </cfRule>
    <cfRule type="expression" dxfId="349" priority="318" stopIfTrue="1">
      <formula>Y146="A"</formula>
    </cfRule>
    <cfRule type="expression" dxfId="348" priority="319" stopIfTrue="1">
      <formula>Y146="G"</formula>
    </cfRule>
  </conditionalFormatting>
  <conditionalFormatting sqref="V151">
    <cfRule type="expression" dxfId="347" priority="314" stopIfTrue="1">
      <formula>V151="R"</formula>
    </cfRule>
    <cfRule type="expression" dxfId="346" priority="315" stopIfTrue="1">
      <formula>V151="A"</formula>
    </cfRule>
    <cfRule type="expression" dxfId="345" priority="316" stopIfTrue="1">
      <formula>V151="G"</formula>
    </cfRule>
  </conditionalFormatting>
  <conditionalFormatting sqref="V151">
    <cfRule type="expression" dxfId="344" priority="308" stopIfTrue="1">
      <formula>V151="R"</formula>
    </cfRule>
    <cfRule type="expression" dxfId="343" priority="309" stopIfTrue="1">
      <formula>V151="A"</formula>
    </cfRule>
    <cfRule type="expression" dxfId="342" priority="310" stopIfTrue="1">
      <formula>V151="G"</formula>
    </cfRule>
  </conditionalFormatting>
  <conditionalFormatting sqref="V151">
    <cfRule type="expression" dxfId="341" priority="305" stopIfTrue="1">
      <formula>V151="R"</formula>
    </cfRule>
    <cfRule type="expression" dxfId="340" priority="306" stopIfTrue="1">
      <formula>V151="A"</formula>
    </cfRule>
    <cfRule type="expression" dxfId="339" priority="307" stopIfTrue="1">
      <formula>V151="G"</formula>
    </cfRule>
  </conditionalFormatting>
  <conditionalFormatting sqref="Y151">
    <cfRule type="expression" dxfId="338" priority="302" stopIfTrue="1">
      <formula>Y151="R"</formula>
    </cfRule>
    <cfRule type="expression" dxfId="337" priority="303" stopIfTrue="1">
      <formula>Y151="A"</formula>
    </cfRule>
    <cfRule type="expression" dxfId="336" priority="304" stopIfTrue="1">
      <formula>Y151="G"</formula>
    </cfRule>
  </conditionalFormatting>
  <conditionalFormatting sqref="Y151">
    <cfRule type="expression" dxfId="335" priority="299" stopIfTrue="1">
      <formula>Y151="R"</formula>
    </cfRule>
    <cfRule type="expression" dxfId="334" priority="300" stopIfTrue="1">
      <formula>Y151="A"</formula>
    </cfRule>
    <cfRule type="expression" dxfId="333" priority="301" stopIfTrue="1">
      <formula>Y151="G"</formula>
    </cfRule>
  </conditionalFormatting>
  <conditionalFormatting sqref="C5:D5">
    <cfRule type="expression" dxfId="332" priority="146">
      <formula>IF(AND(sysChk=0,sysWarn=0),1,0)</formula>
    </cfRule>
    <cfRule type="expression" dxfId="331" priority="147">
      <formula>IF(AND(sysChk=0,sysWarn&lt;&gt;0),1,0)</formula>
    </cfRule>
    <cfRule type="expression" dxfId="330" priority="148">
      <formula>IF(sysChk&lt;&gt;0,1,0)</formula>
    </cfRule>
  </conditionalFormatting>
  <conditionalFormatting sqref="K149:K154">
    <cfRule type="expression" dxfId="329" priority="47" stopIfTrue="1">
      <formula>K149="R"</formula>
    </cfRule>
    <cfRule type="expression" dxfId="328" priority="48" stopIfTrue="1">
      <formula>K149="A"</formula>
    </cfRule>
    <cfRule type="expression" dxfId="327" priority="49" stopIfTrue="1">
      <formula>K149="G"</formula>
    </cfRule>
  </conditionalFormatting>
  <conditionalFormatting sqref="K148:K152">
    <cfRule type="expression" dxfId="326" priority="44" stopIfTrue="1">
      <formula>K148="R"</formula>
    </cfRule>
    <cfRule type="expression" dxfId="325" priority="45" stopIfTrue="1">
      <formula>K148="A"</formula>
    </cfRule>
    <cfRule type="expression" dxfId="324" priority="46" stopIfTrue="1">
      <formula>K148="G"</formula>
    </cfRule>
  </conditionalFormatting>
  <conditionalFormatting sqref="K150:K152">
    <cfRule type="expression" dxfId="323" priority="41" stopIfTrue="1">
      <formula>K150="R"</formula>
    </cfRule>
    <cfRule type="expression" dxfId="322" priority="42" stopIfTrue="1">
      <formula>K150="A"</formula>
    </cfRule>
    <cfRule type="expression" dxfId="321" priority="43" stopIfTrue="1">
      <formula>K150="G"</formula>
    </cfRule>
  </conditionalFormatting>
  <conditionalFormatting sqref="K146:K152">
    <cfRule type="expression" dxfId="320" priority="38" stopIfTrue="1">
      <formula>K146="R"</formula>
    </cfRule>
    <cfRule type="expression" dxfId="319" priority="39" stopIfTrue="1">
      <formula>K146="A"</formula>
    </cfRule>
    <cfRule type="expression" dxfId="318" priority="40" stopIfTrue="1">
      <formula>K146="G"</formula>
    </cfRule>
  </conditionalFormatting>
  <conditionalFormatting sqref="N149:N154">
    <cfRule type="expression" dxfId="317" priority="35" stopIfTrue="1">
      <formula>N149="R"</formula>
    </cfRule>
    <cfRule type="expression" dxfId="316" priority="36" stopIfTrue="1">
      <formula>N149="A"</formula>
    </cfRule>
    <cfRule type="expression" dxfId="315" priority="37" stopIfTrue="1">
      <formula>N149="G"</formula>
    </cfRule>
  </conditionalFormatting>
  <conditionalFormatting sqref="N148:N152">
    <cfRule type="expression" dxfId="314" priority="32" stopIfTrue="1">
      <formula>N148="R"</formula>
    </cfRule>
    <cfRule type="expression" dxfId="313" priority="33" stopIfTrue="1">
      <formula>N148="A"</formula>
    </cfRule>
    <cfRule type="expression" dxfId="312" priority="34" stopIfTrue="1">
      <formula>N148="G"</formula>
    </cfRule>
  </conditionalFormatting>
  <conditionalFormatting sqref="N150:N152">
    <cfRule type="expression" dxfId="311" priority="29" stopIfTrue="1">
      <formula>N150="R"</formula>
    </cfRule>
    <cfRule type="expression" dxfId="310" priority="30" stopIfTrue="1">
      <formula>N150="A"</formula>
    </cfRule>
    <cfRule type="expression" dxfId="309" priority="31" stopIfTrue="1">
      <formula>N150="G"</formula>
    </cfRule>
  </conditionalFormatting>
  <conditionalFormatting sqref="N146:N152">
    <cfRule type="expression" dxfId="308" priority="26" stopIfTrue="1">
      <formula>N146="R"</formula>
    </cfRule>
    <cfRule type="expression" dxfId="307" priority="27" stopIfTrue="1">
      <formula>N146="A"</formula>
    </cfRule>
    <cfRule type="expression" dxfId="306" priority="28" stopIfTrue="1">
      <formula>N146="G"</formula>
    </cfRule>
  </conditionalFormatting>
  <conditionalFormatting sqref="AB149:AD154">
    <cfRule type="expression" dxfId="305" priority="23" stopIfTrue="1">
      <formula>AB149="R"</formula>
    </cfRule>
    <cfRule type="expression" dxfId="304" priority="24" stopIfTrue="1">
      <formula>AB149="A"</formula>
    </cfRule>
    <cfRule type="expression" dxfId="303" priority="25" stopIfTrue="1">
      <formula>AB149="G"</formula>
    </cfRule>
  </conditionalFormatting>
  <conditionalFormatting sqref="AB148:AD152">
    <cfRule type="expression" dxfId="302" priority="20" stopIfTrue="1">
      <formula>AB148="R"</formula>
    </cfRule>
    <cfRule type="expression" dxfId="301" priority="21" stopIfTrue="1">
      <formula>AB148="A"</formula>
    </cfRule>
    <cfRule type="expression" dxfId="300" priority="22" stopIfTrue="1">
      <formula>AB148="G"</formula>
    </cfRule>
  </conditionalFormatting>
  <conditionalFormatting sqref="AB150:AD152">
    <cfRule type="expression" dxfId="299" priority="17" stopIfTrue="1">
      <formula>AB150="R"</formula>
    </cfRule>
    <cfRule type="expression" dxfId="298" priority="18" stopIfTrue="1">
      <formula>AB150="A"</formula>
    </cfRule>
    <cfRule type="expression" dxfId="297" priority="19" stopIfTrue="1">
      <formula>AB150="G"</formula>
    </cfRule>
  </conditionalFormatting>
  <conditionalFormatting sqref="AB146:AD152">
    <cfRule type="expression" dxfId="296" priority="14" stopIfTrue="1">
      <formula>AB146="R"</formula>
    </cfRule>
    <cfRule type="expression" dxfId="295" priority="15" stopIfTrue="1">
      <formula>AB146="A"</formula>
    </cfRule>
    <cfRule type="expression" dxfId="294" priority="16" stopIfTrue="1">
      <formula>AB146="G"</formula>
    </cfRule>
  </conditionalFormatting>
  <conditionalFormatting sqref="AR149:AT154">
    <cfRule type="expression" dxfId="293" priority="11" stopIfTrue="1">
      <formula>AR149="R"</formula>
    </cfRule>
    <cfRule type="expression" dxfId="292" priority="12" stopIfTrue="1">
      <formula>AR149="A"</formula>
    </cfRule>
    <cfRule type="expression" dxfId="291" priority="13" stopIfTrue="1">
      <formula>AR149="G"</formula>
    </cfRule>
  </conditionalFormatting>
  <conditionalFormatting sqref="AR148:AT152">
    <cfRule type="expression" dxfId="290" priority="8" stopIfTrue="1">
      <formula>AR148="R"</formula>
    </cfRule>
    <cfRule type="expression" dxfId="289" priority="9" stopIfTrue="1">
      <formula>AR148="A"</formula>
    </cfRule>
    <cfRule type="expression" dxfId="288" priority="10" stopIfTrue="1">
      <formula>AR148="G"</formula>
    </cfRule>
  </conditionalFormatting>
  <conditionalFormatting sqref="AR150:AT152">
    <cfRule type="expression" dxfId="287" priority="5" stopIfTrue="1">
      <formula>AR150="R"</formula>
    </cfRule>
    <cfRule type="expression" dxfId="286" priority="6" stopIfTrue="1">
      <formula>AR150="A"</formula>
    </cfRule>
    <cfRule type="expression" dxfId="285" priority="7" stopIfTrue="1">
      <formula>AR150="G"</formula>
    </cfRule>
  </conditionalFormatting>
  <conditionalFormatting sqref="AR146:AT152">
    <cfRule type="expression" dxfId="284" priority="2" stopIfTrue="1">
      <formula>AR146="R"</formula>
    </cfRule>
    <cfRule type="expression" dxfId="283" priority="3" stopIfTrue="1">
      <formula>AR146="A"</formula>
    </cfRule>
    <cfRule type="expression" dxfId="282" priority="4" stopIfTrue="1">
      <formula>AR146="G"</formula>
    </cfRule>
  </conditionalFormatting>
  <dataValidations count="1">
    <dataValidation type="custom" allowBlank="1" showInputMessage="1" showErrorMessage="1" errorTitle="Data Entry Error" error="You have selected &quot;Private Limited Company/Public Limited Company&quot;  as bidder but are entering data into Not-for-profit/Voluntary Sector Organisation tab." sqref="AR107:AT111 AR116:AT117 N55 AR127:AT127 AR66:AT75 AR55:AT55 AR52:AT52 AB107:AD111 AB33:AD38 AR123:AT124 Y55 AB116:AD117 AR40:AT41 K55 S55 AR33:AT38 AR21:AT31 AQ18 AB127:AD127 AB58:AD63 AR94:AT102 AB123:AD124 AA18 AB40:AD41 AB21:AD31 AB52:AD52 AB45:AD49 Q38:Y38 H55 AB66:AD75 AR78:AT87 AB78:AD87 AB94:AD102 AR45:AT49 AB55:AD55 AR58:AT63 V55 F38:N38 AO55 AL55 AI55 AG38:AO38">
      <formula1>$D$45=$F$33</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30" min="13" max="139" man="1"/>
  </colBreak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SysConfig!$F$43:$F$44</xm:f>
          </x14:formula1>
          <xm:sqref>H117 N117 Y117 K117 S117 V117 AI117 AL117 AO117</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14:formula1>
            <xm:f>AND('Bidder Instructions'!$D$40=SysConfig!$F$32,F55&lt;=0)</xm:f>
          </x14:formula1>
          <xm:sqref>F55:G55 I55:J55 L55:M55 Q55:R55 T55:U55 W55:X55 AG55:AH55 AJ55:AK55 AM55:AN55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14:formula1>
            <xm:f>'Bidder Instructions'!$D$40=SysConfig!$F$32</xm:f>
          </x14:formula1>
          <xm:sqref>E18 F33:N37 F40:N41 F45:N49 F52:N52 AO15:AO17 H123:H124 K123:K124 N123:N124 H127 K127 N127 H58:H63 K58:K63 N58:N63 H66:H75 K66:K75 N66:N75 H78:H87 K78:K87 N78:N87 H94:H102 K94:K102 N94:N102 P18 S15:S17 V15:V17 Y15:Y17 AF18 AI15:AI17 AL15:AL17 AO25:AO31 N25:N31 Q33:Y37 Q40:Y41 Q45:Y49 Q52:Y52 S123:S124 V123:V124 Y123:Y124 S127 V127 Y127 S58:S63 V58:V63 Y58:Y63 S66:S75 V66:V75 Y66:Y75 S78:S87 V78:V87 Y78:Y87 S94:S102 V94:V102 Y94:Y102 F107:N111 Y25:Y31 AG33:AO37 AG40:AO41 AG45:AO49 AG52:AO52 AI123:AI124 AL123:AL124 AO123:AO124 AI127 AL127 AO127 AI58:AI63 AL58:AL63 AO58:AO63 AI66:AI75 AL66:AL75 AO66:AO75 AI78:AI87 AL78:AL87 AO78:AO87 AI94:AI102 AL94:AL102 AO94:AO102 Q107:Y111 F21:G31 H25:H31 H21:H23 I21:J31 K25:K31 K21:K23 L21:M31 N21:N23 Q21:R31 S25:S31 S21:S23 T21:U31 V25:V31 V21:V23 W21:X31 Y21:Y23 AG21:AH31 AI25:AI31 AI21:AI23 AJ21:AK31 AL25:AL31 AL21:AL23 AM21:AN31 AO21:AO23 AG107:AO111</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H24 K24 N24 S24 V24 Y24 AI24 AL24 AO24</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14:formula1>
            <xm:f>AND('Bidder Instructions'!$D$40=SysConfig!$F$32,F58&gt;=0)</xm:f>
          </x14:formula1>
          <xm:sqref>AO116 F66:G75 F78:G87 F94:G102 H116 I58:J63 L58:M63 I66:J75 L66:M75 I78:J87 L78:M87 I94:J102 L94:M102 F58:G63 AL116 K116 N116 Q58:R63 Q66:R75 Q78:R87 Q94:R102 S116 T58:U63 W58:X63 T66:U75 W66:X75 T78:U87 W78:X87 T94:U102 W94:X102 AJ94:AK102 AM94:AN102 V116 Y116 AG58:AH63 AG66:AH75 AG78:AH87 AG94:AH102 AI116 AJ58:AK63 AM58:AN63 AJ66:AK75 AM66:AN75 AJ78:AK87 AM78:AN87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0070C0"/>
    <pageSetUpPr fitToPage="1"/>
  </sheetPr>
  <dimension ref="A1:T185"/>
  <sheetViews>
    <sheetView showGridLines="0" zoomScale="55" zoomScaleNormal="55" zoomScaleSheetLayoutView="80" workbookViewId="0">
      <pane ySplit="8" topLeftCell="A9" activePane="bottomLeft" state="frozen"/>
      <selection activeCell="A9" sqref="A9"/>
      <selection pane="bottomLeft" activeCell="E10" sqref="E10"/>
    </sheetView>
  </sheetViews>
  <sheetFormatPr defaultColWidth="0" defaultRowHeight="14.45" customHeight="1" zeroHeight="1" x14ac:dyDescent="0.2"/>
  <cols>
    <col min="1" max="1" width="3.140625" customWidth="1"/>
    <col min="2" max="2" width="6" customWidth="1"/>
    <col min="3" max="3" width="35.5703125" customWidth="1"/>
    <col min="4" max="4" width="1.85546875" customWidth="1"/>
    <col min="5" max="5" width="71.42578125" customWidth="1"/>
    <col min="6" max="8" width="26.42578125" customWidth="1"/>
    <col min="9" max="9" width="8.85546875" customWidth="1"/>
    <col min="10" max="10" width="71.42578125" customWidth="1"/>
    <col min="11" max="13" width="26.42578125" customWidth="1"/>
    <col min="14" max="14" width="4.85546875" customWidth="1"/>
    <col min="15" max="15" width="71.42578125" customWidth="1"/>
    <col min="16" max="18" width="26.42578125" customWidth="1"/>
    <col min="19" max="19" width="4.85546875" customWidth="1"/>
    <col min="20" max="20" width="30" customWidth="1"/>
    <col min="21" max="16384" width="9.140625" hidden="1"/>
  </cols>
  <sheetData>
    <row r="1" spans="1:20" ht="12" x14ac:dyDescent="0.2">
      <c r="A1" s="109" t="s">
        <v>103</v>
      </c>
      <c r="B1" s="109"/>
      <c r="C1" s="110"/>
      <c r="D1" s="109"/>
      <c r="E1" s="109"/>
      <c r="F1" s="109"/>
      <c r="G1" s="109"/>
      <c r="H1" s="109"/>
      <c r="I1" s="109"/>
      <c r="J1" s="109"/>
      <c r="K1" s="109"/>
      <c r="L1" s="109"/>
      <c r="M1" s="109"/>
      <c r="N1" s="109"/>
      <c r="O1" s="109"/>
      <c r="P1" s="109"/>
      <c r="Q1" s="109"/>
      <c r="R1" s="109"/>
      <c r="S1" s="109"/>
      <c r="T1" s="109"/>
    </row>
    <row r="2" spans="1:20" ht="12.75" x14ac:dyDescent="0.2">
      <c r="A2" s="109"/>
      <c r="B2" s="109"/>
      <c r="C2" s="111" t="str">
        <f>cstProjectName</f>
        <v>RM6232 - FM &amp; Workplace Services</v>
      </c>
      <c r="D2" s="109"/>
      <c r="E2" s="109"/>
      <c r="F2" s="109"/>
      <c r="G2" s="109"/>
      <c r="H2" s="109"/>
      <c r="I2" s="109"/>
      <c r="J2" s="109"/>
      <c r="K2" s="109"/>
      <c r="L2" s="109"/>
      <c r="M2" s="109"/>
      <c r="N2" s="109"/>
      <c r="O2" s="109"/>
      <c r="P2" s="109"/>
      <c r="Q2" s="109"/>
      <c r="R2" s="109"/>
      <c r="S2" s="109"/>
      <c r="T2" s="109"/>
    </row>
    <row r="3" spans="1:20" ht="12.75" x14ac:dyDescent="0.2">
      <c r="A3" s="109"/>
      <c r="B3" s="109"/>
      <c r="C3" s="112" t="str">
        <f ca="1">MID(CELL("filename",A1),FIND("]",CELL("filename",A1))+1,256)&amp;" Sheet"</f>
        <v>1.2a Subcontractor Input Sheet</v>
      </c>
      <c r="D3" s="109"/>
      <c r="E3" s="109"/>
      <c r="F3" s="109"/>
      <c r="G3" s="109"/>
      <c r="H3" s="109"/>
      <c r="I3" s="109"/>
      <c r="J3" s="109"/>
      <c r="K3" s="109"/>
      <c r="L3" s="109"/>
      <c r="M3" s="109"/>
      <c r="N3" s="109"/>
      <c r="O3" s="109"/>
      <c r="P3" s="109"/>
      <c r="Q3" s="109"/>
      <c r="R3" s="109"/>
      <c r="S3" s="109"/>
      <c r="T3" s="109"/>
    </row>
    <row r="4" spans="1:20" ht="12" x14ac:dyDescent="0.2">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row>
    <row r="5" spans="1:20" ht="12" x14ac:dyDescent="0.2">
      <c r="A5" s="109"/>
      <c r="B5" s="109"/>
      <c r="C5" s="113" t="str">
        <f>HYPERLINK("#'Contents'!A1",sysChkWord)</f>
        <v>All Checks OK</v>
      </c>
      <c r="D5" s="113"/>
      <c r="E5" s="109"/>
      <c r="F5" s="109"/>
      <c r="G5" s="109"/>
      <c r="H5" s="109"/>
      <c r="I5" s="109"/>
      <c r="J5" s="109"/>
      <c r="K5" s="109"/>
      <c r="L5" s="109"/>
      <c r="M5" s="109"/>
      <c r="N5" s="109"/>
      <c r="O5" s="109"/>
      <c r="P5" s="109"/>
      <c r="Q5" s="109"/>
      <c r="R5" s="109"/>
      <c r="S5" s="109"/>
      <c r="T5" s="109"/>
    </row>
    <row r="6" spans="1:20" ht="12.75" x14ac:dyDescent="0.2">
      <c r="A6" s="109"/>
      <c r="B6" s="114"/>
      <c r="C6" s="238" t="str">
        <f>HYPERLINK("#'Contents'!A1","Click for Contents")</f>
        <v>Click for Contents</v>
      </c>
      <c r="D6" s="238"/>
      <c r="E6" s="113"/>
      <c r="F6" s="113"/>
      <c r="G6" s="109"/>
      <c r="H6" s="109"/>
      <c r="I6" s="109"/>
      <c r="J6" s="109"/>
      <c r="K6" s="109"/>
      <c r="L6" s="109"/>
      <c r="M6" s="109"/>
      <c r="N6" s="109"/>
      <c r="O6" s="109"/>
      <c r="P6" s="109"/>
      <c r="Q6" s="109"/>
      <c r="R6" s="109"/>
      <c r="S6" s="109"/>
      <c r="T6" s="109"/>
    </row>
    <row r="7" spans="1:20" ht="12" x14ac:dyDescent="0.2">
      <c r="A7" s="109"/>
      <c r="B7" s="109"/>
      <c r="C7" s="109"/>
      <c r="D7" s="109"/>
      <c r="E7" s="109"/>
      <c r="F7" s="109"/>
      <c r="G7" s="109"/>
      <c r="H7" s="109"/>
      <c r="I7" s="109"/>
      <c r="J7" s="109"/>
      <c r="K7" s="109"/>
      <c r="L7" s="109"/>
      <c r="M7" s="109"/>
      <c r="N7" s="109"/>
      <c r="O7" s="109"/>
      <c r="P7" s="109"/>
      <c r="Q7" s="109"/>
      <c r="R7" s="109"/>
      <c r="S7" s="109"/>
      <c r="T7" s="109"/>
    </row>
    <row r="8" spans="1:20" ht="12" x14ac:dyDescent="0.2">
      <c r="A8" s="184">
        <f>SUM(A9:A184)</f>
        <v>0</v>
      </c>
      <c r="B8" s="184">
        <f>SUM(B9:B184)</f>
        <v>0</v>
      </c>
      <c r="C8" s="116"/>
      <c r="D8" s="116"/>
      <c r="E8" s="116"/>
      <c r="F8" s="116"/>
      <c r="G8" s="116"/>
      <c r="H8" s="116"/>
      <c r="I8" s="109"/>
      <c r="J8" s="109"/>
      <c r="K8" s="109"/>
      <c r="L8" s="109"/>
      <c r="M8" s="109"/>
      <c r="N8" s="109"/>
      <c r="O8" s="109"/>
      <c r="P8" s="109"/>
      <c r="Q8" s="109"/>
      <c r="R8" s="109"/>
      <c r="S8" s="109"/>
      <c r="T8" s="109"/>
    </row>
    <row r="9" spans="1:20" ht="21" x14ac:dyDescent="0.35">
      <c r="A9" s="55"/>
      <c r="B9" s="54"/>
      <c r="C9" s="54"/>
      <c r="D9" s="54"/>
      <c r="E9" s="54"/>
      <c r="F9" s="54"/>
      <c r="G9" s="54"/>
      <c r="H9" s="54"/>
      <c r="I9" s="54"/>
      <c r="J9" s="54"/>
      <c r="K9" s="54"/>
      <c r="L9" s="54"/>
      <c r="M9" s="54"/>
      <c r="N9" s="54"/>
      <c r="O9" s="54"/>
      <c r="P9" s="54"/>
      <c r="Q9" s="54"/>
      <c r="R9" s="54"/>
      <c r="S9" s="54"/>
      <c r="T9" s="54"/>
    </row>
    <row r="10" spans="1:20" ht="15" x14ac:dyDescent="0.25">
      <c r="A10" s="97"/>
      <c r="B10" s="25"/>
      <c r="C10" s="25"/>
      <c r="D10" s="25"/>
      <c r="E10" s="25" t="s">
        <v>103</v>
      </c>
      <c r="F10" s="25"/>
      <c r="G10" s="25"/>
      <c r="H10" s="25"/>
      <c r="I10" s="25"/>
      <c r="J10" s="25"/>
      <c r="K10" s="25"/>
      <c r="L10" s="25"/>
      <c r="M10" s="25"/>
      <c r="N10" s="25"/>
      <c r="O10" s="25"/>
      <c r="P10" s="25"/>
      <c r="Q10" s="25"/>
      <c r="R10" s="25"/>
      <c r="S10" s="25"/>
      <c r="T10" s="25"/>
    </row>
    <row r="11" spans="1:20" ht="15" x14ac:dyDescent="0.25">
      <c r="A11" s="97"/>
      <c r="B11" s="25"/>
      <c r="C11" s="25"/>
      <c r="D11" s="25"/>
      <c r="E11" s="25"/>
      <c r="F11" s="25"/>
      <c r="G11" s="25"/>
      <c r="H11" s="25"/>
      <c r="I11" s="25"/>
      <c r="J11" s="25"/>
      <c r="K11" s="25"/>
      <c r="L11" s="25"/>
      <c r="M11" s="25"/>
      <c r="N11" s="25"/>
      <c r="O11" s="25"/>
      <c r="P11" s="25"/>
      <c r="Q11" s="25"/>
      <c r="R11" s="25"/>
      <c r="S11" s="25"/>
      <c r="T11" s="25"/>
    </row>
    <row r="12" spans="1:20" ht="21" x14ac:dyDescent="0.35">
      <c r="A12" s="97"/>
      <c r="B12" s="25"/>
      <c r="C12" s="25"/>
      <c r="D12" s="25"/>
      <c r="E12" s="55" t="s">
        <v>332</v>
      </c>
      <c r="F12" s="25"/>
      <c r="G12" s="25"/>
      <c r="H12" s="25"/>
      <c r="I12" s="25"/>
      <c r="J12" s="25"/>
      <c r="K12" s="25"/>
      <c r="L12" s="25"/>
      <c r="M12" s="25"/>
      <c r="N12" s="25"/>
      <c r="O12" s="25"/>
      <c r="P12" s="25"/>
      <c r="Q12" s="25"/>
      <c r="R12" s="25"/>
      <c r="S12" s="25"/>
      <c r="T12" s="25"/>
    </row>
    <row r="13" spans="1:20" ht="15" x14ac:dyDescent="0.25">
      <c r="A13" s="97"/>
      <c r="B13" s="25"/>
      <c r="C13" s="25"/>
      <c r="D13" s="25"/>
      <c r="E13" s="97" t="s">
        <v>510</v>
      </c>
      <c r="F13" s="25"/>
      <c r="G13" s="25"/>
      <c r="H13" s="25"/>
      <c r="I13" s="25"/>
      <c r="J13" s="25"/>
      <c r="K13" s="25"/>
      <c r="L13" s="25"/>
      <c r="M13" s="25"/>
      <c r="N13" s="25"/>
      <c r="O13" s="25"/>
      <c r="P13" s="25"/>
      <c r="Q13" s="25"/>
      <c r="R13" s="25"/>
      <c r="S13" s="25"/>
      <c r="T13" s="25"/>
    </row>
    <row r="14" spans="1:20" ht="21" x14ac:dyDescent="0.35">
      <c r="A14" s="97"/>
      <c r="B14" s="25"/>
      <c r="C14" s="25"/>
      <c r="D14" s="25"/>
      <c r="E14" s="145" t="s">
        <v>326</v>
      </c>
      <c r="F14" s="145"/>
      <c r="G14" s="145"/>
      <c r="H14" s="145"/>
      <c r="I14" s="145"/>
      <c r="J14" s="145" t="s">
        <v>327</v>
      </c>
      <c r="K14" s="145"/>
      <c r="L14" s="145"/>
      <c r="M14" s="145"/>
      <c r="N14" s="145"/>
      <c r="O14" s="145" t="s">
        <v>328</v>
      </c>
      <c r="P14" s="25"/>
      <c r="Q14" s="53"/>
      <c r="R14" s="53"/>
      <c r="S14" s="25"/>
      <c r="T14" s="25"/>
    </row>
    <row r="15" spans="1:20" s="27" customFormat="1" ht="21" x14ac:dyDescent="0.35">
      <c r="A15" s="97"/>
      <c r="B15" s="25"/>
      <c r="C15" s="25"/>
      <c r="D15" s="25"/>
      <c r="E15" s="145"/>
      <c r="F15" s="145"/>
      <c r="G15" s="145"/>
      <c r="H15" s="145"/>
      <c r="I15" s="145"/>
      <c r="J15" s="145"/>
      <c r="K15" s="145"/>
      <c r="L15" s="145"/>
      <c r="M15" s="145"/>
      <c r="N15" s="145"/>
      <c r="O15" s="145"/>
      <c r="P15" s="25"/>
      <c r="Q15" s="53"/>
      <c r="R15" s="53"/>
      <c r="S15" s="25"/>
      <c r="T15" s="25"/>
    </row>
    <row r="16" spans="1:20" ht="15" x14ac:dyDescent="0.25">
      <c r="A16" s="97"/>
      <c r="B16" s="25"/>
      <c r="D16" s="25"/>
      <c r="E16" s="95" t="s">
        <v>329</v>
      </c>
      <c r="F16" s="25"/>
      <c r="G16" s="25"/>
      <c r="H16" s="25"/>
      <c r="I16" s="25"/>
      <c r="J16" s="95" t="s">
        <v>330</v>
      </c>
      <c r="K16" s="25"/>
      <c r="L16" s="25"/>
      <c r="M16" s="25"/>
      <c r="N16" s="25"/>
      <c r="O16" s="95" t="s">
        <v>331</v>
      </c>
      <c r="P16" s="27"/>
      <c r="Q16" s="27"/>
      <c r="R16" s="27"/>
      <c r="S16" s="25"/>
      <c r="T16" s="25"/>
    </row>
    <row r="17" spans="1:20" ht="14.1" customHeight="1" x14ac:dyDescent="0.35">
      <c r="A17" s="53"/>
      <c r="B17" s="143"/>
      <c r="C17" s="228"/>
      <c r="D17" s="27"/>
      <c r="E17" s="11"/>
      <c r="F17" s="27"/>
      <c r="G17" s="27"/>
      <c r="H17" s="27"/>
      <c r="I17" s="27"/>
      <c r="J17" s="11"/>
      <c r="K17" s="27"/>
      <c r="L17" s="27"/>
      <c r="M17" s="27"/>
      <c r="N17" s="27"/>
      <c r="O17" s="11"/>
      <c r="P17" s="27"/>
      <c r="Q17" s="27"/>
      <c r="R17" s="27"/>
      <c r="S17" s="27"/>
    </row>
    <row r="18" spans="1:20" ht="14.1" customHeight="1" x14ac:dyDescent="0.35">
      <c r="A18" s="53"/>
      <c r="B18" s="143"/>
      <c r="C18" s="143"/>
      <c r="D18" s="27"/>
      <c r="E18" s="11"/>
      <c r="F18" s="27"/>
      <c r="G18" s="27"/>
      <c r="H18" s="27"/>
      <c r="I18" s="27"/>
      <c r="J18" s="11"/>
      <c r="K18" s="27"/>
      <c r="L18" s="27"/>
      <c r="M18" s="27"/>
      <c r="N18" s="27"/>
      <c r="O18" s="11"/>
      <c r="P18" s="27"/>
      <c r="Q18" s="27"/>
      <c r="R18" s="27"/>
      <c r="S18" s="27"/>
      <c r="T18" s="27"/>
    </row>
    <row r="19" spans="1:20" ht="21" x14ac:dyDescent="0.35">
      <c r="A19" s="53"/>
      <c r="B19" s="143"/>
      <c r="C19" s="143"/>
      <c r="D19" s="27"/>
      <c r="E19" s="11"/>
      <c r="F19" s="27"/>
      <c r="G19" s="27"/>
      <c r="H19" s="27"/>
      <c r="I19" s="27"/>
      <c r="J19" s="11"/>
      <c r="K19" s="27"/>
      <c r="L19" s="27"/>
      <c r="M19" s="27"/>
      <c r="N19" s="27"/>
      <c r="O19" s="11"/>
      <c r="P19" s="27"/>
      <c r="Q19" s="27"/>
      <c r="R19" s="27"/>
      <c r="S19" s="27"/>
      <c r="T19" s="27"/>
    </row>
    <row r="20" spans="1:20" ht="18" x14ac:dyDescent="0.25">
      <c r="A20" s="25"/>
      <c r="B20" s="143"/>
      <c r="C20" s="143"/>
      <c r="D20" s="25"/>
      <c r="E20" s="12" t="s">
        <v>5</v>
      </c>
      <c r="F20" s="25"/>
      <c r="G20" s="25"/>
      <c r="H20" s="227" t="s">
        <v>6</v>
      </c>
      <c r="I20" s="25"/>
      <c r="J20" s="12" t="s">
        <v>5</v>
      </c>
      <c r="K20" s="25"/>
      <c r="L20" s="25"/>
      <c r="M20" s="227" t="s">
        <v>6</v>
      </c>
      <c r="N20" s="25"/>
      <c r="O20" s="12" t="s">
        <v>5</v>
      </c>
      <c r="P20" s="25"/>
      <c r="Q20" s="25"/>
      <c r="R20" s="227" t="s">
        <v>6</v>
      </c>
      <c r="S20" s="25"/>
      <c r="T20" s="25"/>
    </row>
    <row r="21" spans="1:20" ht="12.75" x14ac:dyDescent="0.2">
      <c r="A21" s="27"/>
      <c r="B21" s="143"/>
      <c r="C21" s="143"/>
      <c r="D21" s="27"/>
      <c r="E21" s="28" t="s">
        <v>66</v>
      </c>
      <c r="F21" s="96" t="s">
        <v>7</v>
      </c>
      <c r="G21" s="96" t="s">
        <v>7</v>
      </c>
      <c r="H21" s="96" t="s">
        <v>7</v>
      </c>
      <c r="I21" s="27"/>
      <c r="J21" s="28" t="s">
        <v>66</v>
      </c>
      <c r="K21" s="96" t="s">
        <v>7</v>
      </c>
      <c r="L21" s="96" t="s">
        <v>7</v>
      </c>
      <c r="M21" s="96" t="s">
        <v>7</v>
      </c>
      <c r="N21" s="27"/>
      <c r="O21" s="28" t="s">
        <v>66</v>
      </c>
      <c r="P21" s="96" t="s">
        <v>7</v>
      </c>
      <c r="Q21" s="96" t="s">
        <v>7</v>
      </c>
      <c r="R21" s="96" t="s">
        <v>7</v>
      </c>
      <c r="S21" s="27"/>
    </row>
    <row r="22" spans="1:20" ht="15" x14ac:dyDescent="0.25">
      <c r="A22" s="25"/>
      <c r="B22" s="143"/>
      <c r="C22" s="143"/>
      <c r="D22" s="27"/>
      <c r="E22" s="130" t="s">
        <v>8</v>
      </c>
      <c r="F22" s="187">
        <v>12</v>
      </c>
      <c r="G22" s="187">
        <v>12</v>
      </c>
      <c r="H22" s="187">
        <v>12</v>
      </c>
      <c r="I22" s="27"/>
      <c r="J22" s="130" t="s">
        <v>8</v>
      </c>
      <c r="K22" s="187">
        <v>12</v>
      </c>
      <c r="L22" s="187">
        <v>12</v>
      </c>
      <c r="M22" s="187">
        <v>12</v>
      </c>
      <c r="N22" s="27"/>
      <c r="O22" s="130" t="s">
        <v>8</v>
      </c>
      <c r="P22" s="187">
        <v>12</v>
      </c>
      <c r="Q22" s="187">
        <v>12</v>
      </c>
      <c r="R22" s="187">
        <v>12</v>
      </c>
      <c r="S22" s="27"/>
    </row>
    <row r="23" spans="1:20" ht="12" x14ac:dyDescent="0.2">
      <c r="A23" s="27"/>
      <c r="B23" s="143"/>
      <c r="C23" s="143"/>
      <c r="D23" s="27"/>
      <c r="E23" s="130" t="s">
        <v>9</v>
      </c>
      <c r="F23" s="95" t="s">
        <v>10</v>
      </c>
      <c r="G23" s="95" t="s">
        <v>10</v>
      </c>
      <c r="H23" s="95" t="s">
        <v>10</v>
      </c>
      <c r="I23" s="27"/>
      <c r="J23" s="130" t="s">
        <v>9</v>
      </c>
      <c r="K23" s="95" t="s">
        <v>10</v>
      </c>
      <c r="L23" s="95" t="s">
        <v>10</v>
      </c>
      <c r="M23" s="95" t="s">
        <v>10</v>
      </c>
      <c r="N23" s="27"/>
      <c r="O23" s="130" t="s">
        <v>9</v>
      </c>
      <c r="P23" s="95" t="s">
        <v>10</v>
      </c>
      <c r="Q23" s="95" t="s">
        <v>10</v>
      </c>
      <c r="R23" s="95" t="s">
        <v>10</v>
      </c>
      <c r="S23" s="27"/>
    </row>
    <row r="24" spans="1:20" ht="12" x14ac:dyDescent="0.2">
      <c r="A24" s="27"/>
      <c r="B24" s="143"/>
      <c r="C24" s="143"/>
      <c r="D24" s="27"/>
      <c r="E24" s="130" t="s">
        <v>150</v>
      </c>
      <c r="F24" s="231" t="s">
        <v>48</v>
      </c>
      <c r="G24" s="231" t="s">
        <v>48</v>
      </c>
      <c r="H24" s="231" t="s">
        <v>48</v>
      </c>
      <c r="I24" s="27"/>
      <c r="J24" s="130" t="s">
        <v>150</v>
      </c>
      <c r="K24" s="231" t="s">
        <v>48</v>
      </c>
      <c r="L24" s="231" t="s">
        <v>48</v>
      </c>
      <c r="M24" s="231" t="s">
        <v>48</v>
      </c>
      <c r="N24" s="27"/>
      <c r="O24" s="130" t="s">
        <v>150</v>
      </c>
      <c r="P24" s="231" t="s">
        <v>48</v>
      </c>
      <c r="Q24" s="231" t="s">
        <v>48</v>
      </c>
      <c r="R24" s="231" t="s">
        <v>48</v>
      </c>
      <c r="S24" s="27"/>
    </row>
    <row r="25" spans="1:20" ht="12" x14ac:dyDescent="0.2">
      <c r="A25" s="27"/>
      <c r="B25" s="143"/>
      <c r="C25" s="143"/>
      <c r="D25" s="27"/>
      <c r="E25" s="130" t="s">
        <v>384</v>
      </c>
      <c r="F25" s="95" t="s">
        <v>11</v>
      </c>
      <c r="G25" s="95" t="s">
        <v>11</v>
      </c>
      <c r="H25" s="95" t="s">
        <v>11</v>
      </c>
      <c r="I25" s="27"/>
      <c r="J25" s="130" t="s">
        <v>384</v>
      </c>
      <c r="K25" s="95" t="s">
        <v>11</v>
      </c>
      <c r="L25" s="95" t="s">
        <v>11</v>
      </c>
      <c r="M25" s="95" t="s">
        <v>11</v>
      </c>
      <c r="N25" s="27"/>
      <c r="O25" s="130" t="s">
        <v>384</v>
      </c>
      <c r="P25" s="95" t="s">
        <v>11</v>
      </c>
      <c r="Q25" s="95" t="s">
        <v>11</v>
      </c>
      <c r="R25" s="95" t="s">
        <v>11</v>
      </c>
      <c r="S25" s="27"/>
    </row>
    <row r="26" spans="1:20" ht="12" x14ac:dyDescent="0.2">
      <c r="A26" s="143">
        <f>IF(OR(F26&lt;0,G26&lt;0,H26&lt;0,K26&lt;0,L26&lt;0,M26&lt;0,P26&lt;0,Q26&lt;0,R26&lt;0),1,0)</f>
        <v>0</v>
      </c>
      <c r="C26" s="143"/>
      <c r="D26" s="27"/>
      <c r="E26" s="13" t="s">
        <v>4</v>
      </c>
      <c r="F26" s="132">
        <v>0</v>
      </c>
      <c r="G26" s="132">
        <v>0</v>
      </c>
      <c r="H26" s="132">
        <v>0</v>
      </c>
      <c r="I26" s="27"/>
      <c r="J26" s="13" t="s">
        <v>4</v>
      </c>
      <c r="K26" s="132">
        <v>0</v>
      </c>
      <c r="L26" s="132">
        <v>0</v>
      </c>
      <c r="M26" s="132">
        <v>0</v>
      </c>
      <c r="N26" s="27"/>
      <c r="O26" s="13" t="s">
        <v>4</v>
      </c>
      <c r="P26" s="132">
        <v>0</v>
      </c>
      <c r="Q26" s="132">
        <v>0</v>
      </c>
      <c r="R26" s="132">
        <v>0</v>
      </c>
      <c r="S26" s="27"/>
    </row>
    <row r="27" spans="1:20" ht="12" x14ac:dyDescent="0.2">
      <c r="A27" s="143">
        <f>IF(OR(F27&gt;0,G27&gt;0,H27&gt;0,K27&gt;0,L27&gt;0,M27&gt;0,P27&gt;0,Q27&gt;0,R27&gt;0),1,0)</f>
        <v>0</v>
      </c>
      <c r="C27" s="143"/>
      <c r="D27" s="27"/>
      <c r="E27" s="13" t="s">
        <v>12</v>
      </c>
      <c r="F27" s="132">
        <v>0</v>
      </c>
      <c r="G27" s="132">
        <v>0</v>
      </c>
      <c r="H27" s="132">
        <v>0</v>
      </c>
      <c r="I27" s="27"/>
      <c r="J27" s="13" t="s">
        <v>12</v>
      </c>
      <c r="K27" s="132">
        <v>0</v>
      </c>
      <c r="L27" s="132">
        <v>0</v>
      </c>
      <c r="M27" s="132">
        <v>0</v>
      </c>
      <c r="N27" s="27"/>
      <c r="O27" s="13" t="s">
        <v>12</v>
      </c>
      <c r="P27" s="132">
        <v>0</v>
      </c>
      <c r="Q27" s="132">
        <v>0</v>
      </c>
      <c r="R27" s="132">
        <v>0</v>
      </c>
      <c r="S27" s="27"/>
    </row>
    <row r="28" spans="1:20" ht="12" x14ac:dyDescent="0.2">
      <c r="A28" s="143"/>
      <c r="C28" s="143"/>
      <c r="D28" s="27"/>
      <c r="E28" s="14" t="s">
        <v>13</v>
      </c>
      <c r="F28" s="49">
        <f>F26+F27</f>
        <v>0</v>
      </c>
      <c r="G28" s="49">
        <f>G26+G27</f>
        <v>0</v>
      </c>
      <c r="H28" s="49">
        <f>H26+H27</f>
        <v>0</v>
      </c>
      <c r="I28" s="27"/>
      <c r="J28" s="14" t="s">
        <v>13</v>
      </c>
      <c r="K28" s="49">
        <f>K26+K27</f>
        <v>0</v>
      </c>
      <c r="L28" s="49">
        <f>L26+L27</f>
        <v>0</v>
      </c>
      <c r="M28" s="49">
        <f>M26+M27</f>
        <v>0</v>
      </c>
      <c r="N28" s="27"/>
      <c r="O28" s="14" t="s">
        <v>13</v>
      </c>
      <c r="P28" s="49">
        <f>P26+P27</f>
        <v>0</v>
      </c>
      <c r="Q28" s="49">
        <f>Q26+Q27</f>
        <v>0</v>
      </c>
      <c r="R28" s="49">
        <f>R26+R27</f>
        <v>0</v>
      </c>
      <c r="S28" s="27"/>
    </row>
    <row r="29" spans="1:20" ht="12" x14ac:dyDescent="0.2">
      <c r="A29" s="143"/>
      <c r="C29" s="143"/>
      <c r="D29" s="27"/>
      <c r="E29" s="13" t="s">
        <v>173</v>
      </c>
      <c r="F29" s="132">
        <v>0</v>
      </c>
      <c r="G29" s="132">
        <v>0</v>
      </c>
      <c r="H29" s="132">
        <v>0</v>
      </c>
      <c r="I29" s="27"/>
      <c r="J29" s="13" t="s">
        <v>173</v>
      </c>
      <c r="K29" s="132">
        <v>0</v>
      </c>
      <c r="L29" s="132">
        <v>0</v>
      </c>
      <c r="M29" s="132">
        <v>0</v>
      </c>
      <c r="N29" s="27"/>
      <c r="O29" s="13" t="s">
        <v>173</v>
      </c>
      <c r="P29" s="132">
        <v>0</v>
      </c>
      <c r="Q29" s="132">
        <v>0</v>
      </c>
      <c r="R29" s="132">
        <v>0</v>
      </c>
      <c r="S29" s="27"/>
    </row>
    <row r="30" spans="1:20" ht="12" x14ac:dyDescent="0.2">
      <c r="A30" s="143"/>
      <c r="C30" s="143"/>
      <c r="D30" s="27"/>
      <c r="E30" s="13" t="s">
        <v>174</v>
      </c>
      <c r="F30" s="132">
        <v>0</v>
      </c>
      <c r="G30" s="132">
        <v>0</v>
      </c>
      <c r="H30" s="132">
        <v>0</v>
      </c>
      <c r="I30" s="27"/>
      <c r="J30" s="13" t="s">
        <v>174</v>
      </c>
      <c r="K30" s="132">
        <v>0</v>
      </c>
      <c r="L30" s="132">
        <v>0</v>
      </c>
      <c r="M30" s="132">
        <v>0</v>
      </c>
      <c r="N30" s="27"/>
      <c r="O30" s="13" t="s">
        <v>174</v>
      </c>
      <c r="P30" s="132">
        <v>0</v>
      </c>
      <c r="Q30" s="132">
        <v>0</v>
      </c>
      <c r="R30" s="132">
        <v>0</v>
      </c>
      <c r="S30" s="27"/>
    </row>
    <row r="31" spans="1:20" ht="12" x14ac:dyDescent="0.2">
      <c r="A31" s="143">
        <f>IF(OR(F31&lt;0,G31&lt;0,H31&lt;0,K31&lt;0,L31&lt;0,M31&lt;0,P31&lt;0,Q31&lt;0,R31&lt;0),1,0)</f>
        <v>0</v>
      </c>
      <c r="C31" s="143"/>
      <c r="D31" s="27"/>
      <c r="E31" s="13" t="s">
        <v>254</v>
      </c>
      <c r="F31" s="132">
        <v>0</v>
      </c>
      <c r="G31" s="132">
        <v>0</v>
      </c>
      <c r="H31" s="132">
        <v>0</v>
      </c>
      <c r="I31" s="27"/>
      <c r="J31" s="13" t="s">
        <v>254</v>
      </c>
      <c r="K31" s="132">
        <v>0</v>
      </c>
      <c r="L31" s="132">
        <v>0</v>
      </c>
      <c r="M31" s="132">
        <v>0</v>
      </c>
      <c r="N31" s="27"/>
      <c r="O31" s="13" t="s">
        <v>254</v>
      </c>
      <c r="P31" s="132">
        <v>0</v>
      </c>
      <c r="Q31" s="132">
        <v>0</v>
      </c>
      <c r="R31" s="132">
        <v>0</v>
      </c>
      <c r="S31" s="27"/>
    </row>
    <row r="32" spans="1:20" ht="12" x14ac:dyDescent="0.2">
      <c r="A32" s="143"/>
      <c r="C32" s="143"/>
      <c r="D32" s="27"/>
      <c r="E32" s="13" t="s">
        <v>209</v>
      </c>
      <c r="F32" s="132">
        <v>0</v>
      </c>
      <c r="G32" s="132">
        <v>0</v>
      </c>
      <c r="H32" s="132">
        <v>0</v>
      </c>
      <c r="I32" s="27"/>
      <c r="J32" s="13" t="s">
        <v>209</v>
      </c>
      <c r="K32" s="132">
        <v>0</v>
      </c>
      <c r="L32" s="132">
        <v>0</v>
      </c>
      <c r="M32" s="132">
        <v>0</v>
      </c>
      <c r="N32" s="27"/>
      <c r="O32" s="13" t="s">
        <v>209</v>
      </c>
      <c r="P32" s="132">
        <v>0</v>
      </c>
      <c r="Q32" s="132">
        <v>0</v>
      </c>
      <c r="R32" s="132">
        <v>0</v>
      </c>
      <c r="S32" s="27"/>
    </row>
    <row r="33" spans="1:19" ht="12" x14ac:dyDescent="0.2">
      <c r="A33" s="143">
        <f>IF(OR(F33&gt;0,G33&gt;0,H33&gt;0,K33&gt;0,L33&gt;0,M33&gt;0,P33&gt;0,Q33&gt;0,R33&gt;0),1,0)</f>
        <v>0</v>
      </c>
      <c r="C33" s="143"/>
      <c r="D33" s="27"/>
      <c r="E33" s="13" t="s">
        <v>175</v>
      </c>
      <c r="F33" s="132">
        <v>0</v>
      </c>
      <c r="G33" s="132">
        <v>0</v>
      </c>
      <c r="H33" s="132">
        <v>0</v>
      </c>
      <c r="I33" s="27"/>
      <c r="J33" s="13" t="s">
        <v>175</v>
      </c>
      <c r="K33" s="132">
        <v>0</v>
      </c>
      <c r="L33" s="132">
        <v>0</v>
      </c>
      <c r="M33" s="132">
        <v>0</v>
      </c>
      <c r="N33" s="27"/>
      <c r="O33" s="13" t="s">
        <v>175</v>
      </c>
      <c r="P33" s="132">
        <v>0</v>
      </c>
      <c r="Q33" s="132">
        <v>0</v>
      </c>
      <c r="R33" s="132">
        <v>0</v>
      </c>
      <c r="S33" s="27"/>
    </row>
    <row r="34" spans="1:19" ht="12" x14ac:dyDescent="0.2">
      <c r="A34" s="143"/>
      <c r="C34" s="143"/>
      <c r="D34" s="27"/>
      <c r="E34" s="14" t="s">
        <v>14</v>
      </c>
      <c r="F34" s="49">
        <f>F28+F29+F30+F31+F32+F33</f>
        <v>0</v>
      </c>
      <c r="G34" s="49">
        <f t="shared" ref="G34:H34" si="0">G28+G29+G30+G31+G32+G33</f>
        <v>0</v>
      </c>
      <c r="H34" s="49">
        <f t="shared" si="0"/>
        <v>0</v>
      </c>
      <c r="I34" s="27"/>
      <c r="J34" s="14" t="s">
        <v>14</v>
      </c>
      <c r="K34" s="49">
        <f>K28+K29+K30+K31+K32+K33</f>
        <v>0</v>
      </c>
      <c r="L34" s="49">
        <f t="shared" ref="L34" si="1">L28+L29+L30+L31+L32+L33</f>
        <v>0</v>
      </c>
      <c r="M34" s="49">
        <f t="shared" ref="M34" si="2">M28+M29+M30+M31+M32+M33</f>
        <v>0</v>
      </c>
      <c r="N34" s="27"/>
      <c r="O34" s="14" t="s">
        <v>14</v>
      </c>
      <c r="P34" s="49">
        <f>P28+P29+P30+P31+P32+P33</f>
        <v>0</v>
      </c>
      <c r="Q34" s="49">
        <f t="shared" ref="Q34" si="3">Q28+Q29+Q30+Q31+Q32+Q33</f>
        <v>0</v>
      </c>
      <c r="R34" s="49">
        <f t="shared" ref="R34" si="4">R28+R29+R30+R31+R32+R33</f>
        <v>0</v>
      </c>
      <c r="S34" s="27"/>
    </row>
    <row r="35" spans="1:19" ht="12" x14ac:dyDescent="0.2">
      <c r="A35" s="143"/>
      <c r="C35" s="143"/>
      <c r="D35" s="27"/>
      <c r="E35" s="27"/>
      <c r="F35" s="15"/>
      <c r="G35" s="15"/>
      <c r="H35" s="15"/>
      <c r="I35" s="27"/>
      <c r="J35" s="27"/>
      <c r="K35" s="15"/>
      <c r="L35" s="15"/>
      <c r="M35" s="15"/>
      <c r="N35" s="27"/>
      <c r="O35" s="27"/>
      <c r="P35" s="15"/>
      <c r="Q35" s="15"/>
      <c r="R35" s="15"/>
      <c r="S35" s="27"/>
    </row>
    <row r="36" spans="1:19" ht="12" x14ac:dyDescent="0.2">
      <c r="A36" s="143"/>
      <c r="C36" s="143"/>
      <c r="D36" s="27"/>
      <c r="E36" s="13" t="s">
        <v>411</v>
      </c>
      <c r="F36" s="132">
        <v>0</v>
      </c>
      <c r="G36" s="132">
        <v>0</v>
      </c>
      <c r="H36" s="132">
        <v>0</v>
      </c>
      <c r="I36" s="27"/>
      <c r="J36" s="13" t="s">
        <v>411</v>
      </c>
      <c r="K36" s="132">
        <v>0</v>
      </c>
      <c r="L36" s="132">
        <v>0</v>
      </c>
      <c r="M36" s="132">
        <v>0</v>
      </c>
      <c r="N36" s="27"/>
      <c r="O36" s="13" t="s">
        <v>411</v>
      </c>
      <c r="P36" s="132">
        <v>0</v>
      </c>
      <c r="Q36" s="132">
        <v>0</v>
      </c>
      <c r="R36" s="132">
        <v>0</v>
      </c>
      <c r="S36" s="27"/>
    </row>
    <row r="37" spans="1:19" ht="12" x14ac:dyDescent="0.2">
      <c r="A37" s="143">
        <f>IF(OR(F37&lt;0,G37&lt;0,H37&lt;0,K37&lt;0,L37&lt;0,M37&lt;0,P37&lt;0,Q37&lt;0,R37&lt;0),1,0)</f>
        <v>0</v>
      </c>
      <c r="C37" s="143"/>
      <c r="D37" s="27"/>
      <c r="E37" s="13" t="s">
        <v>74</v>
      </c>
      <c r="F37" s="132">
        <v>0</v>
      </c>
      <c r="G37" s="132">
        <v>0</v>
      </c>
      <c r="H37" s="132">
        <v>0</v>
      </c>
      <c r="I37" s="27"/>
      <c r="J37" s="13" t="s">
        <v>74</v>
      </c>
      <c r="K37" s="132">
        <v>0</v>
      </c>
      <c r="L37" s="132">
        <v>0</v>
      </c>
      <c r="M37" s="132">
        <v>0</v>
      </c>
      <c r="N37" s="27"/>
      <c r="O37" s="13" t="s">
        <v>74</v>
      </c>
      <c r="P37" s="132">
        <v>0</v>
      </c>
      <c r="Q37" s="132">
        <v>0</v>
      </c>
      <c r="R37" s="132">
        <v>0</v>
      </c>
      <c r="S37" s="27"/>
    </row>
    <row r="38" spans="1:19" ht="12" x14ac:dyDescent="0.2">
      <c r="A38" s="143">
        <f>IF(OR(F38&gt;0,G38&gt;0,H38&gt;0,K38&gt;0,L38&gt;0,M38&gt;0,P38&gt;0,Q38&gt;0,R38&gt;0),1,0)</f>
        <v>0</v>
      </c>
      <c r="C38" s="143"/>
      <c r="D38" s="27"/>
      <c r="E38" s="13" t="s">
        <v>15</v>
      </c>
      <c r="F38" s="132">
        <v>0</v>
      </c>
      <c r="G38" s="132">
        <v>0</v>
      </c>
      <c r="H38" s="132">
        <v>0</v>
      </c>
      <c r="I38" s="27"/>
      <c r="J38" s="13" t="s">
        <v>15</v>
      </c>
      <c r="K38" s="132">
        <v>0</v>
      </c>
      <c r="L38" s="132">
        <v>0</v>
      </c>
      <c r="M38" s="132">
        <v>0</v>
      </c>
      <c r="N38" s="27"/>
      <c r="O38" s="13" t="s">
        <v>15</v>
      </c>
      <c r="P38" s="132">
        <v>0</v>
      </c>
      <c r="Q38" s="132">
        <v>0</v>
      </c>
      <c r="R38" s="132">
        <v>0</v>
      </c>
      <c r="S38" s="27"/>
    </row>
    <row r="39" spans="1:19" ht="12" x14ac:dyDescent="0.2">
      <c r="A39" s="143"/>
      <c r="C39" s="143"/>
      <c r="D39" s="27"/>
      <c r="E39" s="13" t="s">
        <v>176</v>
      </c>
      <c r="F39" s="132">
        <v>0</v>
      </c>
      <c r="G39" s="132">
        <v>0</v>
      </c>
      <c r="H39" s="132">
        <v>0</v>
      </c>
      <c r="I39" s="27"/>
      <c r="J39" s="13" t="s">
        <v>176</v>
      </c>
      <c r="K39" s="132">
        <v>0</v>
      </c>
      <c r="L39" s="132">
        <v>0</v>
      </c>
      <c r="M39" s="132">
        <v>0</v>
      </c>
      <c r="N39" s="27"/>
      <c r="O39" s="13" t="s">
        <v>176</v>
      </c>
      <c r="P39" s="132">
        <v>0</v>
      </c>
      <c r="Q39" s="132">
        <v>0</v>
      </c>
      <c r="R39" s="132">
        <v>0</v>
      </c>
      <c r="S39" s="27"/>
    </row>
    <row r="40" spans="1:19" ht="12" x14ac:dyDescent="0.2">
      <c r="A40" s="143"/>
      <c r="C40" s="143"/>
      <c r="D40" s="27"/>
      <c r="E40" s="13" t="s">
        <v>151</v>
      </c>
      <c r="F40" s="132">
        <v>0</v>
      </c>
      <c r="G40" s="132">
        <v>0</v>
      </c>
      <c r="H40" s="132">
        <v>0</v>
      </c>
      <c r="I40" s="27"/>
      <c r="J40" s="13" t="s">
        <v>151</v>
      </c>
      <c r="K40" s="132">
        <v>0</v>
      </c>
      <c r="L40" s="132">
        <v>0</v>
      </c>
      <c r="M40" s="132">
        <v>0</v>
      </c>
      <c r="N40" s="27"/>
      <c r="O40" s="13" t="s">
        <v>151</v>
      </c>
      <c r="P40" s="132">
        <v>0</v>
      </c>
      <c r="Q40" s="132">
        <v>0</v>
      </c>
      <c r="R40" s="132">
        <v>0</v>
      </c>
      <c r="S40" s="27"/>
    </row>
    <row r="41" spans="1:19" ht="12" x14ac:dyDescent="0.2">
      <c r="A41" s="143">
        <f>IF(OR(F41&lt;0,G41&lt;0,H41&lt;0,K41&lt;0,L41&lt;0,M41&lt;0,P41&lt;0,Q41&lt;0,R41&lt;0),1,0)</f>
        <v>0</v>
      </c>
      <c r="C41" s="143"/>
      <c r="D41" s="27"/>
      <c r="E41" s="13" t="s">
        <v>177</v>
      </c>
      <c r="F41" s="132">
        <v>0</v>
      </c>
      <c r="G41" s="132">
        <v>0</v>
      </c>
      <c r="H41" s="132">
        <v>0</v>
      </c>
      <c r="I41" s="27"/>
      <c r="J41" s="13" t="s">
        <v>177</v>
      </c>
      <c r="K41" s="132">
        <v>0</v>
      </c>
      <c r="L41" s="132">
        <v>0</v>
      </c>
      <c r="M41" s="132">
        <v>0</v>
      </c>
      <c r="N41" s="27"/>
      <c r="O41" s="13" t="s">
        <v>177</v>
      </c>
      <c r="P41" s="132">
        <v>0</v>
      </c>
      <c r="Q41" s="132">
        <v>0</v>
      </c>
      <c r="R41" s="132">
        <v>0</v>
      </c>
      <c r="S41" s="27"/>
    </row>
    <row r="42" spans="1:19" ht="12" x14ac:dyDescent="0.2">
      <c r="A42" s="143"/>
      <c r="C42" s="143"/>
      <c r="D42" s="27"/>
      <c r="E42" s="13" t="s">
        <v>138</v>
      </c>
      <c r="F42" s="132">
        <v>0</v>
      </c>
      <c r="G42" s="132">
        <v>0</v>
      </c>
      <c r="H42" s="132">
        <v>0</v>
      </c>
      <c r="I42" s="27"/>
      <c r="J42" s="13" t="s">
        <v>138</v>
      </c>
      <c r="K42" s="132">
        <v>0</v>
      </c>
      <c r="L42" s="132">
        <v>0</v>
      </c>
      <c r="M42" s="132">
        <v>0</v>
      </c>
      <c r="N42" s="27"/>
      <c r="O42" s="13" t="s">
        <v>138</v>
      </c>
      <c r="P42" s="132">
        <v>0</v>
      </c>
      <c r="Q42" s="132">
        <v>0</v>
      </c>
      <c r="R42" s="132">
        <v>0</v>
      </c>
      <c r="S42" s="27"/>
    </row>
    <row r="43" spans="1:19" ht="12" x14ac:dyDescent="0.2">
      <c r="A43" s="143"/>
      <c r="C43" s="143"/>
      <c r="D43" s="27"/>
      <c r="E43" s="14" t="s">
        <v>16</v>
      </c>
      <c r="F43" s="49">
        <f>F34+F36+F37+F38+F39+F40+F41+F42</f>
        <v>0</v>
      </c>
      <c r="G43" s="49">
        <f t="shared" ref="G43:H43" si="5">G34+G36+G37+G38+G39+G40+G41+G42</f>
        <v>0</v>
      </c>
      <c r="H43" s="49">
        <f t="shared" si="5"/>
        <v>0</v>
      </c>
      <c r="I43" s="27"/>
      <c r="J43" s="14" t="s">
        <v>16</v>
      </c>
      <c r="K43" s="49">
        <f>K34+K36+K37+K38+K39+K40+K41+K42</f>
        <v>0</v>
      </c>
      <c r="L43" s="49">
        <f t="shared" ref="L43" si="6">L34+L36+L37+L38+L39+L40+L41+L42</f>
        <v>0</v>
      </c>
      <c r="M43" s="49">
        <f t="shared" ref="M43" si="7">M34+M36+M37+M38+M39+M40+M41+M42</f>
        <v>0</v>
      </c>
      <c r="N43" s="27"/>
      <c r="O43" s="14" t="s">
        <v>16</v>
      </c>
      <c r="P43" s="49">
        <f>P34+P36+P37+P38+P39+P40+P41+P42</f>
        <v>0</v>
      </c>
      <c r="Q43" s="49">
        <f t="shared" ref="Q43" si="8">Q34+Q36+Q37+Q38+Q39+Q40+Q41+Q42</f>
        <v>0</v>
      </c>
      <c r="R43" s="49">
        <f t="shared" ref="R43" si="9">R34+R36+R37+R38+R39+R40+R41+R42</f>
        <v>0</v>
      </c>
      <c r="S43" s="27"/>
    </row>
    <row r="44" spans="1:19" ht="12" x14ac:dyDescent="0.2">
      <c r="A44" s="143"/>
      <c r="C44" s="143"/>
      <c r="D44" s="27"/>
      <c r="E44" s="27"/>
      <c r="F44" s="15"/>
      <c r="G44" s="15"/>
      <c r="H44" s="15"/>
      <c r="I44" s="27"/>
      <c r="J44" s="27"/>
      <c r="K44" s="15"/>
      <c r="L44" s="15"/>
      <c r="M44" s="15"/>
      <c r="N44" s="27"/>
      <c r="O44" s="27"/>
      <c r="P44" s="15"/>
      <c r="Q44" s="15"/>
      <c r="R44" s="15"/>
      <c r="S44" s="27"/>
    </row>
    <row r="45" spans="1:19" ht="12" x14ac:dyDescent="0.2">
      <c r="A45" s="143"/>
      <c r="C45" s="143"/>
      <c r="D45" s="27"/>
      <c r="E45" s="13" t="s">
        <v>178</v>
      </c>
      <c r="F45" s="132">
        <v>0</v>
      </c>
      <c r="G45" s="132">
        <v>0</v>
      </c>
      <c r="H45" s="132">
        <v>0</v>
      </c>
      <c r="I45" s="27"/>
      <c r="J45" s="13" t="s">
        <v>178</v>
      </c>
      <c r="K45" s="132">
        <v>0</v>
      </c>
      <c r="L45" s="132">
        <v>0</v>
      </c>
      <c r="M45" s="132">
        <v>0</v>
      </c>
      <c r="N45" s="27"/>
      <c r="O45" s="13" t="s">
        <v>178</v>
      </c>
      <c r="P45" s="132">
        <v>0</v>
      </c>
      <c r="Q45" s="132">
        <v>0</v>
      </c>
      <c r="R45" s="132">
        <v>0</v>
      </c>
      <c r="S45" s="27"/>
    </row>
    <row r="46" spans="1:19" ht="12" x14ac:dyDescent="0.2">
      <c r="A46" s="143"/>
      <c r="C46" s="143"/>
      <c r="D46" s="27"/>
      <c r="E46" s="13" t="s">
        <v>189</v>
      </c>
      <c r="F46" s="132">
        <v>0</v>
      </c>
      <c r="G46" s="132">
        <v>0</v>
      </c>
      <c r="H46" s="132">
        <v>0</v>
      </c>
      <c r="I46" s="27"/>
      <c r="J46" s="13" t="s">
        <v>189</v>
      </c>
      <c r="K46" s="132">
        <v>0</v>
      </c>
      <c r="L46" s="132">
        <v>0</v>
      </c>
      <c r="M46" s="132">
        <v>0</v>
      </c>
      <c r="N46" s="27"/>
      <c r="O46" s="13" t="s">
        <v>189</v>
      </c>
      <c r="P46" s="132">
        <v>0</v>
      </c>
      <c r="Q46" s="132">
        <v>0</v>
      </c>
      <c r="R46" s="132">
        <v>0</v>
      </c>
      <c r="S46" s="27"/>
    </row>
    <row r="47" spans="1:19" ht="12" x14ac:dyDescent="0.2">
      <c r="A47" s="143"/>
      <c r="C47" s="143"/>
      <c r="D47" s="27"/>
      <c r="E47" s="14" t="s">
        <v>17</v>
      </c>
      <c r="F47" s="49">
        <f>F43+F45+F46</f>
        <v>0</v>
      </c>
      <c r="G47" s="49">
        <f t="shared" ref="G47:H47" si="10">G43+G45+G46</f>
        <v>0</v>
      </c>
      <c r="H47" s="49">
        <f t="shared" si="10"/>
        <v>0</v>
      </c>
      <c r="I47" s="27"/>
      <c r="J47" s="14" t="s">
        <v>17</v>
      </c>
      <c r="K47" s="49">
        <f>K43+K45+K46</f>
        <v>0</v>
      </c>
      <c r="L47" s="49">
        <f t="shared" ref="L47" si="11">L43+L45+L46</f>
        <v>0</v>
      </c>
      <c r="M47" s="49">
        <f t="shared" ref="M47" si="12">M43+M45+M46</f>
        <v>0</v>
      </c>
      <c r="N47" s="27"/>
      <c r="O47" s="14" t="s">
        <v>17</v>
      </c>
      <c r="P47" s="49">
        <f>P43+P45+P46</f>
        <v>0</v>
      </c>
      <c r="Q47" s="49">
        <f t="shared" ref="Q47" si="13">Q43+Q45+Q46</f>
        <v>0</v>
      </c>
      <c r="R47" s="49">
        <f t="shared" ref="R47" si="14">R43+R45+R46</f>
        <v>0</v>
      </c>
      <c r="S47" s="27"/>
    </row>
    <row r="48" spans="1:19" ht="12" x14ac:dyDescent="0.2">
      <c r="A48" s="143"/>
      <c r="C48" s="143"/>
      <c r="D48" s="27"/>
      <c r="E48" s="13" t="s">
        <v>2</v>
      </c>
      <c r="F48" s="132">
        <v>0</v>
      </c>
      <c r="G48" s="132">
        <v>0</v>
      </c>
      <c r="H48" s="132">
        <v>0</v>
      </c>
      <c r="I48" s="27"/>
      <c r="J48" s="13" t="s">
        <v>2</v>
      </c>
      <c r="K48" s="132">
        <v>0</v>
      </c>
      <c r="L48" s="132">
        <v>0</v>
      </c>
      <c r="M48" s="132">
        <v>0</v>
      </c>
      <c r="N48" s="27"/>
      <c r="O48" s="13" t="s">
        <v>2</v>
      </c>
      <c r="P48" s="132">
        <v>0</v>
      </c>
      <c r="Q48" s="132">
        <v>0</v>
      </c>
      <c r="R48" s="132">
        <v>0</v>
      </c>
      <c r="S48" s="27"/>
    </row>
    <row r="49" spans="1:20" ht="12" x14ac:dyDescent="0.2">
      <c r="A49" s="143">
        <f>IF(OR(F49&gt;0,G49&gt;0,H49&gt;0,K49&gt;0,L49&gt;0,M49&gt;0,P49&gt;0,Q49&gt;0,R49&gt;0),1,0)</f>
        <v>0</v>
      </c>
      <c r="C49" s="143"/>
      <c r="D49" s="27"/>
      <c r="E49" s="13" t="s">
        <v>18</v>
      </c>
      <c r="F49" s="132">
        <v>0</v>
      </c>
      <c r="G49" s="132">
        <v>0</v>
      </c>
      <c r="H49" s="132">
        <v>0</v>
      </c>
      <c r="I49" s="27"/>
      <c r="J49" s="13" t="s">
        <v>18</v>
      </c>
      <c r="K49" s="132">
        <v>0</v>
      </c>
      <c r="L49" s="132">
        <v>0</v>
      </c>
      <c r="M49" s="132">
        <v>0</v>
      </c>
      <c r="N49" s="27"/>
      <c r="O49" s="13" t="s">
        <v>18</v>
      </c>
      <c r="P49" s="132">
        <v>0</v>
      </c>
      <c r="Q49" s="132">
        <v>0</v>
      </c>
      <c r="R49" s="132">
        <v>0</v>
      </c>
      <c r="S49" s="27"/>
    </row>
    <row r="50" spans="1:20" ht="12" x14ac:dyDescent="0.2">
      <c r="A50" s="143"/>
      <c r="C50" s="143"/>
      <c r="D50" s="27"/>
      <c r="E50" s="14" t="s">
        <v>19</v>
      </c>
      <c r="F50" s="49">
        <f>F47+F48+F49</f>
        <v>0</v>
      </c>
      <c r="G50" s="49">
        <f>G47+G48+G49</f>
        <v>0</v>
      </c>
      <c r="H50" s="49">
        <f>H47+H48+H49</f>
        <v>0</v>
      </c>
      <c r="I50" s="27"/>
      <c r="J50" s="14" t="s">
        <v>19</v>
      </c>
      <c r="K50" s="49">
        <f>K47+K48+K49</f>
        <v>0</v>
      </c>
      <c r="L50" s="49">
        <f>L47+L48+L49</f>
        <v>0</v>
      </c>
      <c r="M50" s="49">
        <f>M47+M48+M49</f>
        <v>0</v>
      </c>
      <c r="N50" s="27"/>
      <c r="O50" s="14" t="s">
        <v>19</v>
      </c>
      <c r="P50" s="49">
        <f>P47+P48+P49</f>
        <v>0</v>
      </c>
      <c r="Q50" s="49">
        <f>Q47+Q48+Q49</f>
        <v>0</v>
      </c>
      <c r="R50" s="49">
        <f>R47+R48+R49</f>
        <v>0</v>
      </c>
      <c r="S50" s="27"/>
    </row>
    <row r="51" spans="1:20" ht="12" x14ac:dyDescent="0.2">
      <c r="A51" s="143"/>
      <c r="C51" s="143"/>
      <c r="D51" s="27"/>
      <c r="E51" s="27"/>
      <c r="F51" s="15"/>
      <c r="G51" s="15"/>
      <c r="H51" s="15"/>
      <c r="I51" s="27"/>
      <c r="J51" s="27"/>
      <c r="K51" s="15"/>
      <c r="L51" s="15"/>
      <c r="M51" s="15"/>
      <c r="N51" s="27"/>
      <c r="O51" s="27"/>
      <c r="P51" s="15"/>
      <c r="Q51" s="15"/>
      <c r="R51" s="15"/>
      <c r="S51" s="27"/>
    </row>
    <row r="52" spans="1:20" ht="15" x14ac:dyDescent="0.25">
      <c r="A52" s="143">
        <f>IF(OR(F52&gt;0,G52&gt;0,H52&gt;0,K52&gt;0,L52&gt;0,M52&gt;0,P52&gt;0,Q52&gt;0,R52&gt;0),1,0)</f>
        <v>0</v>
      </c>
      <c r="C52" s="143"/>
      <c r="D52" s="38"/>
      <c r="E52" s="37" t="s">
        <v>20</v>
      </c>
      <c r="F52" s="132">
        <v>0</v>
      </c>
      <c r="G52" s="132">
        <v>0</v>
      </c>
      <c r="H52" s="132">
        <v>0</v>
      </c>
      <c r="I52" s="38"/>
      <c r="J52" s="37" t="s">
        <v>20</v>
      </c>
      <c r="K52" s="132">
        <v>0</v>
      </c>
      <c r="L52" s="132">
        <v>0</v>
      </c>
      <c r="M52" s="132">
        <v>0</v>
      </c>
      <c r="N52" s="38"/>
      <c r="O52" s="37" t="s">
        <v>20</v>
      </c>
      <c r="P52" s="132">
        <v>0</v>
      </c>
      <c r="Q52" s="132">
        <v>0</v>
      </c>
      <c r="R52" s="132">
        <v>0</v>
      </c>
      <c r="S52" s="38"/>
      <c r="T52" s="38"/>
    </row>
    <row r="53" spans="1:20" ht="15" x14ac:dyDescent="0.25">
      <c r="A53" s="143">
        <f>IF(OR(F53&gt;0,G53&gt;0,H53&gt;0,K53&gt;0,L53&gt;0,M53&gt;0,P53&gt;0,Q53&gt;0,R53&gt;0),1,0)</f>
        <v>0</v>
      </c>
      <c r="C53" s="143"/>
      <c r="D53" s="38"/>
      <c r="E53" s="37" t="s">
        <v>115</v>
      </c>
      <c r="F53" s="132">
        <v>0</v>
      </c>
      <c r="G53" s="132">
        <v>0</v>
      </c>
      <c r="H53" s="132">
        <v>0</v>
      </c>
      <c r="I53" s="38"/>
      <c r="J53" s="37" t="s">
        <v>115</v>
      </c>
      <c r="K53" s="132">
        <v>0</v>
      </c>
      <c r="L53" s="132">
        <v>0</v>
      </c>
      <c r="M53" s="132">
        <v>0</v>
      </c>
      <c r="N53" s="38"/>
      <c r="O53" s="37" t="s">
        <v>115</v>
      </c>
      <c r="P53" s="132">
        <v>0</v>
      </c>
      <c r="Q53" s="132">
        <v>0</v>
      </c>
      <c r="R53" s="132">
        <v>0</v>
      </c>
      <c r="S53" s="38"/>
      <c r="T53" s="38"/>
    </row>
    <row r="54" spans="1:20" ht="12" x14ac:dyDescent="0.2">
      <c r="A54" s="143"/>
      <c r="C54" s="143"/>
      <c r="D54" s="27"/>
      <c r="E54" s="27"/>
      <c r="F54" s="15"/>
      <c r="G54" s="15"/>
      <c r="H54" s="15"/>
      <c r="I54" s="27"/>
      <c r="J54" s="27"/>
      <c r="K54" s="15"/>
      <c r="L54" s="15"/>
      <c r="M54" s="15"/>
      <c r="N54" s="27"/>
      <c r="O54" s="27"/>
      <c r="P54" s="15"/>
      <c r="Q54" s="15"/>
      <c r="R54" s="15"/>
      <c r="S54" s="27"/>
    </row>
    <row r="55" spans="1:20" ht="12.75" x14ac:dyDescent="0.2">
      <c r="A55" s="143"/>
      <c r="C55" s="143"/>
      <c r="D55" s="27"/>
      <c r="E55" s="28" t="s">
        <v>21</v>
      </c>
      <c r="F55" s="147" t="str">
        <f>F21</f>
        <v>31/XX/20XX</v>
      </c>
      <c r="G55" s="147" t="str">
        <f>G21</f>
        <v>31/XX/20XX</v>
      </c>
      <c r="H55" s="147" t="str">
        <f>H21</f>
        <v>31/XX/20XX</v>
      </c>
      <c r="I55" s="27"/>
      <c r="J55" s="28" t="s">
        <v>21</v>
      </c>
      <c r="K55" s="147" t="str">
        <f>K21</f>
        <v>31/XX/20XX</v>
      </c>
      <c r="L55" s="147" t="str">
        <f>L21</f>
        <v>31/XX/20XX</v>
      </c>
      <c r="M55" s="147" t="str">
        <f>M21</f>
        <v>31/XX/20XX</v>
      </c>
      <c r="N55" s="27"/>
      <c r="O55" s="28" t="s">
        <v>21</v>
      </c>
      <c r="P55" s="147" t="str">
        <f>P21</f>
        <v>31/XX/20XX</v>
      </c>
      <c r="Q55" s="147" t="str">
        <f>Q21</f>
        <v>31/XX/20XX</v>
      </c>
      <c r="R55" s="147" t="str">
        <f>R21</f>
        <v>31/XX/20XX</v>
      </c>
      <c r="S55" s="27"/>
    </row>
    <row r="56" spans="1:20" ht="12" x14ac:dyDescent="0.2">
      <c r="A56" s="143"/>
      <c r="C56" s="143"/>
      <c r="D56" s="27"/>
      <c r="E56" s="13" t="s">
        <v>190</v>
      </c>
      <c r="F56" s="132">
        <v>0</v>
      </c>
      <c r="G56" s="132">
        <v>0</v>
      </c>
      <c r="H56" s="132">
        <v>0</v>
      </c>
      <c r="I56" s="27"/>
      <c r="J56" s="13" t="s">
        <v>190</v>
      </c>
      <c r="K56" s="132">
        <v>0</v>
      </c>
      <c r="L56" s="132">
        <v>0</v>
      </c>
      <c r="M56" s="132">
        <v>0</v>
      </c>
      <c r="N56" s="27"/>
      <c r="O56" s="13" t="s">
        <v>190</v>
      </c>
      <c r="P56" s="132">
        <v>0</v>
      </c>
      <c r="Q56" s="132">
        <v>0</v>
      </c>
      <c r="R56" s="132">
        <v>0</v>
      </c>
      <c r="S56" s="27"/>
    </row>
    <row r="57" spans="1:20" ht="12" x14ac:dyDescent="0.2">
      <c r="A57" s="143">
        <f>IF(OR(F57&lt;0,G57&lt;0,H57&lt;0,K57&lt;0,L57&lt;0,M57&lt;0,P57&lt;0,Q57&lt;0,R57&lt;0),1,0)</f>
        <v>0</v>
      </c>
      <c r="C57" s="143"/>
      <c r="D57" s="27"/>
      <c r="E57" s="13" t="s">
        <v>179</v>
      </c>
      <c r="F57" s="132">
        <v>0</v>
      </c>
      <c r="G57" s="132">
        <v>0</v>
      </c>
      <c r="H57" s="132">
        <v>0</v>
      </c>
      <c r="I57" s="27"/>
      <c r="J57" s="13" t="s">
        <v>179</v>
      </c>
      <c r="K57" s="132">
        <v>0</v>
      </c>
      <c r="L57" s="132">
        <v>0</v>
      </c>
      <c r="M57" s="132">
        <v>0</v>
      </c>
      <c r="N57" s="27"/>
      <c r="O57" s="13" t="s">
        <v>179</v>
      </c>
      <c r="P57" s="132">
        <v>0</v>
      </c>
      <c r="Q57" s="132">
        <v>0</v>
      </c>
      <c r="R57" s="132">
        <v>0</v>
      </c>
      <c r="S57" s="27"/>
    </row>
    <row r="58" spans="1:20" ht="12" x14ac:dyDescent="0.2">
      <c r="A58" s="143">
        <f>IF(OR(F58&lt;0,G58&lt;0,H58&lt;0,K58&lt;0,L58&lt;0,M58&lt;0,P58&lt;0,Q58&lt;0,R58&lt;0),1,0)</f>
        <v>0</v>
      </c>
      <c r="C58" s="143"/>
      <c r="D58" s="27"/>
      <c r="E58" s="13" t="s">
        <v>22</v>
      </c>
      <c r="F58" s="132">
        <v>0</v>
      </c>
      <c r="G58" s="132">
        <v>0</v>
      </c>
      <c r="H58" s="132">
        <v>0</v>
      </c>
      <c r="I58" s="27"/>
      <c r="J58" s="13" t="s">
        <v>22</v>
      </c>
      <c r="K58" s="132">
        <v>0</v>
      </c>
      <c r="L58" s="132">
        <v>0</v>
      </c>
      <c r="M58" s="132">
        <v>0</v>
      </c>
      <c r="N58" s="27"/>
      <c r="O58" s="13" t="s">
        <v>22</v>
      </c>
      <c r="P58" s="132">
        <v>0</v>
      </c>
      <c r="Q58" s="132">
        <v>0</v>
      </c>
      <c r="R58" s="132">
        <v>0</v>
      </c>
      <c r="S58" s="27"/>
    </row>
    <row r="59" spans="1:20" ht="12" x14ac:dyDescent="0.2">
      <c r="A59" s="143">
        <f>IF(OR(F59&lt;0,G59&lt;0,H59&lt;0,K59&lt;0,L59&lt;0,M59&lt;0,P59&lt;0,Q59&lt;0,R59&lt;0),1,0)</f>
        <v>0</v>
      </c>
      <c r="C59" s="143"/>
      <c r="D59" s="27"/>
      <c r="E59" s="13" t="s">
        <v>112</v>
      </c>
      <c r="F59" s="132">
        <v>0</v>
      </c>
      <c r="G59" s="132">
        <v>0</v>
      </c>
      <c r="H59" s="132">
        <v>0</v>
      </c>
      <c r="I59" s="27"/>
      <c r="J59" s="13" t="s">
        <v>112</v>
      </c>
      <c r="K59" s="132">
        <v>0</v>
      </c>
      <c r="L59" s="132">
        <v>0</v>
      </c>
      <c r="M59" s="132">
        <v>0</v>
      </c>
      <c r="N59" s="27"/>
      <c r="O59" s="13" t="s">
        <v>112</v>
      </c>
      <c r="P59" s="132">
        <v>0</v>
      </c>
      <c r="Q59" s="132">
        <v>0</v>
      </c>
      <c r="R59" s="132">
        <v>0</v>
      </c>
      <c r="S59" s="27"/>
    </row>
    <row r="60" spans="1:20" ht="12" x14ac:dyDescent="0.2">
      <c r="A60" s="143">
        <f>IF(OR(F60&lt;0,G60&lt;0,H60&lt;0,K60&lt;0,L60&lt;0,M60&lt;0,P60&lt;0,Q60&lt;0,R60&lt;0),1,0)</f>
        <v>0</v>
      </c>
      <c r="C60" s="143"/>
      <c r="D60" s="27"/>
      <c r="E60" s="13" t="s">
        <v>113</v>
      </c>
      <c r="F60" s="132">
        <v>0</v>
      </c>
      <c r="G60" s="132">
        <v>0</v>
      </c>
      <c r="H60" s="132">
        <v>0</v>
      </c>
      <c r="I60" s="27"/>
      <c r="J60" s="13" t="s">
        <v>113</v>
      </c>
      <c r="K60" s="132">
        <v>0</v>
      </c>
      <c r="L60" s="132">
        <v>0</v>
      </c>
      <c r="M60" s="132">
        <v>0</v>
      </c>
      <c r="N60" s="27"/>
      <c r="O60" s="13" t="s">
        <v>113</v>
      </c>
      <c r="P60" s="132">
        <v>0</v>
      </c>
      <c r="Q60" s="132">
        <v>0</v>
      </c>
      <c r="R60" s="132">
        <v>0</v>
      </c>
      <c r="S60" s="27"/>
    </row>
    <row r="61" spans="1:20" ht="12" x14ac:dyDescent="0.2">
      <c r="A61" s="143"/>
      <c r="C61" s="143"/>
      <c r="D61" s="27"/>
      <c r="E61" s="14" t="s">
        <v>23</v>
      </c>
      <c r="F61" s="49">
        <f>SUM(F56:F60)</f>
        <v>0</v>
      </c>
      <c r="G61" s="49">
        <f t="shared" ref="G61:H61" si="15">SUM(G56:G60)</f>
        <v>0</v>
      </c>
      <c r="H61" s="49">
        <f t="shared" si="15"/>
        <v>0</v>
      </c>
      <c r="I61" s="27"/>
      <c r="J61" s="14" t="s">
        <v>23</v>
      </c>
      <c r="K61" s="49">
        <f>SUM(K56:K60)</f>
        <v>0</v>
      </c>
      <c r="L61" s="49">
        <f t="shared" ref="L61" si="16">SUM(L56:L60)</f>
        <v>0</v>
      </c>
      <c r="M61" s="49">
        <f t="shared" ref="M61" si="17">SUM(M56:M60)</f>
        <v>0</v>
      </c>
      <c r="N61" s="27"/>
      <c r="O61" s="14" t="s">
        <v>23</v>
      </c>
      <c r="P61" s="49">
        <f>SUM(P56:P60)</f>
        <v>0</v>
      </c>
      <c r="Q61" s="49">
        <f t="shared" ref="Q61" si="18">SUM(Q56:Q60)</f>
        <v>0</v>
      </c>
      <c r="R61" s="49">
        <f t="shared" ref="R61" si="19">SUM(R56:R60)</f>
        <v>0</v>
      </c>
      <c r="S61" s="27"/>
    </row>
    <row r="62" spans="1:20" ht="12" x14ac:dyDescent="0.2">
      <c r="A62" s="143"/>
      <c r="C62" s="143"/>
      <c r="D62" s="27"/>
      <c r="E62" s="27"/>
      <c r="F62" s="17"/>
      <c r="G62" s="17"/>
      <c r="H62" s="17"/>
      <c r="I62" s="27"/>
      <c r="J62" s="27"/>
      <c r="K62" s="17"/>
      <c r="L62" s="17"/>
      <c r="M62" s="17"/>
      <c r="N62" s="27"/>
      <c r="O62" s="27"/>
      <c r="P62" s="17"/>
      <c r="Q62" s="17"/>
      <c r="R62" s="17"/>
      <c r="S62" s="27"/>
    </row>
    <row r="63" spans="1:20" ht="12" x14ac:dyDescent="0.2">
      <c r="A63" s="143">
        <f t="shared" ref="A63:A72" si="20">IF(OR(F63&lt;0,G63&lt;0,H63&lt;0,K63&lt;0,L63&lt;0,M63&lt;0,P63&lt;0,Q63&lt;0,R63&lt;0),1,0)</f>
        <v>0</v>
      </c>
      <c r="C63" s="143"/>
      <c r="D63" s="27"/>
      <c r="E63" s="18" t="s">
        <v>114</v>
      </c>
      <c r="F63" s="132">
        <v>0</v>
      </c>
      <c r="G63" s="132">
        <v>0</v>
      </c>
      <c r="H63" s="132">
        <v>0</v>
      </c>
      <c r="I63" s="27"/>
      <c r="J63" s="18" t="s">
        <v>114</v>
      </c>
      <c r="K63" s="132">
        <v>0</v>
      </c>
      <c r="L63" s="132">
        <v>0</v>
      </c>
      <c r="M63" s="132">
        <v>0</v>
      </c>
      <c r="N63" s="27"/>
      <c r="O63" s="18" t="s">
        <v>114</v>
      </c>
      <c r="P63" s="132">
        <v>0</v>
      </c>
      <c r="Q63" s="132">
        <v>0</v>
      </c>
      <c r="R63" s="132">
        <v>0</v>
      </c>
      <c r="S63" s="27"/>
    </row>
    <row r="64" spans="1:20" ht="12" x14ac:dyDescent="0.2">
      <c r="A64" s="143">
        <f t="shared" si="20"/>
        <v>0</v>
      </c>
      <c r="C64" s="143"/>
      <c r="D64" s="27"/>
      <c r="E64" s="18" t="s">
        <v>353</v>
      </c>
      <c r="F64" s="132">
        <v>0</v>
      </c>
      <c r="G64" s="132">
        <v>0</v>
      </c>
      <c r="H64" s="132">
        <v>0</v>
      </c>
      <c r="I64" s="27"/>
      <c r="J64" s="18" t="s">
        <v>353</v>
      </c>
      <c r="K64" s="132">
        <v>0</v>
      </c>
      <c r="L64" s="132">
        <v>0</v>
      </c>
      <c r="M64" s="132">
        <v>0</v>
      </c>
      <c r="N64" s="27"/>
      <c r="O64" s="18" t="s">
        <v>353</v>
      </c>
      <c r="P64" s="132">
        <v>0</v>
      </c>
      <c r="Q64" s="132">
        <v>0</v>
      </c>
      <c r="R64" s="132">
        <v>0</v>
      </c>
      <c r="S64" s="27"/>
    </row>
    <row r="65" spans="1:19" ht="12" x14ac:dyDescent="0.2">
      <c r="A65" s="143">
        <f t="shared" si="20"/>
        <v>0</v>
      </c>
      <c r="C65" s="143"/>
      <c r="D65" s="27"/>
      <c r="E65" s="18" t="s">
        <v>122</v>
      </c>
      <c r="F65" s="132">
        <v>0</v>
      </c>
      <c r="G65" s="132">
        <v>0</v>
      </c>
      <c r="H65" s="132">
        <v>0</v>
      </c>
      <c r="I65" s="27"/>
      <c r="J65" s="18" t="s">
        <v>122</v>
      </c>
      <c r="K65" s="132">
        <v>0</v>
      </c>
      <c r="L65" s="132">
        <v>0</v>
      </c>
      <c r="M65" s="132">
        <v>0</v>
      </c>
      <c r="N65" s="27"/>
      <c r="O65" s="18" t="s">
        <v>122</v>
      </c>
      <c r="P65" s="132">
        <v>0</v>
      </c>
      <c r="Q65" s="132">
        <v>0</v>
      </c>
      <c r="R65" s="132">
        <v>0</v>
      </c>
      <c r="S65" s="27"/>
    </row>
    <row r="66" spans="1:19" ht="12" x14ac:dyDescent="0.2">
      <c r="A66" s="143">
        <f t="shared" si="20"/>
        <v>0</v>
      </c>
      <c r="C66" s="143"/>
      <c r="D66" s="27"/>
      <c r="E66" s="18" t="s">
        <v>139</v>
      </c>
      <c r="F66" s="132">
        <v>0</v>
      </c>
      <c r="G66" s="132">
        <v>0</v>
      </c>
      <c r="H66" s="132">
        <v>0</v>
      </c>
      <c r="I66" s="27"/>
      <c r="J66" s="18" t="s">
        <v>139</v>
      </c>
      <c r="K66" s="132">
        <v>0</v>
      </c>
      <c r="L66" s="132">
        <v>0</v>
      </c>
      <c r="M66" s="132">
        <v>0</v>
      </c>
      <c r="N66" s="27"/>
      <c r="O66" s="18" t="s">
        <v>139</v>
      </c>
      <c r="P66" s="132">
        <v>0</v>
      </c>
      <c r="Q66" s="132">
        <v>0</v>
      </c>
      <c r="R66" s="132">
        <v>0</v>
      </c>
      <c r="S66" s="27"/>
    </row>
    <row r="67" spans="1:19" ht="12" x14ac:dyDescent="0.2">
      <c r="A67" s="143">
        <f t="shared" si="20"/>
        <v>0</v>
      </c>
      <c r="C67" s="143"/>
      <c r="D67" s="27"/>
      <c r="E67" s="18" t="s">
        <v>140</v>
      </c>
      <c r="F67" s="132">
        <v>0</v>
      </c>
      <c r="G67" s="132">
        <v>0</v>
      </c>
      <c r="H67" s="132">
        <v>0</v>
      </c>
      <c r="I67" s="27"/>
      <c r="J67" s="18" t="s">
        <v>140</v>
      </c>
      <c r="K67" s="132">
        <v>0</v>
      </c>
      <c r="L67" s="132">
        <v>0</v>
      </c>
      <c r="M67" s="132">
        <v>0</v>
      </c>
      <c r="N67" s="27"/>
      <c r="O67" s="18" t="s">
        <v>140</v>
      </c>
      <c r="P67" s="132">
        <v>0</v>
      </c>
      <c r="Q67" s="132">
        <v>0</v>
      </c>
      <c r="R67" s="132">
        <v>0</v>
      </c>
      <c r="S67" s="27"/>
    </row>
    <row r="68" spans="1:19" ht="12" x14ac:dyDescent="0.2">
      <c r="A68" s="143">
        <f t="shared" si="20"/>
        <v>0</v>
      </c>
      <c r="C68" s="143"/>
      <c r="D68" s="27"/>
      <c r="E68" s="18" t="s">
        <v>116</v>
      </c>
      <c r="F68" s="132">
        <v>0</v>
      </c>
      <c r="G68" s="132">
        <v>0</v>
      </c>
      <c r="H68" s="132">
        <v>0</v>
      </c>
      <c r="I68" s="27"/>
      <c r="J68" s="18" t="s">
        <v>116</v>
      </c>
      <c r="K68" s="132">
        <v>0</v>
      </c>
      <c r="L68" s="132">
        <v>0</v>
      </c>
      <c r="M68" s="132">
        <v>0</v>
      </c>
      <c r="N68" s="27"/>
      <c r="O68" s="18" t="s">
        <v>116</v>
      </c>
      <c r="P68" s="132">
        <v>0</v>
      </c>
      <c r="Q68" s="132">
        <v>0</v>
      </c>
      <c r="R68" s="132">
        <v>0</v>
      </c>
      <c r="S68" s="27"/>
    </row>
    <row r="69" spans="1:19" ht="12" x14ac:dyDescent="0.2">
      <c r="A69" s="143">
        <f t="shared" si="20"/>
        <v>0</v>
      </c>
      <c r="C69" s="143"/>
      <c r="D69" s="27"/>
      <c r="E69" s="18" t="s">
        <v>354</v>
      </c>
      <c r="F69" s="132">
        <v>0</v>
      </c>
      <c r="G69" s="132">
        <v>0</v>
      </c>
      <c r="H69" s="132">
        <v>0</v>
      </c>
      <c r="I69" s="27"/>
      <c r="J69" s="18" t="s">
        <v>354</v>
      </c>
      <c r="K69" s="132">
        <v>0</v>
      </c>
      <c r="L69" s="132">
        <v>0</v>
      </c>
      <c r="M69" s="132">
        <v>0</v>
      </c>
      <c r="N69" s="27"/>
      <c r="O69" s="18" t="s">
        <v>354</v>
      </c>
      <c r="P69" s="132">
        <v>0</v>
      </c>
      <c r="Q69" s="132">
        <v>0</v>
      </c>
      <c r="R69" s="132">
        <v>0</v>
      </c>
      <c r="S69" s="27"/>
    </row>
    <row r="70" spans="1:19" ht="12" x14ac:dyDescent="0.2">
      <c r="A70" s="143">
        <f t="shared" si="20"/>
        <v>0</v>
      </c>
      <c r="C70" s="143"/>
      <c r="D70" s="27"/>
      <c r="E70" s="18" t="s">
        <v>180</v>
      </c>
      <c r="F70" s="132">
        <v>0</v>
      </c>
      <c r="G70" s="132">
        <v>0</v>
      </c>
      <c r="H70" s="132">
        <v>0</v>
      </c>
      <c r="I70" s="27"/>
      <c r="J70" s="18" t="s">
        <v>180</v>
      </c>
      <c r="K70" s="132">
        <v>0</v>
      </c>
      <c r="L70" s="132">
        <v>0</v>
      </c>
      <c r="M70" s="132">
        <v>0</v>
      </c>
      <c r="N70" s="27"/>
      <c r="O70" s="18" t="s">
        <v>180</v>
      </c>
      <c r="P70" s="132">
        <v>0</v>
      </c>
      <c r="Q70" s="132">
        <v>0</v>
      </c>
      <c r="R70" s="132">
        <v>0</v>
      </c>
      <c r="S70" s="27"/>
    </row>
    <row r="71" spans="1:19" ht="12" x14ac:dyDescent="0.2">
      <c r="A71" s="143">
        <f t="shared" si="20"/>
        <v>0</v>
      </c>
      <c r="C71" s="143"/>
      <c r="D71" s="27"/>
      <c r="E71" s="18" t="s">
        <v>117</v>
      </c>
      <c r="F71" s="132">
        <v>0</v>
      </c>
      <c r="G71" s="132">
        <v>0</v>
      </c>
      <c r="H71" s="132">
        <v>0</v>
      </c>
      <c r="I71" s="27"/>
      <c r="J71" s="18" t="s">
        <v>117</v>
      </c>
      <c r="K71" s="132">
        <v>0</v>
      </c>
      <c r="L71" s="132">
        <v>0</v>
      </c>
      <c r="M71" s="132">
        <v>0</v>
      </c>
      <c r="N71" s="27"/>
      <c r="O71" s="18" t="s">
        <v>117</v>
      </c>
      <c r="P71" s="132">
        <v>0</v>
      </c>
      <c r="Q71" s="132">
        <v>0</v>
      </c>
      <c r="R71" s="132">
        <v>0</v>
      </c>
      <c r="S71" s="27"/>
    </row>
    <row r="72" spans="1:19" ht="12" x14ac:dyDescent="0.2">
      <c r="A72" s="143">
        <f t="shared" si="20"/>
        <v>0</v>
      </c>
      <c r="C72" s="143"/>
      <c r="D72" s="27"/>
      <c r="E72" s="18" t="s">
        <v>118</v>
      </c>
      <c r="F72" s="132">
        <v>0</v>
      </c>
      <c r="G72" s="132">
        <v>0</v>
      </c>
      <c r="H72" s="132">
        <v>0</v>
      </c>
      <c r="I72" s="27"/>
      <c r="J72" s="18" t="s">
        <v>118</v>
      </c>
      <c r="K72" s="132">
        <v>0</v>
      </c>
      <c r="L72" s="132">
        <v>0</v>
      </c>
      <c r="M72" s="132">
        <v>0</v>
      </c>
      <c r="N72" s="27"/>
      <c r="O72" s="18" t="s">
        <v>118</v>
      </c>
      <c r="P72" s="132">
        <v>0</v>
      </c>
      <c r="Q72" s="132">
        <v>0</v>
      </c>
      <c r="R72" s="132">
        <v>0</v>
      </c>
      <c r="S72" s="27"/>
    </row>
    <row r="73" spans="1:19" ht="12" x14ac:dyDescent="0.2">
      <c r="A73" s="143"/>
      <c r="C73" s="143"/>
      <c r="D73" s="27"/>
      <c r="E73" s="14" t="s">
        <v>24</v>
      </c>
      <c r="F73" s="49">
        <f>SUM(F63:F72)</f>
        <v>0</v>
      </c>
      <c r="G73" s="49">
        <f>SUM(G63:G72)</f>
        <v>0</v>
      </c>
      <c r="H73" s="49">
        <f>SUM(H63:H72)</f>
        <v>0</v>
      </c>
      <c r="I73" s="27"/>
      <c r="J73" s="14" t="s">
        <v>24</v>
      </c>
      <c r="K73" s="49">
        <f>SUM(K63:K72)</f>
        <v>0</v>
      </c>
      <c r="L73" s="49">
        <f>SUM(L63:L72)</f>
        <v>0</v>
      </c>
      <c r="M73" s="49">
        <f>SUM(M63:M72)</f>
        <v>0</v>
      </c>
      <c r="N73" s="27"/>
      <c r="O73" s="14" t="s">
        <v>24</v>
      </c>
      <c r="P73" s="49">
        <f>SUM(P63:P72)</f>
        <v>0</v>
      </c>
      <c r="Q73" s="49">
        <f>SUM(Q63:Q72)</f>
        <v>0</v>
      </c>
      <c r="R73" s="49">
        <f>SUM(R63:R72)</f>
        <v>0</v>
      </c>
      <c r="S73" s="27"/>
    </row>
    <row r="74" spans="1:19" ht="12" x14ac:dyDescent="0.2">
      <c r="A74" s="143"/>
      <c r="C74" s="143"/>
      <c r="D74" s="27"/>
      <c r="E74" s="27"/>
      <c r="F74" s="17"/>
      <c r="G74" s="17"/>
      <c r="H74" s="17"/>
      <c r="I74" s="27"/>
      <c r="J74" s="27"/>
      <c r="K74" s="17"/>
      <c r="L74" s="17"/>
      <c r="M74" s="17"/>
      <c r="N74" s="27"/>
      <c r="O74" s="27"/>
      <c r="P74" s="17"/>
      <c r="Q74" s="17"/>
      <c r="R74" s="17"/>
      <c r="S74" s="27"/>
    </row>
    <row r="75" spans="1:19" ht="12" x14ac:dyDescent="0.2">
      <c r="A75" s="143">
        <f t="shared" ref="A75:A90" si="21">IF(OR(F75&lt;0,G75&lt;0,H75&lt;0,K75&lt;0,L75&lt;0,M75&lt;0,P75&lt;0,Q75&lt;0,R75&lt;0),1,0)</f>
        <v>0</v>
      </c>
      <c r="C75" s="143"/>
      <c r="D75" s="27"/>
      <c r="E75" s="13" t="s">
        <v>25</v>
      </c>
      <c r="F75" s="132">
        <v>0</v>
      </c>
      <c r="G75" s="132">
        <v>0</v>
      </c>
      <c r="H75" s="132">
        <v>0</v>
      </c>
      <c r="I75" s="27"/>
      <c r="J75" s="13" t="s">
        <v>25</v>
      </c>
      <c r="K75" s="132">
        <v>0</v>
      </c>
      <c r="L75" s="132">
        <v>0</v>
      </c>
      <c r="M75" s="132">
        <v>0</v>
      </c>
      <c r="N75" s="27"/>
      <c r="O75" s="13" t="s">
        <v>25</v>
      </c>
      <c r="P75" s="132">
        <v>0</v>
      </c>
      <c r="Q75" s="132">
        <v>0</v>
      </c>
      <c r="R75" s="132">
        <v>0</v>
      </c>
      <c r="S75" s="27"/>
    </row>
    <row r="76" spans="1:19" ht="12" x14ac:dyDescent="0.2">
      <c r="A76" s="143">
        <f t="shared" si="21"/>
        <v>0</v>
      </c>
      <c r="C76" s="143"/>
      <c r="D76" s="27"/>
      <c r="E76" s="13" t="s">
        <v>119</v>
      </c>
      <c r="F76" s="132">
        <v>0</v>
      </c>
      <c r="G76" s="132">
        <v>0</v>
      </c>
      <c r="H76" s="132">
        <v>0</v>
      </c>
      <c r="I76" s="27"/>
      <c r="J76" s="13" t="s">
        <v>119</v>
      </c>
      <c r="K76" s="132">
        <v>0</v>
      </c>
      <c r="L76" s="132">
        <v>0</v>
      </c>
      <c r="M76" s="132">
        <v>0</v>
      </c>
      <c r="N76" s="27"/>
      <c r="O76" s="13" t="s">
        <v>119</v>
      </c>
      <c r="P76" s="132">
        <v>0</v>
      </c>
      <c r="Q76" s="132">
        <v>0</v>
      </c>
      <c r="R76" s="132">
        <v>0</v>
      </c>
      <c r="S76" s="27"/>
    </row>
    <row r="77" spans="1:19" ht="12" x14ac:dyDescent="0.2">
      <c r="A77" s="143">
        <f t="shared" si="21"/>
        <v>0</v>
      </c>
      <c r="C77" s="143"/>
      <c r="D77" s="27"/>
      <c r="E77" s="13" t="s">
        <v>120</v>
      </c>
      <c r="F77" s="132">
        <v>0</v>
      </c>
      <c r="G77" s="132">
        <v>0</v>
      </c>
      <c r="H77" s="132">
        <v>0</v>
      </c>
      <c r="I77" s="27"/>
      <c r="J77" s="13" t="s">
        <v>120</v>
      </c>
      <c r="K77" s="132">
        <v>0</v>
      </c>
      <c r="L77" s="132">
        <v>0</v>
      </c>
      <c r="M77" s="132">
        <v>0</v>
      </c>
      <c r="N77" s="27"/>
      <c r="O77" s="13" t="s">
        <v>120</v>
      </c>
      <c r="P77" s="132">
        <v>0</v>
      </c>
      <c r="Q77" s="132">
        <v>0</v>
      </c>
      <c r="R77" s="132">
        <v>0</v>
      </c>
      <c r="S77" s="27"/>
    </row>
    <row r="78" spans="1:19" ht="12" x14ac:dyDescent="0.2">
      <c r="A78" s="143">
        <f t="shared" si="21"/>
        <v>0</v>
      </c>
      <c r="C78" s="143"/>
      <c r="D78" s="27"/>
      <c r="E78" s="13" t="s">
        <v>118</v>
      </c>
      <c r="F78" s="132">
        <v>0</v>
      </c>
      <c r="G78" s="132">
        <v>0</v>
      </c>
      <c r="H78" s="132">
        <v>0</v>
      </c>
      <c r="I78" s="27"/>
      <c r="J78" s="13" t="s">
        <v>118</v>
      </c>
      <c r="K78" s="132">
        <v>0</v>
      </c>
      <c r="L78" s="132">
        <v>0</v>
      </c>
      <c r="M78" s="132">
        <v>0</v>
      </c>
      <c r="N78" s="27"/>
      <c r="O78" s="13" t="s">
        <v>118</v>
      </c>
      <c r="P78" s="132">
        <v>0</v>
      </c>
      <c r="Q78" s="132">
        <v>0</v>
      </c>
      <c r="R78" s="132">
        <v>0</v>
      </c>
      <c r="S78" s="27"/>
    </row>
    <row r="79" spans="1:19" ht="12" x14ac:dyDescent="0.2">
      <c r="A79" s="143">
        <f t="shared" si="21"/>
        <v>0</v>
      </c>
      <c r="C79" s="143"/>
      <c r="D79" s="27"/>
      <c r="E79" s="13" t="s">
        <v>122</v>
      </c>
      <c r="F79" s="132">
        <v>0</v>
      </c>
      <c r="G79" s="132">
        <v>0</v>
      </c>
      <c r="H79" s="132">
        <v>0</v>
      </c>
      <c r="I79" s="27"/>
      <c r="J79" s="13" t="s">
        <v>122</v>
      </c>
      <c r="K79" s="132">
        <v>0</v>
      </c>
      <c r="L79" s="132">
        <v>0</v>
      </c>
      <c r="M79" s="132">
        <v>0</v>
      </c>
      <c r="N79" s="27"/>
      <c r="O79" s="13" t="s">
        <v>122</v>
      </c>
      <c r="P79" s="132">
        <v>0</v>
      </c>
      <c r="Q79" s="132">
        <v>0</v>
      </c>
      <c r="R79" s="132">
        <v>0</v>
      </c>
      <c r="S79" s="27"/>
    </row>
    <row r="80" spans="1:19" ht="12" x14ac:dyDescent="0.2">
      <c r="A80" s="143">
        <f t="shared" si="21"/>
        <v>0</v>
      </c>
      <c r="C80" s="143"/>
      <c r="D80" s="27"/>
      <c r="E80" s="13" t="s">
        <v>121</v>
      </c>
      <c r="F80" s="132">
        <v>0</v>
      </c>
      <c r="G80" s="132">
        <v>0</v>
      </c>
      <c r="H80" s="132">
        <v>0</v>
      </c>
      <c r="I80" s="27"/>
      <c r="J80" s="13" t="s">
        <v>121</v>
      </c>
      <c r="K80" s="132">
        <v>0</v>
      </c>
      <c r="L80" s="132">
        <v>0</v>
      </c>
      <c r="M80" s="132">
        <v>0</v>
      </c>
      <c r="N80" s="27"/>
      <c r="O80" s="13" t="s">
        <v>121</v>
      </c>
      <c r="P80" s="132">
        <v>0</v>
      </c>
      <c r="Q80" s="132">
        <v>0</v>
      </c>
      <c r="R80" s="132">
        <v>0</v>
      </c>
      <c r="S80" s="27"/>
    </row>
    <row r="81" spans="1:19" ht="12" x14ac:dyDescent="0.2">
      <c r="A81" s="143">
        <f t="shared" si="21"/>
        <v>0</v>
      </c>
      <c r="C81" s="143"/>
      <c r="D81" s="27"/>
      <c r="E81" s="21" t="s">
        <v>230</v>
      </c>
      <c r="F81" s="132">
        <v>0</v>
      </c>
      <c r="G81" s="132">
        <v>0</v>
      </c>
      <c r="H81" s="132">
        <v>0</v>
      </c>
      <c r="I81" s="27"/>
      <c r="J81" s="21" t="s">
        <v>230</v>
      </c>
      <c r="K81" s="132">
        <v>0</v>
      </c>
      <c r="L81" s="132">
        <v>0</v>
      </c>
      <c r="M81" s="132">
        <v>0</v>
      </c>
      <c r="N81" s="27"/>
      <c r="O81" s="21" t="s">
        <v>230</v>
      </c>
      <c r="P81" s="132">
        <v>0</v>
      </c>
      <c r="Q81" s="132">
        <v>0</v>
      </c>
      <c r="R81" s="132">
        <v>0</v>
      </c>
      <c r="S81" s="27"/>
    </row>
    <row r="82" spans="1:19" ht="12" x14ac:dyDescent="0.2">
      <c r="A82" s="143">
        <f t="shared" si="21"/>
        <v>0</v>
      </c>
      <c r="C82" s="143"/>
      <c r="D82" s="27"/>
      <c r="E82" s="63" t="s">
        <v>140</v>
      </c>
      <c r="F82" s="132">
        <v>0</v>
      </c>
      <c r="G82" s="132">
        <v>0</v>
      </c>
      <c r="H82" s="132">
        <v>0</v>
      </c>
      <c r="I82" s="27"/>
      <c r="J82" s="63" t="s">
        <v>140</v>
      </c>
      <c r="K82" s="132">
        <v>0</v>
      </c>
      <c r="L82" s="132">
        <v>0</v>
      </c>
      <c r="M82" s="132">
        <v>0</v>
      </c>
      <c r="N82" s="27"/>
      <c r="O82" s="63" t="s">
        <v>140</v>
      </c>
      <c r="P82" s="132">
        <v>0</v>
      </c>
      <c r="Q82" s="132">
        <v>0</v>
      </c>
      <c r="R82" s="132">
        <v>0</v>
      </c>
      <c r="S82" s="27"/>
    </row>
    <row r="83" spans="1:19" ht="12" x14ac:dyDescent="0.2">
      <c r="A83" s="143">
        <f t="shared" si="21"/>
        <v>0</v>
      </c>
      <c r="C83" s="143"/>
      <c r="D83" s="27"/>
      <c r="E83" s="13" t="s">
        <v>32</v>
      </c>
      <c r="F83" s="132">
        <v>0</v>
      </c>
      <c r="G83" s="132">
        <v>0</v>
      </c>
      <c r="H83" s="132">
        <v>0</v>
      </c>
      <c r="I83" s="27"/>
      <c r="J83" s="13" t="s">
        <v>32</v>
      </c>
      <c r="K83" s="132">
        <v>0</v>
      </c>
      <c r="L83" s="132">
        <v>0</v>
      </c>
      <c r="M83" s="132">
        <v>0</v>
      </c>
      <c r="N83" s="27"/>
      <c r="O83" s="13" t="s">
        <v>32</v>
      </c>
      <c r="P83" s="132">
        <v>0</v>
      </c>
      <c r="Q83" s="132">
        <v>0</v>
      </c>
      <c r="R83" s="132">
        <v>0</v>
      </c>
      <c r="S83" s="27"/>
    </row>
    <row r="84" spans="1:19" ht="12" x14ac:dyDescent="0.2">
      <c r="A84" s="143">
        <f t="shared" si="21"/>
        <v>0</v>
      </c>
      <c r="C84" s="143"/>
      <c r="D84" s="27"/>
      <c r="E84" s="13" t="s">
        <v>28</v>
      </c>
      <c r="F84" s="132">
        <v>0</v>
      </c>
      <c r="G84" s="132">
        <v>0</v>
      </c>
      <c r="H84" s="132">
        <v>0</v>
      </c>
      <c r="I84" s="27"/>
      <c r="J84" s="13" t="s">
        <v>28</v>
      </c>
      <c r="K84" s="132">
        <v>0</v>
      </c>
      <c r="L84" s="132">
        <v>0</v>
      </c>
      <c r="M84" s="132">
        <v>0</v>
      </c>
      <c r="N84" s="27"/>
      <c r="O84" s="13" t="s">
        <v>28</v>
      </c>
      <c r="P84" s="132">
        <v>0</v>
      </c>
      <c r="Q84" s="132">
        <v>0</v>
      </c>
      <c r="R84" s="132">
        <v>0</v>
      </c>
      <c r="S84" s="27"/>
    </row>
    <row r="85" spans="1:19" ht="12" x14ac:dyDescent="0.2">
      <c r="A85" s="143">
        <f t="shared" si="21"/>
        <v>0</v>
      </c>
      <c r="C85" s="143"/>
      <c r="D85" s="27"/>
      <c r="E85" s="13" t="s">
        <v>70</v>
      </c>
      <c r="F85" s="132">
        <v>0</v>
      </c>
      <c r="G85" s="132">
        <v>0</v>
      </c>
      <c r="H85" s="132">
        <v>0</v>
      </c>
      <c r="I85" s="27"/>
      <c r="J85" s="13" t="s">
        <v>70</v>
      </c>
      <c r="K85" s="132">
        <v>0</v>
      </c>
      <c r="L85" s="132">
        <v>0</v>
      </c>
      <c r="M85" s="132">
        <v>0</v>
      </c>
      <c r="N85" s="27"/>
      <c r="O85" s="13" t="s">
        <v>70</v>
      </c>
      <c r="P85" s="132">
        <v>0</v>
      </c>
      <c r="Q85" s="132">
        <v>0</v>
      </c>
      <c r="R85" s="132">
        <v>0</v>
      </c>
      <c r="S85" s="27"/>
    </row>
    <row r="86" spans="1:19" ht="12" x14ac:dyDescent="0.2">
      <c r="A86" s="143">
        <f t="shared" si="21"/>
        <v>0</v>
      </c>
      <c r="C86" s="143"/>
      <c r="D86" s="27"/>
      <c r="E86" s="20" t="s">
        <v>71</v>
      </c>
      <c r="F86" s="132">
        <v>0</v>
      </c>
      <c r="G86" s="132">
        <v>0</v>
      </c>
      <c r="H86" s="132">
        <v>0</v>
      </c>
      <c r="I86" s="27"/>
      <c r="J86" s="20" t="s">
        <v>71</v>
      </c>
      <c r="K86" s="132">
        <v>0</v>
      </c>
      <c r="L86" s="132">
        <v>0</v>
      </c>
      <c r="M86" s="132">
        <v>0</v>
      </c>
      <c r="N86" s="27"/>
      <c r="O86" s="20" t="s">
        <v>71</v>
      </c>
      <c r="P86" s="132">
        <v>0</v>
      </c>
      <c r="Q86" s="132">
        <v>0</v>
      </c>
      <c r="R86" s="132">
        <v>0</v>
      </c>
      <c r="S86" s="27"/>
    </row>
    <row r="87" spans="1:19" ht="12" x14ac:dyDescent="0.2">
      <c r="A87" s="143">
        <f t="shared" si="21"/>
        <v>0</v>
      </c>
      <c r="C87" s="143"/>
      <c r="D87" s="27"/>
      <c r="E87" s="20" t="s">
        <v>116</v>
      </c>
      <c r="F87" s="132">
        <v>0</v>
      </c>
      <c r="G87" s="132">
        <v>0</v>
      </c>
      <c r="H87" s="132">
        <v>0</v>
      </c>
      <c r="I87" s="27"/>
      <c r="J87" s="20" t="s">
        <v>116</v>
      </c>
      <c r="K87" s="132">
        <v>0</v>
      </c>
      <c r="L87" s="132">
        <v>0</v>
      </c>
      <c r="M87" s="132">
        <v>0</v>
      </c>
      <c r="N87" s="27"/>
      <c r="O87" s="20" t="s">
        <v>116</v>
      </c>
      <c r="P87" s="132">
        <v>0</v>
      </c>
      <c r="Q87" s="132">
        <v>0</v>
      </c>
      <c r="R87" s="132">
        <v>0</v>
      </c>
      <c r="S87" s="27"/>
    </row>
    <row r="88" spans="1:19" ht="12" x14ac:dyDescent="0.2">
      <c r="A88" s="143">
        <f t="shared" si="21"/>
        <v>0</v>
      </c>
      <c r="C88" s="143"/>
      <c r="D88" s="27"/>
      <c r="E88" s="20" t="s">
        <v>123</v>
      </c>
      <c r="F88" s="132">
        <v>0</v>
      </c>
      <c r="G88" s="132">
        <v>0</v>
      </c>
      <c r="H88" s="132">
        <v>0</v>
      </c>
      <c r="I88" s="27"/>
      <c r="J88" s="20" t="s">
        <v>123</v>
      </c>
      <c r="K88" s="132">
        <v>0</v>
      </c>
      <c r="L88" s="132">
        <v>0</v>
      </c>
      <c r="M88" s="132">
        <v>0</v>
      </c>
      <c r="N88" s="27"/>
      <c r="O88" s="20" t="s">
        <v>123</v>
      </c>
      <c r="P88" s="132">
        <v>0</v>
      </c>
      <c r="Q88" s="132">
        <v>0</v>
      </c>
      <c r="R88" s="132">
        <v>0</v>
      </c>
      <c r="S88" s="27"/>
    </row>
    <row r="89" spans="1:19" ht="12" x14ac:dyDescent="0.2">
      <c r="A89" s="143">
        <f t="shared" si="21"/>
        <v>0</v>
      </c>
      <c r="C89" s="143"/>
      <c r="D89" s="27"/>
      <c r="E89" s="13" t="s">
        <v>191</v>
      </c>
      <c r="F89" s="132">
        <v>0</v>
      </c>
      <c r="G89" s="132">
        <v>0</v>
      </c>
      <c r="H89" s="132">
        <v>0</v>
      </c>
      <c r="I89" s="27"/>
      <c r="J89" s="13" t="s">
        <v>191</v>
      </c>
      <c r="K89" s="132">
        <v>0</v>
      </c>
      <c r="L89" s="132">
        <v>0</v>
      </c>
      <c r="M89" s="132">
        <v>0</v>
      </c>
      <c r="N89" s="27"/>
      <c r="O89" s="13" t="s">
        <v>191</v>
      </c>
      <c r="P89" s="132">
        <v>0</v>
      </c>
      <c r="Q89" s="132">
        <v>0</v>
      </c>
      <c r="R89" s="132">
        <v>0</v>
      </c>
      <c r="S89" s="27"/>
    </row>
    <row r="90" spans="1:19" ht="12" x14ac:dyDescent="0.2">
      <c r="A90" s="143">
        <f t="shared" si="21"/>
        <v>0</v>
      </c>
      <c r="C90" s="143"/>
      <c r="D90" s="27"/>
      <c r="E90" s="13" t="s">
        <v>124</v>
      </c>
      <c r="F90" s="132">
        <v>0</v>
      </c>
      <c r="G90" s="132">
        <v>0</v>
      </c>
      <c r="H90" s="132">
        <v>0</v>
      </c>
      <c r="I90" s="27"/>
      <c r="J90" s="13" t="s">
        <v>124</v>
      </c>
      <c r="K90" s="132">
        <v>0</v>
      </c>
      <c r="L90" s="132">
        <v>0</v>
      </c>
      <c r="M90" s="132">
        <v>0</v>
      </c>
      <c r="N90" s="27"/>
      <c r="O90" s="13" t="s">
        <v>124</v>
      </c>
      <c r="P90" s="132">
        <v>0</v>
      </c>
      <c r="Q90" s="132">
        <v>0</v>
      </c>
      <c r="R90" s="132">
        <v>0</v>
      </c>
      <c r="S90" s="27"/>
    </row>
    <row r="91" spans="1:19" ht="12" x14ac:dyDescent="0.2">
      <c r="A91" s="143"/>
      <c r="C91" s="143"/>
      <c r="D91" s="27"/>
      <c r="E91" s="14" t="s">
        <v>29</v>
      </c>
      <c r="F91" s="49">
        <f>SUM(F75:F90)</f>
        <v>0</v>
      </c>
      <c r="G91" s="49">
        <f>SUM(G75:G90)</f>
        <v>0</v>
      </c>
      <c r="H91" s="49">
        <f>SUM(H75:H90)</f>
        <v>0</v>
      </c>
      <c r="I91" s="27"/>
      <c r="J91" s="14" t="s">
        <v>29</v>
      </c>
      <c r="K91" s="49">
        <f>SUM(K75:K90)</f>
        <v>0</v>
      </c>
      <c r="L91" s="49">
        <f>SUM(L75:L90)</f>
        <v>0</v>
      </c>
      <c r="M91" s="49">
        <f>SUM(M75:M90)</f>
        <v>0</v>
      </c>
      <c r="N91" s="27"/>
      <c r="O91" s="14" t="s">
        <v>29</v>
      </c>
      <c r="P91" s="49">
        <f>SUM(P75:P90)</f>
        <v>0</v>
      </c>
      <c r="Q91" s="49">
        <f>SUM(Q75:Q90)</f>
        <v>0</v>
      </c>
      <c r="R91" s="49">
        <f>SUM(R75:R90)</f>
        <v>0</v>
      </c>
      <c r="S91" s="27"/>
    </row>
    <row r="92" spans="1:19" ht="12" x14ac:dyDescent="0.2">
      <c r="A92" s="143"/>
      <c r="C92" s="143"/>
      <c r="D92" s="27"/>
      <c r="E92" s="27"/>
      <c r="F92" s="17"/>
      <c r="G92" s="17"/>
      <c r="H92" s="17"/>
      <c r="I92" s="27"/>
      <c r="J92" s="27"/>
      <c r="K92" s="17"/>
      <c r="L92" s="17"/>
      <c r="M92" s="17"/>
      <c r="N92" s="27"/>
      <c r="O92" s="27"/>
      <c r="P92" s="17"/>
      <c r="Q92" s="17"/>
      <c r="R92" s="17"/>
      <c r="S92" s="27"/>
    </row>
    <row r="93" spans="1:19" ht="12" x14ac:dyDescent="0.2">
      <c r="A93" s="143">
        <f t="shared" ref="A93:A108" si="22">IF(OR(F93&lt;0,G93&lt;0,H93&lt;0,K93&lt;0,L93&lt;0,M93&lt;0,P93&lt;0,Q93&lt;0,R93&lt;0),1,0)</f>
        <v>0</v>
      </c>
      <c r="C93" s="143"/>
      <c r="D93" s="27"/>
      <c r="E93" s="19" t="s">
        <v>125</v>
      </c>
      <c r="F93" s="132">
        <v>0</v>
      </c>
      <c r="G93" s="132">
        <v>0</v>
      </c>
      <c r="H93" s="132">
        <v>0</v>
      </c>
      <c r="I93" s="27"/>
      <c r="J93" s="19" t="s">
        <v>125</v>
      </c>
      <c r="K93" s="132">
        <v>0</v>
      </c>
      <c r="L93" s="132">
        <v>0</v>
      </c>
      <c r="M93" s="132">
        <v>0</v>
      </c>
      <c r="N93" s="27"/>
      <c r="O93" s="19" t="s">
        <v>125</v>
      </c>
      <c r="P93" s="132">
        <v>0</v>
      </c>
      <c r="Q93" s="132">
        <v>0</v>
      </c>
      <c r="R93" s="132">
        <v>0</v>
      </c>
      <c r="S93" s="27"/>
    </row>
    <row r="94" spans="1:19" ht="12" x14ac:dyDescent="0.2">
      <c r="A94" s="143">
        <f t="shared" si="22"/>
        <v>0</v>
      </c>
      <c r="C94" s="143"/>
      <c r="D94" s="27"/>
      <c r="E94" s="19" t="s">
        <v>31</v>
      </c>
      <c r="F94" s="132">
        <v>0</v>
      </c>
      <c r="G94" s="132">
        <v>0</v>
      </c>
      <c r="H94" s="132">
        <v>0</v>
      </c>
      <c r="I94" s="27"/>
      <c r="J94" s="19" t="s">
        <v>31</v>
      </c>
      <c r="K94" s="132">
        <v>0</v>
      </c>
      <c r="L94" s="132">
        <v>0</v>
      </c>
      <c r="M94" s="132">
        <v>0</v>
      </c>
      <c r="N94" s="27"/>
      <c r="O94" s="19" t="s">
        <v>31</v>
      </c>
      <c r="P94" s="132">
        <v>0</v>
      </c>
      <c r="Q94" s="132">
        <v>0</v>
      </c>
      <c r="R94" s="132">
        <v>0</v>
      </c>
      <c r="S94" s="27"/>
    </row>
    <row r="95" spans="1:19" ht="12" x14ac:dyDescent="0.2">
      <c r="A95" s="143">
        <f t="shared" si="22"/>
        <v>0</v>
      </c>
      <c r="C95" s="143"/>
      <c r="D95" s="27"/>
      <c r="E95" s="19" t="s">
        <v>126</v>
      </c>
      <c r="F95" s="132">
        <v>0</v>
      </c>
      <c r="G95" s="132">
        <v>0</v>
      </c>
      <c r="H95" s="132">
        <v>0</v>
      </c>
      <c r="I95" s="27"/>
      <c r="J95" s="19" t="s">
        <v>126</v>
      </c>
      <c r="K95" s="132">
        <v>0</v>
      </c>
      <c r="L95" s="132">
        <v>0</v>
      </c>
      <c r="M95" s="132">
        <v>0</v>
      </c>
      <c r="N95" s="27"/>
      <c r="O95" s="19" t="s">
        <v>126</v>
      </c>
      <c r="P95" s="132">
        <v>0</v>
      </c>
      <c r="Q95" s="132">
        <v>0</v>
      </c>
      <c r="R95" s="132">
        <v>0</v>
      </c>
      <c r="S95" s="27"/>
    </row>
    <row r="96" spans="1:19" ht="12" x14ac:dyDescent="0.2">
      <c r="A96" s="143">
        <f t="shared" si="22"/>
        <v>0</v>
      </c>
      <c r="C96" s="143"/>
      <c r="D96" s="27"/>
      <c r="E96" s="19" t="s">
        <v>181</v>
      </c>
      <c r="F96" s="132">
        <v>0</v>
      </c>
      <c r="G96" s="132">
        <v>0</v>
      </c>
      <c r="H96" s="132">
        <v>0</v>
      </c>
      <c r="I96" s="27"/>
      <c r="J96" s="19" t="s">
        <v>181</v>
      </c>
      <c r="K96" s="132">
        <v>0</v>
      </c>
      <c r="L96" s="132">
        <v>0</v>
      </c>
      <c r="M96" s="132">
        <v>0</v>
      </c>
      <c r="N96" s="27"/>
      <c r="O96" s="19" t="s">
        <v>181</v>
      </c>
      <c r="P96" s="132">
        <v>0</v>
      </c>
      <c r="Q96" s="132">
        <v>0</v>
      </c>
      <c r="R96" s="132">
        <v>0</v>
      </c>
      <c r="S96" s="27"/>
    </row>
    <row r="97" spans="1:19" ht="12" x14ac:dyDescent="0.2">
      <c r="A97" s="143">
        <f t="shared" si="22"/>
        <v>0</v>
      </c>
      <c r="C97" s="143"/>
      <c r="D97" s="27"/>
      <c r="E97" s="21" t="s">
        <v>132</v>
      </c>
      <c r="F97" s="132">
        <v>0</v>
      </c>
      <c r="G97" s="132">
        <v>0</v>
      </c>
      <c r="H97" s="132">
        <v>0</v>
      </c>
      <c r="I97" s="27"/>
      <c r="J97" s="21" t="s">
        <v>132</v>
      </c>
      <c r="K97" s="132">
        <v>0</v>
      </c>
      <c r="L97" s="132">
        <v>0</v>
      </c>
      <c r="M97" s="132">
        <v>0</v>
      </c>
      <c r="N97" s="27"/>
      <c r="O97" s="21" t="s">
        <v>132</v>
      </c>
      <c r="P97" s="132">
        <v>0</v>
      </c>
      <c r="Q97" s="132">
        <v>0</v>
      </c>
      <c r="R97" s="132">
        <v>0</v>
      </c>
      <c r="S97" s="27"/>
    </row>
    <row r="98" spans="1:19" ht="12" x14ac:dyDescent="0.2">
      <c r="A98" s="143">
        <f t="shared" si="22"/>
        <v>0</v>
      </c>
      <c r="C98" s="143"/>
      <c r="D98" s="27"/>
      <c r="E98" s="19" t="s">
        <v>127</v>
      </c>
      <c r="F98" s="132">
        <v>0</v>
      </c>
      <c r="G98" s="132">
        <v>0</v>
      </c>
      <c r="H98" s="132">
        <v>0</v>
      </c>
      <c r="I98" s="27"/>
      <c r="J98" s="19" t="s">
        <v>127</v>
      </c>
      <c r="K98" s="132">
        <v>0</v>
      </c>
      <c r="L98" s="132">
        <v>0</v>
      </c>
      <c r="M98" s="132">
        <v>0</v>
      </c>
      <c r="N98" s="27"/>
      <c r="O98" s="19" t="s">
        <v>127</v>
      </c>
      <c r="P98" s="132">
        <v>0</v>
      </c>
      <c r="Q98" s="132">
        <v>0</v>
      </c>
      <c r="R98" s="132">
        <v>0</v>
      </c>
      <c r="S98" s="27"/>
    </row>
    <row r="99" spans="1:19" ht="12" x14ac:dyDescent="0.2">
      <c r="A99" s="143">
        <f t="shared" si="22"/>
        <v>0</v>
      </c>
      <c r="C99" s="143"/>
      <c r="D99" s="27"/>
      <c r="E99" s="19" t="s">
        <v>182</v>
      </c>
      <c r="F99" s="132">
        <v>0</v>
      </c>
      <c r="G99" s="132">
        <v>0</v>
      </c>
      <c r="H99" s="132">
        <v>0</v>
      </c>
      <c r="I99" s="27"/>
      <c r="J99" s="19" t="s">
        <v>182</v>
      </c>
      <c r="K99" s="132">
        <v>0</v>
      </c>
      <c r="L99" s="132">
        <v>0</v>
      </c>
      <c r="M99" s="132">
        <v>0</v>
      </c>
      <c r="N99" s="27"/>
      <c r="O99" s="19" t="s">
        <v>182</v>
      </c>
      <c r="P99" s="132">
        <v>0</v>
      </c>
      <c r="Q99" s="132">
        <v>0</v>
      </c>
      <c r="R99" s="132">
        <v>0</v>
      </c>
      <c r="S99" s="27"/>
    </row>
    <row r="100" spans="1:19" ht="12" x14ac:dyDescent="0.2">
      <c r="A100" s="143">
        <f t="shared" si="22"/>
        <v>0</v>
      </c>
      <c r="C100" s="143"/>
      <c r="D100" s="27"/>
      <c r="E100" s="19" t="s">
        <v>141</v>
      </c>
      <c r="F100" s="132">
        <v>0</v>
      </c>
      <c r="G100" s="132">
        <v>0</v>
      </c>
      <c r="H100" s="132">
        <v>0</v>
      </c>
      <c r="I100" s="27"/>
      <c r="J100" s="19" t="s">
        <v>141</v>
      </c>
      <c r="K100" s="132">
        <v>0</v>
      </c>
      <c r="L100" s="132">
        <v>0</v>
      </c>
      <c r="M100" s="132">
        <v>0</v>
      </c>
      <c r="N100" s="27"/>
      <c r="O100" s="19" t="s">
        <v>141</v>
      </c>
      <c r="P100" s="132">
        <v>0</v>
      </c>
      <c r="Q100" s="132">
        <v>0</v>
      </c>
      <c r="R100" s="132">
        <v>0</v>
      </c>
      <c r="S100" s="27"/>
    </row>
    <row r="101" spans="1:19" ht="12" x14ac:dyDescent="0.2">
      <c r="A101" s="143">
        <f t="shared" si="22"/>
        <v>0</v>
      </c>
      <c r="C101" s="143"/>
      <c r="D101" s="27"/>
      <c r="E101" s="21" t="s">
        <v>146</v>
      </c>
      <c r="F101" s="132">
        <v>0</v>
      </c>
      <c r="G101" s="132">
        <v>0</v>
      </c>
      <c r="H101" s="132">
        <v>0</v>
      </c>
      <c r="I101" s="27"/>
      <c r="J101" s="21" t="s">
        <v>146</v>
      </c>
      <c r="K101" s="132">
        <v>0</v>
      </c>
      <c r="L101" s="132">
        <v>0</v>
      </c>
      <c r="M101" s="132">
        <v>0</v>
      </c>
      <c r="N101" s="27"/>
      <c r="O101" s="21" t="s">
        <v>146</v>
      </c>
      <c r="P101" s="132">
        <v>0</v>
      </c>
      <c r="Q101" s="132">
        <v>0</v>
      </c>
      <c r="R101" s="132">
        <v>0</v>
      </c>
      <c r="S101" s="27"/>
    </row>
    <row r="102" spans="1:19" ht="12" x14ac:dyDescent="0.2">
      <c r="A102" s="143">
        <f t="shared" si="22"/>
        <v>0</v>
      </c>
      <c r="C102" s="143"/>
      <c r="D102" s="27"/>
      <c r="E102" s="65" t="s">
        <v>142</v>
      </c>
      <c r="F102" s="132">
        <v>0</v>
      </c>
      <c r="G102" s="132">
        <v>0</v>
      </c>
      <c r="H102" s="132">
        <v>0</v>
      </c>
      <c r="I102" s="27"/>
      <c r="J102" s="65" t="s">
        <v>142</v>
      </c>
      <c r="K102" s="132">
        <v>0</v>
      </c>
      <c r="L102" s="132">
        <v>0</v>
      </c>
      <c r="M102" s="132">
        <v>0</v>
      </c>
      <c r="N102" s="27"/>
      <c r="O102" s="65" t="s">
        <v>142</v>
      </c>
      <c r="P102" s="132">
        <v>0</v>
      </c>
      <c r="Q102" s="132">
        <v>0</v>
      </c>
      <c r="R102" s="132">
        <v>0</v>
      </c>
      <c r="S102" s="27"/>
    </row>
    <row r="103" spans="1:19" ht="12" x14ac:dyDescent="0.2">
      <c r="A103" s="143">
        <f t="shared" si="22"/>
        <v>0</v>
      </c>
      <c r="C103" s="143"/>
      <c r="D103" s="27"/>
      <c r="E103" s="19" t="s">
        <v>116</v>
      </c>
      <c r="F103" s="132">
        <v>0</v>
      </c>
      <c r="G103" s="132">
        <v>0</v>
      </c>
      <c r="H103" s="132">
        <v>0</v>
      </c>
      <c r="I103" s="27"/>
      <c r="J103" s="19" t="s">
        <v>116</v>
      </c>
      <c r="K103" s="132">
        <v>0</v>
      </c>
      <c r="L103" s="132">
        <v>0</v>
      </c>
      <c r="M103" s="132">
        <v>0</v>
      </c>
      <c r="N103" s="27"/>
      <c r="O103" s="19" t="s">
        <v>116</v>
      </c>
      <c r="P103" s="132">
        <v>0</v>
      </c>
      <c r="Q103" s="132">
        <v>0</v>
      </c>
      <c r="R103" s="132">
        <v>0</v>
      </c>
      <c r="S103" s="27"/>
    </row>
    <row r="104" spans="1:19" s="27" customFormat="1" ht="12" x14ac:dyDescent="0.2">
      <c r="A104" s="143">
        <f t="shared" si="22"/>
        <v>0</v>
      </c>
      <c r="C104" s="143"/>
      <c r="E104" s="19" t="s">
        <v>360</v>
      </c>
      <c r="F104" s="132">
        <v>0</v>
      </c>
      <c r="G104" s="132">
        <v>0</v>
      </c>
      <c r="H104" s="132">
        <v>0</v>
      </c>
      <c r="J104" s="19" t="s">
        <v>360</v>
      </c>
      <c r="K104" s="132">
        <v>0</v>
      </c>
      <c r="L104" s="132">
        <v>0</v>
      </c>
      <c r="M104" s="132">
        <v>0</v>
      </c>
      <c r="O104" s="19" t="s">
        <v>360</v>
      </c>
      <c r="P104" s="132">
        <v>0</v>
      </c>
      <c r="Q104" s="132">
        <v>0</v>
      </c>
      <c r="R104" s="132">
        <v>0</v>
      </c>
    </row>
    <row r="105" spans="1:19" ht="12" x14ac:dyDescent="0.2">
      <c r="A105" s="143">
        <f t="shared" si="22"/>
        <v>0</v>
      </c>
      <c r="C105" s="143"/>
      <c r="D105" s="27"/>
      <c r="E105" s="19" t="s">
        <v>34</v>
      </c>
      <c r="F105" s="132">
        <v>0</v>
      </c>
      <c r="G105" s="132">
        <v>0</v>
      </c>
      <c r="H105" s="132">
        <v>0</v>
      </c>
      <c r="I105" s="27"/>
      <c r="J105" s="19" t="s">
        <v>34</v>
      </c>
      <c r="K105" s="132">
        <v>0</v>
      </c>
      <c r="L105" s="132">
        <v>0</v>
      </c>
      <c r="M105" s="132">
        <v>0</v>
      </c>
      <c r="N105" s="27"/>
      <c r="O105" s="19" t="s">
        <v>34</v>
      </c>
      <c r="P105" s="132">
        <v>0</v>
      </c>
      <c r="Q105" s="132">
        <v>0</v>
      </c>
      <c r="R105" s="132">
        <v>0</v>
      </c>
      <c r="S105" s="27"/>
    </row>
    <row r="106" spans="1:19" ht="12" x14ac:dyDescent="0.2">
      <c r="A106" s="143">
        <f t="shared" si="22"/>
        <v>0</v>
      </c>
      <c r="C106" s="143"/>
      <c r="D106" s="27"/>
      <c r="E106" s="19" t="s">
        <v>33</v>
      </c>
      <c r="F106" s="132">
        <v>0</v>
      </c>
      <c r="G106" s="132">
        <v>0</v>
      </c>
      <c r="H106" s="132">
        <v>0</v>
      </c>
      <c r="I106" s="27"/>
      <c r="J106" s="19" t="s">
        <v>33</v>
      </c>
      <c r="K106" s="132">
        <v>0</v>
      </c>
      <c r="L106" s="132">
        <v>0</v>
      </c>
      <c r="M106" s="132">
        <v>0</v>
      </c>
      <c r="N106" s="27"/>
      <c r="O106" s="19" t="s">
        <v>33</v>
      </c>
      <c r="P106" s="132">
        <v>0</v>
      </c>
      <c r="Q106" s="132">
        <v>0</v>
      </c>
      <c r="R106" s="132">
        <v>0</v>
      </c>
      <c r="S106" s="27"/>
    </row>
    <row r="107" spans="1:19" ht="12" x14ac:dyDescent="0.2">
      <c r="A107" s="143">
        <f t="shared" si="22"/>
        <v>0</v>
      </c>
      <c r="C107" s="143"/>
      <c r="D107" s="27"/>
      <c r="E107" s="19" t="s">
        <v>128</v>
      </c>
      <c r="F107" s="132">
        <v>0</v>
      </c>
      <c r="G107" s="132">
        <v>0</v>
      </c>
      <c r="H107" s="132">
        <v>0</v>
      </c>
      <c r="I107" s="27"/>
      <c r="J107" s="19" t="s">
        <v>128</v>
      </c>
      <c r="K107" s="132">
        <v>0</v>
      </c>
      <c r="L107" s="132">
        <v>0</v>
      </c>
      <c r="M107" s="132">
        <v>0</v>
      </c>
      <c r="N107" s="27"/>
      <c r="O107" s="19" t="s">
        <v>128</v>
      </c>
      <c r="P107" s="132">
        <v>0</v>
      </c>
      <c r="Q107" s="132">
        <v>0</v>
      </c>
      <c r="R107" s="132">
        <v>0</v>
      </c>
      <c r="S107" s="27"/>
    </row>
    <row r="108" spans="1:19" ht="12" x14ac:dyDescent="0.2">
      <c r="A108" s="143">
        <f t="shared" si="22"/>
        <v>0</v>
      </c>
      <c r="C108" s="143"/>
      <c r="D108" s="27"/>
      <c r="E108" s="19" t="s">
        <v>129</v>
      </c>
      <c r="F108" s="132">
        <v>0</v>
      </c>
      <c r="G108" s="132">
        <v>0</v>
      </c>
      <c r="H108" s="132">
        <v>0</v>
      </c>
      <c r="I108" s="27"/>
      <c r="J108" s="19" t="s">
        <v>129</v>
      </c>
      <c r="K108" s="132">
        <v>0</v>
      </c>
      <c r="L108" s="132">
        <v>0</v>
      </c>
      <c r="M108" s="132">
        <v>0</v>
      </c>
      <c r="N108" s="27"/>
      <c r="O108" s="19" t="s">
        <v>129</v>
      </c>
      <c r="P108" s="132">
        <v>0</v>
      </c>
      <c r="Q108" s="132">
        <v>0</v>
      </c>
      <c r="R108" s="132">
        <v>0</v>
      </c>
      <c r="S108" s="27"/>
    </row>
    <row r="109" spans="1:19" ht="12" x14ac:dyDescent="0.2">
      <c r="A109" s="143"/>
      <c r="C109" s="143"/>
      <c r="D109" s="27"/>
      <c r="E109" s="14" t="s">
        <v>35</v>
      </c>
      <c r="F109" s="49">
        <f>SUM(F93:F108)</f>
        <v>0</v>
      </c>
      <c r="G109" s="49">
        <f>SUM(G93:G108)</f>
        <v>0</v>
      </c>
      <c r="H109" s="49">
        <f>SUM(H93:H108)</f>
        <v>0</v>
      </c>
      <c r="I109" s="27"/>
      <c r="J109" s="14" t="s">
        <v>35</v>
      </c>
      <c r="K109" s="49">
        <f>SUM(K93:K108)</f>
        <v>0</v>
      </c>
      <c r="L109" s="49">
        <f>SUM(L93:L108)</f>
        <v>0</v>
      </c>
      <c r="M109" s="49">
        <f>SUM(M93:M108)</f>
        <v>0</v>
      </c>
      <c r="N109" s="27"/>
      <c r="O109" s="14" t="s">
        <v>35</v>
      </c>
      <c r="P109" s="49">
        <f>SUM(P93:P108)</f>
        <v>0</v>
      </c>
      <c r="Q109" s="49">
        <f>SUM(Q93:Q108)</f>
        <v>0</v>
      </c>
      <c r="R109" s="49">
        <f>SUM(R93:R108)</f>
        <v>0</v>
      </c>
      <c r="S109" s="27"/>
    </row>
    <row r="110" spans="1:19" ht="12" x14ac:dyDescent="0.2">
      <c r="A110" s="143"/>
      <c r="C110" s="143"/>
      <c r="D110" s="27"/>
      <c r="E110" s="27"/>
      <c r="F110" s="17"/>
      <c r="G110" s="17"/>
      <c r="H110" s="17"/>
      <c r="I110" s="27"/>
      <c r="J110" s="27"/>
      <c r="K110" s="17"/>
      <c r="L110" s="17"/>
      <c r="M110" s="17"/>
      <c r="N110" s="27"/>
      <c r="O110" s="27"/>
      <c r="P110" s="17"/>
      <c r="Q110" s="17"/>
      <c r="R110" s="17"/>
      <c r="S110" s="27"/>
    </row>
    <row r="111" spans="1:19" ht="12" x14ac:dyDescent="0.2">
      <c r="A111" s="143"/>
      <c r="C111" s="143"/>
      <c r="D111" s="27"/>
      <c r="E111" s="14" t="s">
        <v>36</v>
      </c>
      <c r="F111" s="49">
        <f>F91-F109</f>
        <v>0</v>
      </c>
      <c r="G111" s="49">
        <f>G91-G109</f>
        <v>0</v>
      </c>
      <c r="H111" s="49">
        <f>H91-H109</f>
        <v>0</v>
      </c>
      <c r="I111" s="27"/>
      <c r="J111" s="14" t="s">
        <v>36</v>
      </c>
      <c r="K111" s="49">
        <f>K91-K109</f>
        <v>0</v>
      </c>
      <c r="L111" s="49">
        <f>L91-L109</f>
        <v>0</v>
      </c>
      <c r="M111" s="49">
        <f>M91-M109</f>
        <v>0</v>
      </c>
      <c r="N111" s="27"/>
      <c r="O111" s="14" t="s">
        <v>36</v>
      </c>
      <c r="P111" s="49">
        <f>P91-P109</f>
        <v>0</v>
      </c>
      <c r="Q111" s="49">
        <f>Q91-Q109</f>
        <v>0</v>
      </c>
      <c r="R111" s="49">
        <f>R91-R109</f>
        <v>0</v>
      </c>
      <c r="S111" s="27"/>
    </row>
    <row r="112" spans="1:19" ht="12" x14ac:dyDescent="0.2">
      <c r="A112" s="143"/>
      <c r="C112" s="143"/>
      <c r="D112" s="27"/>
      <c r="E112" s="27"/>
      <c r="F112" s="17"/>
      <c r="G112" s="17"/>
      <c r="H112" s="17"/>
      <c r="I112" s="27"/>
      <c r="J112" s="27"/>
      <c r="K112" s="17"/>
      <c r="L112" s="17"/>
      <c r="M112" s="17"/>
      <c r="N112" s="27"/>
      <c r="O112" s="27"/>
      <c r="P112" s="17"/>
      <c r="Q112" s="17"/>
      <c r="R112" s="17"/>
      <c r="S112" s="27"/>
    </row>
    <row r="113" spans="1:20" ht="12" x14ac:dyDescent="0.2">
      <c r="A113" s="143"/>
      <c r="C113" s="143"/>
      <c r="D113" s="27"/>
      <c r="E113" s="22" t="s">
        <v>241</v>
      </c>
      <c r="F113" s="50">
        <f>(F61+F91+F73)-F109</f>
        <v>0</v>
      </c>
      <c r="G113" s="50">
        <f>(G61+G91+G73)-G109</f>
        <v>0</v>
      </c>
      <c r="H113" s="50">
        <f>(H61+H91+H73)-H109</f>
        <v>0</v>
      </c>
      <c r="I113" s="27"/>
      <c r="J113" s="22" t="s">
        <v>241</v>
      </c>
      <c r="K113" s="50">
        <f>(K61+K91+K73)-K109</f>
        <v>0</v>
      </c>
      <c r="L113" s="50">
        <f>(L61+L91+L73)-L109</f>
        <v>0</v>
      </c>
      <c r="M113" s="50">
        <f>(M61+M91+M73)-M109</f>
        <v>0</v>
      </c>
      <c r="N113" s="27"/>
      <c r="O113" s="22" t="s">
        <v>241</v>
      </c>
      <c r="P113" s="50">
        <f>(P61+P91+P73)-P109</f>
        <v>0</v>
      </c>
      <c r="Q113" s="50">
        <f>(Q61+Q91+Q73)-Q109</f>
        <v>0</v>
      </c>
      <c r="R113" s="50">
        <f>(R61+R91+R73)-R109</f>
        <v>0</v>
      </c>
      <c r="S113" s="27"/>
    </row>
    <row r="114" spans="1:20" ht="12" x14ac:dyDescent="0.2">
      <c r="A114" s="143"/>
      <c r="C114" s="143"/>
      <c r="D114" s="27"/>
      <c r="E114" s="27"/>
      <c r="F114" s="17"/>
      <c r="G114" s="17"/>
      <c r="H114" s="17"/>
      <c r="I114" s="27"/>
      <c r="J114" s="27"/>
      <c r="K114" s="17"/>
      <c r="L114" s="17"/>
      <c r="M114" s="17"/>
      <c r="N114" s="27"/>
      <c r="O114" s="27"/>
      <c r="P114" s="17"/>
      <c r="Q114" s="17"/>
      <c r="R114" s="17"/>
      <c r="S114" s="27"/>
    </row>
    <row r="115" spans="1:20" ht="12" x14ac:dyDescent="0.2">
      <c r="A115" s="143">
        <f t="shared" ref="A115:A128" si="23">IF(OR(F115&lt;0,G115&lt;0,H115&lt;0,K115&lt;0,L115&lt;0,M115&lt;0,P115&lt;0,Q115&lt;0,R115&lt;0),1,0)</f>
        <v>0</v>
      </c>
      <c r="C115" s="143"/>
      <c r="D115" s="27"/>
      <c r="E115" s="19" t="s">
        <v>132</v>
      </c>
      <c r="F115" s="132">
        <v>0</v>
      </c>
      <c r="G115" s="132">
        <v>0</v>
      </c>
      <c r="H115" s="132">
        <v>0</v>
      </c>
      <c r="I115" s="27"/>
      <c r="J115" s="19" t="s">
        <v>132</v>
      </c>
      <c r="K115" s="132">
        <v>0</v>
      </c>
      <c r="L115" s="132">
        <v>0</v>
      </c>
      <c r="M115" s="132">
        <v>0</v>
      </c>
      <c r="N115" s="27"/>
      <c r="O115" s="19" t="s">
        <v>132</v>
      </c>
      <c r="P115" s="132">
        <v>0</v>
      </c>
      <c r="Q115" s="132">
        <v>0</v>
      </c>
      <c r="R115" s="132">
        <v>0</v>
      </c>
      <c r="S115" s="27"/>
    </row>
    <row r="116" spans="1:20" ht="12" x14ac:dyDescent="0.2">
      <c r="A116" s="143">
        <f t="shared" si="23"/>
        <v>0</v>
      </c>
      <c r="C116" s="143"/>
      <c r="D116" s="27"/>
      <c r="E116" s="64" t="s">
        <v>134</v>
      </c>
      <c r="F116" s="132">
        <v>0</v>
      </c>
      <c r="G116" s="132">
        <v>0</v>
      </c>
      <c r="H116" s="132">
        <v>0</v>
      </c>
      <c r="I116" s="27"/>
      <c r="J116" s="64" t="s">
        <v>134</v>
      </c>
      <c r="K116" s="132">
        <v>0</v>
      </c>
      <c r="L116" s="132">
        <v>0</v>
      </c>
      <c r="M116" s="132">
        <v>0</v>
      </c>
      <c r="N116" s="27"/>
      <c r="O116" s="64" t="s">
        <v>134</v>
      </c>
      <c r="P116" s="132">
        <v>0</v>
      </c>
      <c r="Q116" s="132">
        <v>0</v>
      </c>
      <c r="R116" s="132">
        <v>0</v>
      </c>
      <c r="S116" s="27"/>
    </row>
    <row r="117" spans="1:20" ht="12" x14ac:dyDescent="0.2">
      <c r="A117" s="143">
        <f t="shared" si="23"/>
        <v>0</v>
      </c>
      <c r="C117" s="143"/>
      <c r="D117" s="27"/>
      <c r="E117" s="21" t="s">
        <v>146</v>
      </c>
      <c r="F117" s="132">
        <v>0</v>
      </c>
      <c r="G117" s="132">
        <v>0</v>
      </c>
      <c r="H117" s="132">
        <v>0</v>
      </c>
      <c r="I117" s="27"/>
      <c r="J117" s="21" t="s">
        <v>146</v>
      </c>
      <c r="K117" s="132">
        <v>0</v>
      </c>
      <c r="L117" s="132">
        <v>0</v>
      </c>
      <c r="M117" s="132">
        <v>0</v>
      </c>
      <c r="N117" s="27"/>
      <c r="O117" s="21" t="s">
        <v>146</v>
      </c>
      <c r="P117" s="132">
        <v>0</v>
      </c>
      <c r="Q117" s="132">
        <v>0</v>
      </c>
      <c r="R117" s="132">
        <v>0</v>
      </c>
      <c r="S117" s="27"/>
    </row>
    <row r="118" spans="1:20" ht="12" x14ac:dyDescent="0.2">
      <c r="A118" s="143">
        <f t="shared" si="23"/>
        <v>0</v>
      </c>
      <c r="C118" s="143"/>
      <c r="D118" s="27"/>
      <c r="E118" s="13" t="s">
        <v>142</v>
      </c>
      <c r="F118" s="132">
        <v>0</v>
      </c>
      <c r="G118" s="132">
        <v>0</v>
      </c>
      <c r="H118" s="132">
        <v>0</v>
      </c>
      <c r="I118" s="27"/>
      <c r="J118" s="13" t="s">
        <v>142</v>
      </c>
      <c r="K118" s="132">
        <v>0</v>
      </c>
      <c r="L118" s="132">
        <v>0</v>
      </c>
      <c r="M118" s="132">
        <v>0</v>
      </c>
      <c r="N118" s="27"/>
      <c r="O118" s="13" t="s">
        <v>142</v>
      </c>
      <c r="P118" s="132">
        <v>0</v>
      </c>
      <c r="Q118" s="132">
        <v>0</v>
      </c>
      <c r="R118" s="132">
        <v>0</v>
      </c>
      <c r="S118" s="27"/>
    </row>
    <row r="119" spans="1:20" ht="12" x14ac:dyDescent="0.2">
      <c r="A119" s="143">
        <f t="shared" si="23"/>
        <v>0</v>
      </c>
      <c r="C119" s="143"/>
      <c r="D119" s="27"/>
      <c r="E119" s="13" t="s">
        <v>37</v>
      </c>
      <c r="F119" s="132">
        <v>0</v>
      </c>
      <c r="G119" s="132">
        <v>0</v>
      </c>
      <c r="H119" s="132">
        <v>0</v>
      </c>
      <c r="I119" s="27"/>
      <c r="J119" s="13" t="s">
        <v>37</v>
      </c>
      <c r="K119" s="132">
        <v>0</v>
      </c>
      <c r="L119" s="132">
        <v>0</v>
      </c>
      <c r="M119" s="132">
        <v>0</v>
      </c>
      <c r="N119" s="27"/>
      <c r="O119" s="13" t="s">
        <v>37</v>
      </c>
      <c r="P119" s="132">
        <v>0</v>
      </c>
      <c r="Q119" s="132">
        <v>0</v>
      </c>
      <c r="R119" s="132">
        <v>0</v>
      </c>
      <c r="S119" s="27"/>
    </row>
    <row r="120" spans="1:20" ht="12" x14ac:dyDescent="0.2">
      <c r="A120" s="143">
        <f t="shared" si="23"/>
        <v>0</v>
      </c>
      <c r="C120" s="143"/>
      <c r="D120" s="27"/>
      <c r="E120" s="13" t="s">
        <v>130</v>
      </c>
      <c r="F120" s="132">
        <v>0</v>
      </c>
      <c r="G120" s="132">
        <v>0</v>
      </c>
      <c r="H120" s="132">
        <v>0</v>
      </c>
      <c r="I120" s="27"/>
      <c r="J120" s="13" t="s">
        <v>130</v>
      </c>
      <c r="K120" s="132">
        <v>0</v>
      </c>
      <c r="L120" s="132">
        <v>0</v>
      </c>
      <c r="M120" s="132">
        <v>0</v>
      </c>
      <c r="N120" s="27"/>
      <c r="O120" s="13" t="s">
        <v>130</v>
      </c>
      <c r="P120" s="132">
        <v>0</v>
      </c>
      <c r="Q120" s="132">
        <v>0</v>
      </c>
      <c r="R120" s="132">
        <v>0</v>
      </c>
      <c r="S120" s="27"/>
    </row>
    <row r="121" spans="1:20" ht="12" x14ac:dyDescent="0.2">
      <c r="A121" s="143">
        <f t="shared" si="23"/>
        <v>0</v>
      </c>
      <c r="C121" s="143"/>
      <c r="D121" s="27"/>
      <c r="E121" s="13" t="s">
        <v>33</v>
      </c>
      <c r="F121" s="132">
        <v>0</v>
      </c>
      <c r="G121" s="132">
        <v>0</v>
      </c>
      <c r="H121" s="132">
        <v>0</v>
      </c>
      <c r="I121" s="27"/>
      <c r="J121" s="13" t="s">
        <v>33</v>
      </c>
      <c r="K121" s="132">
        <v>0</v>
      </c>
      <c r="L121" s="132">
        <v>0</v>
      </c>
      <c r="M121" s="132">
        <v>0</v>
      </c>
      <c r="N121" s="27"/>
      <c r="O121" s="13" t="s">
        <v>33</v>
      </c>
      <c r="P121" s="132">
        <v>0</v>
      </c>
      <c r="Q121" s="132">
        <v>0</v>
      </c>
      <c r="R121" s="132">
        <v>0</v>
      </c>
      <c r="S121" s="27"/>
    </row>
    <row r="122" spans="1:20" ht="12" x14ac:dyDescent="0.2">
      <c r="A122" s="143">
        <f t="shared" si="23"/>
        <v>0</v>
      </c>
      <c r="C122" s="143"/>
      <c r="D122" s="27"/>
      <c r="E122" s="13" t="s">
        <v>131</v>
      </c>
      <c r="F122" s="132">
        <v>0</v>
      </c>
      <c r="G122" s="132">
        <v>0</v>
      </c>
      <c r="H122" s="132">
        <v>0</v>
      </c>
      <c r="I122" s="27"/>
      <c r="J122" s="13" t="s">
        <v>131</v>
      </c>
      <c r="K122" s="132">
        <v>0</v>
      </c>
      <c r="L122" s="132">
        <v>0</v>
      </c>
      <c r="M122" s="132">
        <v>0</v>
      </c>
      <c r="N122" s="27"/>
      <c r="O122" s="13" t="s">
        <v>131</v>
      </c>
      <c r="P122" s="132">
        <v>0</v>
      </c>
      <c r="Q122" s="132">
        <v>0</v>
      </c>
      <c r="R122" s="132">
        <v>0</v>
      </c>
      <c r="S122" s="27"/>
    </row>
    <row r="123" spans="1:20" ht="12" x14ac:dyDescent="0.2">
      <c r="A123" s="143">
        <f t="shared" si="23"/>
        <v>0</v>
      </c>
      <c r="C123" s="143"/>
      <c r="D123" s="27"/>
      <c r="E123" s="19" t="s">
        <v>181</v>
      </c>
      <c r="F123" s="132">
        <v>0</v>
      </c>
      <c r="G123" s="132">
        <v>0</v>
      </c>
      <c r="H123" s="132">
        <v>0</v>
      </c>
      <c r="I123" s="27"/>
      <c r="J123" s="19" t="s">
        <v>181</v>
      </c>
      <c r="K123" s="132">
        <v>0</v>
      </c>
      <c r="L123" s="132">
        <v>0</v>
      </c>
      <c r="M123" s="132">
        <v>0</v>
      </c>
      <c r="N123" s="27"/>
      <c r="O123" s="19" t="s">
        <v>181</v>
      </c>
      <c r="P123" s="132">
        <v>0</v>
      </c>
      <c r="Q123" s="132">
        <v>0</v>
      </c>
      <c r="R123" s="132">
        <v>0</v>
      </c>
      <c r="S123" s="27"/>
    </row>
    <row r="124" spans="1:20" ht="12" x14ac:dyDescent="0.2">
      <c r="A124" s="143">
        <f t="shared" si="23"/>
        <v>0</v>
      </c>
      <c r="C124" s="143"/>
      <c r="D124" s="27"/>
      <c r="E124" s="19" t="s">
        <v>141</v>
      </c>
      <c r="F124" s="132">
        <v>0</v>
      </c>
      <c r="G124" s="132">
        <v>0</v>
      </c>
      <c r="H124" s="132">
        <v>0</v>
      </c>
      <c r="I124" s="27"/>
      <c r="J124" s="19" t="s">
        <v>141</v>
      </c>
      <c r="K124" s="132">
        <v>0</v>
      </c>
      <c r="L124" s="132">
        <v>0</v>
      </c>
      <c r="M124" s="132">
        <v>0</v>
      </c>
      <c r="N124" s="27"/>
      <c r="O124" s="19" t="s">
        <v>141</v>
      </c>
      <c r="P124" s="132">
        <v>0</v>
      </c>
      <c r="Q124" s="132">
        <v>0</v>
      </c>
      <c r="R124" s="132">
        <v>0</v>
      </c>
      <c r="S124" s="27"/>
    </row>
    <row r="125" spans="1:20" ht="12" x14ac:dyDescent="0.2">
      <c r="A125" s="143">
        <f t="shared" si="23"/>
        <v>0</v>
      </c>
      <c r="C125" s="143"/>
      <c r="D125" s="27"/>
      <c r="E125" s="19" t="s">
        <v>143</v>
      </c>
      <c r="F125" s="132">
        <v>0</v>
      </c>
      <c r="G125" s="132">
        <v>0</v>
      </c>
      <c r="H125" s="132">
        <v>0</v>
      </c>
      <c r="I125" s="27"/>
      <c r="J125" s="19" t="s">
        <v>143</v>
      </c>
      <c r="K125" s="132">
        <v>0</v>
      </c>
      <c r="L125" s="132">
        <v>0</v>
      </c>
      <c r="M125" s="132">
        <v>0</v>
      </c>
      <c r="N125" s="27"/>
      <c r="O125" s="19" t="s">
        <v>143</v>
      </c>
      <c r="P125" s="132">
        <v>0</v>
      </c>
      <c r="Q125" s="132">
        <v>0</v>
      </c>
      <c r="R125" s="132">
        <v>0</v>
      </c>
      <c r="S125" s="27"/>
    </row>
    <row r="126" spans="1:20" ht="12" x14ac:dyDescent="0.2">
      <c r="A126" s="143">
        <f t="shared" si="23"/>
        <v>0</v>
      </c>
      <c r="C126" s="143"/>
      <c r="D126" s="27"/>
      <c r="E126" s="19" t="s">
        <v>116</v>
      </c>
      <c r="F126" s="132">
        <v>0</v>
      </c>
      <c r="G126" s="132">
        <v>0</v>
      </c>
      <c r="H126" s="132">
        <v>0</v>
      </c>
      <c r="I126" s="27"/>
      <c r="J126" s="19" t="s">
        <v>116</v>
      </c>
      <c r="K126" s="132">
        <v>0</v>
      </c>
      <c r="L126" s="132">
        <v>0</v>
      </c>
      <c r="M126" s="132">
        <v>0</v>
      </c>
      <c r="N126" s="27"/>
      <c r="O126" s="19" t="s">
        <v>116</v>
      </c>
      <c r="P126" s="132">
        <v>0</v>
      </c>
      <c r="Q126" s="132">
        <v>0</v>
      </c>
      <c r="R126" s="132">
        <v>0</v>
      </c>
      <c r="S126" s="27"/>
      <c r="T126" s="27"/>
    </row>
    <row r="127" spans="1:20" s="27" customFormat="1" ht="12" x14ac:dyDescent="0.2">
      <c r="A127" s="143">
        <f t="shared" si="23"/>
        <v>0</v>
      </c>
      <c r="C127" s="143"/>
      <c r="E127" s="19" t="s">
        <v>360</v>
      </c>
      <c r="F127" s="132">
        <v>0</v>
      </c>
      <c r="G127" s="132">
        <v>0</v>
      </c>
      <c r="H127" s="132">
        <v>0</v>
      </c>
      <c r="J127" s="19" t="s">
        <v>360</v>
      </c>
      <c r="K127" s="132">
        <v>0</v>
      </c>
      <c r="L127" s="132">
        <v>0</v>
      </c>
      <c r="M127" s="132">
        <v>0</v>
      </c>
      <c r="O127" s="19" t="s">
        <v>360</v>
      </c>
      <c r="P127" s="132">
        <v>0</v>
      </c>
      <c r="Q127" s="132">
        <v>0</v>
      </c>
      <c r="R127" s="132">
        <v>0</v>
      </c>
    </row>
    <row r="128" spans="1:20" ht="12" x14ac:dyDescent="0.2">
      <c r="A128" s="143">
        <f t="shared" si="23"/>
        <v>0</v>
      </c>
      <c r="C128" s="143"/>
      <c r="D128" s="27"/>
      <c r="E128" s="13" t="s">
        <v>355</v>
      </c>
      <c r="F128" s="132">
        <v>0</v>
      </c>
      <c r="G128" s="132">
        <v>0</v>
      </c>
      <c r="H128" s="132">
        <v>0</v>
      </c>
      <c r="I128" s="27"/>
      <c r="J128" s="13" t="s">
        <v>355</v>
      </c>
      <c r="K128" s="132">
        <v>0</v>
      </c>
      <c r="L128" s="132">
        <v>0</v>
      </c>
      <c r="M128" s="132">
        <v>0</v>
      </c>
      <c r="N128" s="27"/>
      <c r="O128" s="13" t="s">
        <v>355</v>
      </c>
      <c r="P128" s="132">
        <v>0</v>
      </c>
      <c r="Q128" s="132">
        <v>0</v>
      </c>
      <c r="R128" s="132">
        <v>0</v>
      </c>
      <c r="S128" s="27"/>
    </row>
    <row r="129" spans="1:20" ht="12" x14ac:dyDescent="0.2">
      <c r="A129" s="143"/>
      <c r="C129" s="143"/>
      <c r="D129" s="27"/>
      <c r="E129" s="14" t="s">
        <v>357</v>
      </c>
      <c r="F129" s="49">
        <f>SUM(F115:F128)</f>
        <v>0</v>
      </c>
      <c r="G129" s="49">
        <f>SUM(G115:G128)</f>
        <v>0</v>
      </c>
      <c r="H129" s="49">
        <f>SUM(H115:H128)</f>
        <v>0</v>
      </c>
      <c r="I129" s="27"/>
      <c r="J129" s="14" t="s">
        <v>357</v>
      </c>
      <c r="K129" s="49">
        <f>SUM(K115:K128)</f>
        <v>0</v>
      </c>
      <c r="L129" s="49">
        <f>SUM(L115:L128)</f>
        <v>0</v>
      </c>
      <c r="M129" s="49">
        <f>SUM(M115:M128)</f>
        <v>0</v>
      </c>
      <c r="N129" s="27"/>
      <c r="O129" s="14" t="s">
        <v>357</v>
      </c>
      <c r="P129" s="49">
        <f>SUM(P115:P128)</f>
        <v>0</v>
      </c>
      <c r="Q129" s="49">
        <f>SUM(Q115:Q128)</f>
        <v>0</v>
      </c>
      <c r="R129" s="49">
        <f>SUM(R115:R128)</f>
        <v>0</v>
      </c>
      <c r="S129" s="27"/>
    </row>
    <row r="130" spans="1:20" ht="12" x14ac:dyDescent="0.2">
      <c r="A130" s="143"/>
      <c r="C130" s="143"/>
      <c r="D130" s="27"/>
      <c r="E130" s="27"/>
      <c r="F130" s="17"/>
      <c r="G130" s="17"/>
      <c r="H130" s="17"/>
      <c r="I130" s="27"/>
      <c r="J130" s="27"/>
      <c r="K130" s="17"/>
      <c r="L130" s="17"/>
      <c r="M130" s="17"/>
      <c r="N130" s="27"/>
      <c r="O130" s="27"/>
      <c r="P130" s="17"/>
      <c r="Q130" s="17"/>
      <c r="R130" s="17"/>
      <c r="S130" s="27"/>
    </row>
    <row r="131" spans="1:20" ht="12" x14ac:dyDescent="0.2">
      <c r="B131" s="143"/>
      <c r="C131" s="143"/>
      <c r="D131" s="27"/>
      <c r="E131" s="13" t="s">
        <v>513</v>
      </c>
      <c r="F131" s="132">
        <v>0</v>
      </c>
      <c r="G131" s="132">
        <v>0</v>
      </c>
      <c r="H131" s="132">
        <v>0</v>
      </c>
      <c r="I131" s="27"/>
      <c r="J131" s="13" t="s">
        <v>513</v>
      </c>
      <c r="K131" s="132">
        <v>0</v>
      </c>
      <c r="L131" s="132">
        <v>0</v>
      </c>
      <c r="M131" s="132">
        <v>0</v>
      </c>
      <c r="N131" s="27"/>
      <c r="O131" s="13" t="s">
        <v>513</v>
      </c>
      <c r="P131" s="132">
        <v>0</v>
      </c>
      <c r="Q131" s="132">
        <v>0</v>
      </c>
      <c r="R131" s="132">
        <v>0</v>
      </c>
      <c r="S131" s="27"/>
    </row>
    <row r="132" spans="1:20" ht="12" x14ac:dyDescent="0.2">
      <c r="B132" s="143"/>
      <c r="C132" s="143"/>
      <c r="D132" s="27"/>
      <c r="E132" s="13" t="s">
        <v>183</v>
      </c>
      <c r="F132" s="132">
        <v>0</v>
      </c>
      <c r="G132" s="132">
        <v>0</v>
      </c>
      <c r="H132" s="132">
        <v>0</v>
      </c>
      <c r="I132" s="27"/>
      <c r="J132" s="13" t="s">
        <v>183</v>
      </c>
      <c r="K132" s="132">
        <v>0</v>
      </c>
      <c r="L132" s="132">
        <v>0</v>
      </c>
      <c r="M132" s="132">
        <v>0</v>
      </c>
      <c r="N132" s="27"/>
      <c r="O132" s="13" t="s">
        <v>183</v>
      </c>
      <c r="P132" s="132">
        <v>0</v>
      </c>
      <c r="Q132" s="132">
        <v>0</v>
      </c>
      <c r="R132" s="132">
        <v>0</v>
      </c>
      <c r="S132" s="27"/>
    </row>
    <row r="133" spans="1:20" ht="12" x14ac:dyDescent="0.2">
      <c r="B133" s="143"/>
      <c r="C133" s="143"/>
      <c r="D133" s="27"/>
      <c r="E133" s="13" t="s">
        <v>133</v>
      </c>
      <c r="F133" s="132">
        <v>0</v>
      </c>
      <c r="G133" s="132">
        <v>0</v>
      </c>
      <c r="H133" s="132">
        <v>0</v>
      </c>
      <c r="I133" s="27"/>
      <c r="J133" s="13" t="s">
        <v>133</v>
      </c>
      <c r="K133" s="132">
        <v>0</v>
      </c>
      <c r="L133" s="132">
        <v>0</v>
      </c>
      <c r="M133" s="132">
        <v>0</v>
      </c>
      <c r="N133" s="27"/>
      <c r="O133" s="13" t="s">
        <v>133</v>
      </c>
      <c r="P133" s="132">
        <v>0</v>
      </c>
      <c r="Q133" s="132">
        <v>0</v>
      </c>
      <c r="R133" s="132">
        <v>0</v>
      </c>
      <c r="S133" s="27"/>
    </row>
    <row r="134" spans="1:20" ht="12" x14ac:dyDescent="0.2">
      <c r="A134" s="143"/>
      <c r="C134" s="143"/>
      <c r="D134" s="27"/>
      <c r="E134" s="14" t="s">
        <v>38</v>
      </c>
      <c r="F134" s="49">
        <f>SUM(F131:F133)</f>
        <v>0</v>
      </c>
      <c r="G134" s="49">
        <f t="shared" ref="G134:H134" si="24">SUM(G131:G133)</f>
        <v>0</v>
      </c>
      <c r="H134" s="49">
        <f t="shared" si="24"/>
        <v>0</v>
      </c>
      <c r="I134" s="27"/>
      <c r="J134" s="14" t="s">
        <v>38</v>
      </c>
      <c r="K134" s="49">
        <f>SUM(K131:K133)</f>
        <v>0</v>
      </c>
      <c r="L134" s="49">
        <f t="shared" ref="L134" si="25">SUM(L131:L133)</f>
        <v>0</v>
      </c>
      <c r="M134" s="49">
        <f t="shared" ref="M134" si="26">SUM(M131:M133)</f>
        <v>0</v>
      </c>
      <c r="N134" s="27"/>
      <c r="O134" s="14" t="s">
        <v>38</v>
      </c>
      <c r="P134" s="49">
        <f>SUM(P131:P133)</f>
        <v>0</v>
      </c>
      <c r="Q134" s="49">
        <f t="shared" ref="Q134" si="27">SUM(Q131:Q133)</f>
        <v>0</v>
      </c>
      <c r="R134" s="49">
        <f t="shared" ref="R134" si="28">SUM(R131:R133)</f>
        <v>0</v>
      </c>
      <c r="S134" s="27"/>
    </row>
    <row r="135" spans="1:20" ht="12" x14ac:dyDescent="0.2">
      <c r="A135" s="143"/>
      <c r="C135" s="143"/>
      <c r="D135" s="27"/>
      <c r="E135" s="27"/>
      <c r="F135" s="17"/>
      <c r="G135" s="17"/>
      <c r="H135" s="17"/>
      <c r="I135" s="27"/>
      <c r="J135" s="27"/>
      <c r="K135" s="17"/>
      <c r="L135" s="17"/>
      <c r="M135" s="17"/>
      <c r="N135" s="27"/>
      <c r="O135" s="27"/>
      <c r="P135" s="17"/>
      <c r="Q135" s="17"/>
      <c r="R135" s="17"/>
      <c r="S135" s="27"/>
    </row>
    <row r="136" spans="1:20" ht="12" x14ac:dyDescent="0.2">
      <c r="A136" s="143"/>
      <c r="C136" s="143"/>
      <c r="D136" s="27"/>
      <c r="E136" s="22" t="s">
        <v>39</v>
      </c>
      <c r="F136" s="50">
        <f>F129+F134</f>
        <v>0</v>
      </c>
      <c r="G136" s="50">
        <f>G129+G134</f>
        <v>0</v>
      </c>
      <c r="H136" s="50">
        <f>H129+H134</f>
        <v>0</v>
      </c>
      <c r="I136" s="27"/>
      <c r="J136" s="22" t="s">
        <v>39</v>
      </c>
      <c r="K136" s="50">
        <f>K129+K134</f>
        <v>0</v>
      </c>
      <c r="L136" s="50">
        <f>L129+L134</f>
        <v>0</v>
      </c>
      <c r="M136" s="50">
        <f>M129+M134</f>
        <v>0</v>
      </c>
      <c r="N136" s="27"/>
      <c r="O136" s="22" t="s">
        <v>39</v>
      </c>
      <c r="P136" s="50">
        <f>P129+P134</f>
        <v>0</v>
      </c>
      <c r="Q136" s="50">
        <f>Q129+Q134</f>
        <v>0</v>
      </c>
      <c r="R136" s="50">
        <f>R129+R134</f>
        <v>0</v>
      </c>
      <c r="S136" s="27"/>
    </row>
    <row r="137" spans="1:20" ht="12" x14ac:dyDescent="0.2">
      <c r="A137" s="143"/>
      <c r="C137" s="143"/>
      <c r="D137" s="44"/>
      <c r="E137" s="46"/>
      <c r="F137" s="47"/>
      <c r="G137" s="47"/>
      <c r="H137" s="47"/>
      <c r="I137" s="44"/>
      <c r="J137" s="46"/>
      <c r="K137" s="47"/>
      <c r="L137" s="47"/>
      <c r="M137" s="47"/>
      <c r="N137" s="44"/>
      <c r="O137" s="46"/>
      <c r="P137" s="47"/>
      <c r="Q137" s="47"/>
      <c r="R137" s="47"/>
      <c r="S137" s="44"/>
      <c r="T137" s="44"/>
    </row>
    <row r="138" spans="1:20" ht="12" x14ac:dyDescent="0.2">
      <c r="A138" s="143">
        <f>IF(OR(F138&lt;0,G138&lt;0,H138&lt;0,K138&lt;0,L138&lt;0,M138&lt;0,P138&lt;0,Q138&lt;0,R138&lt;0),1,0)</f>
        <v>0</v>
      </c>
      <c r="C138" s="143"/>
      <c r="D138" s="44"/>
      <c r="E138" s="37" t="s">
        <v>184</v>
      </c>
      <c r="F138" s="132">
        <v>0</v>
      </c>
      <c r="G138" s="132">
        <v>0</v>
      </c>
      <c r="H138" s="132">
        <v>0</v>
      </c>
      <c r="I138" s="44"/>
      <c r="J138" s="37" t="s">
        <v>184</v>
      </c>
      <c r="K138" s="132">
        <v>0</v>
      </c>
      <c r="L138" s="132">
        <v>0</v>
      </c>
      <c r="M138" s="132">
        <v>0</v>
      </c>
      <c r="N138" s="44"/>
      <c r="O138" s="37" t="s">
        <v>184</v>
      </c>
      <c r="P138" s="132">
        <v>0</v>
      </c>
      <c r="Q138" s="132">
        <v>0</v>
      </c>
      <c r="R138" s="132">
        <v>0</v>
      </c>
      <c r="S138" s="44"/>
      <c r="T138" s="44"/>
    </row>
    <row r="139" spans="1:20" ht="12" x14ac:dyDescent="0.2">
      <c r="A139" s="143"/>
      <c r="C139" s="143"/>
      <c r="D139" s="44"/>
      <c r="E139" s="37" t="s">
        <v>185</v>
      </c>
      <c r="F139" s="94" t="s">
        <v>145</v>
      </c>
      <c r="G139" s="94" t="s">
        <v>145</v>
      </c>
      <c r="H139" s="94" t="s">
        <v>145</v>
      </c>
      <c r="I139" s="44"/>
      <c r="J139" s="37" t="s">
        <v>185</v>
      </c>
      <c r="K139" s="94" t="s">
        <v>145</v>
      </c>
      <c r="L139" s="94" t="s">
        <v>145</v>
      </c>
      <c r="M139" s="94" t="s">
        <v>145</v>
      </c>
      <c r="N139" s="44"/>
      <c r="O139" s="37" t="s">
        <v>185</v>
      </c>
      <c r="P139" s="94" t="s">
        <v>145</v>
      </c>
      <c r="Q139" s="94" t="s">
        <v>145</v>
      </c>
      <c r="R139" s="94" t="s">
        <v>145</v>
      </c>
      <c r="S139" s="44"/>
      <c r="T139" s="44"/>
    </row>
    <row r="140" spans="1:20" ht="12" x14ac:dyDescent="0.2">
      <c r="A140" s="143"/>
      <c r="C140" s="143"/>
      <c r="D140" s="27"/>
      <c r="E140" s="23" t="s">
        <v>40</v>
      </c>
      <c r="F140" s="27"/>
      <c r="G140" s="27"/>
      <c r="H140" s="27"/>
      <c r="I140" s="27"/>
      <c r="J140" s="23" t="s">
        <v>40</v>
      </c>
      <c r="K140" s="27"/>
      <c r="L140" s="27"/>
      <c r="M140" s="27"/>
      <c r="N140" s="27"/>
      <c r="O140" s="23" t="s">
        <v>40</v>
      </c>
      <c r="P140" s="27"/>
      <c r="Q140" s="27"/>
      <c r="R140" s="27"/>
      <c r="S140" s="27"/>
    </row>
    <row r="141" spans="1:20" ht="12" x14ac:dyDescent="0.2">
      <c r="A141" s="143"/>
      <c r="C141" s="143"/>
      <c r="D141" s="143"/>
      <c r="E141" s="143"/>
      <c r="F141" s="143"/>
      <c r="G141" s="143"/>
      <c r="H141" s="143"/>
      <c r="I141" s="143"/>
      <c r="J141" s="143"/>
      <c r="K141" s="143"/>
      <c r="L141" s="143"/>
      <c r="M141" s="143"/>
      <c r="N141" s="143"/>
      <c r="O141" s="143"/>
      <c r="P141" s="143"/>
      <c r="Q141" s="143"/>
      <c r="R141" s="143"/>
      <c r="S141" s="143"/>
    </row>
    <row r="142" spans="1:20" ht="12" x14ac:dyDescent="0.2">
      <c r="B142" s="143">
        <f>1-(F142*G142*H142*K142*L142*M142*P142*Q142*R142)</f>
        <v>0</v>
      </c>
      <c r="C142" s="143"/>
      <c r="D142" s="27"/>
      <c r="E142" s="24" t="s">
        <v>186</v>
      </c>
      <c r="F142" s="121" t="b">
        <f>ABS(  (F61+F73+F91)-(F109+F129+F134)  ) &lt; eTol</f>
        <v>1</v>
      </c>
      <c r="G142" s="121" t="b">
        <f>ABS(  (G61+G73+G91)-(G109+G129+G134)  ) &lt; eTol</f>
        <v>1</v>
      </c>
      <c r="H142" s="121" t="b">
        <f>ABS(  (H61+H73+H91)-(H109+H129+H134)  ) &lt; eTol</f>
        <v>1</v>
      </c>
      <c r="I142" s="27"/>
      <c r="J142" s="24" t="s">
        <v>186</v>
      </c>
      <c r="K142" s="121" t="b">
        <f>ABS(  (K61+K73+K91)-(K109+K129+K134)  ) &lt; eTol</f>
        <v>1</v>
      </c>
      <c r="L142" s="121" t="b">
        <f>ABS(  (L61+L73+L91)-(L109+L129+L134)  ) &lt; eTol</f>
        <v>1</v>
      </c>
      <c r="M142" s="121" t="b">
        <f>ABS(  (M61+M73+M91)-(M109+M129+M134)  ) &lt; eTol</f>
        <v>1</v>
      </c>
      <c r="N142" s="27"/>
      <c r="O142" s="24" t="s">
        <v>186</v>
      </c>
      <c r="P142" s="121" t="b">
        <f>ABS(  (P61+P73+P91)-(P109+P129+P134)  ) &lt; eTol</f>
        <v>1</v>
      </c>
      <c r="Q142" s="121" t="b">
        <f>ABS(  (Q61+Q73+Q91)-(Q109+Q129+Q134)  ) &lt; eTol</f>
        <v>1</v>
      </c>
      <c r="R142" s="121" t="b">
        <f>ABS(  (R61+R73+R91)-(R109+R129+R134)  ) &lt; eTol</f>
        <v>1</v>
      </c>
      <c r="S142" s="27"/>
    </row>
    <row r="143" spans="1:20" ht="12" x14ac:dyDescent="0.2">
      <c r="A143" s="143"/>
      <c r="C143" s="143"/>
      <c r="D143" s="27"/>
      <c r="E143" s="23"/>
      <c r="F143" s="27"/>
      <c r="G143" s="27"/>
      <c r="H143" s="27"/>
      <c r="I143" s="27"/>
      <c r="J143" s="23"/>
      <c r="K143" s="27"/>
      <c r="L143" s="27"/>
      <c r="M143" s="27"/>
      <c r="N143" s="27"/>
      <c r="O143" s="23"/>
      <c r="P143" s="27"/>
      <c r="Q143" s="27"/>
      <c r="R143" s="27"/>
      <c r="S143" s="27"/>
    </row>
    <row r="144" spans="1:20" ht="12.75" x14ac:dyDescent="0.2">
      <c r="A144" s="143"/>
      <c r="C144" s="143"/>
      <c r="D144" s="27"/>
      <c r="E144" s="28" t="s">
        <v>247</v>
      </c>
      <c r="F144" s="147" t="str">
        <f>F21</f>
        <v>31/XX/20XX</v>
      </c>
      <c r="G144" s="147" t="str">
        <f>G21</f>
        <v>31/XX/20XX</v>
      </c>
      <c r="H144" s="147" t="str">
        <f>H21</f>
        <v>31/XX/20XX</v>
      </c>
      <c r="I144" s="27"/>
      <c r="J144" s="28" t="s">
        <v>247</v>
      </c>
      <c r="K144" s="147" t="str">
        <f>K21</f>
        <v>31/XX/20XX</v>
      </c>
      <c r="L144" s="147" t="str">
        <f>L21</f>
        <v>31/XX/20XX</v>
      </c>
      <c r="M144" s="147" t="str">
        <f>M21</f>
        <v>31/XX/20XX</v>
      </c>
      <c r="N144" s="27"/>
      <c r="O144" s="28" t="s">
        <v>247</v>
      </c>
      <c r="P144" s="147" t="str">
        <f>P21</f>
        <v>31/XX/20XX</v>
      </c>
      <c r="Q144" s="147" t="str">
        <f>Q21</f>
        <v>31/XX/20XX</v>
      </c>
      <c r="R144" s="147" t="str">
        <f>R21</f>
        <v>31/XX/20XX</v>
      </c>
      <c r="S144" s="27"/>
    </row>
    <row r="145" spans="1:20" ht="12" x14ac:dyDescent="0.2">
      <c r="A145" s="143"/>
      <c r="C145" s="143"/>
      <c r="D145" s="27"/>
      <c r="E145" s="13" t="s">
        <v>250</v>
      </c>
      <c r="F145" s="132">
        <v>0</v>
      </c>
      <c r="G145" s="132">
        <v>0</v>
      </c>
      <c r="H145" s="132">
        <v>0</v>
      </c>
      <c r="I145" s="27"/>
      <c r="J145" s="13" t="s">
        <v>250</v>
      </c>
      <c r="K145" s="132">
        <v>0</v>
      </c>
      <c r="L145" s="132">
        <v>0</v>
      </c>
      <c r="M145" s="132">
        <v>0</v>
      </c>
      <c r="N145" s="27"/>
      <c r="O145" s="13" t="s">
        <v>250</v>
      </c>
      <c r="P145" s="132">
        <v>0</v>
      </c>
      <c r="Q145" s="132">
        <v>0</v>
      </c>
      <c r="R145" s="132">
        <v>0</v>
      </c>
      <c r="S145" s="27"/>
    </row>
    <row r="146" spans="1:20" ht="12" x14ac:dyDescent="0.2">
      <c r="A146" s="143"/>
      <c r="C146" s="143"/>
      <c r="D146" s="27"/>
      <c r="E146" s="13" t="s">
        <v>192</v>
      </c>
      <c r="F146" s="132">
        <v>0</v>
      </c>
      <c r="G146" s="132">
        <v>0</v>
      </c>
      <c r="H146" s="132">
        <v>0</v>
      </c>
      <c r="I146" s="27"/>
      <c r="J146" s="13" t="s">
        <v>192</v>
      </c>
      <c r="K146" s="132">
        <v>0</v>
      </c>
      <c r="L146" s="132">
        <v>0</v>
      </c>
      <c r="M146" s="132">
        <v>0</v>
      </c>
      <c r="N146" s="27"/>
      <c r="O146" s="13" t="s">
        <v>192</v>
      </c>
      <c r="P146" s="132">
        <v>0</v>
      </c>
      <c r="Q146" s="132">
        <v>0</v>
      </c>
      <c r="R146" s="132">
        <v>0</v>
      </c>
      <c r="S146" s="27"/>
    </row>
    <row r="147" spans="1:20" ht="12" x14ac:dyDescent="0.2">
      <c r="A147" s="143"/>
      <c r="C147" s="143"/>
      <c r="D147" s="27"/>
      <c r="E147" s="14" t="s">
        <v>251</v>
      </c>
      <c r="F147" s="49">
        <f>SUM(F145:F146)</f>
        <v>0</v>
      </c>
      <c r="G147" s="49">
        <f>SUM(G145:G146)</f>
        <v>0</v>
      </c>
      <c r="H147" s="49">
        <f>SUM(H145:H146)</f>
        <v>0</v>
      </c>
      <c r="I147" s="27"/>
      <c r="J147" s="14" t="s">
        <v>251</v>
      </c>
      <c r="K147" s="49">
        <f>SUM(K145:K146)</f>
        <v>0</v>
      </c>
      <c r="L147" s="49">
        <f>SUM(L145:L146)</f>
        <v>0</v>
      </c>
      <c r="M147" s="49">
        <f>SUM(M145:M146)</f>
        <v>0</v>
      </c>
      <c r="N147" s="27"/>
      <c r="O147" s="14" t="s">
        <v>251</v>
      </c>
      <c r="P147" s="49">
        <f>SUM(P145:P146)</f>
        <v>0</v>
      </c>
      <c r="Q147" s="49">
        <f>SUM(Q145:Q146)</f>
        <v>0</v>
      </c>
      <c r="R147" s="49">
        <f>SUM(R145:R146)</f>
        <v>0</v>
      </c>
      <c r="S147" s="27"/>
    </row>
    <row r="148" spans="1:20" ht="12" x14ac:dyDescent="0.2">
      <c r="A148" s="143"/>
      <c r="C148" s="143"/>
      <c r="D148" s="27"/>
      <c r="E148" s="16"/>
      <c r="F148" s="27"/>
      <c r="G148" s="27"/>
      <c r="H148" s="27"/>
      <c r="I148" s="27"/>
      <c r="J148" s="16"/>
      <c r="K148" s="27"/>
      <c r="L148" s="27"/>
      <c r="M148" s="27"/>
      <c r="N148" s="27"/>
      <c r="O148" s="16"/>
      <c r="P148" s="27"/>
      <c r="Q148" s="27"/>
      <c r="R148" s="27"/>
      <c r="S148" s="27"/>
    </row>
    <row r="149" spans="1:20" ht="12" x14ac:dyDescent="0.2">
      <c r="A149" s="143"/>
      <c r="C149" s="143"/>
      <c r="D149" s="27"/>
      <c r="E149" s="13" t="s">
        <v>187</v>
      </c>
      <c r="F149" s="132"/>
      <c r="G149" s="132"/>
      <c r="H149" s="132"/>
      <c r="I149" s="27"/>
      <c r="J149" s="13" t="s">
        <v>187</v>
      </c>
      <c r="K149" s="132"/>
      <c r="L149" s="132"/>
      <c r="M149" s="132"/>
      <c r="N149" s="27"/>
      <c r="O149" s="13" t="s">
        <v>187</v>
      </c>
      <c r="P149" s="132"/>
      <c r="Q149" s="132"/>
      <c r="R149" s="132"/>
      <c r="S149" s="27"/>
    </row>
    <row r="150" spans="1:20" ht="12" x14ac:dyDescent="0.2">
      <c r="A150" s="143"/>
      <c r="C150" s="143"/>
      <c r="D150" s="27"/>
      <c r="E150" s="16"/>
      <c r="F150" s="16"/>
      <c r="G150" s="16"/>
      <c r="H150" s="16"/>
      <c r="I150" s="27"/>
      <c r="J150" s="16"/>
      <c r="K150" s="16"/>
      <c r="L150" s="16"/>
      <c r="M150" s="16"/>
      <c r="N150" s="27"/>
      <c r="O150" s="16"/>
      <c r="P150" s="16"/>
      <c r="Q150" s="16"/>
      <c r="R150" s="16"/>
      <c r="S150" s="27"/>
    </row>
    <row r="151" spans="1:20" ht="12.75" x14ac:dyDescent="0.2">
      <c r="A151" s="143"/>
      <c r="C151" s="143"/>
      <c r="D151" s="27"/>
      <c r="E151" s="67" t="s">
        <v>188</v>
      </c>
      <c r="F151" s="49">
        <f>F117+F116+F123+F115 +F118 +F126+  F101+F96+F97+F94+F102+F103 - F89-F88-F85-F87</f>
        <v>0</v>
      </c>
      <c r="G151" s="49">
        <f t="shared" ref="G151:H151" si="29">G117+G116+G123+G115 +G118 +G126+  G101+G96+G97+G94+G102+G103 - G89-G88-G85-G87</f>
        <v>0</v>
      </c>
      <c r="H151" s="49">
        <f t="shared" si="29"/>
        <v>0</v>
      </c>
      <c r="I151" s="27"/>
      <c r="J151" s="67" t="s">
        <v>188</v>
      </c>
      <c r="K151" s="49">
        <f t="shared" ref="K151:M151" si="30">K117+K116+K123+K115 +K118 +K126+  K101+K96+K97+K94+K102+K103 - K89-K88-K85-K87</f>
        <v>0</v>
      </c>
      <c r="L151" s="49">
        <f t="shared" si="30"/>
        <v>0</v>
      </c>
      <c r="M151" s="49">
        <f t="shared" si="30"/>
        <v>0</v>
      </c>
      <c r="N151" s="27"/>
      <c r="O151" s="67" t="s">
        <v>188</v>
      </c>
      <c r="P151" s="49">
        <f t="shared" ref="P151:R151" si="31">P117+P116+P123+P115 +P118 +P126+  P101+P96+P97+P94+P102+P103 - P89-P88-P85-P87</f>
        <v>0</v>
      </c>
      <c r="Q151" s="49">
        <f t="shared" si="31"/>
        <v>0</v>
      </c>
      <c r="R151" s="49">
        <f t="shared" si="31"/>
        <v>0</v>
      </c>
      <c r="S151" s="27"/>
    </row>
    <row r="152" spans="1:20" ht="12.75" x14ac:dyDescent="0.2">
      <c r="A152" s="143"/>
      <c r="C152" s="143"/>
      <c r="D152" s="27"/>
      <c r="E152" s="67" t="s">
        <v>323</v>
      </c>
      <c r="F152" s="49">
        <f>'Authority RAG Thresholds'!$F$26</f>
        <v>0</v>
      </c>
      <c r="G152" s="49">
        <f>'Authority RAG Thresholds'!$F$26</f>
        <v>0</v>
      </c>
      <c r="H152" s="49">
        <f>'Authority RAG Thresholds'!$F$26</f>
        <v>0</v>
      </c>
      <c r="I152" s="27"/>
      <c r="J152" s="67" t="s">
        <v>323</v>
      </c>
      <c r="K152" s="49">
        <f>'Authority RAG Thresholds'!$F$26</f>
        <v>0</v>
      </c>
      <c r="L152" s="49">
        <f>'Authority RAG Thresholds'!$F$26</f>
        <v>0</v>
      </c>
      <c r="M152" s="49">
        <f>'Authority RAG Thresholds'!$F$26</f>
        <v>0</v>
      </c>
      <c r="N152" s="27"/>
      <c r="O152" s="67" t="s">
        <v>323</v>
      </c>
      <c r="P152" s="49">
        <f>'Authority RAG Thresholds'!$F$26</f>
        <v>0</v>
      </c>
      <c r="Q152" s="49">
        <f>'Authority RAG Thresholds'!$F$26</f>
        <v>0</v>
      </c>
      <c r="R152" s="49">
        <f>'Authority RAG Thresholds'!$F$26</f>
        <v>0</v>
      </c>
      <c r="S152" s="27"/>
    </row>
    <row r="153" spans="1:20" ht="12" x14ac:dyDescent="0.2">
      <c r="A153" s="143"/>
      <c r="C153" s="143"/>
      <c r="D153" s="27"/>
      <c r="E153" s="27"/>
      <c r="F153" s="27"/>
      <c r="G153" s="27"/>
      <c r="H153" s="27"/>
      <c r="I153" s="27"/>
      <c r="J153" s="27"/>
      <c r="K153" s="27"/>
      <c r="L153" s="27"/>
      <c r="M153" s="27"/>
      <c r="N153" s="27"/>
      <c r="O153" s="27"/>
      <c r="P153" s="27"/>
      <c r="Q153" s="27"/>
      <c r="R153" s="27"/>
      <c r="S153" s="27"/>
    </row>
    <row r="154" spans="1:20" ht="12" x14ac:dyDescent="0.2">
      <c r="A154" s="143"/>
      <c r="C154" s="143"/>
      <c r="D154" s="44"/>
      <c r="E154" s="44"/>
      <c r="F154" s="45"/>
      <c r="G154" s="45"/>
      <c r="H154" s="45"/>
      <c r="I154" s="44"/>
      <c r="J154" s="44"/>
      <c r="K154" s="45"/>
      <c r="L154" s="45"/>
      <c r="M154" s="45"/>
      <c r="N154" s="44"/>
      <c r="O154" s="44"/>
      <c r="P154" s="45"/>
      <c r="Q154" s="45"/>
      <c r="R154" s="45"/>
      <c r="S154" s="44"/>
      <c r="T154" s="44"/>
    </row>
    <row r="155" spans="1:20" ht="12" x14ac:dyDescent="0.2">
      <c r="A155" s="143"/>
      <c r="C155" s="143"/>
      <c r="D155" s="27"/>
      <c r="E155" s="145" t="s">
        <v>64</v>
      </c>
      <c r="F155" s="27"/>
      <c r="G155" s="27"/>
      <c r="H155" s="27"/>
      <c r="I155" s="27"/>
      <c r="J155" s="145" t="s">
        <v>64</v>
      </c>
      <c r="K155" s="27"/>
      <c r="L155" s="27"/>
      <c r="M155" s="27"/>
      <c r="N155" s="27"/>
      <c r="O155" s="145" t="s">
        <v>64</v>
      </c>
      <c r="P155" s="27"/>
      <c r="Q155" s="27"/>
      <c r="R155" s="27"/>
      <c r="S155" s="27"/>
    </row>
    <row r="156" spans="1:20" ht="12" x14ac:dyDescent="0.2">
      <c r="A156" s="143"/>
      <c r="C156" s="143"/>
      <c r="D156" s="27"/>
      <c r="E156" s="91" t="s">
        <v>167</v>
      </c>
      <c r="F156" s="149" t="e">
        <f>F26/F152</f>
        <v>#DIV/0!</v>
      </c>
      <c r="G156" s="149" t="e">
        <f t="shared" ref="G156:H156" si="32">G26/G152</f>
        <v>#DIV/0!</v>
      </c>
      <c r="H156" s="149" t="e">
        <f t="shared" si="32"/>
        <v>#DIV/0!</v>
      </c>
      <c r="I156" s="27"/>
      <c r="J156" s="91" t="s">
        <v>167</v>
      </c>
      <c r="K156" s="149" t="e">
        <f t="shared" ref="K156:M156" si="33">K26/K152</f>
        <v>#DIV/0!</v>
      </c>
      <c r="L156" s="149" t="e">
        <f t="shared" si="33"/>
        <v>#DIV/0!</v>
      </c>
      <c r="M156" s="149" t="e">
        <f t="shared" si="33"/>
        <v>#DIV/0!</v>
      </c>
      <c r="N156" s="27"/>
      <c r="O156" s="91" t="s">
        <v>167</v>
      </c>
      <c r="P156" s="149" t="e">
        <f t="shared" ref="P156:R156" si="34">P26/P152</f>
        <v>#DIV/0!</v>
      </c>
      <c r="Q156" s="149" t="e">
        <f t="shared" si="34"/>
        <v>#DIV/0!</v>
      </c>
      <c r="R156" s="149" t="e">
        <f t="shared" si="34"/>
        <v>#DIV/0!</v>
      </c>
      <c r="S156" s="27"/>
    </row>
    <row r="157" spans="1:20" ht="12" x14ac:dyDescent="0.2">
      <c r="A157" s="143"/>
      <c r="C157" s="143"/>
      <c r="D157" s="27"/>
      <c r="E157" s="91" t="s">
        <v>68</v>
      </c>
      <c r="F157" s="150">
        <f>IF(F26=0,0,IF(F36&lt;0,(F34+F36)/F26,F34/F26))</f>
        <v>0</v>
      </c>
      <c r="G157" s="150">
        <f t="shared" ref="G157:H157" si="35">IF(G26=0,0,IF(G36&lt;0,(G34+G36)/G26,G34/G26))</f>
        <v>0</v>
      </c>
      <c r="H157" s="150">
        <f t="shared" si="35"/>
        <v>0</v>
      </c>
      <c r="I157" s="27"/>
      <c r="J157" s="91" t="s">
        <v>68</v>
      </c>
      <c r="K157" s="150">
        <f t="shared" ref="K157:M157" si="36">IF(K26=0,0,IF(K36&lt;0,(K34+K36)/K26,K34/K26))</f>
        <v>0</v>
      </c>
      <c r="L157" s="150">
        <f t="shared" si="36"/>
        <v>0</v>
      </c>
      <c r="M157" s="150">
        <f t="shared" si="36"/>
        <v>0</v>
      </c>
      <c r="N157" s="27"/>
      <c r="O157" s="91" t="s">
        <v>68</v>
      </c>
      <c r="P157" s="150">
        <f t="shared" ref="P157:R157" si="37">IF(P26=0,0,IF(P36&lt;0,(P34+P36)/P26,P34/P26))</f>
        <v>0</v>
      </c>
      <c r="Q157" s="150">
        <f t="shared" si="37"/>
        <v>0</v>
      </c>
      <c r="R157" s="150">
        <f t="shared" si="37"/>
        <v>0</v>
      </c>
      <c r="S157" s="27"/>
    </row>
    <row r="158" spans="1:20" ht="12" x14ac:dyDescent="0.2">
      <c r="A158" s="143"/>
      <c r="C158" s="143"/>
      <c r="D158" s="27"/>
      <c r="E158" s="91" t="s">
        <v>253</v>
      </c>
      <c r="F158" s="150" t="str">
        <f t="shared" ref="F158" si="38">IF(OR(F147=0,F151=0),"N/A",IF((F147/(F117+F116+F123+F115 +F118 +F126+  F101+F96+F97+F94+F102+F103 - F89-F88-F85-F87))&lt;0,0,((F147/(F117+F116+F123+F115 +F118 +F126+  F101+F96+F97+F94+F102+F103 - F89-F88-F85-F87)))))</f>
        <v>N/A</v>
      </c>
      <c r="G158" s="150" t="str">
        <f t="shared" ref="G158:H158" si="39">IF(OR(G147=0,G151=0),"N/A",IF((G147/(G117+G116+G123+G115 +G118 +G126+  G101+G96+G97+G94+G102+G103 - G89-G88-G85-G87))&lt;0,0,((G147/(G117+G116+G123+G115 +G118 +G126+  G101+G96+G97+G94+G102+G103 - G89-G88-G85-G87)))))</f>
        <v>N/A</v>
      </c>
      <c r="H158" s="150" t="str">
        <f t="shared" si="39"/>
        <v>N/A</v>
      </c>
      <c r="I158" s="27"/>
      <c r="J158" s="91" t="s">
        <v>253</v>
      </c>
      <c r="K158" s="150" t="str">
        <f t="shared" ref="K158:M158" si="40">IF(OR(K147=0,K151=0),"N/A",IF((K147/(K117+K116+K123+K115 +K118 +K126+  K101+K96+K97+K94+K102+K103 - K89-K88-K85-K87))&lt;0,0,((K147/(K117+K116+K123+K115 +K118 +K126+  K101+K96+K97+K94+K102+K103 - K89-K88-K85-K87)))))</f>
        <v>N/A</v>
      </c>
      <c r="L158" s="150" t="str">
        <f t="shared" si="40"/>
        <v>N/A</v>
      </c>
      <c r="M158" s="150" t="str">
        <f t="shared" si="40"/>
        <v>N/A</v>
      </c>
      <c r="N158" s="27"/>
      <c r="O158" s="91" t="s">
        <v>253</v>
      </c>
      <c r="P158" s="150" t="str">
        <f t="shared" ref="P158:R158" si="41">IF(OR(P147=0,P151=0),"N/A",IF((P147/(P117+P116+P123+P115 +P118 +P126+  P101+P96+P97+P94+P102+P103 - P89-P88-P85-P87))&lt;0,0,((P147/(P117+P116+P123+P115 +P118 +P126+  P101+P96+P97+P94+P102+P103 - P89-P88-P85-P87)))))</f>
        <v>N/A</v>
      </c>
      <c r="Q158" s="150" t="str">
        <f t="shared" si="41"/>
        <v>N/A</v>
      </c>
      <c r="R158" s="150" t="str">
        <f t="shared" si="41"/>
        <v>N/A</v>
      </c>
      <c r="S158" s="27"/>
    </row>
    <row r="159" spans="1:20" ht="12" x14ac:dyDescent="0.2">
      <c r="A159" s="143"/>
      <c r="C159" s="143"/>
      <c r="D159" s="27"/>
      <c r="E159" s="91" t="s">
        <v>77</v>
      </c>
      <c r="F159" s="149" t="e">
        <f>IF((F117+F116+F123+F115 +F118 +F126+  F101+F96+F97+F94+F102+F103 - F89-F88-F85-F87)/(F34 +IF(F36&lt;0,F36,0)-F52)&lt;0,0,(F117+F116+F123+F115 +F118 + F126+ F101+F96+F97+F94+F102+F103 - F89-F88-F85-F87)/(F34+IF(F36&lt;0,F36,0)-F52))</f>
        <v>#DIV/0!</v>
      </c>
      <c r="G159" s="149" t="e">
        <f t="shared" ref="G159:H159" si="42">IF((G117+G116+G123+G115 +G118 +G126+  G101+G96+G97+G94+G102+G103 - G89-G88-G85-G87)/(G34 +IF(G36&lt;0,G36,0)-G52)&lt;0,0,(G117+G116+G123+G115 +G118 + G126+ G101+G96+G97+G94+G102+G103 - G89-G88-G85-G87)/(G34+IF(G36&lt;0,G36,0)-G52))</f>
        <v>#DIV/0!</v>
      </c>
      <c r="H159" s="149" t="e">
        <f t="shared" si="42"/>
        <v>#DIV/0!</v>
      </c>
      <c r="I159" s="27"/>
      <c r="J159" s="91" t="s">
        <v>77</v>
      </c>
      <c r="K159" s="149" t="e">
        <f t="shared" ref="K159:M159" si="43">IF((K117+K116+K123+K115 +K118 +K126+  K101+K96+K97+K94+K102+K103 - K89-K88-K85-K87)/(K34 +IF(K36&lt;0,K36,0)-K52)&lt;0,0,(K117+K116+K123+K115 +K118 + K126+ K101+K96+K97+K94+K102+K103 - K89-K88-K85-K87)/(K34+IF(K36&lt;0,K36,0)-K52))</f>
        <v>#DIV/0!</v>
      </c>
      <c r="L159" s="149" t="e">
        <f t="shared" si="43"/>
        <v>#DIV/0!</v>
      </c>
      <c r="M159" s="149" t="e">
        <f t="shared" si="43"/>
        <v>#DIV/0!</v>
      </c>
      <c r="N159" s="27"/>
      <c r="O159" s="91" t="s">
        <v>77</v>
      </c>
      <c r="P159" s="149" t="e">
        <f t="shared" ref="P159:R159" si="44">IF((P117+P116+P123+P115 +P118 +P126+  P101+P96+P97+P94+P102+P103 - P89-P88-P85-P87)/(P34 +IF(P36&lt;0,P36,0)-P52)&lt;0,0,(P117+P116+P123+P115 +P118 + P126+ P101+P96+P97+P94+P102+P103 - P89-P88-P85-P87)/(P34+IF(P36&lt;0,P36,0)-P52))</f>
        <v>#DIV/0!</v>
      </c>
      <c r="Q159" s="149" t="e">
        <f t="shared" si="44"/>
        <v>#DIV/0!</v>
      </c>
      <c r="R159" s="149" t="e">
        <f t="shared" si="44"/>
        <v>#DIV/0!</v>
      </c>
      <c r="S159" s="27"/>
    </row>
    <row r="160" spans="1:20" ht="12" x14ac:dyDescent="0.2">
      <c r="A160" s="143"/>
      <c r="C160" s="143"/>
      <c r="D160" s="27"/>
      <c r="E160" s="91" t="s">
        <v>82</v>
      </c>
      <c r="F160" s="149" t="e">
        <f>IF(((F117+F116+F123+F115 +F118 +F126+  F101+F96+F97+F94+F102+F103 - F89-F88-F85-F87)-(F70-F119))/(F34+IF(F36&lt;0,F36,0)-F52)&lt;0,0,((F117+F116+F123+F115 +F118 +F126+  F101+F96+F97+F94+F102+F103 - F89-F88-F85-F87)-(F70-F119))/(F34+IF(F36&lt;0,F36,0)-F52))</f>
        <v>#DIV/0!</v>
      </c>
      <c r="G160" s="149" t="e">
        <f t="shared" ref="G160:H160" si="45">IF(((G117+G116+G123+G115 +G118 +G126+  G101+G96+G97+G94+G102+G103 - G89-G88-G85-G87)-(G70-G119))/(G34+IF(G36&lt;0,G36,0)-G52)&lt;0,0,((G117+G116+G123+G115 +G118 +G126+  G101+G96+G97+G94+G102+G103 - G89-G88-G85-G87)-(G70-G119))/(G34+IF(G36&lt;0,G36,0)-G52))</f>
        <v>#DIV/0!</v>
      </c>
      <c r="H160" s="149" t="e">
        <f t="shared" si="45"/>
        <v>#DIV/0!</v>
      </c>
      <c r="I160" s="27"/>
      <c r="J160" s="91" t="s">
        <v>82</v>
      </c>
      <c r="K160" s="149" t="e">
        <f>IF(((K117+K116+K123+K115 +K118 +K126+  K101+K96+K97+K94+K102+K103 - K89-K88-K85-K87)-(K70-K119))/(K34+IF(K36&lt;0,K36,0)-K52)&lt;0,0,((K117+K116+K123+K115 +K118 +K126+  K101+K96+K97+K94+K102+K103 - K89-K88-K85-K87)-(K70-K119))/(K34+IF(K36&lt;0,K36,0)-K52))</f>
        <v>#DIV/0!</v>
      </c>
      <c r="L160" s="149" t="e">
        <f t="shared" ref="L160:M160" si="46">IF(((L117+L116+L123+L115 +L118 +L126+  L101+L96+L97+L94+L102+L103 - L89-L88-L85-L87)-(L70-L119))/(L34+IF(L36&lt;0,L36,0)-L52)&lt;0,0,((L117+L116+L123+L115 +L118 +L126+  L101+L96+L97+L94+L102+L103 - L89-L88-L85-L87)-(L70-L119))/(L34+IF(L36&lt;0,L36,0)-L52))</f>
        <v>#DIV/0!</v>
      </c>
      <c r="M160" s="149" t="e">
        <f t="shared" si="46"/>
        <v>#DIV/0!</v>
      </c>
      <c r="N160" s="27"/>
      <c r="O160" s="91" t="s">
        <v>82</v>
      </c>
      <c r="P160" s="149" t="e">
        <f>IF(((P117+P116+P123+P115 +P118 +P126+  P101+P96+P97+P94+P102+P103 - P89-P88-P85-P87)-(P70-P119))/(P34+IF(P36&lt;0,P36,0)-P52)&lt;0,0,((P117+P116+P123+P115 +P118 +P126+  P101+P96+P97+P94+P102+P103 - P89-P88-P85-P87)-(P70-P119))/(P34+IF(P36&lt;0,P36,0)-P52))</f>
        <v>#DIV/0!</v>
      </c>
      <c r="Q160" s="149" t="e">
        <f t="shared" ref="Q160:R160" si="47">IF(((Q117+Q116+Q123+Q115 +Q118 +Q126+  Q101+Q96+Q97+Q94+Q102+Q103 - Q89-Q88-Q85-Q87)-(Q70-Q119))/(Q34+IF(Q36&lt;0,Q36,0)-Q52)&lt;0,0,((Q117+Q116+Q123+Q115 +Q118 +Q126+  Q101+Q96+Q97+Q94+Q102+Q103 - Q89-Q88-Q85-Q87)-(Q70-Q119))/(Q34+IF(Q36&lt;0,Q36,0)-Q52))</f>
        <v>#DIV/0!</v>
      </c>
      <c r="R160" s="149" t="e">
        <f t="shared" si="47"/>
        <v>#DIV/0!</v>
      </c>
      <c r="S160" s="27"/>
    </row>
    <row r="161" spans="1:19" ht="12" x14ac:dyDescent="0.2">
      <c r="A161" s="143"/>
      <c r="C161" s="143"/>
      <c r="D161" s="27"/>
      <c r="E161" s="91" t="s">
        <v>75</v>
      </c>
      <c r="F161" s="149" t="e">
        <f>(F34+ IF(F36&lt;0,F36,0)+F40)/-(F37+F38)</f>
        <v>#DIV/0!</v>
      </c>
      <c r="G161" s="149" t="e">
        <f t="shared" ref="G161:H161" si="48">(G34+ IF(G36&lt;0,G36,0)+G40)/-(G37+G38)</f>
        <v>#DIV/0!</v>
      </c>
      <c r="H161" s="149" t="e">
        <f t="shared" si="48"/>
        <v>#DIV/0!</v>
      </c>
      <c r="I161" s="27"/>
      <c r="J161" s="91" t="s">
        <v>75</v>
      </c>
      <c r="K161" s="149" t="e">
        <f>(K34+ IF(K36&lt;0,K36,0)+K40)/-(K37+K38)</f>
        <v>#DIV/0!</v>
      </c>
      <c r="L161" s="149" t="e">
        <f t="shared" ref="L161:M161" si="49">(L34+ IF(L36&lt;0,L36,0)+L40)/-(L37+L38)</f>
        <v>#DIV/0!</v>
      </c>
      <c r="M161" s="149" t="e">
        <f t="shared" si="49"/>
        <v>#DIV/0!</v>
      </c>
      <c r="N161" s="27"/>
      <c r="O161" s="91" t="s">
        <v>75</v>
      </c>
      <c r="P161" s="149" t="e">
        <f>(P34+ IF(P36&lt;0,P36,0)+P40)/-(P37+P38)</f>
        <v>#DIV/0!</v>
      </c>
      <c r="Q161" s="149" t="e">
        <f t="shared" ref="Q161:R161" si="50">(Q34+ IF(Q36&lt;0,Q36,0)+Q40)/-(Q37+Q38)</f>
        <v>#DIV/0!</v>
      </c>
      <c r="R161" s="149" t="e">
        <f t="shared" si="50"/>
        <v>#DIV/0!</v>
      </c>
      <c r="S161" s="27"/>
    </row>
    <row r="162" spans="1:19" ht="12" x14ac:dyDescent="0.2">
      <c r="A162" s="143"/>
      <c r="C162" s="143"/>
      <c r="D162" s="27"/>
      <c r="E162" s="91" t="s">
        <v>78</v>
      </c>
      <c r="F162" s="149" t="e">
        <f>(F91-F75)/F109</f>
        <v>#DIV/0!</v>
      </c>
      <c r="G162" s="149" t="e">
        <f t="shared" ref="G162:H162" si="51">(G91-G75)/G109</f>
        <v>#DIV/0!</v>
      </c>
      <c r="H162" s="149" t="e">
        <f t="shared" si="51"/>
        <v>#DIV/0!</v>
      </c>
      <c r="I162" s="27"/>
      <c r="J162" s="91" t="s">
        <v>78</v>
      </c>
      <c r="K162" s="149" t="e">
        <f t="shared" ref="K162:M162" si="52">(K91-K75)/K109</f>
        <v>#DIV/0!</v>
      </c>
      <c r="L162" s="149" t="e">
        <f t="shared" si="52"/>
        <v>#DIV/0!</v>
      </c>
      <c r="M162" s="149" t="e">
        <f t="shared" si="52"/>
        <v>#DIV/0!</v>
      </c>
      <c r="N162" s="27"/>
      <c r="O162" s="91" t="s">
        <v>78</v>
      </c>
      <c r="P162" s="149" t="e">
        <f t="shared" ref="P162:R162" si="53">(P91-P75)/P109</f>
        <v>#DIV/0!</v>
      </c>
      <c r="Q162" s="149" t="e">
        <f t="shared" si="53"/>
        <v>#DIV/0!</v>
      </c>
      <c r="R162" s="149" t="e">
        <f t="shared" si="53"/>
        <v>#DIV/0!</v>
      </c>
      <c r="S162" s="27"/>
    </row>
    <row r="163" spans="1:19" ht="12" x14ac:dyDescent="0.2">
      <c r="A163" s="143"/>
      <c r="C163" s="143"/>
      <c r="D163" s="27"/>
      <c r="E163" s="91" t="s">
        <v>79</v>
      </c>
      <c r="F163" s="149">
        <f>F134</f>
        <v>0</v>
      </c>
      <c r="G163" s="149">
        <f t="shared" ref="G163:H163" si="54">G134</f>
        <v>0</v>
      </c>
      <c r="H163" s="149">
        <f t="shared" si="54"/>
        <v>0</v>
      </c>
      <c r="I163" s="27"/>
      <c r="J163" s="91" t="s">
        <v>79</v>
      </c>
      <c r="K163" s="149">
        <f t="shared" ref="K163:M163" si="55">K134</f>
        <v>0</v>
      </c>
      <c r="L163" s="149">
        <f t="shared" si="55"/>
        <v>0</v>
      </c>
      <c r="M163" s="149">
        <f t="shared" si="55"/>
        <v>0</v>
      </c>
      <c r="N163" s="27"/>
      <c r="O163" s="91" t="s">
        <v>79</v>
      </c>
      <c r="P163" s="149">
        <f t="shared" ref="P163:R163" si="56">P134</f>
        <v>0</v>
      </c>
      <c r="Q163" s="149">
        <f t="shared" si="56"/>
        <v>0</v>
      </c>
      <c r="R163" s="149">
        <f t="shared" si="56"/>
        <v>0</v>
      </c>
      <c r="S163" s="27"/>
    </row>
    <row r="164" spans="1:19" ht="12" x14ac:dyDescent="0.2">
      <c r="A164" s="143"/>
      <c r="C164" s="143"/>
      <c r="D164" s="27"/>
      <c r="E164" s="91" t="s">
        <v>80</v>
      </c>
      <c r="F164" s="150" t="e">
        <f>(F81+F82+F66+F67+F138)/(F58+F57+F59+F60+F91)</f>
        <v>#DIV/0!</v>
      </c>
      <c r="G164" s="150" t="e">
        <f t="shared" ref="G164:H164" si="57">(G81+G82+G66+G67+G138)/(G58+G57+G59+G60+G91)</f>
        <v>#DIV/0!</v>
      </c>
      <c r="H164" s="150" t="e">
        <f t="shared" si="57"/>
        <v>#DIV/0!</v>
      </c>
      <c r="I164" s="27"/>
      <c r="J164" s="91" t="s">
        <v>80</v>
      </c>
      <c r="K164" s="150" t="e">
        <f t="shared" ref="K164:M164" si="58">(K81+K82+K66+K67+K138)/(K58+K57+K59+K60+K91)</f>
        <v>#DIV/0!</v>
      </c>
      <c r="L164" s="150" t="e">
        <f t="shared" si="58"/>
        <v>#DIV/0!</v>
      </c>
      <c r="M164" s="150" t="e">
        <f t="shared" si="58"/>
        <v>#DIV/0!</v>
      </c>
      <c r="N164" s="27"/>
      <c r="O164" s="91" t="s">
        <v>80</v>
      </c>
      <c r="P164" s="150" t="e">
        <f t="shared" ref="P164:R164" si="59">(P81+P82+P66+P67+P138)/(P58+P57+P59+P60+P91)</f>
        <v>#DIV/0!</v>
      </c>
      <c r="Q164" s="150" t="e">
        <f t="shared" si="59"/>
        <v>#DIV/0!</v>
      </c>
      <c r="R164" s="150" t="e">
        <f t="shared" si="59"/>
        <v>#DIV/0!</v>
      </c>
      <c r="S164" s="27"/>
    </row>
    <row r="165" spans="1:19" ht="12" x14ac:dyDescent="0.2">
      <c r="A165" s="143"/>
      <c r="C165" s="143"/>
      <c r="D165" s="27"/>
      <c r="E165" s="42"/>
      <c r="F165" s="48"/>
      <c r="G165" s="48"/>
      <c r="H165" s="48"/>
      <c r="I165" s="27"/>
      <c r="J165" s="42"/>
      <c r="K165" s="48"/>
      <c r="L165" s="48"/>
      <c r="M165" s="48"/>
      <c r="N165" s="27"/>
      <c r="O165" s="42"/>
      <c r="P165" s="48"/>
      <c r="Q165" s="48"/>
      <c r="R165" s="48"/>
      <c r="S165" s="27"/>
    </row>
    <row r="166" spans="1:19" ht="12" x14ac:dyDescent="0.2">
      <c r="A166" s="143"/>
      <c r="C166" s="143"/>
      <c r="D166" s="27"/>
      <c r="E166" s="42"/>
      <c r="F166" s="43"/>
      <c r="G166" s="43"/>
      <c r="H166" s="43"/>
      <c r="I166" s="27"/>
      <c r="J166" s="42"/>
      <c r="K166" s="43"/>
      <c r="L166" s="43"/>
      <c r="M166" s="43"/>
      <c r="N166" s="27"/>
      <c r="O166" s="42"/>
      <c r="P166" s="43"/>
      <c r="Q166" s="43"/>
      <c r="R166" s="43"/>
      <c r="S166" s="27"/>
    </row>
    <row r="167" spans="1:19" ht="12" x14ac:dyDescent="0.2">
      <c r="A167" s="143"/>
      <c r="C167" s="143"/>
      <c r="D167" s="27"/>
      <c r="E167" s="145" t="s">
        <v>44</v>
      </c>
      <c r="F167" s="27"/>
      <c r="G167" s="27"/>
      <c r="H167" s="27"/>
      <c r="I167" s="27"/>
      <c r="J167" s="145" t="s">
        <v>44</v>
      </c>
      <c r="K167" s="27"/>
      <c r="L167" s="27"/>
      <c r="M167" s="27"/>
      <c r="N167" s="27"/>
      <c r="O167" s="145" t="s">
        <v>44</v>
      </c>
      <c r="P167" s="27"/>
      <c r="Q167" s="27"/>
      <c r="R167" s="27"/>
      <c r="S167" s="27"/>
    </row>
    <row r="168" spans="1:19" ht="12" x14ac:dyDescent="0.2">
      <c r="A168" s="143"/>
      <c r="C168" s="143"/>
      <c r="D168" s="27"/>
      <c r="E168" s="91" t="s">
        <v>167</v>
      </c>
      <c r="F168" s="151" t="e">
        <f>IF(F156&gt;'Authority RAG Thresholds'!$I$15,"G",IF(F156&lt;'Authority RAG Thresholds'!$G$15,"R","A"))</f>
        <v>#DIV/0!</v>
      </c>
      <c r="G168" s="151" t="e">
        <f>IF(G156&gt;'Authority RAG Thresholds'!$I$15,"G",IF(G156&lt;'Authority RAG Thresholds'!$G$15,"R","A"))</f>
        <v>#DIV/0!</v>
      </c>
      <c r="H168" s="151" t="e">
        <f>IF(H156&gt;'Authority RAG Thresholds'!$I$15,"G",IF(H156&lt;'Authority RAG Thresholds'!$G$15,"R","A"))</f>
        <v>#DIV/0!</v>
      </c>
      <c r="I168" s="27"/>
      <c r="J168" s="91" t="s">
        <v>167</v>
      </c>
      <c r="K168" s="151" t="e">
        <f>IF(K156&gt;'Authority RAG Thresholds'!$I$15,"G",IF(K156&lt;'Authority RAG Thresholds'!$G$15,"R","A"))</f>
        <v>#DIV/0!</v>
      </c>
      <c r="L168" s="151" t="e">
        <f>IF(L156&gt;'Authority RAG Thresholds'!$I$15,"G",IF(L156&lt;'Authority RAG Thresholds'!$G$15,"R","A"))</f>
        <v>#DIV/0!</v>
      </c>
      <c r="M168" s="151" t="e">
        <f>IF(M156&gt;'Authority RAG Thresholds'!$I$15,"G",IF(M156&lt;'Authority RAG Thresholds'!$G$15,"R","A"))</f>
        <v>#DIV/0!</v>
      </c>
      <c r="N168" s="27"/>
      <c r="O168" s="91" t="s">
        <v>167</v>
      </c>
      <c r="P168" s="151" t="e">
        <f>IF(P156&gt;'Authority RAG Thresholds'!$I$15,"G",IF(P156&lt;'Authority RAG Thresholds'!$G$15,"R","A"))</f>
        <v>#DIV/0!</v>
      </c>
      <c r="Q168" s="151" t="e">
        <f>IF(Q156&gt;'Authority RAG Thresholds'!$I$15,"G",IF(Q156&lt;'Authority RAG Thresholds'!$G$15,"R","A"))</f>
        <v>#DIV/0!</v>
      </c>
      <c r="R168" s="151" t="e">
        <f>IF(R156&gt;'Authority RAG Thresholds'!$I$15,"G",IF(R156&lt;'Authority RAG Thresholds'!$G$15,"R","A"))</f>
        <v>#DIV/0!</v>
      </c>
      <c r="S168" s="27"/>
    </row>
    <row r="169" spans="1:19" ht="12" x14ac:dyDescent="0.2">
      <c r="A169" s="143"/>
      <c r="C169" s="143"/>
      <c r="D169" s="27"/>
      <c r="E169" s="27" t="s">
        <v>68</v>
      </c>
      <c r="F169" s="151" t="str">
        <f>IF(F157&gt;'Authority RAG Thresholds'!$I$16,"G",IF(F157&lt;'Authority RAG Thresholds'!$G$16,"R","A"))</f>
        <v>R</v>
      </c>
      <c r="G169" s="151" t="str">
        <f>IF(G157&gt;'Authority RAG Thresholds'!$I$16,"G",IF(G157&lt;'Authority RAG Thresholds'!$G$16,"R","A"))</f>
        <v>R</v>
      </c>
      <c r="H169" s="151" t="str">
        <f>IF(H157&gt;'Authority RAG Thresholds'!$I$16,"G",IF(H157&lt;'Authority RAG Thresholds'!$G$16,"R","A"))</f>
        <v>R</v>
      </c>
      <c r="I169" s="27"/>
      <c r="J169" s="27" t="s">
        <v>68</v>
      </c>
      <c r="K169" s="151" t="str">
        <f>IF(K157&gt;'Authority RAG Thresholds'!$I$16,"G",IF(K157&lt;'Authority RAG Thresholds'!$G$16,"R","A"))</f>
        <v>R</v>
      </c>
      <c r="L169" s="151" t="str">
        <f>IF(L157&gt;'Authority RAG Thresholds'!$I$16,"G",IF(L157&lt;'Authority RAG Thresholds'!$G$16,"R","A"))</f>
        <v>R</v>
      </c>
      <c r="M169" s="151" t="str">
        <f>IF(M157&gt;'Authority RAG Thresholds'!$I$16,"G",IF(M157&lt;'Authority RAG Thresholds'!$G$16,"R","A"))</f>
        <v>R</v>
      </c>
      <c r="N169" s="27"/>
      <c r="O169" s="27" t="s">
        <v>68</v>
      </c>
      <c r="P169" s="151" t="str">
        <f>IF(P157&gt;'Authority RAG Thresholds'!$I$16,"G",IF(P157&lt;'Authority RAG Thresholds'!$G$16,"R","A"))</f>
        <v>R</v>
      </c>
      <c r="Q169" s="151" t="str">
        <f>IF(Q157&gt;'Authority RAG Thresholds'!$I$16,"G",IF(Q157&lt;'Authority RAG Thresholds'!$G$16,"R","A"))</f>
        <v>R</v>
      </c>
      <c r="R169" s="151" t="str">
        <f>IF(R157&gt;'Authority RAG Thresholds'!$I$16,"G",IF(R157&lt;'Authority RAG Thresholds'!$G$16,"R","A"))</f>
        <v>R</v>
      </c>
      <c r="S169" s="27"/>
    </row>
    <row r="170" spans="1:19" ht="12" x14ac:dyDescent="0.2">
      <c r="A170" s="143"/>
      <c r="C170" s="143"/>
      <c r="D170" s="27"/>
      <c r="E170" s="27" t="s">
        <v>253</v>
      </c>
      <c r="F170" s="151" t="str">
        <f>IF(F158="N/A","N/A",IF(F147&lt;0,"R",IF((F117+F116+F123+F115 +F118 +F126+  F101+F96+F97+F94+F102+F103 - F89-F88-F85-F87)&lt;0,"G",IF(F158&gt;'Authority RAG Thresholds'!$I$17,"G",IF(F158&lt;'Authority RAG Thresholds'!$G$17,"R","A")))))</f>
        <v>N/A</v>
      </c>
      <c r="G170" s="151" t="str">
        <f>IF(G158="N/A","N/A",IF(G147&lt;0,"R",IF((G117+G116+G123+G115 +G118 +G126+  G101+G96+G97+G94+G102+G103 - G89-G88-G85-G87)&lt;0,"G",IF(G158&gt;'Authority RAG Thresholds'!$I$17,"G",IF(G158&lt;'Authority RAG Thresholds'!$G$17,"R","A")))))</f>
        <v>N/A</v>
      </c>
      <c r="H170" s="151" t="str">
        <f>IF(H158="N/A","N/A",IF(H147&lt;0,"R",IF((H117+H116+H123+H115 +H118 +H126+  H101+H96+H97+H94+H102+H103 - H89-H88-H85-H87)&lt;0,"G",IF(H158&gt;'Authority RAG Thresholds'!$I$17,"G",IF(H158&lt;'Authority RAG Thresholds'!$G$17,"R","A")))))</f>
        <v>N/A</v>
      </c>
      <c r="I170" s="27"/>
      <c r="J170" s="27" t="s">
        <v>253</v>
      </c>
      <c r="K170" s="151" t="str">
        <f>IF(K158="N/A","N/A",IF(K147&lt;0,"R",IF((K117+K116+K123+K115 +K118 +K126+  K101+K96+K97+K94+K102+K103 - K89-K88-K85-K87)&lt;0,"G",IF(K158&gt;'Authority RAG Thresholds'!$I$17,"G",IF(K158&lt;'Authority RAG Thresholds'!$G$17,"R","A")))))</f>
        <v>N/A</v>
      </c>
      <c r="L170" s="151" t="str">
        <f>IF(L158="N/A","N/A",IF(L147&lt;0,"R",IF((L117+L116+L123+L115 +L118 +L126+  L101+L96+L97+L94+L102+L103 - L89-L88-L85-L87)&lt;0,"G",IF(L158&gt;'Authority RAG Thresholds'!$I$17,"G",IF(L158&lt;'Authority RAG Thresholds'!$G$17,"R","A")))))</f>
        <v>N/A</v>
      </c>
      <c r="M170" s="151" t="str">
        <f>IF(M158="N/A","N/A",IF(M147&lt;0,"R",IF((M117+M116+M123+M115 +M118 +M126+  M101+M96+M97+M94+M102+M103 - M89-M88-M85-M87)&lt;0,"G",IF(M158&gt;'Authority RAG Thresholds'!$I$17,"G",IF(M158&lt;'Authority RAG Thresholds'!$G$17,"R","A")))))</f>
        <v>N/A</v>
      </c>
      <c r="N170" s="27"/>
      <c r="O170" s="27" t="s">
        <v>253</v>
      </c>
      <c r="P170" s="151" t="str">
        <f>IF(P158="N/A","N/A",IF(P147&lt;0,"R",IF((P117+P116+P123+P115 +P118 +P126+  P101+P96+P97+P94+P102+P103 - P89-P88-P85-P87)&lt;0,"G",IF(P158&gt;'Authority RAG Thresholds'!$I$17,"G",IF(P158&lt;'Authority RAG Thresholds'!$G$17,"R","A")))))</f>
        <v>N/A</v>
      </c>
      <c r="Q170" s="151" t="str">
        <f>IF(Q158="N/A","N/A",IF(Q147&lt;0,"R",IF((Q117+Q116+Q123+Q115 +Q118 +Q126+  Q101+Q96+Q97+Q94+Q102+Q103 - Q89-Q88-Q85-Q87)&lt;0,"G",IF(Q158&gt;'Authority RAG Thresholds'!$I$17,"G",IF(Q158&lt;'Authority RAG Thresholds'!$G$17,"R","A")))))</f>
        <v>N/A</v>
      </c>
      <c r="R170" s="151" t="str">
        <f>IF(R158="N/A","N/A",IF(R147&lt;0,"R",IF((R117+R116+R123+R115 +R118 +R126+  R101+R96+R97+R94+R102+R103 - R89-R88-R85-R87)&lt;0,"G",IF(R158&gt;'Authority RAG Thresholds'!$I$17,"G",IF(R158&lt;'Authority RAG Thresholds'!$G$17,"R","A")))))</f>
        <v>N/A</v>
      </c>
      <c r="S170" s="27"/>
    </row>
    <row r="171" spans="1:19" ht="12" x14ac:dyDescent="0.2">
      <c r="A171" s="143"/>
      <c r="C171" s="143"/>
      <c r="D171" s="27"/>
      <c r="E171" s="27" t="s">
        <v>77</v>
      </c>
      <c r="F171" s="151" t="e">
        <f>IF((F34+IF(F36&lt;0,F36,0)-F52)&lt;0,"R",IF(((F117+F116+F123+F115 +F118 +F126+  F101+F96+F97+F94+F102+F103 - F89-F88-F85-F87)&lt;0),"G",IF(F159&lt;'Authority RAG Thresholds'!$I$18,"G",IF(F159&gt;'Authority RAG Thresholds'!$G$18,"R","A"))))</f>
        <v>#DIV/0!</v>
      </c>
      <c r="G171" s="151" t="e">
        <f>IF((G34+IF(G36&lt;0,G36,0)-G52)&lt;0,"R",IF(((G117+G116+G123+G115 +G118 +G126+  G101+G96+G97+G94+G102+G103 - G89-G88-G85-G87)&lt;0),"G",IF(G159&lt;'Authority RAG Thresholds'!$I$18,"G",IF(G159&gt;'Authority RAG Thresholds'!$G$18,"R","A"))))</f>
        <v>#DIV/0!</v>
      </c>
      <c r="H171" s="151" t="e">
        <f>IF((H34+IF(H36&lt;0,H36,0)-H52)&lt;0,"R",IF(((H117+H116+H123+H115 +H118 +H126+  H101+H96+H97+H94+H102+H103 - H89-H88-H85-H87)&lt;0),"G",IF(H159&lt;'Authority RAG Thresholds'!$I$18,"G",IF(H159&gt;'Authority RAG Thresholds'!$G$18,"R","A"))))</f>
        <v>#DIV/0!</v>
      </c>
      <c r="I171" s="27"/>
      <c r="J171" s="27" t="s">
        <v>77</v>
      </c>
      <c r="K171" s="151" t="e">
        <f>IF((K34+IF(K36&lt;0,K36,0)-K52)&lt;0,"R",IF(((K117+K116+K123+K115 +K118 +K126+  K101+K96+K97+K94+K102+K103 - K89-K88-K85-K87)&lt;0),"G",IF(K159&lt;'Authority RAG Thresholds'!$I$18,"G",IF(K159&gt;'Authority RAG Thresholds'!$G$18,"R","A"))))</f>
        <v>#DIV/0!</v>
      </c>
      <c r="L171" s="151" t="e">
        <f>IF((L34+IF(L36&lt;0,L36,0)-L52)&lt;0,"R",IF(((L117+L116+L123+L115 +L118 +L126+  L101+L96+L97+L94+L102+L103 - L89-L88-L85-L87)&lt;0),"G",IF(L159&lt;'Authority RAG Thresholds'!$I$18,"G",IF(L159&gt;'Authority RAG Thresholds'!$G$18,"R","A"))))</f>
        <v>#DIV/0!</v>
      </c>
      <c r="M171" s="151" t="e">
        <f>IF((M34+IF(M36&lt;0,M36,0)-M52)&lt;0,"R",IF(((M117+M116+M123+M115 +M118 +M126+  M101+M96+M97+M94+M102+M103 - M89-M88-M85-M87)&lt;0),"G",IF(M159&lt;'Authority RAG Thresholds'!$I$18,"G",IF(M159&gt;'Authority RAG Thresholds'!$G$18,"R","A"))))</f>
        <v>#DIV/0!</v>
      </c>
      <c r="N171" s="27"/>
      <c r="O171" s="27" t="s">
        <v>77</v>
      </c>
      <c r="P171" s="151" t="e">
        <f>IF((P34+IF(P36&lt;0,P36,0)-P52)&lt;0,"R",IF(((P117+P116+P123+P115 +P118 +P126+  P101+P96+P97+P94+P102+P103 - P89-P88-P85-P87)&lt;0),"G",IF(P159&lt;'Authority RAG Thresholds'!$I$18,"G",IF(P159&gt;'Authority RAG Thresholds'!$G$18,"R","A"))))</f>
        <v>#DIV/0!</v>
      </c>
      <c r="Q171" s="151" t="e">
        <f>IF((Q34+IF(Q36&lt;0,Q36,0)-Q52)&lt;0,"R",IF(((Q117+Q116+Q123+Q115 +Q118 +Q126+  Q101+Q96+Q97+Q94+Q102+Q103 - Q89-Q88-Q85-Q87)&lt;0),"G",IF(Q159&lt;'Authority RAG Thresholds'!$I$18,"G",IF(Q159&gt;'Authority RAG Thresholds'!$G$18,"R","A"))))</f>
        <v>#DIV/0!</v>
      </c>
      <c r="R171" s="151" t="e">
        <f>IF((R34+IF(R36&lt;0,R36,0)-R52)&lt;0,"R",IF(((R117+R116+R123+R115 +R118 +R126+  R101+R96+R97+R94+R102+R103 - R89-R88-R85-R87)&lt;0),"G",IF(R159&lt;'Authority RAG Thresholds'!$I$18,"G",IF(R159&gt;'Authority RAG Thresholds'!$G$18,"R","A"))))</f>
        <v>#DIV/0!</v>
      </c>
      <c r="S171" s="27"/>
    </row>
    <row r="172" spans="1:19" ht="12" x14ac:dyDescent="0.2">
      <c r="A172" s="143"/>
      <c r="C172" s="143"/>
      <c r="D172" s="27"/>
      <c r="E172" s="27" t="s">
        <v>82</v>
      </c>
      <c r="F172" s="151" t="e">
        <f>IF((F34+IF(F36&lt;0,F36,0)-F52)&lt;0,"R",IF(( ((F117+F116+F123+F115 +F118 +F126+  F101+F96+F97+F94+F102+F103 - F89-F88-F85-F87)-(F70-F119) )&lt;0),"G",IF(F160&lt;'Authority RAG Thresholds'!$I$19,"G",IF(F160&gt;'Authority RAG Thresholds'!$G$19,"R","A"))))</f>
        <v>#DIV/0!</v>
      </c>
      <c r="G172" s="151" t="e">
        <f>IF((G34+IF(G36&lt;0,G36,0)-G52)&lt;0,"R",IF(( ((G117+G116+G123+G115 +G118 +G126+  G101+G96+G97+G94+G102+G103 - G89-G88-G85-G87)-(G70-G119) )&lt;0),"G",IF(G160&lt;'Authority RAG Thresholds'!$I$19,"G",IF(G160&gt;'Authority RAG Thresholds'!$G$19,"R","A"))))</f>
        <v>#DIV/0!</v>
      </c>
      <c r="H172" s="151" t="e">
        <f>IF((H34+IF(H36&lt;0,H36,0)-H52)&lt;0,"R",IF(( ((H117+H116+H123+H115 +H118 +H126+  H101+H96+H97+H94+H102+H103 - H89-H88-H85-H87)-(H70-H119) )&lt;0),"G",IF(H160&lt;'Authority RAG Thresholds'!$I$19,"G",IF(H160&gt;'Authority RAG Thresholds'!$G$19,"R","A"))))</f>
        <v>#DIV/0!</v>
      </c>
      <c r="I172" s="27"/>
      <c r="J172" s="27" t="s">
        <v>82</v>
      </c>
      <c r="K172" s="151" t="e">
        <f>IF((K34+IF(K36&lt;0,K36,0)-K52)&lt;0,"R",IF(( ((K117+K116+K123+K115 +K118 +K126+  K101+K96+K97+K94+K102+K103 - K89-K88-K85-K87)-(K70-K119) )&lt;0),"G",IF(K160&lt;'Authority RAG Thresholds'!$I$19,"G",IF(K160&gt;'Authority RAG Thresholds'!$G$19,"R","A"))))</f>
        <v>#DIV/0!</v>
      </c>
      <c r="L172" s="151" t="e">
        <f>IF((L34+IF(L36&lt;0,L36,0)-L52)&lt;0,"R",IF(( ((L117+L116+L123+L115 +L118 +L126+  L101+L96+L97+L94+L102+L103 - L89-L88-L85-L87)-(L70-L119) )&lt;0),"G",IF(L160&lt;'Authority RAG Thresholds'!$I$19,"G",IF(L160&gt;'Authority RAG Thresholds'!$G$19,"R","A"))))</f>
        <v>#DIV/0!</v>
      </c>
      <c r="M172" s="151" t="e">
        <f>IF((M34+IF(M36&lt;0,M36,0)-M52)&lt;0,"R",IF(( ((M117+M116+M123+M115 +M118 +M126+  M101+M96+M97+M94+M102+M103 - M89-M88-M85-M87)-(M70-M119) )&lt;0),"G",IF(M160&lt;'Authority RAG Thresholds'!$I$19,"G",IF(M160&gt;'Authority RAG Thresholds'!$G$19,"R","A"))))</f>
        <v>#DIV/0!</v>
      </c>
      <c r="N172" s="27"/>
      <c r="O172" s="27" t="s">
        <v>82</v>
      </c>
      <c r="P172" s="151" t="e">
        <f>IF((P34+IF(P36&lt;0,P36,0)-P52)&lt;0,"R",IF(( ((P117+P116+P123+P115 +P118 +P126+  P101+P96+P97+P94+P102+P103 - P89-P88-P85-P87)-(P70-P119) )&lt;0),"G",IF(P160&lt;'Authority RAG Thresholds'!$I$19,"G",IF(P160&gt;'Authority RAG Thresholds'!$G$19,"R","A"))))</f>
        <v>#DIV/0!</v>
      </c>
      <c r="Q172" s="151" t="e">
        <f>IF((Q34+IF(Q36&lt;0,Q36,0)-Q52)&lt;0,"R",IF(( ((Q117+Q116+Q123+Q115 +Q118 +Q126+  Q101+Q96+Q97+Q94+Q102+Q103 - Q89-Q88-Q85-Q87)-(Q70-Q119) )&lt;0),"G",IF(Q160&lt;'Authority RAG Thresholds'!$I$19,"G",IF(Q160&gt;'Authority RAG Thresholds'!$G$19,"R","A"))))</f>
        <v>#DIV/0!</v>
      </c>
      <c r="R172" s="151" t="e">
        <f>IF((R34+IF(R36&lt;0,R36,0)-R52)&lt;0,"R",IF(( ((R117+R116+R123+R115 +R118 +R126+  R101+R96+R97+R94+R102+R103 - R89-R88-R85-R87)-(R70-R119) )&lt;0),"G",IF(R160&lt;'Authority RAG Thresholds'!$I$19,"G",IF(R160&gt;'Authority RAG Thresholds'!$G$19,"R","A"))))</f>
        <v>#DIV/0!</v>
      </c>
      <c r="S172" s="27"/>
    </row>
    <row r="173" spans="1:19" ht="12" x14ac:dyDescent="0.2">
      <c r="A173" s="143"/>
      <c r="C173" s="143"/>
      <c r="D173" s="27"/>
      <c r="E173" s="27" t="s">
        <v>75</v>
      </c>
      <c r="F173" s="151" t="str">
        <f>IF(-(F37+F38)&lt;=0,"G",IF(  (F34+ IF(F36&lt;0,F36,0)+F40)  &lt;0,"R",IF(F161&gt;'Authority RAG Thresholds'!$I$20,"G",IF(F161&lt;'Authority RAG Thresholds'!$G$20,"R","A"))))</f>
        <v>G</v>
      </c>
      <c r="G173" s="151" t="str">
        <f>IF(-(G37+G38)&lt;=0,"G",IF(  (G34+ IF(G36&lt;0,G36,0)+G40)  &lt;0,"R",IF(G161&gt;'Authority RAG Thresholds'!$I$20,"G",IF(G161&lt;'Authority RAG Thresholds'!$G$20,"R","A"))))</f>
        <v>G</v>
      </c>
      <c r="H173" s="151" t="str">
        <f>IF(-(H37+H38)&lt;=0,"G",IF(  (H34+ IF(H36&lt;0,H36,0)+H40)  &lt;0,"R",IF(H161&gt;'Authority RAG Thresholds'!$I$20,"G",IF(H161&lt;'Authority RAG Thresholds'!$G$20,"R","A"))))</f>
        <v>G</v>
      </c>
      <c r="I173" s="27"/>
      <c r="J173" s="27" t="s">
        <v>75</v>
      </c>
      <c r="K173" s="151" t="str">
        <f>IF(-(K37+K38)&lt;=0,"G",IF(  (K34+ IF(K36&lt;0,K36,0)+K40)  &lt;0,"R",IF(K161&gt;'Authority RAG Thresholds'!$I$20,"G",IF(K161&lt;'Authority RAG Thresholds'!$G$20,"R","A"))))</f>
        <v>G</v>
      </c>
      <c r="L173" s="151" t="str">
        <f>IF(-(L37+L38)&lt;=0,"G",IF(  (L34+ IF(L36&lt;0,L36,0)+L40)  &lt;0,"R",IF(L161&gt;'Authority RAG Thresholds'!$I$20,"G",IF(L161&lt;'Authority RAG Thresholds'!$G$20,"R","A"))))</f>
        <v>G</v>
      </c>
      <c r="M173" s="151" t="str">
        <f>IF(-(M37+M38)&lt;=0,"G",IF(  (M34+ IF(M36&lt;0,M36,0)+M40)  &lt;0,"R",IF(M161&gt;'Authority RAG Thresholds'!$I$20,"G",IF(M161&lt;'Authority RAG Thresholds'!$G$20,"R","A"))))</f>
        <v>G</v>
      </c>
      <c r="N173" s="27"/>
      <c r="O173" s="27" t="s">
        <v>75</v>
      </c>
      <c r="P173" s="151" t="str">
        <f>IF(-(P37+P38)&lt;=0,"G",IF(  (P34+ IF(P36&lt;0,P36,0)+P40)  &lt;0,"R",IF(P161&gt;'Authority RAG Thresholds'!$I$20,"G",IF(P161&lt;'Authority RAG Thresholds'!$G$20,"R","A"))))</f>
        <v>G</v>
      </c>
      <c r="Q173" s="151" t="str">
        <f>IF(-(Q37+Q38)&lt;=0,"G",IF(  (Q34+ IF(Q36&lt;0,Q36,0)+Q40)  &lt;0,"R",IF(Q161&gt;'Authority RAG Thresholds'!$I$20,"G",IF(Q161&lt;'Authority RAG Thresholds'!$G$20,"R","A"))))</f>
        <v>G</v>
      </c>
      <c r="R173" s="151" t="str">
        <f>IF(-(R37+R38)&lt;=0,"G",IF(  (R34+ IF(R36&lt;0,R36,0)+R40)  &lt;0,"R",IF(R161&gt;'Authority RAG Thresholds'!$I$20,"G",IF(R161&lt;'Authority RAG Thresholds'!$G$20,"R","A"))))</f>
        <v>G</v>
      </c>
      <c r="S173" s="27"/>
    </row>
    <row r="174" spans="1:19" ht="12" x14ac:dyDescent="0.2">
      <c r="A174" s="143"/>
      <c r="C174" s="143"/>
      <c r="D174" s="27"/>
      <c r="E174" s="27" t="s">
        <v>78</v>
      </c>
      <c r="F174" s="151" t="e">
        <f>IF(F162&gt;'Authority RAG Thresholds'!$I$21,"G",IF(F162&lt;'Authority RAG Thresholds'!$G$21,"R","A"))</f>
        <v>#DIV/0!</v>
      </c>
      <c r="G174" s="151" t="e">
        <f>IF(G162&gt;'Authority RAG Thresholds'!$I$21,"G",IF(G162&lt;'Authority RAG Thresholds'!$G$21,"R","A"))</f>
        <v>#DIV/0!</v>
      </c>
      <c r="H174" s="151" t="e">
        <f>IF(H162&gt;'Authority RAG Thresholds'!$I$21,"G",IF(H162&lt;'Authority RAG Thresholds'!$G$21,"R","A"))</f>
        <v>#DIV/0!</v>
      </c>
      <c r="I174" s="27"/>
      <c r="J174" s="27" t="s">
        <v>78</v>
      </c>
      <c r="K174" s="151" t="e">
        <f>IF(K162&gt;'Authority RAG Thresholds'!$I$21,"G",IF(K162&lt;'Authority RAG Thresholds'!$G$21,"R","A"))</f>
        <v>#DIV/0!</v>
      </c>
      <c r="L174" s="151" t="e">
        <f>IF(L162&gt;'Authority RAG Thresholds'!$I$21,"G",IF(L162&lt;'Authority RAG Thresholds'!$G$21,"R","A"))</f>
        <v>#DIV/0!</v>
      </c>
      <c r="M174" s="151" t="e">
        <f>IF(M162&gt;'Authority RAG Thresholds'!$I$21,"G",IF(M162&lt;'Authority RAG Thresholds'!$G$21,"R","A"))</f>
        <v>#DIV/0!</v>
      </c>
      <c r="N174" s="27"/>
      <c r="O174" s="27" t="s">
        <v>78</v>
      </c>
      <c r="P174" s="151" t="e">
        <f>IF(P162&gt;'Authority RAG Thresholds'!$I$21,"G",IF(P162&lt;'Authority RAG Thresholds'!$G$21,"R","A"))</f>
        <v>#DIV/0!</v>
      </c>
      <c r="Q174" s="151" t="e">
        <f>IF(Q162&gt;'Authority RAG Thresholds'!$I$21,"G",IF(Q162&lt;'Authority RAG Thresholds'!$G$21,"R","A"))</f>
        <v>#DIV/0!</v>
      </c>
      <c r="R174" s="151" t="e">
        <f>IF(R162&gt;'Authority RAG Thresholds'!$I$21,"G",IF(R162&lt;'Authority RAG Thresholds'!$G$21,"R","A"))</f>
        <v>#DIV/0!</v>
      </c>
      <c r="S174" s="27"/>
    </row>
    <row r="175" spans="1:19" ht="12" x14ac:dyDescent="0.2">
      <c r="A175" s="143"/>
      <c r="C175" s="143"/>
      <c r="D175" s="27"/>
      <c r="E175" s="27" t="s">
        <v>79</v>
      </c>
      <c r="F175" s="151" t="str">
        <f>IF(F163&gt;'Authority RAG Thresholds'!$G$22,"G","R")</f>
        <v>R</v>
      </c>
      <c r="G175" s="151" t="str">
        <f>IF(G163&gt;'Authority RAG Thresholds'!$G$22,"G","R")</f>
        <v>R</v>
      </c>
      <c r="H175" s="151" t="str">
        <f>IF(H163&gt;'Authority RAG Thresholds'!$G$22,"G","R")</f>
        <v>R</v>
      </c>
      <c r="I175" s="27"/>
      <c r="J175" s="27" t="s">
        <v>79</v>
      </c>
      <c r="K175" s="151" t="str">
        <f>IF(K163&gt;'Authority RAG Thresholds'!$G$22,"G","R")</f>
        <v>R</v>
      </c>
      <c r="L175" s="151" t="str">
        <f>IF(L163&gt;'Authority RAG Thresholds'!$G$22,"G","R")</f>
        <v>R</v>
      </c>
      <c r="M175" s="151" t="str">
        <f>IF(M163&gt;'Authority RAG Thresholds'!$G$22,"G","R")</f>
        <v>R</v>
      </c>
      <c r="N175" s="27"/>
      <c r="O175" s="27" t="s">
        <v>79</v>
      </c>
      <c r="P175" s="151" t="str">
        <f>IF(P163&gt;'Authority RAG Thresholds'!$G$22,"G","R")</f>
        <v>R</v>
      </c>
      <c r="Q175" s="151" t="str">
        <f>IF(Q163&gt;'Authority RAG Thresholds'!$G$22,"G","R")</f>
        <v>R</v>
      </c>
      <c r="R175" s="151" t="str">
        <f>IF(R163&gt;'Authority RAG Thresholds'!$G$22,"G","R")</f>
        <v>R</v>
      </c>
      <c r="S175" s="27"/>
    </row>
    <row r="176" spans="1:19" ht="12" x14ac:dyDescent="0.2">
      <c r="A176" s="143"/>
      <c r="C176" s="143"/>
      <c r="D176" s="27"/>
      <c r="E176" s="27" t="s">
        <v>80</v>
      </c>
      <c r="F176" s="151" t="e">
        <f>IF(F139=SysConfig!$F$43,"R",IF((F81+F82+F66+F67+F138)&lt;0,"G",IF(F164&lt;'Authority RAG Thresholds'!$I$23,"G",IF(F164&gt;'Authority RAG Thresholds'!$G$23,"R","A"))))</f>
        <v>#DIV/0!</v>
      </c>
      <c r="G176" s="151" t="e">
        <f>IF(G139=SysConfig!$F$43,"R",IF((G81+G82+G66+G67+G138)&lt;0,"G",IF(G164&lt;'Authority RAG Thresholds'!$I$23,"G",IF(G164&gt;'Authority RAG Thresholds'!$G$23,"R","A"))))</f>
        <v>#DIV/0!</v>
      </c>
      <c r="H176" s="151" t="e">
        <f>IF(H139=SysConfig!$F$43,"R",IF((H81+H82+H66+H67+H138)&lt;0,"G",IF(H164&lt;'Authority RAG Thresholds'!$I$23,"G",IF(H164&gt;'Authority RAG Thresholds'!$G$23,"R","A"))))</f>
        <v>#DIV/0!</v>
      </c>
      <c r="I176" s="27"/>
      <c r="J176" s="27" t="s">
        <v>80</v>
      </c>
      <c r="K176" s="151" t="e">
        <f>IF(K139=SysConfig!$F$43,"R",IF((K81+K82+K66+K67+K138)&lt;0,"G",IF(K164&lt;'Authority RAG Thresholds'!$I$23,"G",IF(K164&gt;'Authority RAG Thresholds'!$G$23,"R","A"))))</f>
        <v>#DIV/0!</v>
      </c>
      <c r="L176" s="151" t="e">
        <f>IF(L139=SysConfig!$F$43,"R",IF((L81+L82+L66+L67+L138)&lt;0,"G",IF(L164&lt;'Authority RAG Thresholds'!$I$23,"G",IF(L164&gt;'Authority RAG Thresholds'!$G$23,"R","A"))))</f>
        <v>#DIV/0!</v>
      </c>
      <c r="M176" s="151" t="e">
        <f>IF(M139=SysConfig!$F$43,"R",IF((M81+M82+M66+M67+M138)&lt;0,"G",IF(M164&lt;'Authority RAG Thresholds'!$I$23,"G",IF(M164&gt;'Authority RAG Thresholds'!$G$23,"R","A"))))</f>
        <v>#DIV/0!</v>
      </c>
      <c r="N176" s="27"/>
      <c r="O176" s="27" t="s">
        <v>80</v>
      </c>
      <c r="P176" s="151" t="e">
        <f>IF(P139=SysConfig!$F$43,"R",IF((P81+P82+P66+P67+P138)&lt;0,"G",IF(P164&lt;'Authority RAG Thresholds'!$I$23,"G",IF(P164&gt;'Authority RAG Thresholds'!$G$23,"R","A"))))</f>
        <v>#DIV/0!</v>
      </c>
      <c r="Q176" s="151" t="e">
        <f>IF(Q139=SysConfig!$F$43,"R",IF((Q81+Q82+Q66+Q67+Q138)&lt;0,"G",IF(Q164&lt;'Authority RAG Thresholds'!$I$23,"G",IF(Q164&gt;'Authority RAG Thresholds'!$G$23,"R","A"))))</f>
        <v>#DIV/0!</v>
      </c>
      <c r="R176" s="151" t="e">
        <f>IF(R139=SysConfig!$F$43,"R",IF((R81+R82+R66+R67+R138)&lt;0,"G",IF(R164&lt;'Authority RAG Thresholds'!$I$23,"G",IF(R164&gt;'Authority RAG Thresholds'!$G$23,"R","A"))))</f>
        <v>#DIV/0!</v>
      </c>
      <c r="S176" s="27"/>
    </row>
    <row r="177" spans="1:20" ht="12" x14ac:dyDescent="0.2">
      <c r="A177" s="143"/>
      <c r="C177" s="143"/>
      <c r="D177" s="27"/>
      <c r="E177" s="27"/>
      <c r="F177" s="27"/>
      <c r="G177" s="27"/>
      <c r="H177" s="27"/>
      <c r="I177" s="27"/>
      <c r="J177" s="27"/>
      <c r="K177" s="27"/>
      <c r="L177" s="27"/>
      <c r="M177" s="27"/>
      <c r="N177" s="27"/>
      <c r="O177" s="27"/>
      <c r="P177" s="27"/>
      <c r="Q177" s="27"/>
      <c r="R177" s="27"/>
      <c r="S177" s="27"/>
    </row>
    <row r="178" spans="1:20" ht="12" x14ac:dyDescent="0.2">
      <c r="A178" s="143"/>
      <c r="C178" s="143"/>
      <c r="D178" s="27"/>
      <c r="E178" s="27"/>
      <c r="F178" s="27"/>
      <c r="G178" s="27"/>
      <c r="H178" s="27"/>
      <c r="I178" s="27"/>
      <c r="J178" s="27"/>
      <c r="K178" s="27"/>
      <c r="L178" s="27"/>
      <c r="M178" s="27"/>
      <c r="N178" s="27"/>
      <c r="O178" s="27"/>
      <c r="P178" s="27"/>
      <c r="Q178" s="27"/>
      <c r="R178" s="27"/>
      <c r="S178" s="27"/>
    </row>
    <row r="179" spans="1:20" ht="12" x14ac:dyDescent="0.2">
      <c r="A179" s="143"/>
      <c r="C179" s="143"/>
      <c r="D179" s="27"/>
      <c r="E179" s="27"/>
      <c r="F179" s="27"/>
      <c r="G179" s="27"/>
      <c r="H179" s="27"/>
      <c r="I179" s="27"/>
      <c r="J179" s="27"/>
      <c r="K179" s="27"/>
      <c r="L179" s="27"/>
      <c r="M179" s="27"/>
      <c r="N179" s="27"/>
      <c r="O179" s="27"/>
      <c r="P179" s="27"/>
      <c r="Q179" s="27"/>
      <c r="R179" s="27"/>
      <c r="S179" s="27"/>
    </row>
    <row r="180" spans="1:20" ht="12" x14ac:dyDescent="0.2">
      <c r="A180" s="143"/>
      <c r="C180" s="143"/>
      <c r="D180" s="27"/>
      <c r="E180" s="27"/>
      <c r="F180" s="27"/>
      <c r="G180" s="27"/>
      <c r="H180" s="27"/>
      <c r="I180" s="27"/>
      <c r="J180" s="27"/>
      <c r="K180" s="27"/>
      <c r="L180" s="27"/>
      <c r="M180" s="27"/>
      <c r="N180" s="27"/>
      <c r="O180" s="27"/>
      <c r="P180" s="27"/>
      <c r="Q180" s="27"/>
      <c r="R180" s="27"/>
      <c r="S180" s="27"/>
    </row>
    <row r="181" spans="1:20" ht="12" x14ac:dyDescent="0.2">
      <c r="A181" s="143"/>
      <c r="C181" s="143"/>
      <c r="D181" s="27"/>
      <c r="E181" s="27"/>
      <c r="F181" s="27"/>
      <c r="G181" s="27"/>
      <c r="H181" s="27"/>
      <c r="I181" s="27"/>
      <c r="J181" s="27"/>
      <c r="K181" s="27"/>
      <c r="L181" s="27"/>
      <c r="M181" s="27"/>
      <c r="N181" s="27"/>
      <c r="O181" s="27"/>
      <c r="P181" s="27"/>
      <c r="Q181" s="27"/>
      <c r="R181" s="27"/>
      <c r="S181" s="27"/>
    </row>
    <row r="182" spans="1:20" ht="12" x14ac:dyDescent="0.2">
      <c r="A182" s="143"/>
      <c r="C182" s="143"/>
      <c r="D182" s="27"/>
      <c r="E182" s="27"/>
      <c r="F182" s="27"/>
      <c r="G182" s="27"/>
      <c r="H182" s="27"/>
      <c r="I182" s="27"/>
      <c r="J182" s="27"/>
      <c r="K182" s="27"/>
      <c r="L182" s="27"/>
      <c r="M182" s="27"/>
      <c r="N182" s="27"/>
      <c r="O182" s="27"/>
      <c r="P182" s="27"/>
      <c r="Q182" s="27"/>
      <c r="R182" s="27"/>
      <c r="S182" s="27"/>
    </row>
    <row r="183" spans="1:20" ht="12" x14ac:dyDescent="0.2">
      <c r="A183" s="143"/>
      <c r="C183" s="143"/>
      <c r="D183" s="27"/>
      <c r="E183" s="27"/>
      <c r="F183" s="27"/>
      <c r="G183" s="27"/>
      <c r="H183" s="27"/>
      <c r="I183" s="27"/>
      <c r="J183" s="27"/>
      <c r="K183" s="27"/>
      <c r="L183" s="27"/>
      <c r="M183" s="27"/>
      <c r="N183" s="27"/>
      <c r="O183" s="27"/>
      <c r="P183" s="27"/>
      <c r="Q183" s="27"/>
      <c r="R183" s="27"/>
      <c r="S183" s="27"/>
    </row>
    <row r="184" spans="1:20" ht="15.75" x14ac:dyDescent="0.25">
      <c r="A184" s="90" t="s">
        <v>158</v>
      </c>
      <c r="B184" s="90"/>
      <c r="C184" s="90"/>
      <c r="D184" s="90"/>
      <c r="E184" s="90"/>
      <c r="F184" s="90"/>
      <c r="G184" s="90"/>
      <c r="H184" s="90"/>
      <c r="I184" s="90"/>
      <c r="J184" s="90"/>
      <c r="K184" s="90"/>
      <c r="L184" s="90"/>
      <c r="M184" s="90"/>
      <c r="N184" s="90"/>
      <c r="O184" s="90"/>
      <c r="P184" s="90"/>
      <c r="Q184" s="90"/>
      <c r="R184" s="90"/>
      <c r="S184" s="90"/>
      <c r="T184" s="90"/>
    </row>
    <row r="185" spans="1:20" ht="14.45" customHeight="1" x14ac:dyDescent="0.2"/>
  </sheetData>
  <sheetProtection password="D565" sheet="1" objects="1" scenarios="1"/>
  <protectedRanges>
    <protectedRange sqref="P21:R23 P131:R132 P45:R45 P48:R49 P56:R59 P64:R64 P101:R101 P123:R123 P138:R138 P146:R146 P25:R27 P29:R33 P69:R70 P36:R39 P84:R86 P96:R96 P94:R94 P66:R66 P119:R119 P81:R81 P117:R117 P75:R75" name="Sub Supplier 3"/>
    <protectedRange sqref="K21:M23 K119:M119 K45:M45 K48:M49 K56:M59 K64:M64 K101:M101 K123:M123 K131:M132 K138:M138 K146:M146 K25:M27 K29:M33 K69:M70 K36:M39 K84:M86 K96:M96 K94:M94 K66:M66 K81:M81 K117:M117 K75:M75" name="Sub Suppllier 2"/>
    <protectedRange sqref="F21:H23 F42:H42 F45:H45 F48:H49 F56:H59 F64:H64 F101:H101 F123:H123 F131:H132 F138:H138 F146:H146 F25:H27 F29:H33 K42:M42 P42:R42 F69:H70 F36:H39 F84:H86 F96:H96 F94:H94 F66:H66 F119:H119 F81:H81 F117:H117 F75:H75" name="Sub Supplier 1"/>
    <protectedRange sqref="E16 J16 O16" name="Sub Supplier Names"/>
    <protectedRange sqref="F41:H41" name="Lead Financial Input_2"/>
    <protectedRange sqref="K41:M41" name="Lead Financial Input 2_1"/>
    <protectedRange sqref="P41:R41" name="Lead Financial Inpit 3_1"/>
    <protectedRange sqref="F46:H46" name="Lead Financial Input_3"/>
    <protectedRange sqref="K46:M46" name="Lead Financial Input 2_2"/>
    <protectedRange sqref="P46:R46" name="Lead Financial Inpit 3_2"/>
    <protectedRange sqref="F60:H60 K60:M60 P60:R60" name="Lead Financial Input"/>
    <protectedRange sqref="F63:H63 K63:M63 P63:R63" name="Lead Financial Input_4"/>
    <protectedRange sqref="F68:H68 K68:M68 P68:R68" name="Lead Financial Input_5"/>
    <protectedRange sqref="F71:H72 K71:M72 P71:R72" name="Lead Financial Input_6"/>
    <protectedRange sqref="K65:M65 P65:R65 F65:H65" name="Lead Financial Input_7"/>
    <protectedRange sqref="F76:H77 F79:H80" name="Lead Financial Input_8"/>
    <protectedRange sqref="K76:M77 K79:M80" name="Lead Financial Input 2"/>
    <protectedRange sqref="P76:R77 P79:R80" name="Lead Financial Inpit 3"/>
    <protectedRange sqref="F83:H83" name="Lead Financial Input_9"/>
    <protectedRange sqref="K83:M83" name="Lead Financial Input 2_3"/>
    <protectedRange sqref="P83:R83" name="Lead Financial Inpit 3_3"/>
    <protectedRange sqref="F89:H89" name="Lead Financial Input_11"/>
    <protectedRange sqref="K89:M89" name="Lead Financial Input 2_5"/>
    <protectedRange sqref="P89:R89" name="Lead Financial Inpit 3_5"/>
    <protectedRange sqref="F87:H88" name="Lead Financial Input_12"/>
    <protectedRange sqref="K87:M88" name="Lead Financial Input 2_6"/>
    <protectedRange sqref="P87:R88" name="Lead Financial Inpit 3_6"/>
    <protectedRange sqref="F90:H90 K90:M90 P90:R90" name="Lead Financial Input_13"/>
    <protectedRange sqref="F93:H93" name="Lead Financial Input_10"/>
    <protectedRange sqref="K93:M93" name="Lead Financial Input 2_4"/>
    <protectedRange sqref="P93:R93" name="Lead Financial Inpit 3_4"/>
    <protectedRange sqref="F95:H95" name="Lead Financial Input_14"/>
    <protectedRange sqref="K95:M95" name="Lead Financial Input 2_7"/>
    <protectedRange sqref="P95:R95" name="Lead Financial Inpit 3_7"/>
    <protectedRange sqref="F97:H97 K97:M97 P97:R97" name="Lead Financial Input_15"/>
    <protectedRange sqref="P98:R98 K98:M98 F98:H98" name="Lead Financial Input_16"/>
    <protectedRange sqref="F103:H108 K103:M108 P103:R108 F126:H127 K126:M127 P126:R127" name="Lead Financial Input_17"/>
    <protectedRange sqref="F116:H116 K116:M116 P116:R116" name="Lead Financial Input_18"/>
    <protectedRange sqref="F120:H120" name="Lead Financial Input_20"/>
    <protectedRange sqref="K120:M120" name="Lead Financial Input 2_10"/>
    <protectedRange sqref="P120:R120" name="Lead Financial Inpit 3_10"/>
    <protectedRange sqref="F121:H122" name="Lead Financial Input_21"/>
    <protectedRange sqref="K121:M122" name="Lead Financial Input 2_11"/>
    <protectedRange sqref="P121:R122" name="Lead Financial Inpit 3_11"/>
    <protectedRange sqref="F115:H115" name="Lead Financial Input_22"/>
    <protectedRange sqref="K115:M115" name="Lead Financial Input 2_12"/>
    <protectedRange sqref="P115:R115" name="Lead Financial Inpit 3_12"/>
    <protectedRange sqref="F133:H133 K133:M133 P133:R133" name="Sub Supplier 1_2"/>
    <protectedRange sqref="F82:H82 K82:M82 P82:R82" name="Lead Financial Input_27"/>
    <protectedRange sqref="F99:H99 K99:M99 P99:R99" name="Lead Financial Input_28"/>
    <protectedRange sqref="F100:H100 K100:M100 P100:R100" name="Lead Financial Input_29"/>
    <protectedRange sqref="F102:H102 K102:M102 P102:R102" name="Lead Financial Input_30"/>
    <protectedRange sqref="F67:H67 K67:M67 P67:R67" name="Lead Financial Input_31"/>
    <protectedRange sqref="F118:H118 K118:M118 P118:R118" name="Lead Financial Input_32"/>
    <protectedRange sqref="F124:H124" name="Lead Financial Input_33"/>
    <protectedRange sqref="K124:M124" name="Lead Financial Input 2_14"/>
    <protectedRange sqref="P124:R124" name="Lead Financial Inpit 3_14"/>
    <protectedRange sqref="F125:H125" name="Lead Financial Input_34"/>
    <protectedRange sqref="K125:M125" name="Lead Financial Input 2_15"/>
    <protectedRange sqref="P125:R125" name="Lead Financial Inpit 3_15"/>
    <protectedRange sqref="F128:H128" name="Lead Financial Input_35"/>
    <protectedRange sqref="K128:M128" name="Lead Financial Input 2_16"/>
    <protectedRange sqref="P128:R128" name="Lead Financial Inpit 3_16"/>
    <protectedRange sqref="F145:H145" name="Lead Financial Input_37"/>
    <protectedRange sqref="K145:M145" name="Lead Financial Input 2_17"/>
    <protectedRange sqref="P145:R145" name="Lead Financial Inpit 3_17"/>
    <protectedRange sqref="F40:H40" name="Lead Financial Input_24"/>
    <protectedRange sqref="K40:M40" name="Lead Financial Input 2_8"/>
    <protectedRange sqref="P40:R40" name="Lead Financial Inpit 3_8"/>
    <protectedRange sqref="F78:H78" name="Lead Financial Input_25"/>
    <protectedRange sqref="K78:M78" name="Lead Financial Input 2_9"/>
    <protectedRange sqref="P78:R78" name="Lead Financial Inpit 3_9"/>
  </protectedRanges>
  <mergeCells count="1">
    <mergeCell ref="C6:D6"/>
  </mergeCells>
  <conditionalFormatting sqref="K171:M171 K174:M176">
    <cfRule type="expression" dxfId="281" priority="83" stopIfTrue="1">
      <formula>K171="R"</formula>
    </cfRule>
    <cfRule type="expression" dxfId="280" priority="84" stopIfTrue="1">
      <formula>K171="A"</formula>
    </cfRule>
    <cfRule type="expression" dxfId="279" priority="85" stopIfTrue="1">
      <formula>K171="G"</formula>
    </cfRule>
  </conditionalFormatting>
  <conditionalFormatting sqref="F168:H174">
    <cfRule type="expression" dxfId="278" priority="119" stopIfTrue="1">
      <formula>F168="R"</formula>
    </cfRule>
    <cfRule type="expression" dxfId="277" priority="120" stopIfTrue="1">
      <formula>F168="A"</formula>
    </cfRule>
    <cfRule type="expression" dxfId="276" priority="121" stopIfTrue="1">
      <formula>F168="G"</formula>
    </cfRule>
  </conditionalFormatting>
  <conditionalFormatting sqref="F172:H174">
    <cfRule type="expression" dxfId="275" priority="125" stopIfTrue="1">
      <formula>F172="R"</formula>
    </cfRule>
    <cfRule type="expression" dxfId="274" priority="126" stopIfTrue="1">
      <formula>F172="A"</formula>
    </cfRule>
    <cfRule type="expression" dxfId="273" priority="127" stopIfTrue="1">
      <formula>F172="G"</formula>
    </cfRule>
  </conditionalFormatting>
  <conditionalFormatting sqref="G172:H174">
    <cfRule type="expression" dxfId="272" priority="122" stopIfTrue="1">
      <formula>G172="R"</formula>
    </cfRule>
    <cfRule type="expression" dxfId="271" priority="123" stopIfTrue="1">
      <formula>G172="A"</formula>
    </cfRule>
    <cfRule type="expression" dxfId="270" priority="124" stopIfTrue="1">
      <formula>G172="G"</formula>
    </cfRule>
  </conditionalFormatting>
  <conditionalFormatting sqref="F171:H176">
    <cfRule type="expression" dxfId="269" priority="131" stopIfTrue="1">
      <formula>F171="R"</formula>
    </cfRule>
    <cfRule type="expression" dxfId="268" priority="132" stopIfTrue="1">
      <formula>F171="A"</formula>
    </cfRule>
    <cfRule type="expression" dxfId="267" priority="133" stopIfTrue="1">
      <formula>F171="G"</formula>
    </cfRule>
  </conditionalFormatting>
  <conditionalFormatting sqref="F170:H174">
    <cfRule type="expression" dxfId="266" priority="128" stopIfTrue="1">
      <formula>F170="R"</formula>
    </cfRule>
    <cfRule type="expression" dxfId="265" priority="129" stopIfTrue="1">
      <formula>F170="A"</formula>
    </cfRule>
    <cfRule type="expression" dxfId="264" priority="130" stopIfTrue="1">
      <formula>F170="G"</formula>
    </cfRule>
  </conditionalFormatting>
  <conditionalFormatting sqref="K170:M171 K174:M174">
    <cfRule type="expression" dxfId="263" priority="80" stopIfTrue="1">
      <formula>K170="R"</formula>
    </cfRule>
    <cfRule type="expression" dxfId="262" priority="81" stopIfTrue="1">
      <formula>K170="A"</formula>
    </cfRule>
    <cfRule type="expression" dxfId="261" priority="82" stopIfTrue="1">
      <formula>K170="G"</formula>
    </cfRule>
  </conditionalFormatting>
  <conditionalFormatting sqref="K174:M174">
    <cfRule type="expression" dxfId="260" priority="77" stopIfTrue="1">
      <formula>K174="R"</formula>
    </cfRule>
    <cfRule type="expression" dxfId="259" priority="78" stopIfTrue="1">
      <formula>K174="A"</formula>
    </cfRule>
    <cfRule type="expression" dxfId="258" priority="79" stopIfTrue="1">
      <formula>K174="G"</formula>
    </cfRule>
  </conditionalFormatting>
  <conditionalFormatting sqref="C5:D5">
    <cfRule type="expression" dxfId="257" priority="86">
      <formula>IF(AND(sysChk=0,sysWarn=0),1,0)</formula>
    </cfRule>
    <cfRule type="expression" dxfId="256" priority="87">
      <formula>IF(AND(sysChk=0,sysWarn&lt;&gt;0),1,0)</formula>
    </cfRule>
    <cfRule type="expression" dxfId="255" priority="88">
      <formula>IF(sysChk&lt;&gt;0,1,0)</formula>
    </cfRule>
  </conditionalFormatting>
  <conditionalFormatting sqref="K168:M171 K174:M174">
    <cfRule type="expression" dxfId="254" priority="74" stopIfTrue="1">
      <formula>K168="R"</formula>
    </cfRule>
    <cfRule type="expression" dxfId="253" priority="75" stopIfTrue="1">
      <formula>K168="A"</formula>
    </cfRule>
    <cfRule type="expression" dxfId="252" priority="76" stopIfTrue="1">
      <formula>K168="G"</formula>
    </cfRule>
  </conditionalFormatting>
  <conditionalFormatting sqref="P168:R171 P174:R174">
    <cfRule type="expression" dxfId="251" priority="62" stopIfTrue="1">
      <formula>P168="R"</formula>
    </cfRule>
    <cfRule type="expression" dxfId="250" priority="63" stopIfTrue="1">
      <formula>P168="A"</formula>
    </cfRule>
    <cfRule type="expression" dxfId="249" priority="64" stopIfTrue="1">
      <formula>P168="G"</formula>
    </cfRule>
  </conditionalFormatting>
  <conditionalFormatting sqref="P174:R174">
    <cfRule type="expression" dxfId="248" priority="65" stopIfTrue="1">
      <formula>P174="R"</formula>
    </cfRule>
    <cfRule type="expression" dxfId="247" priority="66" stopIfTrue="1">
      <formula>P174="A"</formula>
    </cfRule>
    <cfRule type="expression" dxfId="246" priority="67" stopIfTrue="1">
      <formula>P174="G"</formula>
    </cfRule>
  </conditionalFormatting>
  <conditionalFormatting sqref="P171:R171 P174:R176">
    <cfRule type="expression" dxfId="245" priority="71" stopIfTrue="1">
      <formula>P171="R"</formula>
    </cfRule>
    <cfRule type="expression" dxfId="244" priority="72" stopIfTrue="1">
      <formula>P171="A"</formula>
    </cfRule>
    <cfRule type="expression" dxfId="243" priority="73" stopIfTrue="1">
      <formula>P171="G"</formula>
    </cfRule>
  </conditionalFormatting>
  <conditionalFormatting sqref="P170:R171 P174:R174">
    <cfRule type="expression" dxfId="242" priority="68" stopIfTrue="1">
      <formula>P170="R"</formula>
    </cfRule>
    <cfRule type="expression" dxfId="241" priority="69" stopIfTrue="1">
      <formula>P170="A"</formula>
    </cfRule>
    <cfRule type="expression" dxfId="240" priority="70" stopIfTrue="1">
      <formula>P170="G"</formula>
    </cfRule>
  </conditionalFormatting>
  <conditionalFormatting sqref="K172:M172">
    <cfRule type="expression" dxfId="239" priority="47" stopIfTrue="1">
      <formula>K172="R"</formula>
    </cfRule>
    <cfRule type="expression" dxfId="238" priority="48" stopIfTrue="1">
      <formula>K172="A"</formula>
    </cfRule>
    <cfRule type="expression" dxfId="237" priority="49" stopIfTrue="1">
      <formula>K172="G"</formula>
    </cfRule>
  </conditionalFormatting>
  <conditionalFormatting sqref="K172:M172">
    <cfRule type="expression" dxfId="236" priority="53" stopIfTrue="1">
      <formula>K172="R"</formula>
    </cfRule>
    <cfRule type="expression" dxfId="235" priority="54" stopIfTrue="1">
      <formula>K172="A"</formula>
    </cfRule>
    <cfRule type="expression" dxfId="234" priority="55" stopIfTrue="1">
      <formula>K172="G"</formula>
    </cfRule>
  </conditionalFormatting>
  <conditionalFormatting sqref="L172:M172">
    <cfRule type="expression" dxfId="233" priority="50" stopIfTrue="1">
      <formula>L172="R"</formula>
    </cfRule>
    <cfRule type="expression" dxfId="232" priority="51" stopIfTrue="1">
      <formula>L172="A"</formula>
    </cfRule>
    <cfRule type="expression" dxfId="231" priority="52" stopIfTrue="1">
      <formula>L172="G"</formula>
    </cfRule>
  </conditionalFormatting>
  <conditionalFormatting sqref="K172:M172">
    <cfRule type="expression" dxfId="230" priority="59" stopIfTrue="1">
      <formula>K172="R"</formula>
    </cfRule>
    <cfRule type="expression" dxfId="229" priority="60" stopIfTrue="1">
      <formula>K172="A"</formula>
    </cfRule>
    <cfRule type="expression" dxfId="228" priority="61" stopIfTrue="1">
      <formula>K172="G"</formula>
    </cfRule>
  </conditionalFormatting>
  <conditionalFormatting sqref="K172:M172">
    <cfRule type="expression" dxfId="227" priority="56" stopIfTrue="1">
      <formula>K172="R"</formula>
    </cfRule>
    <cfRule type="expression" dxfId="226" priority="57" stopIfTrue="1">
      <formula>K172="A"</formula>
    </cfRule>
    <cfRule type="expression" dxfId="225" priority="58" stopIfTrue="1">
      <formula>K172="G"</formula>
    </cfRule>
  </conditionalFormatting>
  <conditionalFormatting sqref="P172:R172">
    <cfRule type="expression" dxfId="224" priority="32" stopIfTrue="1">
      <formula>P172="R"</formula>
    </cfRule>
    <cfRule type="expression" dxfId="223" priority="33" stopIfTrue="1">
      <formula>P172="A"</formula>
    </cfRule>
    <cfRule type="expression" dxfId="222" priority="34" stopIfTrue="1">
      <formula>P172="G"</formula>
    </cfRule>
  </conditionalFormatting>
  <conditionalFormatting sqref="P172:R172">
    <cfRule type="expression" dxfId="221" priority="38" stopIfTrue="1">
      <formula>P172="R"</formula>
    </cfRule>
    <cfRule type="expression" dxfId="220" priority="39" stopIfTrue="1">
      <formula>P172="A"</formula>
    </cfRule>
    <cfRule type="expression" dxfId="219" priority="40" stopIfTrue="1">
      <formula>P172="G"</formula>
    </cfRule>
  </conditionalFormatting>
  <conditionalFormatting sqref="Q172:R172">
    <cfRule type="expression" dxfId="218" priority="35" stopIfTrue="1">
      <formula>Q172="R"</formula>
    </cfRule>
    <cfRule type="expression" dxfId="217" priority="36" stopIfTrue="1">
      <formula>Q172="A"</formula>
    </cfRule>
    <cfRule type="expression" dxfId="216" priority="37" stopIfTrue="1">
      <formula>Q172="G"</formula>
    </cfRule>
  </conditionalFormatting>
  <conditionalFormatting sqref="P172:R172">
    <cfRule type="expression" dxfId="215" priority="44" stopIfTrue="1">
      <formula>P172="R"</formula>
    </cfRule>
    <cfRule type="expression" dxfId="214" priority="45" stopIfTrue="1">
      <formula>P172="A"</formula>
    </cfRule>
    <cfRule type="expression" dxfId="213" priority="46" stopIfTrue="1">
      <formula>P172="G"</formula>
    </cfRule>
  </conditionalFormatting>
  <conditionalFormatting sqref="P172:R172">
    <cfRule type="expression" dxfId="212" priority="41" stopIfTrue="1">
      <formula>P172="R"</formula>
    </cfRule>
    <cfRule type="expression" dxfId="211" priority="42" stopIfTrue="1">
      <formula>P172="A"</formula>
    </cfRule>
    <cfRule type="expression" dxfId="210" priority="43" stopIfTrue="1">
      <formula>P172="G"</formula>
    </cfRule>
  </conditionalFormatting>
  <conditionalFormatting sqref="K173:M173">
    <cfRule type="expression" dxfId="209" priority="17" stopIfTrue="1">
      <formula>K173="R"</formula>
    </cfRule>
    <cfRule type="expression" dxfId="208" priority="18" stopIfTrue="1">
      <formula>K173="A"</formula>
    </cfRule>
    <cfRule type="expression" dxfId="207" priority="19" stopIfTrue="1">
      <formula>K173="G"</formula>
    </cfRule>
  </conditionalFormatting>
  <conditionalFormatting sqref="K173:M173">
    <cfRule type="expression" dxfId="206" priority="23" stopIfTrue="1">
      <formula>K173="R"</formula>
    </cfRule>
    <cfRule type="expression" dxfId="205" priority="24" stopIfTrue="1">
      <formula>K173="A"</formula>
    </cfRule>
    <cfRule type="expression" dxfId="204" priority="25" stopIfTrue="1">
      <formula>K173="G"</formula>
    </cfRule>
  </conditionalFormatting>
  <conditionalFormatting sqref="L173:M173">
    <cfRule type="expression" dxfId="203" priority="20" stopIfTrue="1">
      <formula>L173="R"</formula>
    </cfRule>
    <cfRule type="expression" dxfId="202" priority="21" stopIfTrue="1">
      <formula>L173="A"</formula>
    </cfRule>
    <cfRule type="expression" dxfId="201" priority="22" stopIfTrue="1">
      <formula>L173="G"</formula>
    </cfRule>
  </conditionalFormatting>
  <conditionalFormatting sqref="K173:M173">
    <cfRule type="expression" dxfId="200" priority="29" stopIfTrue="1">
      <formula>K173="R"</formula>
    </cfRule>
    <cfRule type="expression" dxfId="199" priority="30" stopIfTrue="1">
      <formula>K173="A"</formula>
    </cfRule>
    <cfRule type="expression" dxfId="198" priority="31" stopIfTrue="1">
      <formula>K173="G"</formula>
    </cfRule>
  </conditionalFormatting>
  <conditionalFormatting sqref="K173:M173">
    <cfRule type="expression" dxfId="197" priority="26" stopIfTrue="1">
      <formula>K173="R"</formula>
    </cfRule>
    <cfRule type="expression" dxfId="196" priority="27" stopIfTrue="1">
      <formula>K173="A"</formula>
    </cfRule>
    <cfRule type="expression" dxfId="195" priority="28" stopIfTrue="1">
      <formula>K173="G"</formula>
    </cfRule>
  </conditionalFormatting>
  <conditionalFormatting sqref="P173:R173">
    <cfRule type="expression" dxfId="194" priority="2" stopIfTrue="1">
      <formula>P173="R"</formula>
    </cfRule>
    <cfRule type="expression" dxfId="193" priority="3" stopIfTrue="1">
      <formula>P173="A"</formula>
    </cfRule>
    <cfRule type="expression" dxfId="192" priority="4" stopIfTrue="1">
      <formula>P173="G"</formula>
    </cfRule>
  </conditionalFormatting>
  <conditionalFormatting sqref="P173:R173">
    <cfRule type="expression" dxfId="191" priority="8" stopIfTrue="1">
      <formula>P173="R"</formula>
    </cfRule>
    <cfRule type="expression" dxfId="190" priority="9" stopIfTrue="1">
      <formula>P173="A"</formula>
    </cfRule>
    <cfRule type="expression" dxfId="189" priority="10" stopIfTrue="1">
      <formula>P173="G"</formula>
    </cfRule>
  </conditionalFormatting>
  <conditionalFormatting sqref="Q173:R173">
    <cfRule type="expression" dxfId="188" priority="5" stopIfTrue="1">
      <formula>Q173="R"</formula>
    </cfRule>
    <cfRule type="expression" dxfId="187" priority="6" stopIfTrue="1">
      <formula>Q173="A"</formula>
    </cfRule>
    <cfRule type="expression" dxfId="186" priority="7" stopIfTrue="1">
      <formula>Q173="G"</formula>
    </cfRule>
  </conditionalFormatting>
  <conditionalFormatting sqref="P173:R173">
    <cfRule type="expression" dxfId="185" priority="14" stopIfTrue="1">
      <formula>P173="R"</formula>
    </cfRule>
    <cfRule type="expression" dxfId="184" priority="15" stopIfTrue="1">
      <formula>P173="A"</formula>
    </cfRule>
    <cfRule type="expression" dxfId="183" priority="16" stopIfTrue="1">
      <formula>P173="G"</formula>
    </cfRule>
  </conditionalFormatting>
  <conditionalFormatting sqref="P173:R173">
    <cfRule type="expression" dxfId="182" priority="11" stopIfTrue="1">
      <formula>P173="R"</formula>
    </cfRule>
    <cfRule type="expression" dxfId="181" priority="12" stopIfTrue="1">
      <formula>P173="A"</formula>
    </cfRule>
    <cfRule type="expression" dxfId="180" priority="13" stopIfTrue="1">
      <formula>P173="G"</formula>
    </cfRule>
  </conditionalFormatting>
  <pageMargins left="0.70866141732283472" right="0.70866141732283472" top="0.74803149606299213" bottom="0.74803149606299213" header="0.31496062992125984" footer="0.31496062992125984"/>
  <pageSetup paperSize="9" scale="26" orientation="portrait" r:id="rId1"/>
  <rowBreaks count="1" manualBreakCount="1">
    <brk id="139" min="4" max="17" man="1"/>
  </rowBreaks>
  <legacyDrawing r:id="rId2"/>
  <extLst>
    <ext xmlns:x14="http://schemas.microsoft.com/office/spreadsheetml/2009/9/main" uri="{CCE6A557-97BC-4b89-ADB6-D9C93CAAB3DF}">
      <x14:dataValidations xmlns:xm="http://schemas.microsoft.com/office/excel/2006/main" count="5">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14:formula1>
            <xm:f>AND('Bidder Instructions'!$G$40=SysConfig!$F$36,F57&gt;=0)</xm:f>
          </x14:formula1>
          <xm:sqref>F57:H60 P138:R138 P57:R60 F63:H72 K63:M72 P63:R72 F75:H90 K75:M90 P75:R90 F93:H108 K93:M108 P93:R108 F115:H128 K115:M128 P115:R128 F138:H138 K138:M138 K57:M60</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SysConfig!$F$43:$F$44</xm:f>
          </x14:formula1>
          <xm:sqref>F139:H139 K139:M139 P139:R139</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Otherwise you have entered a positive value for D&amp;A.">
          <x14:formula1>
            <xm:f>AND('Bidder Instructions'!$G$40=SysConfig!$F$36,F52&lt;=0)</xm:f>
          </x14:formula1>
          <xm:sqref>F52:H53 K52:M53 P52:R53</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'Bidder Instructions'!$G$40=SysConfig!$F$36</xm:f>
          </x14:formula1>
          <xm:sqref>E16 F36:H42 F29:H33 P149:R149 P36:R42 K25:M27 K29:M33 K45:M46 F45:H46 F48:H49 P29:R33 P45:R46 K36:M42 P48:R49 K48:M49 K149:M149 F131:H133 K131:M133 P131:R133 K56:M56 P56:R56 F56:H56 F149:H149 O16 F25:H27 P145:R146 K145:M146 F145:H146 J16 F21:H23 K21:M23 P21:R23 P25:R27</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F24:H24 K24:M24 P24:R24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0070C0"/>
  </sheetPr>
  <dimension ref="A1:AU169"/>
  <sheetViews>
    <sheetView showGridLines="0" zoomScale="55" zoomScaleNormal="55" zoomScaleSheetLayoutView="80" workbookViewId="0">
      <pane ySplit="8" topLeftCell="A9" activePane="bottomLeft" state="frozen"/>
      <selection activeCell="A9" sqref="A9"/>
      <selection pane="bottomLeft" activeCell="E10" sqref="E10"/>
    </sheetView>
  </sheetViews>
  <sheetFormatPr defaultColWidth="0" defaultRowHeight="14.45" customHeight="1" zeroHeight="1" x14ac:dyDescent="0.2"/>
  <cols>
    <col min="1" max="1" width="4.140625" customWidth="1"/>
    <col min="2" max="2" width="6" customWidth="1"/>
    <col min="3" max="3" width="34.42578125" customWidth="1"/>
    <col min="4" max="4" width="1.85546875" customWidth="1"/>
    <col min="5" max="5" width="71.42578125" customWidth="1"/>
    <col min="6" max="14" width="26.42578125" customWidth="1"/>
    <col min="15" max="15" width="3.85546875" customWidth="1"/>
    <col min="16" max="16" width="71.42578125" customWidth="1"/>
    <col min="17" max="25" width="26.42578125" customWidth="1"/>
    <col min="26" max="26" width="3.85546875" customWidth="1"/>
    <col min="27" max="27" width="71.42578125" customWidth="1"/>
    <col min="28" max="36" width="26.5703125" customWidth="1"/>
    <col min="37" max="37" width="9.140625" customWidth="1"/>
    <col min="38" max="16384" width="9.140625" hidden="1"/>
  </cols>
  <sheetData>
    <row r="1" spans="1:37" ht="12" x14ac:dyDescent="0.2">
      <c r="A1" s="109" t="s">
        <v>103</v>
      </c>
      <c r="B1" s="109"/>
      <c r="C1" s="110"/>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row>
    <row r="2" spans="1:37" ht="12.75" x14ac:dyDescent="0.2">
      <c r="A2" s="109"/>
      <c r="B2" s="109"/>
      <c r="C2" s="111" t="str">
        <f>cstProjectName</f>
        <v>RM6232 - FM &amp; Workplace Services</v>
      </c>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row>
    <row r="3" spans="1:37" ht="12.75" x14ac:dyDescent="0.2">
      <c r="A3" s="109"/>
      <c r="B3" s="109"/>
      <c r="C3" s="112" t="str">
        <f ca="1">MID(CELL("filename",A1),FIND("]",CELL("filename",A1))+1,256)&amp;" Sheet"</f>
        <v>1.2b Subcontractor Input Sheet</v>
      </c>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row>
    <row r="4" spans="1:37" ht="12" x14ac:dyDescent="0.2">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row>
    <row r="5" spans="1:37" ht="12" x14ac:dyDescent="0.2">
      <c r="A5" s="109"/>
      <c r="B5" s="109"/>
      <c r="C5" s="113" t="str">
        <f>HYPERLINK("#'Contents'!A1",sysChkWord)</f>
        <v>All Checks OK</v>
      </c>
      <c r="D5" s="113"/>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row>
    <row r="6" spans="1:37" ht="12.75" x14ac:dyDescent="0.2">
      <c r="A6" s="109"/>
      <c r="B6" s="114"/>
      <c r="C6" s="238" t="str">
        <f>HYPERLINK("#'Contents'!A1","Click for Contents")</f>
        <v>Click for Contents</v>
      </c>
      <c r="D6" s="238"/>
      <c r="E6" s="113"/>
      <c r="F6" s="113"/>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row>
    <row r="7" spans="1:37" ht="12" x14ac:dyDescent="0.2">
      <c r="A7" s="109"/>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row>
    <row r="8" spans="1:37" ht="12" x14ac:dyDescent="0.2">
      <c r="A8" s="184">
        <f>SUM(A9:A156)</f>
        <v>0</v>
      </c>
      <c r="B8" s="184">
        <f>SUM(B9:B156)</f>
        <v>0</v>
      </c>
      <c r="C8" s="116"/>
      <c r="D8" s="116"/>
      <c r="E8" s="116"/>
      <c r="F8" s="116"/>
      <c r="G8" s="116"/>
      <c r="H8" s="116"/>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row>
    <row r="9" spans="1:37" ht="15" x14ac:dyDescent="0.2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row>
    <row r="10" spans="1:37" ht="15" x14ac:dyDescent="0.25">
      <c r="B10" s="25"/>
      <c r="C10" s="25"/>
      <c r="D10" s="25"/>
      <c r="E10" s="25" t="s">
        <v>103</v>
      </c>
      <c r="F10" s="25"/>
      <c r="G10" s="25"/>
      <c r="H10" s="25"/>
      <c r="I10" s="25"/>
      <c r="J10" s="25"/>
      <c r="K10" s="25"/>
      <c r="L10" s="25"/>
      <c r="M10" s="25"/>
      <c r="N10" s="25"/>
      <c r="O10" s="25"/>
      <c r="P10" s="54"/>
      <c r="Q10" s="25"/>
      <c r="R10" s="25"/>
      <c r="S10" s="25"/>
      <c r="T10" s="25"/>
      <c r="U10" s="25"/>
      <c r="V10" s="25"/>
      <c r="W10" s="25"/>
      <c r="X10" s="25"/>
      <c r="Y10" s="25"/>
      <c r="Z10" s="25"/>
      <c r="AA10" s="25"/>
      <c r="AB10" s="25"/>
      <c r="AC10" s="25"/>
      <c r="AD10" s="25"/>
      <c r="AE10" s="25"/>
      <c r="AF10" s="25"/>
      <c r="AG10" s="25"/>
      <c r="AH10" s="25"/>
      <c r="AI10" s="25"/>
      <c r="AJ10" s="25"/>
    </row>
    <row r="11" spans="1:37" ht="15" x14ac:dyDescent="0.25">
      <c r="A11" s="27"/>
      <c r="B11" s="25"/>
      <c r="C11" s="25"/>
      <c r="D11" s="25"/>
      <c r="E11" s="25"/>
      <c r="F11" s="25"/>
      <c r="G11" s="25"/>
      <c r="H11" s="25"/>
      <c r="I11" s="25"/>
      <c r="J11" s="25"/>
      <c r="K11" s="25"/>
      <c r="L11" s="25"/>
      <c r="M11" s="25"/>
      <c r="N11" s="25"/>
      <c r="O11" s="25"/>
      <c r="P11" s="54"/>
      <c r="Q11" s="25"/>
      <c r="R11" s="25"/>
      <c r="S11" s="25"/>
      <c r="T11" s="25"/>
      <c r="U11" s="25"/>
      <c r="V11" s="25"/>
      <c r="W11" s="25"/>
      <c r="X11" s="25"/>
      <c r="Y11" s="25"/>
      <c r="Z11" s="25"/>
      <c r="AA11" s="25"/>
      <c r="AB11" s="25"/>
      <c r="AC11" s="25"/>
      <c r="AD11" s="25"/>
      <c r="AE11" s="25"/>
      <c r="AF11" s="25"/>
      <c r="AG11" s="25"/>
      <c r="AH11" s="25"/>
      <c r="AI11" s="25"/>
      <c r="AJ11" s="25"/>
    </row>
    <row r="12" spans="1:37" ht="21" x14ac:dyDescent="0.35">
      <c r="A12" s="27"/>
      <c r="B12" s="25"/>
      <c r="C12" s="25"/>
      <c r="D12" s="25"/>
      <c r="E12" s="55" t="s">
        <v>409</v>
      </c>
      <c r="F12" s="25"/>
      <c r="G12" s="25"/>
      <c r="H12" s="25"/>
      <c r="I12" s="25"/>
      <c r="J12" s="25"/>
      <c r="K12" s="25"/>
      <c r="L12" s="25"/>
      <c r="M12" s="25"/>
      <c r="N12" s="25"/>
      <c r="O12" s="25"/>
      <c r="P12" s="54"/>
      <c r="Q12" s="25"/>
      <c r="R12" s="25"/>
      <c r="S12" s="25"/>
      <c r="T12" s="25"/>
      <c r="U12" s="25"/>
      <c r="V12" s="25"/>
      <c r="W12" s="25"/>
      <c r="X12" s="25"/>
      <c r="Y12" s="25"/>
      <c r="Z12" s="25"/>
      <c r="AA12" s="25"/>
      <c r="AB12" s="25"/>
      <c r="AC12" s="25"/>
      <c r="AD12" s="25"/>
      <c r="AE12" s="25"/>
      <c r="AF12" s="25"/>
      <c r="AG12" s="25"/>
      <c r="AH12" s="25"/>
      <c r="AI12" s="25"/>
      <c r="AJ12" s="25"/>
    </row>
    <row r="13" spans="1:37" ht="15" x14ac:dyDescent="0.25">
      <c r="A13" s="27"/>
      <c r="B13" s="25"/>
      <c r="C13" s="25"/>
      <c r="D13" s="25"/>
      <c r="E13" s="97" t="s">
        <v>433</v>
      </c>
      <c r="F13" s="25"/>
      <c r="G13" s="25"/>
      <c r="H13" s="25"/>
      <c r="I13" s="25"/>
      <c r="J13" s="25"/>
      <c r="K13" s="25"/>
      <c r="L13" s="25"/>
      <c r="M13" s="25"/>
      <c r="N13" s="25"/>
      <c r="O13" s="25"/>
      <c r="P13" s="54"/>
      <c r="Q13" s="25"/>
      <c r="R13" s="25"/>
      <c r="S13" s="25"/>
      <c r="T13" s="25"/>
      <c r="U13" s="25"/>
      <c r="V13" s="25"/>
      <c r="W13" s="25"/>
      <c r="X13" s="25"/>
      <c r="Y13" s="25"/>
      <c r="Z13" s="25"/>
      <c r="AA13" s="25"/>
      <c r="AB13" s="25"/>
      <c r="AC13" s="25"/>
      <c r="AD13" s="25"/>
      <c r="AE13" s="25"/>
      <c r="AF13" s="25"/>
      <c r="AG13" s="25"/>
      <c r="AH13" s="25"/>
      <c r="AI13" s="25"/>
      <c r="AJ13" s="25"/>
    </row>
    <row r="14" spans="1:37" ht="15" x14ac:dyDescent="0.25">
      <c r="A14" s="27"/>
      <c r="B14" s="25"/>
      <c r="C14" s="25"/>
      <c r="D14" s="25"/>
      <c r="E14" s="144" t="s">
        <v>326</v>
      </c>
      <c r="F14" s="144"/>
      <c r="G14" s="144"/>
      <c r="H14" s="144"/>
      <c r="I14" s="144"/>
      <c r="J14" s="144"/>
      <c r="K14" s="144"/>
      <c r="L14" s="144"/>
      <c r="M14" s="144"/>
      <c r="N14" s="144"/>
      <c r="O14" s="144"/>
      <c r="P14" s="144" t="s">
        <v>327</v>
      </c>
      <c r="Q14" s="144"/>
      <c r="R14" s="144"/>
      <c r="S14" s="144"/>
      <c r="T14" s="144"/>
      <c r="U14" s="144"/>
      <c r="V14" s="144"/>
      <c r="W14" s="144"/>
      <c r="X14" s="144"/>
      <c r="Y14" s="144"/>
      <c r="Z14" s="144"/>
      <c r="AA14" s="144" t="s">
        <v>328</v>
      </c>
      <c r="AB14" s="144"/>
      <c r="AC14" s="144"/>
      <c r="AD14" s="144"/>
      <c r="AE14" s="144"/>
      <c r="AF14" s="144"/>
      <c r="AG14" s="144"/>
      <c r="AH14" s="144"/>
      <c r="AI14" s="144"/>
      <c r="AJ14" s="144"/>
    </row>
    <row r="15" spans="1:37" s="27" customFormat="1" ht="15" x14ac:dyDescent="0.25">
      <c r="B15" s="25"/>
      <c r="C15" s="25"/>
      <c r="D15" s="25"/>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row>
    <row r="16" spans="1:37" ht="21" x14ac:dyDescent="0.35">
      <c r="A16" s="27"/>
      <c r="B16" s="25"/>
      <c r="C16" s="25"/>
      <c r="D16" s="25"/>
      <c r="E16" s="95" t="s">
        <v>326</v>
      </c>
      <c r="F16" s="25"/>
      <c r="G16" s="25"/>
      <c r="H16" s="25"/>
      <c r="I16" s="25"/>
      <c r="J16" s="25"/>
      <c r="K16" s="25"/>
      <c r="L16" s="25"/>
      <c r="M16" s="25"/>
      <c r="N16" s="25"/>
      <c r="O16" s="25"/>
      <c r="P16" s="95" t="s">
        <v>327</v>
      </c>
      <c r="Q16" s="25"/>
      <c r="R16" s="25"/>
      <c r="S16" s="25"/>
      <c r="T16" s="25"/>
      <c r="U16" s="25"/>
      <c r="V16" s="25"/>
      <c r="W16" s="25"/>
      <c r="X16" s="25"/>
      <c r="Y16" s="25"/>
      <c r="Z16" s="25"/>
      <c r="AA16" s="95" t="s">
        <v>328</v>
      </c>
      <c r="AB16" s="25"/>
      <c r="AC16" s="25"/>
      <c r="AD16" s="25"/>
      <c r="AE16" s="25"/>
      <c r="AF16" s="25"/>
      <c r="AG16" s="53"/>
      <c r="AH16" s="25"/>
      <c r="AI16" s="25"/>
      <c r="AJ16" s="53"/>
    </row>
    <row r="17" spans="1:36" ht="20.25" x14ac:dyDescent="0.3">
      <c r="A17" s="27"/>
      <c r="B17" s="143"/>
      <c r="C17" s="143"/>
      <c r="D17" s="27"/>
      <c r="E17" s="11"/>
      <c r="F17" s="26" t="s">
        <v>160</v>
      </c>
      <c r="G17" s="26" t="s">
        <v>164</v>
      </c>
      <c r="H17" s="25" t="s">
        <v>161</v>
      </c>
      <c r="I17" s="26" t="s">
        <v>160</v>
      </c>
      <c r="J17" s="26" t="s">
        <v>164</v>
      </c>
      <c r="K17" s="25" t="s">
        <v>161</v>
      </c>
      <c r="L17" s="26" t="s">
        <v>160</v>
      </c>
      <c r="M17" s="26" t="s">
        <v>164</v>
      </c>
      <c r="N17" s="25" t="s">
        <v>161</v>
      </c>
      <c r="O17" s="27"/>
      <c r="P17" s="11"/>
      <c r="Q17" s="26" t="s">
        <v>160</v>
      </c>
      <c r="R17" s="26" t="s">
        <v>164</v>
      </c>
      <c r="S17" s="25" t="s">
        <v>161</v>
      </c>
      <c r="T17" s="26" t="s">
        <v>160</v>
      </c>
      <c r="U17" s="26" t="s">
        <v>164</v>
      </c>
      <c r="V17" s="25" t="s">
        <v>161</v>
      </c>
      <c r="W17" s="26" t="s">
        <v>160</v>
      </c>
      <c r="X17" s="26" t="s">
        <v>164</v>
      </c>
      <c r="Y17" s="25" t="s">
        <v>161</v>
      </c>
      <c r="Z17" s="27"/>
      <c r="AA17" s="11"/>
      <c r="AB17" s="26" t="s">
        <v>160</v>
      </c>
      <c r="AC17" s="26" t="s">
        <v>164</v>
      </c>
      <c r="AD17" s="25" t="s">
        <v>161</v>
      </c>
      <c r="AE17" s="26" t="s">
        <v>160</v>
      </c>
      <c r="AF17" s="26" t="s">
        <v>164</v>
      </c>
      <c r="AG17" s="25" t="s">
        <v>161</v>
      </c>
      <c r="AH17" s="26" t="s">
        <v>160</v>
      </c>
      <c r="AI17" s="26" t="s">
        <v>164</v>
      </c>
      <c r="AJ17" s="25" t="s">
        <v>161</v>
      </c>
    </row>
    <row r="18" spans="1:36" ht="12.6" customHeight="1" x14ac:dyDescent="0.3">
      <c r="A18" s="27"/>
      <c r="B18" s="143"/>
      <c r="C18" s="143"/>
      <c r="D18" s="27"/>
      <c r="E18" s="11"/>
      <c r="F18" s="26"/>
      <c r="G18" s="26"/>
      <c r="H18" s="25"/>
      <c r="I18" s="26"/>
      <c r="J18" s="26"/>
      <c r="K18" s="25"/>
      <c r="L18" s="26"/>
      <c r="M18" s="26"/>
      <c r="N18" s="25"/>
      <c r="O18" s="27"/>
      <c r="P18" s="11"/>
      <c r="Q18" s="26"/>
      <c r="R18" s="26"/>
      <c r="S18" s="25"/>
      <c r="T18" s="26"/>
      <c r="U18" s="26"/>
      <c r="V18" s="25"/>
      <c r="W18" s="26"/>
      <c r="X18" s="26"/>
      <c r="Y18" s="25"/>
      <c r="Z18" s="27"/>
      <c r="AA18" s="11"/>
      <c r="AB18" s="26"/>
      <c r="AC18" s="26"/>
      <c r="AD18" s="25"/>
      <c r="AE18" s="26"/>
      <c r="AF18" s="26"/>
      <c r="AG18" s="25"/>
      <c r="AH18" s="26"/>
      <c r="AI18" s="26"/>
      <c r="AJ18" s="25"/>
    </row>
    <row r="19" spans="1:36" ht="12.6" customHeight="1" x14ac:dyDescent="0.3">
      <c r="A19" s="27"/>
      <c r="B19" s="143"/>
      <c r="C19" s="143"/>
      <c r="D19" s="27"/>
      <c r="E19" s="11"/>
      <c r="F19" s="26"/>
      <c r="G19" s="26"/>
      <c r="H19" s="25"/>
      <c r="I19" s="26"/>
      <c r="J19" s="26"/>
      <c r="K19" s="25"/>
      <c r="L19" s="26"/>
      <c r="M19" s="26"/>
      <c r="N19" s="25"/>
      <c r="O19" s="27"/>
      <c r="P19" s="11"/>
      <c r="Q19" s="26"/>
      <c r="R19" s="26"/>
      <c r="S19" s="25"/>
      <c r="T19" s="26"/>
      <c r="U19" s="26"/>
      <c r="V19" s="25"/>
      <c r="W19" s="26"/>
      <c r="X19" s="26"/>
      <c r="Y19" s="25"/>
      <c r="Z19" s="27"/>
      <c r="AA19" s="11"/>
      <c r="AB19" s="26"/>
      <c r="AC19" s="26"/>
      <c r="AD19" s="25"/>
      <c r="AE19" s="26"/>
      <c r="AF19" s="26"/>
      <c r="AG19" s="25"/>
      <c r="AH19" s="26"/>
      <c r="AI19" s="26"/>
      <c r="AJ19" s="25"/>
    </row>
    <row r="20" spans="1:36" ht="18" x14ac:dyDescent="0.25">
      <c r="A20" s="25"/>
      <c r="B20" s="143"/>
      <c r="C20" s="143"/>
      <c r="D20" s="25"/>
      <c r="E20" s="12" t="s">
        <v>5</v>
      </c>
      <c r="F20" s="25"/>
      <c r="G20" s="25"/>
      <c r="H20" s="25"/>
      <c r="I20" s="25"/>
      <c r="J20" s="25"/>
      <c r="K20" s="25"/>
      <c r="L20" s="25"/>
      <c r="M20" s="25"/>
      <c r="N20" s="227" t="s">
        <v>6</v>
      </c>
      <c r="O20" s="25"/>
      <c r="P20" s="12" t="s">
        <v>5</v>
      </c>
      <c r="Q20" s="25"/>
      <c r="R20" s="25"/>
      <c r="S20" s="25"/>
      <c r="T20" s="25"/>
      <c r="U20" s="25"/>
      <c r="V20" s="25"/>
      <c r="W20" s="25"/>
      <c r="X20" s="25"/>
      <c r="Y20" s="227" t="s">
        <v>6</v>
      </c>
      <c r="Z20" s="25"/>
      <c r="AA20" s="12" t="s">
        <v>5</v>
      </c>
      <c r="AB20" s="25"/>
      <c r="AC20" s="25"/>
      <c r="AD20" s="25"/>
      <c r="AE20" s="25"/>
      <c r="AF20" s="25"/>
      <c r="AG20" s="25"/>
      <c r="AH20" s="25"/>
      <c r="AI20" s="25"/>
      <c r="AJ20" s="227" t="s">
        <v>6</v>
      </c>
    </row>
    <row r="21" spans="1:36" ht="12.75" x14ac:dyDescent="0.2">
      <c r="A21" s="143"/>
      <c r="C21" s="143"/>
      <c r="D21" s="27"/>
      <c r="E21" s="28" t="s">
        <v>210</v>
      </c>
      <c r="F21" s="147" t="str">
        <f>H21</f>
        <v>31/XX/20XX</v>
      </c>
      <c r="G21" s="147" t="str">
        <f>H21</f>
        <v>31/XX/20XX</v>
      </c>
      <c r="H21" s="96" t="s">
        <v>7</v>
      </c>
      <c r="I21" s="147" t="str">
        <f>K21</f>
        <v>31/XX/20XX</v>
      </c>
      <c r="J21" s="147" t="str">
        <f>K21</f>
        <v>31/XX/20XX</v>
      </c>
      <c r="K21" s="96" t="s">
        <v>7</v>
      </c>
      <c r="L21" s="147" t="str">
        <f>N21</f>
        <v>31/XX/20XX</v>
      </c>
      <c r="M21" s="147" t="str">
        <f>N21</f>
        <v>31/XX/20XX</v>
      </c>
      <c r="N21" s="96" t="s">
        <v>7</v>
      </c>
      <c r="O21" s="27"/>
      <c r="P21" s="28" t="s">
        <v>210</v>
      </c>
      <c r="Q21" s="147" t="str">
        <f>S21</f>
        <v>31/XX/20XX</v>
      </c>
      <c r="R21" s="147" t="str">
        <f>S21</f>
        <v>31/XX/20XX</v>
      </c>
      <c r="S21" s="96" t="s">
        <v>7</v>
      </c>
      <c r="T21" s="147" t="str">
        <f>V21</f>
        <v>31/XX/20XX</v>
      </c>
      <c r="U21" s="147" t="str">
        <f>V21</f>
        <v>31/XX/20XX</v>
      </c>
      <c r="V21" s="96" t="s">
        <v>7</v>
      </c>
      <c r="W21" s="147" t="str">
        <f>Y21</f>
        <v>31/XX/20XX</v>
      </c>
      <c r="X21" s="147" t="str">
        <f>Y21</f>
        <v>31/XX/20XX</v>
      </c>
      <c r="Y21" s="96" t="s">
        <v>7</v>
      </c>
      <c r="Z21" s="27"/>
      <c r="AA21" s="28" t="s">
        <v>210</v>
      </c>
      <c r="AB21" s="147" t="str">
        <f>AD21</f>
        <v>31/XX/20XX</v>
      </c>
      <c r="AC21" s="147" t="str">
        <f>AD21</f>
        <v>31/XX/20XX</v>
      </c>
      <c r="AD21" s="96" t="s">
        <v>7</v>
      </c>
      <c r="AE21" s="147" t="str">
        <f>AG21</f>
        <v>31/XX/20XX</v>
      </c>
      <c r="AF21" s="147" t="str">
        <f>AG21</f>
        <v>31/XX/20XX</v>
      </c>
      <c r="AG21" s="96" t="s">
        <v>7</v>
      </c>
      <c r="AH21" s="147" t="str">
        <f>AJ21</f>
        <v>31/XX/20XX</v>
      </c>
      <c r="AI21" s="147" t="str">
        <f>AJ21</f>
        <v>31/XX/20XX</v>
      </c>
      <c r="AJ21" s="96" t="s">
        <v>7</v>
      </c>
    </row>
    <row r="22" spans="1:36" ht="12" x14ac:dyDescent="0.2">
      <c r="A22" s="143"/>
      <c r="C22" s="143"/>
      <c r="D22" s="27"/>
      <c r="E22" s="130" t="s">
        <v>8</v>
      </c>
      <c r="F22" s="146">
        <f>H22</f>
        <v>12</v>
      </c>
      <c r="G22" s="146">
        <f>H22</f>
        <v>12</v>
      </c>
      <c r="H22" s="187">
        <v>12</v>
      </c>
      <c r="I22" s="146">
        <f>K22</f>
        <v>12</v>
      </c>
      <c r="J22" s="146">
        <f>K22</f>
        <v>12</v>
      </c>
      <c r="K22" s="187">
        <v>12</v>
      </c>
      <c r="L22" s="146">
        <f>N22</f>
        <v>12</v>
      </c>
      <c r="M22" s="146">
        <f>N22</f>
        <v>12</v>
      </c>
      <c r="N22" s="187">
        <v>12</v>
      </c>
      <c r="O22" s="27"/>
      <c r="P22" s="130" t="s">
        <v>8</v>
      </c>
      <c r="Q22" s="146">
        <f>S22</f>
        <v>12</v>
      </c>
      <c r="R22" s="146">
        <f>S22</f>
        <v>12</v>
      </c>
      <c r="S22" s="187">
        <v>12</v>
      </c>
      <c r="T22" s="146">
        <f>V22</f>
        <v>12</v>
      </c>
      <c r="U22" s="146">
        <f>V22</f>
        <v>12</v>
      </c>
      <c r="V22" s="187">
        <v>12</v>
      </c>
      <c r="W22" s="146">
        <f>Y22</f>
        <v>12</v>
      </c>
      <c r="X22" s="146">
        <f>Y22</f>
        <v>12</v>
      </c>
      <c r="Y22" s="187">
        <v>12</v>
      </c>
      <c r="Z22" s="27"/>
      <c r="AA22" s="130" t="s">
        <v>8</v>
      </c>
      <c r="AB22" s="146">
        <f>AD22</f>
        <v>12</v>
      </c>
      <c r="AC22" s="146">
        <f>AD22</f>
        <v>12</v>
      </c>
      <c r="AD22" s="187">
        <v>12</v>
      </c>
      <c r="AE22" s="146">
        <f>AG22</f>
        <v>12</v>
      </c>
      <c r="AF22" s="146">
        <f>AG22</f>
        <v>12</v>
      </c>
      <c r="AG22" s="187">
        <v>12</v>
      </c>
      <c r="AH22" s="146">
        <f>AJ22</f>
        <v>12</v>
      </c>
      <c r="AI22" s="146">
        <f>AJ22</f>
        <v>12</v>
      </c>
      <c r="AJ22" s="187">
        <v>12</v>
      </c>
    </row>
    <row r="23" spans="1:36" ht="12" x14ac:dyDescent="0.2">
      <c r="A23" s="143"/>
      <c r="C23" s="143"/>
      <c r="D23" s="27"/>
      <c r="E23" s="130" t="s">
        <v>9</v>
      </c>
      <c r="F23" s="146" t="str">
        <f t="shared" ref="F23:F25" si="0">H23</f>
        <v>N</v>
      </c>
      <c r="G23" s="146" t="str">
        <f t="shared" ref="G23:G25" si="1">H23</f>
        <v>N</v>
      </c>
      <c r="H23" s="95" t="s">
        <v>10</v>
      </c>
      <c r="I23" s="146" t="str">
        <f t="shared" ref="I23:I25" si="2">K23</f>
        <v>N</v>
      </c>
      <c r="J23" s="146" t="str">
        <f t="shared" ref="J23:J25" si="3">K23</f>
        <v>N</v>
      </c>
      <c r="K23" s="95" t="s">
        <v>10</v>
      </c>
      <c r="L23" s="146" t="str">
        <f t="shared" ref="L23:L25" si="4">N23</f>
        <v>N</v>
      </c>
      <c r="M23" s="146" t="str">
        <f t="shared" ref="M23:M25" si="5">N23</f>
        <v>N</v>
      </c>
      <c r="N23" s="95" t="s">
        <v>10</v>
      </c>
      <c r="O23" s="27"/>
      <c r="P23" s="130" t="s">
        <v>9</v>
      </c>
      <c r="Q23" s="146" t="str">
        <f t="shared" ref="Q23:Q25" si="6">S23</f>
        <v>N</v>
      </c>
      <c r="R23" s="146" t="str">
        <f t="shared" ref="R23:R25" si="7">S23</f>
        <v>N</v>
      </c>
      <c r="S23" s="95" t="s">
        <v>10</v>
      </c>
      <c r="T23" s="146" t="str">
        <f t="shared" ref="T23:T25" si="8">V23</f>
        <v>N</v>
      </c>
      <c r="U23" s="146" t="str">
        <f t="shared" ref="U23:U25" si="9">V23</f>
        <v>N</v>
      </c>
      <c r="V23" s="95" t="s">
        <v>10</v>
      </c>
      <c r="W23" s="146" t="str">
        <f t="shared" ref="W23:W25" si="10">Y23</f>
        <v>N</v>
      </c>
      <c r="X23" s="146" t="str">
        <f t="shared" ref="X23:X25" si="11">Y23</f>
        <v>N</v>
      </c>
      <c r="Y23" s="95" t="s">
        <v>10</v>
      </c>
      <c r="Z23" s="27"/>
      <c r="AA23" s="130" t="s">
        <v>9</v>
      </c>
      <c r="AB23" s="146" t="str">
        <f t="shared" ref="AB23:AB25" si="12">AD23</f>
        <v>N</v>
      </c>
      <c r="AC23" s="146" t="str">
        <f t="shared" ref="AC23:AC25" si="13">AD23</f>
        <v>N</v>
      </c>
      <c r="AD23" s="95" t="s">
        <v>10</v>
      </c>
      <c r="AE23" s="146" t="str">
        <f t="shared" ref="AE23:AE25" si="14">AG23</f>
        <v>N</v>
      </c>
      <c r="AF23" s="146" t="str">
        <f t="shared" ref="AF23:AF25" si="15">AG23</f>
        <v>N</v>
      </c>
      <c r="AG23" s="95" t="s">
        <v>10</v>
      </c>
      <c r="AH23" s="146" t="str">
        <f t="shared" ref="AH23:AH25" si="16">AJ23</f>
        <v>N</v>
      </c>
      <c r="AI23" s="146" t="str">
        <f t="shared" ref="AI23:AI25" si="17">AJ23</f>
        <v>N</v>
      </c>
      <c r="AJ23" s="95" t="s">
        <v>10</v>
      </c>
    </row>
    <row r="24" spans="1:36" ht="12" x14ac:dyDescent="0.2">
      <c r="A24" s="143"/>
      <c r="C24" s="143"/>
      <c r="D24" s="27"/>
      <c r="E24" s="130" t="s">
        <v>150</v>
      </c>
      <c r="F24" s="146" t="str">
        <f t="shared" si="0"/>
        <v>N/A</v>
      </c>
      <c r="G24" s="146" t="str">
        <f t="shared" si="1"/>
        <v>N/A</v>
      </c>
      <c r="H24" s="94" t="s">
        <v>48</v>
      </c>
      <c r="I24" s="146" t="str">
        <f t="shared" si="2"/>
        <v>N/A</v>
      </c>
      <c r="J24" s="146" t="str">
        <f t="shared" si="3"/>
        <v>N/A</v>
      </c>
      <c r="K24" s="94" t="s">
        <v>48</v>
      </c>
      <c r="L24" s="146" t="str">
        <f t="shared" si="4"/>
        <v>N/A</v>
      </c>
      <c r="M24" s="146" t="str">
        <f t="shared" si="5"/>
        <v>N/A</v>
      </c>
      <c r="N24" s="94" t="s">
        <v>48</v>
      </c>
      <c r="O24" s="27"/>
      <c r="P24" s="130" t="s">
        <v>150</v>
      </c>
      <c r="Q24" s="146" t="str">
        <f t="shared" si="6"/>
        <v>N/A</v>
      </c>
      <c r="R24" s="146" t="str">
        <f t="shared" si="7"/>
        <v>N/A</v>
      </c>
      <c r="S24" s="94" t="s">
        <v>48</v>
      </c>
      <c r="T24" s="146" t="str">
        <f t="shared" si="8"/>
        <v>N/A</v>
      </c>
      <c r="U24" s="146" t="str">
        <f t="shared" si="9"/>
        <v>N/A</v>
      </c>
      <c r="V24" s="94" t="s">
        <v>48</v>
      </c>
      <c r="W24" s="146" t="str">
        <f t="shared" si="10"/>
        <v>N/A</v>
      </c>
      <c r="X24" s="146" t="str">
        <f t="shared" si="11"/>
        <v>N/A</v>
      </c>
      <c r="Y24" s="94" t="s">
        <v>48</v>
      </c>
      <c r="Z24" s="27"/>
      <c r="AA24" s="130" t="s">
        <v>150</v>
      </c>
      <c r="AB24" s="146" t="str">
        <f t="shared" si="12"/>
        <v>N/A</v>
      </c>
      <c r="AC24" s="146" t="str">
        <f t="shared" si="13"/>
        <v>N/A</v>
      </c>
      <c r="AD24" s="94" t="s">
        <v>48</v>
      </c>
      <c r="AE24" s="146" t="str">
        <f t="shared" si="14"/>
        <v>N/A</v>
      </c>
      <c r="AF24" s="146" t="str">
        <f t="shared" si="15"/>
        <v>N/A</v>
      </c>
      <c r="AG24" s="94" t="s">
        <v>48</v>
      </c>
      <c r="AH24" s="146" t="str">
        <f t="shared" si="16"/>
        <v>N/A</v>
      </c>
      <c r="AI24" s="146" t="str">
        <f t="shared" si="17"/>
        <v>N/A</v>
      </c>
      <c r="AJ24" s="94" t="s">
        <v>48</v>
      </c>
    </row>
    <row r="25" spans="1:36" ht="12" x14ac:dyDescent="0.2">
      <c r="A25" s="143"/>
      <c r="C25" s="143"/>
      <c r="D25" s="27"/>
      <c r="E25" s="130" t="s">
        <v>384</v>
      </c>
      <c r="F25" s="146" t="str">
        <f t="shared" si="0"/>
        <v>Annual</v>
      </c>
      <c r="G25" s="146" t="str">
        <f t="shared" si="1"/>
        <v>Annual</v>
      </c>
      <c r="H25" s="95" t="s">
        <v>11</v>
      </c>
      <c r="I25" s="146" t="str">
        <f t="shared" si="2"/>
        <v>Annual</v>
      </c>
      <c r="J25" s="146" t="str">
        <f t="shared" si="3"/>
        <v>Annual</v>
      </c>
      <c r="K25" s="95" t="s">
        <v>11</v>
      </c>
      <c r="L25" s="146" t="str">
        <f t="shared" si="4"/>
        <v>Annual</v>
      </c>
      <c r="M25" s="146" t="str">
        <f t="shared" si="5"/>
        <v>Annual</v>
      </c>
      <c r="N25" s="95" t="s">
        <v>11</v>
      </c>
      <c r="O25" s="27"/>
      <c r="P25" s="130" t="s">
        <v>384</v>
      </c>
      <c r="Q25" s="146" t="str">
        <f t="shared" si="6"/>
        <v>Annual</v>
      </c>
      <c r="R25" s="146" t="str">
        <f t="shared" si="7"/>
        <v>Annual</v>
      </c>
      <c r="S25" s="95" t="s">
        <v>11</v>
      </c>
      <c r="T25" s="146" t="str">
        <f t="shared" si="8"/>
        <v>Annual</v>
      </c>
      <c r="U25" s="146" t="str">
        <f t="shared" si="9"/>
        <v>Annual</v>
      </c>
      <c r="V25" s="95" t="s">
        <v>11</v>
      </c>
      <c r="W25" s="146" t="str">
        <f t="shared" si="10"/>
        <v>Annual</v>
      </c>
      <c r="X25" s="146" t="str">
        <f t="shared" si="11"/>
        <v>Annual</v>
      </c>
      <c r="Y25" s="95" t="s">
        <v>11</v>
      </c>
      <c r="Z25" s="27"/>
      <c r="AA25" s="130" t="s">
        <v>384</v>
      </c>
      <c r="AB25" s="146" t="str">
        <f t="shared" si="12"/>
        <v>Annual</v>
      </c>
      <c r="AC25" s="146" t="str">
        <f t="shared" si="13"/>
        <v>Annual</v>
      </c>
      <c r="AD25" s="95" t="s">
        <v>11</v>
      </c>
      <c r="AE25" s="146" t="str">
        <f t="shared" si="14"/>
        <v>Annual</v>
      </c>
      <c r="AF25" s="146" t="str">
        <f t="shared" si="15"/>
        <v>Annual</v>
      </c>
      <c r="AG25" s="95" t="s">
        <v>11</v>
      </c>
      <c r="AH25" s="146" t="str">
        <f t="shared" si="16"/>
        <v>Annual</v>
      </c>
      <c r="AI25" s="146" t="str">
        <f t="shared" si="17"/>
        <v>Annual</v>
      </c>
      <c r="AJ25" s="95" t="s">
        <v>11</v>
      </c>
    </row>
    <row r="26" spans="1:36" ht="12" x14ac:dyDescent="0.2">
      <c r="A26" s="143">
        <f>IF(OR(H26&lt;0,K26&lt;0,N26&lt;0,S26&lt;0,V26&lt;0,Y26&lt;0,AD26&lt;0,AG26&lt;0,AJ26&lt;0),1,0)</f>
        <v>0</v>
      </c>
      <c r="C26" s="143"/>
      <c r="D26" s="27"/>
      <c r="E26" s="13" t="s">
        <v>195</v>
      </c>
      <c r="F26" s="132">
        <v>0</v>
      </c>
      <c r="G26" s="132">
        <v>0</v>
      </c>
      <c r="H26" s="148">
        <f>SUM(F26:G26)</f>
        <v>0</v>
      </c>
      <c r="I26" s="132">
        <v>0</v>
      </c>
      <c r="J26" s="132">
        <v>0</v>
      </c>
      <c r="K26" s="148">
        <f>SUM(I26:J26)</f>
        <v>0</v>
      </c>
      <c r="L26" s="132">
        <v>0</v>
      </c>
      <c r="M26" s="132">
        <v>0</v>
      </c>
      <c r="N26" s="148">
        <f>SUM(L26:M26)</f>
        <v>0</v>
      </c>
      <c r="O26" s="27"/>
      <c r="P26" s="13" t="s">
        <v>195</v>
      </c>
      <c r="Q26" s="132">
        <v>0</v>
      </c>
      <c r="R26" s="132">
        <v>0</v>
      </c>
      <c r="S26" s="148">
        <f>SUM(Q26:R26)</f>
        <v>0</v>
      </c>
      <c r="T26" s="132">
        <v>0</v>
      </c>
      <c r="U26" s="132">
        <v>0</v>
      </c>
      <c r="V26" s="148">
        <f>SUM(T26:U26)</f>
        <v>0</v>
      </c>
      <c r="W26" s="132">
        <v>0</v>
      </c>
      <c r="X26" s="132">
        <v>0</v>
      </c>
      <c r="Y26" s="148">
        <f>SUM(W26:X26)</f>
        <v>0</v>
      </c>
      <c r="Z26" s="27"/>
      <c r="AA26" s="13" t="s">
        <v>195</v>
      </c>
      <c r="AB26" s="132">
        <v>0</v>
      </c>
      <c r="AC26" s="132">
        <v>0</v>
      </c>
      <c r="AD26" s="148">
        <f>SUM(AB26:AC26)</f>
        <v>0</v>
      </c>
      <c r="AE26" s="132">
        <v>0</v>
      </c>
      <c r="AF26" s="132">
        <v>0</v>
      </c>
      <c r="AG26" s="148">
        <f>SUM(AE26:AF26)</f>
        <v>0</v>
      </c>
      <c r="AH26" s="132">
        <v>0</v>
      </c>
      <c r="AI26" s="132">
        <v>0</v>
      </c>
      <c r="AJ26" s="148">
        <f>SUM(AH26:AI26)</f>
        <v>0</v>
      </c>
    </row>
    <row r="27" spans="1:36" ht="24" x14ac:dyDescent="0.2">
      <c r="A27" s="143">
        <f>IF(OR(H27&lt;0,K27&lt;0,N27&lt;0,S27&lt;0,V27&lt;0,Y27&lt;0,AD27&lt;0,AG27&lt;0,AJ27&lt;0),1,0)</f>
        <v>0</v>
      </c>
      <c r="C27" s="143"/>
      <c r="D27" s="27"/>
      <c r="E27" s="19" t="s">
        <v>212</v>
      </c>
      <c r="F27" s="132">
        <v>0</v>
      </c>
      <c r="G27" s="132">
        <v>0</v>
      </c>
      <c r="H27" s="148">
        <f t="shared" ref="H27:H41" si="18">SUM(F27:G27)</f>
        <v>0</v>
      </c>
      <c r="I27" s="132">
        <v>0</v>
      </c>
      <c r="J27" s="132">
        <v>0</v>
      </c>
      <c r="K27" s="148">
        <f t="shared" ref="K27:K41" si="19">SUM(I27:J27)</f>
        <v>0</v>
      </c>
      <c r="L27" s="132">
        <v>0</v>
      </c>
      <c r="M27" s="132">
        <v>0</v>
      </c>
      <c r="N27" s="148">
        <f t="shared" ref="N27:N41" si="20">SUM(L27:M27)</f>
        <v>0</v>
      </c>
      <c r="O27" s="27"/>
      <c r="P27" s="19" t="s">
        <v>212</v>
      </c>
      <c r="Q27" s="132">
        <v>0</v>
      </c>
      <c r="R27" s="132">
        <v>0</v>
      </c>
      <c r="S27" s="148">
        <f t="shared" ref="S27:S41" si="21">SUM(Q27:R27)</f>
        <v>0</v>
      </c>
      <c r="T27" s="132">
        <v>0</v>
      </c>
      <c r="U27" s="132">
        <v>0</v>
      </c>
      <c r="V27" s="148">
        <f t="shared" ref="V27:V41" si="22">SUM(T27:U27)</f>
        <v>0</v>
      </c>
      <c r="W27" s="132">
        <v>0</v>
      </c>
      <c r="X27" s="132">
        <v>0</v>
      </c>
      <c r="Y27" s="148">
        <f t="shared" ref="Y27:Y41" si="23">SUM(W27:X27)</f>
        <v>0</v>
      </c>
      <c r="Z27" s="27"/>
      <c r="AA27" s="19" t="s">
        <v>212</v>
      </c>
      <c r="AB27" s="132">
        <v>0</v>
      </c>
      <c r="AC27" s="132">
        <v>0</v>
      </c>
      <c r="AD27" s="148">
        <f t="shared" ref="AD27:AD41" si="24">SUM(AB27:AC27)</f>
        <v>0</v>
      </c>
      <c r="AE27" s="132">
        <v>0</v>
      </c>
      <c r="AF27" s="132">
        <v>0</v>
      </c>
      <c r="AG27" s="148">
        <f t="shared" ref="AG27:AG41" si="25">SUM(AE27:AF27)</f>
        <v>0</v>
      </c>
      <c r="AH27" s="132">
        <v>0</v>
      </c>
      <c r="AI27" s="132">
        <v>0</v>
      </c>
      <c r="AJ27" s="148">
        <f t="shared" ref="AJ27:AJ41" si="26">SUM(AH27:AI27)</f>
        <v>0</v>
      </c>
    </row>
    <row r="28" spans="1:36" ht="12" x14ac:dyDescent="0.2">
      <c r="A28" s="143"/>
      <c r="C28" s="143"/>
      <c r="D28" s="27"/>
      <c r="E28" s="19" t="s">
        <v>213</v>
      </c>
      <c r="F28" s="132">
        <v>0</v>
      </c>
      <c r="G28" s="132">
        <v>0</v>
      </c>
      <c r="H28" s="148">
        <f t="shared" ref="H28" si="27">SUM(F28:G28)</f>
        <v>0</v>
      </c>
      <c r="I28" s="132">
        <v>0</v>
      </c>
      <c r="J28" s="132">
        <v>0</v>
      </c>
      <c r="K28" s="148">
        <f t="shared" ref="K28" si="28">SUM(I28:J28)</f>
        <v>0</v>
      </c>
      <c r="L28" s="132">
        <v>0</v>
      </c>
      <c r="M28" s="132">
        <v>0</v>
      </c>
      <c r="N28" s="148">
        <f t="shared" ref="N28" si="29">SUM(L28:M28)</f>
        <v>0</v>
      </c>
      <c r="O28" s="27"/>
      <c r="P28" s="19" t="s">
        <v>213</v>
      </c>
      <c r="Q28" s="132">
        <v>0</v>
      </c>
      <c r="R28" s="132">
        <v>0</v>
      </c>
      <c r="S28" s="148">
        <f t="shared" ref="S28" si="30">SUM(Q28:R28)</f>
        <v>0</v>
      </c>
      <c r="T28" s="132">
        <v>0</v>
      </c>
      <c r="U28" s="132">
        <v>0</v>
      </c>
      <c r="V28" s="148">
        <f t="shared" ref="V28" si="31">SUM(T28:U28)</f>
        <v>0</v>
      </c>
      <c r="W28" s="132">
        <v>0</v>
      </c>
      <c r="X28" s="132">
        <v>0</v>
      </c>
      <c r="Y28" s="148">
        <f t="shared" ref="Y28" si="32">SUM(W28:X28)</f>
        <v>0</v>
      </c>
      <c r="Z28" s="27"/>
      <c r="AA28" s="19" t="s">
        <v>213</v>
      </c>
      <c r="AB28" s="132">
        <v>0</v>
      </c>
      <c r="AC28" s="132">
        <v>0</v>
      </c>
      <c r="AD28" s="148">
        <f t="shared" ref="AD28" si="33">SUM(AB28:AC28)</f>
        <v>0</v>
      </c>
      <c r="AE28" s="132">
        <v>0</v>
      </c>
      <c r="AF28" s="132">
        <v>0</v>
      </c>
      <c r="AG28" s="148">
        <f t="shared" ref="AG28" si="34">SUM(AE28:AF28)</f>
        <v>0</v>
      </c>
      <c r="AH28" s="132">
        <v>0</v>
      </c>
      <c r="AI28" s="132">
        <v>0</v>
      </c>
      <c r="AJ28" s="148">
        <f t="shared" ref="AJ28" si="35">SUM(AH28:AI28)</f>
        <v>0</v>
      </c>
    </row>
    <row r="29" spans="1:36" ht="12" x14ac:dyDescent="0.2">
      <c r="A29" s="143">
        <f>IF(OR(H29&lt;0,K29&lt;0,N29&lt;0,S29&lt;0,V29&lt;0,Y29&lt;0,AD29&lt;0,AG29&lt;0,AJ29&lt;0),1,0)</f>
        <v>0</v>
      </c>
      <c r="C29" s="143"/>
      <c r="D29" s="27"/>
      <c r="E29" s="13" t="s">
        <v>197</v>
      </c>
      <c r="F29" s="132">
        <v>0</v>
      </c>
      <c r="G29" s="132">
        <v>0</v>
      </c>
      <c r="H29" s="148">
        <f t="shared" si="18"/>
        <v>0</v>
      </c>
      <c r="I29" s="132">
        <v>0</v>
      </c>
      <c r="J29" s="132">
        <v>0</v>
      </c>
      <c r="K29" s="148">
        <f t="shared" si="19"/>
        <v>0</v>
      </c>
      <c r="L29" s="132">
        <v>0</v>
      </c>
      <c r="M29" s="132">
        <v>0</v>
      </c>
      <c r="N29" s="148">
        <f t="shared" si="20"/>
        <v>0</v>
      </c>
      <c r="O29" s="27"/>
      <c r="P29" s="13" t="s">
        <v>197</v>
      </c>
      <c r="Q29" s="132">
        <v>0</v>
      </c>
      <c r="R29" s="132">
        <v>0</v>
      </c>
      <c r="S29" s="148">
        <f t="shared" si="21"/>
        <v>0</v>
      </c>
      <c r="T29" s="132">
        <v>0</v>
      </c>
      <c r="U29" s="132">
        <v>0</v>
      </c>
      <c r="V29" s="148">
        <f t="shared" si="22"/>
        <v>0</v>
      </c>
      <c r="W29" s="132">
        <v>0</v>
      </c>
      <c r="X29" s="132">
        <v>0</v>
      </c>
      <c r="Y29" s="148">
        <f t="shared" si="23"/>
        <v>0</v>
      </c>
      <c r="Z29" s="27"/>
      <c r="AA29" s="13" t="s">
        <v>197</v>
      </c>
      <c r="AB29" s="132">
        <v>0</v>
      </c>
      <c r="AC29" s="132">
        <v>0</v>
      </c>
      <c r="AD29" s="148">
        <f t="shared" si="24"/>
        <v>0</v>
      </c>
      <c r="AE29" s="132">
        <v>0</v>
      </c>
      <c r="AF29" s="132">
        <v>0</v>
      </c>
      <c r="AG29" s="148">
        <f t="shared" si="25"/>
        <v>0</v>
      </c>
      <c r="AH29" s="132">
        <v>0</v>
      </c>
      <c r="AI29" s="132">
        <v>0</v>
      </c>
      <c r="AJ29" s="148">
        <f t="shared" si="26"/>
        <v>0</v>
      </c>
    </row>
    <row r="30" spans="1:36" ht="12" x14ac:dyDescent="0.2">
      <c r="A30" s="143">
        <f>IF(OR(H30&lt;0,K30&lt;0,N30&lt;0,S30&lt;0,V30&lt;0,Y30&lt;0,AD30&lt;0,AG30&lt;0,AJ30&lt;0),1,0)</f>
        <v>0</v>
      </c>
      <c r="C30" s="143"/>
      <c r="D30" s="27"/>
      <c r="E30" s="13" t="s">
        <v>198</v>
      </c>
      <c r="F30" s="132">
        <v>0</v>
      </c>
      <c r="G30" s="132">
        <v>0</v>
      </c>
      <c r="H30" s="148">
        <f t="shared" si="18"/>
        <v>0</v>
      </c>
      <c r="I30" s="132">
        <v>0</v>
      </c>
      <c r="J30" s="132">
        <v>0</v>
      </c>
      <c r="K30" s="148">
        <f t="shared" si="19"/>
        <v>0</v>
      </c>
      <c r="L30" s="132">
        <v>0</v>
      </c>
      <c r="M30" s="132">
        <v>0</v>
      </c>
      <c r="N30" s="148">
        <f t="shared" si="20"/>
        <v>0</v>
      </c>
      <c r="O30" s="27"/>
      <c r="P30" s="13" t="s">
        <v>198</v>
      </c>
      <c r="Q30" s="132">
        <v>0</v>
      </c>
      <c r="R30" s="132">
        <v>0</v>
      </c>
      <c r="S30" s="148">
        <f t="shared" si="21"/>
        <v>0</v>
      </c>
      <c r="T30" s="132">
        <v>0</v>
      </c>
      <c r="U30" s="132">
        <v>0</v>
      </c>
      <c r="V30" s="148">
        <f t="shared" si="22"/>
        <v>0</v>
      </c>
      <c r="W30" s="132">
        <v>0</v>
      </c>
      <c r="X30" s="132">
        <v>0</v>
      </c>
      <c r="Y30" s="148">
        <f t="shared" si="23"/>
        <v>0</v>
      </c>
      <c r="Z30" s="27"/>
      <c r="AA30" s="13" t="s">
        <v>198</v>
      </c>
      <c r="AB30" s="132">
        <v>0</v>
      </c>
      <c r="AC30" s="132">
        <v>0</v>
      </c>
      <c r="AD30" s="148">
        <f t="shared" si="24"/>
        <v>0</v>
      </c>
      <c r="AE30" s="132">
        <v>0</v>
      </c>
      <c r="AF30" s="132">
        <v>0</v>
      </c>
      <c r="AG30" s="148">
        <f t="shared" si="25"/>
        <v>0</v>
      </c>
      <c r="AH30" s="132">
        <v>0</v>
      </c>
      <c r="AI30" s="132">
        <v>0</v>
      </c>
      <c r="AJ30" s="148">
        <f t="shared" si="26"/>
        <v>0</v>
      </c>
    </row>
    <row r="31" spans="1:36" ht="12" x14ac:dyDescent="0.2">
      <c r="A31" s="143">
        <f>IF(OR(H31&lt;0,K31&lt;0,N31&lt;0,S31&lt;0,V31&lt;0,Y31&lt;0,AD31&lt;0,AG31&lt;0,AJ31&lt;0),1,0)</f>
        <v>0</v>
      </c>
      <c r="C31" s="143"/>
      <c r="D31" s="27"/>
      <c r="E31" s="13" t="s">
        <v>214</v>
      </c>
      <c r="F31" s="132">
        <v>0</v>
      </c>
      <c r="G31" s="132">
        <v>0</v>
      </c>
      <c r="H31" s="148">
        <f t="shared" ref="H31" si="36">SUM(F31:G31)</f>
        <v>0</v>
      </c>
      <c r="I31" s="132">
        <v>0</v>
      </c>
      <c r="J31" s="132">
        <v>0</v>
      </c>
      <c r="K31" s="148">
        <f t="shared" ref="K31" si="37">SUM(I31:J31)</f>
        <v>0</v>
      </c>
      <c r="L31" s="132">
        <v>0</v>
      </c>
      <c r="M31" s="132">
        <v>0</v>
      </c>
      <c r="N31" s="148">
        <f t="shared" ref="N31" si="38">SUM(L31:M31)</f>
        <v>0</v>
      </c>
      <c r="O31" s="27"/>
      <c r="P31" s="13" t="s">
        <v>214</v>
      </c>
      <c r="Q31" s="132">
        <v>0</v>
      </c>
      <c r="R31" s="132">
        <v>0</v>
      </c>
      <c r="S31" s="148">
        <f t="shared" ref="S31" si="39">SUM(Q31:R31)</f>
        <v>0</v>
      </c>
      <c r="T31" s="132">
        <v>0</v>
      </c>
      <c r="U31" s="132">
        <v>0</v>
      </c>
      <c r="V31" s="148">
        <f t="shared" si="22"/>
        <v>0</v>
      </c>
      <c r="W31" s="132">
        <v>0</v>
      </c>
      <c r="X31" s="132">
        <v>0</v>
      </c>
      <c r="Y31" s="148">
        <f t="shared" si="23"/>
        <v>0</v>
      </c>
      <c r="Z31" s="27"/>
      <c r="AA31" s="13" t="s">
        <v>214</v>
      </c>
      <c r="AB31" s="132">
        <v>0</v>
      </c>
      <c r="AC31" s="132">
        <v>0</v>
      </c>
      <c r="AD31" s="148">
        <f t="shared" ref="AD31" si="40">SUM(AB31:AC31)</f>
        <v>0</v>
      </c>
      <c r="AE31" s="132">
        <v>0</v>
      </c>
      <c r="AF31" s="132">
        <v>0</v>
      </c>
      <c r="AG31" s="148">
        <f t="shared" si="25"/>
        <v>0</v>
      </c>
      <c r="AH31" s="132">
        <v>0</v>
      </c>
      <c r="AI31" s="132">
        <v>0</v>
      </c>
      <c r="AJ31" s="148">
        <f t="shared" si="26"/>
        <v>0</v>
      </c>
    </row>
    <row r="32" spans="1:36" ht="12" x14ac:dyDescent="0.2">
      <c r="A32" s="143"/>
      <c r="C32" s="143"/>
      <c r="D32" s="27"/>
      <c r="E32" s="14" t="s">
        <v>215</v>
      </c>
      <c r="F32" s="49">
        <f t="shared" ref="F32:G32" si="41">SUM(F$26:F$31)</f>
        <v>0</v>
      </c>
      <c r="G32" s="49">
        <f t="shared" si="41"/>
        <v>0</v>
      </c>
      <c r="H32" s="49">
        <f>SUM(H$26:H$31)</f>
        <v>0</v>
      </c>
      <c r="I32" s="49">
        <f t="shared" ref="I32:N32" si="42">SUM(I$26:I$31)</f>
        <v>0</v>
      </c>
      <c r="J32" s="49">
        <f t="shared" si="42"/>
        <v>0</v>
      </c>
      <c r="K32" s="49">
        <f t="shared" si="42"/>
        <v>0</v>
      </c>
      <c r="L32" s="49">
        <f t="shared" si="42"/>
        <v>0</v>
      </c>
      <c r="M32" s="49">
        <f t="shared" si="42"/>
        <v>0</v>
      </c>
      <c r="N32" s="49">
        <f t="shared" si="42"/>
        <v>0</v>
      </c>
      <c r="O32" s="27"/>
      <c r="P32" s="14" t="s">
        <v>215</v>
      </c>
      <c r="Q32" s="49">
        <f t="shared" ref="Q32:R32" si="43">SUM(Q$26:Q$31)</f>
        <v>0</v>
      </c>
      <c r="R32" s="49">
        <f t="shared" si="43"/>
        <v>0</v>
      </c>
      <c r="S32" s="49">
        <f>SUM(S$26:S$31)</f>
        <v>0</v>
      </c>
      <c r="T32" s="49">
        <f t="shared" ref="T32:Y32" si="44">SUM(T$26:T$31)</f>
        <v>0</v>
      </c>
      <c r="U32" s="49">
        <f t="shared" si="44"/>
        <v>0</v>
      </c>
      <c r="V32" s="49">
        <f t="shared" si="44"/>
        <v>0</v>
      </c>
      <c r="W32" s="49">
        <f t="shared" si="44"/>
        <v>0</v>
      </c>
      <c r="X32" s="49">
        <f t="shared" si="44"/>
        <v>0</v>
      </c>
      <c r="Y32" s="49">
        <f t="shared" si="44"/>
        <v>0</v>
      </c>
      <c r="Z32" s="27"/>
      <c r="AA32" s="14" t="s">
        <v>215</v>
      </c>
      <c r="AB32" s="49">
        <f t="shared" ref="AB32:AC32" si="45">SUM(AB$26:AB$31)</f>
        <v>0</v>
      </c>
      <c r="AC32" s="49">
        <f t="shared" si="45"/>
        <v>0</v>
      </c>
      <c r="AD32" s="49">
        <f>SUM(AD$26:AD$31)</f>
        <v>0</v>
      </c>
      <c r="AE32" s="49">
        <f t="shared" ref="AE32:AJ32" si="46">SUM(AE$26:AE$31)</f>
        <v>0</v>
      </c>
      <c r="AF32" s="49">
        <f t="shared" si="46"/>
        <v>0</v>
      </c>
      <c r="AG32" s="49">
        <f t="shared" si="46"/>
        <v>0</v>
      </c>
      <c r="AH32" s="49">
        <f t="shared" si="46"/>
        <v>0</v>
      </c>
      <c r="AI32" s="49">
        <f t="shared" si="46"/>
        <v>0</v>
      </c>
      <c r="AJ32" s="49">
        <f t="shared" si="46"/>
        <v>0</v>
      </c>
    </row>
    <row r="33" spans="1:36" ht="12" x14ac:dyDescent="0.2">
      <c r="A33" s="143">
        <f>IF(OR(H33&gt;0,K33&gt;0,N33&gt;0,S33&gt;0,V33&gt;0,Y33&gt;0,AD33&gt;0,AG33&gt;0,AJ33&gt;0),1,0)</f>
        <v>0</v>
      </c>
      <c r="C33" s="143"/>
      <c r="D33" s="27"/>
      <c r="E33" s="13" t="s">
        <v>216</v>
      </c>
      <c r="F33" s="132">
        <v>0</v>
      </c>
      <c r="G33" s="132">
        <v>0</v>
      </c>
      <c r="H33" s="148">
        <f t="shared" si="18"/>
        <v>0</v>
      </c>
      <c r="I33" s="132">
        <v>0</v>
      </c>
      <c r="J33" s="132">
        <v>0</v>
      </c>
      <c r="K33" s="148">
        <f t="shared" si="19"/>
        <v>0</v>
      </c>
      <c r="L33" s="132">
        <v>0</v>
      </c>
      <c r="M33" s="132">
        <v>0</v>
      </c>
      <c r="N33" s="148">
        <f t="shared" si="20"/>
        <v>0</v>
      </c>
      <c r="O33" s="27"/>
      <c r="P33" s="13" t="s">
        <v>216</v>
      </c>
      <c r="Q33" s="132">
        <v>0</v>
      </c>
      <c r="R33" s="132">
        <v>0</v>
      </c>
      <c r="S33" s="148">
        <f t="shared" ref="S33:S37" si="47">SUM(Q33:R33)</f>
        <v>0</v>
      </c>
      <c r="T33" s="132">
        <v>0</v>
      </c>
      <c r="U33" s="132">
        <v>0</v>
      </c>
      <c r="V33" s="148">
        <f t="shared" ref="V33:V37" si="48">SUM(T33:U33)</f>
        <v>0</v>
      </c>
      <c r="W33" s="132">
        <v>0</v>
      </c>
      <c r="X33" s="132">
        <v>0</v>
      </c>
      <c r="Y33" s="148">
        <f t="shared" ref="Y33:Y37" si="49">SUM(W33:X33)</f>
        <v>0</v>
      </c>
      <c r="Z33" s="27"/>
      <c r="AA33" s="13" t="s">
        <v>216</v>
      </c>
      <c r="AB33" s="132">
        <v>0</v>
      </c>
      <c r="AC33" s="132">
        <v>0</v>
      </c>
      <c r="AD33" s="148">
        <f t="shared" ref="AD33:AD37" si="50">SUM(AB33:AC33)</f>
        <v>0</v>
      </c>
      <c r="AE33" s="132">
        <v>0</v>
      </c>
      <c r="AF33" s="132">
        <v>0</v>
      </c>
      <c r="AG33" s="148">
        <f t="shared" ref="AG33:AG37" si="51">SUM(AE33:AF33)</f>
        <v>0</v>
      </c>
      <c r="AH33" s="132">
        <v>0</v>
      </c>
      <c r="AI33" s="132">
        <v>0</v>
      </c>
      <c r="AJ33" s="148">
        <f t="shared" ref="AJ33:AJ37" si="52">SUM(AH33:AI33)</f>
        <v>0</v>
      </c>
    </row>
    <row r="34" spans="1:36" ht="12" x14ac:dyDescent="0.2">
      <c r="A34" s="143">
        <f>IF(OR(H34&gt;0,K34&gt;0,N34&gt;0,S34&gt;0,V34&gt;0,Y34&gt;0,AD34&gt;0,AG34&gt;0,AJ34&gt;0),1,0)</f>
        <v>0</v>
      </c>
      <c r="C34" s="143"/>
      <c r="D34" s="27"/>
      <c r="E34" s="13" t="s">
        <v>217</v>
      </c>
      <c r="F34" s="132">
        <v>0</v>
      </c>
      <c r="G34" s="132">
        <v>0</v>
      </c>
      <c r="H34" s="148">
        <f t="shared" ref="H34:H37" si="53">SUM(F34:G34)</f>
        <v>0</v>
      </c>
      <c r="I34" s="132">
        <v>0</v>
      </c>
      <c r="J34" s="132">
        <v>0</v>
      </c>
      <c r="K34" s="148">
        <f t="shared" ref="K34:K37" si="54">SUM(I34:J34)</f>
        <v>0</v>
      </c>
      <c r="L34" s="132">
        <v>0</v>
      </c>
      <c r="M34" s="132">
        <v>0</v>
      </c>
      <c r="N34" s="148">
        <f t="shared" ref="N34:N37" si="55">SUM(L34:M34)</f>
        <v>0</v>
      </c>
      <c r="O34" s="27"/>
      <c r="P34" s="13" t="s">
        <v>217</v>
      </c>
      <c r="Q34" s="132">
        <v>0</v>
      </c>
      <c r="R34" s="132">
        <v>0</v>
      </c>
      <c r="S34" s="148">
        <f t="shared" si="47"/>
        <v>0</v>
      </c>
      <c r="T34" s="132">
        <v>0</v>
      </c>
      <c r="U34" s="132">
        <v>0</v>
      </c>
      <c r="V34" s="148">
        <f t="shared" si="48"/>
        <v>0</v>
      </c>
      <c r="W34" s="132">
        <v>0</v>
      </c>
      <c r="X34" s="132">
        <v>0</v>
      </c>
      <c r="Y34" s="148">
        <f t="shared" si="49"/>
        <v>0</v>
      </c>
      <c r="Z34" s="27"/>
      <c r="AA34" s="13" t="s">
        <v>217</v>
      </c>
      <c r="AB34" s="132">
        <v>0</v>
      </c>
      <c r="AC34" s="132">
        <v>0</v>
      </c>
      <c r="AD34" s="148">
        <f t="shared" si="50"/>
        <v>0</v>
      </c>
      <c r="AE34" s="132">
        <v>0</v>
      </c>
      <c r="AF34" s="132">
        <v>0</v>
      </c>
      <c r="AG34" s="148">
        <f t="shared" si="51"/>
        <v>0</v>
      </c>
      <c r="AH34" s="132">
        <v>0</v>
      </c>
      <c r="AI34" s="132">
        <v>0</v>
      </c>
      <c r="AJ34" s="148">
        <f t="shared" si="52"/>
        <v>0</v>
      </c>
    </row>
    <row r="35" spans="1:36" ht="12" x14ac:dyDescent="0.2">
      <c r="A35" s="143">
        <f>IF(OR(H35&gt;0,K35&gt;0,N35&gt;0,S35&gt;0,V35&gt;0,Y35&gt;0,AD35&gt;0,AG35&gt;0,AJ35&gt;0),1,0)</f>
        <v>0</v>
      </c>
      <c r="C35" s="143"/>
      <c r="D35" s="27"/>
      <c r="E35" s="13" t="s">
        <v>218</v>
      </c>
      <c r="F35" s="132">
        <v>0</v>
      </c>
      <c r="G35" s="132">
        <v>0</v>
      </c>
      <c r="H35" s="148">
        <f t="shared" si="53"/>
        <v>0</v>
      </c>
      <c r="I35" s="132">
        <v>0</v>
      </c>
      <c r="J35" s="132">
        <v>0</v>
      </c>
      <c r="K35" s="148">
        <f t="shared" si="54"/>
        <v>0</v>
      </c>
      <c r="L35" s="132">
        <v>0</v>
      </c>
      <c r="M35" s="132">
        <v>0</v>
      </c>
      <c r="N35" s="148">
        <f t="shared" si="55"/>
        <v>0</v>
      </c>
      <c r="O35" s="27"/>
      <c r="P35" s="13" t="s">
        <v>218</v>
      </c>
      <c r="Q35" s="132">
        <v>0</v>
      </c>
      <c r="R35" s="132">
        <v>0</v>
      </c>
      <c r="S35" s="148">
        <f t="shared" si="47"/>
        <v>0</v>
      </c>
      <c r="T35" s="132">
        <v>0</v>
      </c>
      <c r="U35" s="132">
        <v>0</v>
      </c>
      <c r="V35" s="148">
        <f t="shared" si="48"/>
        <v>0</v>
      </c>
      <c r="W35" s="132">
        <v>0</v>
      </c>
      <c r="X35" s="132">
        <v>0</v>
      </c>
      <c r="Y35" s="148">
        <f t="shared" si="49"/>
        <v>0</v>
      </c>
      <c r="Z35" s="27"/>
      <c r="AA35" s="13" t="s">
        <v>218</v>
      </c>
      <c r="AB35" s="132">
        <v>0</v>
      </c>
      <c r="AC35" s="132">
        <v>0</v>
      </c>
      <c r="AD35" s="148">
        <f t="shared" si="50"/>
        <v>0</v>
      </c>
      <c r="AE35" s="132">
        <v>0</v>
      </c>
      <c r="AF35" s="132">
        <v>0</v>
      </c>
      <c r="AG35" s="148">
        <f t="shared" si="51"/>
        <v>0</v>
      </c>
      <c r="AH35" s="132">
        <v>0</v>
      </c>
      <c r="AI35" s="132">
        <v>0</v>
      </c>
      <c r="AJ35" s="148">
        <f t="shared" si="52"/>
        <v>0</v>
      </c>
    </row>
    <row r="36" spans="1:36" ht="12" x14ac:dyDescent="0.2">
      <c r="A36" s="143">
        <f>IF(OR(H36&gt;0,K36&gt;0,N36&gt;0,S36&gt;0,V36&gt;0,Y36&gt;0,AD36&gt;0,AG36&gt;0,AJ36&gt;0),1,0)</f>
        <v>0</v>
      </c>
      <c r="C36" s="143"/>
      <c r="D36" s="27"/>
      <c r="E36" s="13" t="s">
        <v>219</v>
      </c>
      <c r="F36" s="132">
        <v>0</v>
      </c>
      <c r="G36" s="132">
        <v>0</v>
      </c>
      <c r="H36" s="148">
        <f t="shared" si="53"/>
        <v>0</v>
      </c>
      <c r="I36" s="132">
        <v>0</v>
      </c>
      <c r="J36" s="132">
        <v>0</v>
      </c>
      <c r="K36" s="148">
        <f t="shared" si="54"/>
        <v>0</v>
      </c>
      <c r="L36" s="132">
        <v>0</v>
      </c>
      <c r="M36" s="132">
        <v>0</v>
      </c>
      <c r="N36" s="148">
        <f t="shared" si="55"/>
        <v>0</v>
      </c>
      <c r="O36" s="27"/>
      <c r="P36" s="13" t="s">
        <v>219</v>
      </c>
      <c r="Q36" s="132">
        <v>0</v>
      </c>
      <c r="R36" s="132">
        <v>0</v>
      </c>
      <c r="S36" s="148">
        <f t="shared" si="47"/>
        <v>0</v>
      </c>
      <c r="T36" s="132">
        <v>0</v>
      </c>
      <c r="U36" s="132">
        <v>0</v>
      </c>
      <c r="V36" s="148">
        <f t="shared" si="48"/>
        <v>0</v>
      </c>
      <c r="W36" s="132">
        <v>0</v>
      </c>
      <c r="X36" s="132">
        <v>0</v>
      </c>
      <c r="Y36" s="148">
        <f t="shared" si="49"/>
        <v>0</v>
      </c>
      <c r="Z36" s="27"/>
      <c r="AA36" s="13" t="s">
        <v>219</v>
      </c>
      <c r="AB36" s="132">
        <v>0</v>
      </c>
      <c r="AC36" s="132">
        <v>0</v>
      </c>
      <c r="AD36" s="148">
        <f t="shared" si="50"/>
        <v>0</v>
      </c>
      <c r="AE36" s="132">
        <v>0</v>
      </c>
      <c r="AF36" s="132">
        <v>0</v>
      </c>
      <c r="AG36" s="148">
        <f t="shared" si="51"/>
        <v>0</v>
      </c>
      <c r="AH36" s="132">
        <v>0</v>
      </c>
      <c r="AI36" s="132">
        <v>0</v>
      </c>
      <c r="AJ36" s="148">
        <f t="shared" si="52"/>
        <v>0</v>
      </c>
    </row>
    <row r="37" spans="1:36" ht="12" x14ac:dyDescent="0.2">
      <c r="A37" s="143">
        <f>IF(OR(H37&gt;0,K37&gt;0,N37&gt;0,S37&gt;0,V37&gt;0,Y37&gt;0,AD37&gt;0,AG37&gt;0,AJ37&gt;0),1,0)</f>
        <v>0</v>
      </c>
      <c r="C37" s="143"/>
      <c r="D37" s="27"/>
      <c r="E37" s="13" t="s">
        <v>220</v>
      </c>
      <c r="F37" s="132">
        <v>0</v>
      </c>
      <c r="G37" s="132">
        <v>0</v>
      </c>
      <c r="H37" s="148">
        <f t="shared" si="53"/>
        <v>0</v>
      </c>
      <c r="I37" s="132">
        <v>0</v>
      </c>
      <c r="J37" s="132">
        <v>0</v>
      </c>
      <c r="K37" s="148">
        <f t="shared" si="54"/>
        <v>0</v>
      </c>
      <c r="L37" s="132">
        <v>0</v>
      </c>
      <c r="M37" s="132">
        <v>0</v>
      </c>
      <c r="N37" s="148">
        <f t="shared" si="55"/>
        <v>0</v>
      </c>
      <c r="O37" s="27"/>
      <c r="P37" s="13" t="s">
        <v>220</v>
      </c>
      <c r="Q37" s="132">
        <v>0</v>
      </c>
      <c r="R37" s="132">
        <v>0</v>
      </c>
      <c r="S37" s="148">
        <f t="shared" si="47"/>
        <v>0</v>
      </c>
      <c r="T37" s="132">
        <v>0</v>
      </c>
      <c r="U37" s="132">
        <v>0</v>
      </c>
      <c r="V37" s="148">
        <f t="shared" si="48"/>
        <v>0</v>
      </c>
      <c r="W37" s="132">
        <v>0</v>
      </c>
      <c r="X37" s="132">
        <v>0</v>
      </c>
      <c r="Y37" s="148">
        <f t="shared" si="49"/>
        <v>0</v>
      </c>
      <c r="Z37" s="27"/>
      <c r="AA37" s="13" t="s">
        <v>220</v>
      </c>
      <c r="AB37" s="132">
        <v>0</v>
      </c>
      <c r="AC37" s="132">
        <v>0</v>
      </c>
      <c r="AD37" s="148">
        <f t="shared" si="50"/>
        <v>0</v>
      </c>
      <c r="AE37" s="132">
        <v>0</v>
      </c>
      <c r="AF37" s="132">
        <v>0</v>
      </c>
      <c r="AG37" s="148">
        <f t="shared" si="51"/>
        <v>0</v>
      </c>
      <c r="AH37" s="132">
        <v>0</v>
      </c>
      <c r="AI37" s="132">
        <v>0</v>
      </c>
      <c r="AJ37" s="148">
        <f t="shared" si="52"/>
        <v>0</v>
      </c>
    </row>
    <row r="38" spans="1:36" ht="12" x14ac:dyDescent="0.2">
      <c r="A38" s="143"/>
      <c r="C38" s="143"/>
      <c r="D38" s="27"/>
      <c r="E38" s="14" t="s">
        <v>221</v>
      </c>
      <c r="F38" s="49">
        <f t="shared" ref="F38:G38" si="56">SUM(F33:F37)</f>
        <v>0</v>
      </c>
      <c r="G38" s="49">
        <f t="shared" si="56"/>
        <v>0</v>
      </c>
      <c r="H38" s="49">
        <f>SUM(H33:H37)</f>
        <v>0</v>
      </c>
      <c r="I38" s="49">
        <f t="shared" ref="I38:N38" si="57">SUM(I33:I37)</f>
        <v>0</v>
      </c>
      <c r="J38" s="49">
        <f t="shared" si="57"/>
        <v>0</v>
      </c>
      <c r="K38" s="49">
        <f t="shared" si="57"/>
        <v>0</v>
      </c>
      <c r="L38" s="49">
        <f t="shared" si="57"/>
        <v>0</v>
      </c>
      <c r="M38" s="49">
        <f t="shared" si="57"/>
        <v>0</v>
      </c>
      <c r="N38" s="49">
        <f t="shared" si="57"/>
        <v>0</v>
      </c>
      <c r="O38" s="27"/>
      <c r="P38" s="14" t="s">
        <v>221</v>
      </c>
      <c r="Q38" s="49">
        <f t="shared" ref="Q38:R38" si="58">SUM(Q33:Q37)</f>
        <v>0</v>
      </c>
      <c r="R38" s="49">
        <f t="shared" si="58"/>
        <v>0</v>
      </c>
      <c r="S38" s="49">
        <f>SUM(S33:S37)</f>
        <v>0</v>
      </c>
      <c r="T38" s="49">
        <f t="shared" ref="T38" si="59">SUM(T33:T37)</f>
        <v>0</v>
      </c>
      <c r="U38" s="49">
        <f t="shared" ref="U38" si="60">SUM(U33:U37)</f>
        <v>0</v>
      </c>
      <c r="V38" s="49">
        <f t="shared" ref="V38" si="61">SUM(V33:V37)</f>
        <v>0</v>
      </c>
      <c r="W38" s="49">
        <f t="shared" ref="W38" si="62">SUM(W33:W37)</f>
        <v>0</v>
      </c>
      <c r="X38" s="49">
        <f t="shared" ref="X38" si="63">SUM(X33:X37)</f>
        <v>0</v>
      </c>
      <c r="Y38" s="49">
        <f t="shared" ref="Y38" si="64">SUM(Y33:Y37)</f>
        <v>0</v>
      </c>
      <c r="Z38" s="27"/>
      <c r="AA38" s="14" t="s">
        <v>221</v>
      </c>
      <c r="AB38" s="49">
        <f t="shared" ref="AB38:AC38" si="65">SUM(AB33:AB37)</f>
        <v>0</v>
      </c>
      <c r="AC38" s="49">
        <f t="shared" si="65"/>
        <v>0</v>
      </c>
      <c r="AD38" s="49">
        <f>SUM(AD33:AD37)</f>
        <v>0</v>
      </c>
      <c r="AE38" s="49">
        <f t="shared" ref="AE38" si="66">SUM(AE33:AE37)</f>
        <v>0</v>
      </c>
      <c r="AF38" s="49">
        <f t="shared" ref="AF38" si="67">SUM(AF33:AF37)</f>
        <v>0</v>
      </c>
      <c r="AG38" s="49">
        <f t="shared" ref="AG38" si="68">SUM(AG33:AG37)</f>
        <v>0</v>
      </c>
      <c r="AH38" s="49">
        <f t="shared" ref="AH38" si="69">SUM(AH33:AH37)</f>
        <v>0</v>
      </c>
      <c r="AI38" s="49">
        <f t="shared" ref="AI38" si="70">SUM(AI33:AI37)</f>
        <v>0</v>
      </c>
      <c r="AJ38" s="49">
        <f t="shared" ref="AJ38" si="71">SUM(AJ33:AJ37)</f>
        <v>0</v>
      </c>
    </row>
    <row r="39" spans="1:36" ht="12" x14ac:dyDescent="0.2">
      <c r="A39" s="143"/>
      <c r="C39" s="143"/>
      <c r="D39" s="27"/>
      <c r="E39" s="14" t="s">
        <v>222</v>
      </c>
      <c r="F39" s="49">
        <f t="shared" ref="F39:G39" si="72">F32+F38</f>
        <v>0</v>
      </c>
      <c r="G39" s="49">
        <f t="shared" si="72"/>
        <v>0</v>
      </c>
      <c r="H39" s="49">
        <f>H32+H38</f>
        <v>0</v>
      </c>
      <c r="I39" s="49">
        <f t="shared" ref="I39:N39" si="73">I32+I38</f>
        <v>0</v>
      </c>
      <c r="J39" s="49">
        <f t="shared" si="73"/>
        <v>0</v>
      </c>
      <c r="K39" s="49">
        <f t="shared" si="73"/>
        <v>0</v>
      </c>
      <c r="L39" s="49">
        <f t="shared" si="73"/>
        <v>0</v>
      </c>
      <c r="M39" s="49">
        <f t="shared" si="73"/>
        <v>0</v>
      </c>
      <c r="N39" s="49">
        <f t="shared" si="73"/>
        <v>0</v>
      </c>
      <c r="O39" s="27"/>
      <c r="P39" s="14" t="s">
        <v>222</v>
      </c>
      <c r="Q39" s="49">
        <f t="shared" ref="Q39:R39" si="74">Q32+Q38</f>
        <v>0</v>
      </c>
      <c r="R39" s="49">
        <f t="shared" si="74"/>
        <v>0</v>
      </c>
      <c r="S39" s="49">
        <f>S32+S38</f>
        <v>0</v>
      </c>
      <c r="T39" s="49">
        <f t="shared" ref="T39" si="75">T32+T38</f>
        <v>0</v>
      </c>
      <c r="U39" s="49">
        <f t="shared" ref="U39" si="76">U32+U38</f>
        <v>0</v>
      </c>
      <c r="V39" s="49">
        <f t="shared" ref="V39" si="77">V32+V38</f>
        <v>0</v>
      </c>
      <c r="W39" s="49">
        <f t="shared" ref="W39" si="78">W32+W38</f>
        <v>0</v>
      </c>
      <c r="X39" s="49">
        <f t="shared" ref="X39" si="79">X32+X38</f>
        <v>0</v>
      </c>
      <c r="Y39" s="49">
        <f t="shared" ref="Y39" si="80">Y32+Y38</f>
        <v>0</v>
      </c>
      <c r="Z39" s="27"/>
      <c r="AA39" s="14" t="s">
        <v>222</v>
      </c>
      <c r="AB39" s="49">
        <f t="shared" ref="AB39:AC39" si="81">AB32+AB38</f>
        <v>0</v>
      </c>
      <c r="AC39" s="49">
        <f t="shared" si="81"/>
        <v>0</v>
      </c>
      <c r="AD39" s="49">
        <f>AD32+AD38</f>
        <v>0</v>
      </c>
      <c r="AE39" s="49">
        <f t="shared" ref="AE39" si="82">AE32+AE38</f>
        <v>0</v>
      </c>
      <c r="AF39" s="49">
        <f t="shared" ref="AF39" si="83">AF32+AF38</f>
        <v>0</v>
      </c>
      <c r="AG39" s="49">
        <f t="shared" ref="AG39" si="84">AG32+AG38</f>
        <v>0</v>
      </c>
      <c r="AH39" s="49">
        <f t="shared" ref="AH39" si="85">AH32+AH38</f>
        <v>0</v>
      </c>
      <c r="AI39" s="49">
        <f t="shared" ref="AI39" si="86">AI32+AI38</f>
        <v>0</v>
      </c>
      <c r="AJ39" s="49">
        <f t="shared" ref="AJ39" si="87">AJ32+AJ38</f>
        <v>0</v>
      </c>
    </row>
    <row r="40" spans="1:36" ht="12" x14ac:dyDescent="0.2">
      <c r="A40" s="143"/>
      <c r="C40" s="143"/>
      <c r="D40" s="27"/>
      <c r="E40" s="13" t="s">
        <v>325</v>
      </c>
      <c r="F40" s="132">
        <v>0</v>
      </c>
      <c r="G40" s="132">
        <v>0</v>
      </c>
      <c r="H40" s="148">
        <f t="shared" si="18"/>
        <v>0</v>
      </c>
      <c r="I40" s="132">
        <v>0</v>
      </c>
      <c r="J40" s="132">
        <v>0</v>
      </c>
      <c r="K40" s="148">
        <f t="shared" si="19"/>
        <v>0</v>
      </c>
      <c r="L40" s="132">
        <v>0</v>
      </c>
      <c r="M40" s="132">
        <v>0</v>
      </c>
      <c r="N40" s="148">
        <f t="shared" si="20"/>
        <v>0</v>
      </c>
      <c r="O40" s="27"/>
      <c r="P40" s="13" t="s">
        <v>325</v>
      </c>
      <c r="Q40" s="132">
        <v>0</v>
      </c>
      <c r="R40" s="132">
        <v>0</v>
      </c>
      <c r="S40" s="148">
        <f t="shared" si="21"/>
        <v>0</v>
      </c>
      <c r="T40" s="132">
        <v>0</v>
      </c>
      <c r="U40" s="132">
        <v>0</v>
      </c>
      <c r="V40" s="148">
        <f t="shared" si="22"/>
        <v>0</v>
      </c>
      <c r="W40" s="132">
        <v>0</v>
      </c>
      <c r="X40" s="132">
        <v>0</v>
      </c>
      <c r="Y40" s="148">
        <f t="shared" si="23"/>
        <v>0</v>
      </c>
      <c r="Z40" s="27"/>
      <c r="AA40" s="13" t="s">
        <v>325</v>
      </c>
      <c r="AB40" s="132">
        <v>0</v>
      </c>
      <c r="AC40" s="132">
        <v>0</v>
      </c>
      <c r="AD40" s="148">
        <f t="shared" si="24"/>
        <v>0</v>
      </c>
      <c r="AE40" s="132">
        <v>0</v>
      </c>
      <c r="AF40" s="132">
        <v>0</v>
      </c>
      <c r="AG40" s="148">
        <f t="shared" si="25"/>
        <v>0</v>
      </c>
      <c r="AH40" s="132">
        <v>0</v>
      </c>
      <c r="AI40" s="132">
        <v>0</v>
      </c>
      <c r="AJ40" s="148">
        <f t="shared" si="26"/>
        <v>0</v>
      </c>
    </row>
    <row r="41" spans="1:36" ht="12" x14ac:dyDescent="0.2">
      <c r="A41" s="143"/>
      <c r="C41" s="143"/>
      <c r="D41" s="27"/>
      <c r="E41" s="13" t="s">
        <v>223</v>
      </c>
      <c r="F41" s="132">
        <v>0</v>
      </c>
      <c r="G41" s="132">
        <v>0</v>
      </c>
      <c r="H41" s="148">
        <f t="shared" si="18"/>
        <v>0</v>
      </c>
      <c r="I41" s="132">
        <v>0</v>
      </c>
      <c r="J41" s="132">
        <v>0</v>
      </c>
      <c r="K41" s="148">
        <f t="shared" si="19"/>
        <v>0</v>
      </c>
      <c r="L41" s="132">
        <v>0</v>
      </c>
      <c r="M41" s="132">
        <v>0</v>
      </c>
      <c r="N41" s="148">
        <f t="shared" si="20"/>
        <v>0</v>
      </c>
      <c r="O41" s="27"/>
      <c r="P41" s="13" t="s">
        <v>223</v>
      </c>
      <c r="Q41" s="132">
        <v>0</v>
      </c>
      <c r="R41" s="132">
        <v>0</v>
      </c>
      <c r="S41" s="148">
        <f t="shared" si="21"/>
        <v>0</v>
      </c>
      <c r="T41" s="132">
        <v>0</v>
      </c>
      <c r="U41" s="132">
        <v>0</v>
      </c>
      <c r="V41" s="148">
        <f t="shared" si="22"/>
        <v>0</v>
      </c>
      <c r="W41" s="132">
        <v>0</v>
      </c>
      <c r="X41" s="132">
        <v>0</v>
      </c>
      <c r="Y41" s="148">
        <f t="shared" si="23"/>
        <v>0</v>
      </c>
      <c r="Z41" s="27"/>
      <c r="AA41" s="13" t="s">
        <v>223</v>
      </c>
      <c r="AB41" s="132">
        <v>0</v>
      </c>
      <c r="AC41" s="132">
        <v>0</v>
      </c>
      <c r="AD41" s="148">
        <f t="shared" si="24"/>
        <v>0</v>
      </c>
      <c r="AE41" s="132">
        <v>0</v>
      </c>
      <c r="AF41" s="132">
        <v>0</v>
      </c>
      <c r="AG41" s="148">
        <f t="shared" si="25"/>
        <v>0</v>
      </c>
      <c r="AH41" s="132">
        <v>0</v>
      </c>
      <c r="AI41" s="132">
        <v>0</v>
      </c>
      <c r="AJ41" s="148">
        <f t="shared" si="26"/>
        <v>0</v>
      </c>
    </row>
    <row r="42" spans="1:36" ht="12" x14ac:dyDescent="0.2">
      <c r="A42" s="143"/>
      <c r="C42" s="143"/>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row>
    <row r="43" spans="1:36" ht="12" x14ac:dyDescent="0.2">
      <c r="A43" s="143"/>
      <c r="C43" s="143"/>
      <c r="D43" s="27"/>
      <c r="E43" s="14" t="s">
        <v>224</v>
      </c>
      <c r="F43" s="49">
        <f t="shared" ref="F43:G43" si="88">SUM(F39,F40,F41)</f>
        <v>0</v>
      </c>
      <c r="G43" s="49">
        <f t="shared" si="88"/>
        <v>0</v>
      </c>
      <c r="H43" s="49">
        <f>SUM(H39,H40,H41)</f>
        <v>0</v>
      </c>
      <c r="I43" s="49">
        <f t="shared" ref="I43:N43" si="89">SUM(I39,I40,I41)</f>
        <v>0</v>
      </c>
      <c r="J43" s="49">
        <f t="shared" si="89"/>
        <v>0</v>
      </c>
      <c r="K43" s="49">
        <f t="shared" si="89"/>
        <v>0</v>
      </c>
      <c r="L43" s="49">
        <f t="shared" si="89"/>
        <v>0</v>
      </c>
      <c r="M43" s="49">
        <f t="shared" si="89"/>
        <v>0</v>
      </c>
      <c r="N43" s="49">
        <f t="shared" si="89"/>
        <v>0</v>
      </c>
      <c r="O43" s="27"/>
      <c r="P43" s="14" t="s">
        <v>224</v>
      </c>
      <c r="Q43" s="49">
        <f t="shared" ref="Q43:R43" si="90">SUM(Q39,Q40,Q41)</f>
        <v>0</v>
      </c>
      <c r="R43" s="49">
        <f t="shared" si="90"/>
        <v>0</v>
      </c>
      <c r="S43" s="49">
        <f>SUM(S39,S40,S41)</f>
        <v>0</v>
      </c>
      <c r="T43" s="49">
        <f t="shared" ref="T43:Y43" si="91">SUM(T39,T40,T41)</f>
        <v>0</v>
      </c>
      <c r="U43" s="49">
        <f t="shared" si="91"/>
        <v>0</v>
      </c>
      <c r="V43" s="49">
        <f t="shared" si="91"/>
        <v>0</v>
      </c>
      <c r="W43" s="49">
        <f t="shared" si="91"/>
        <v>0</v>
      </c>
      <c r="X43" s="49">
        <f t="shared" si="91"/>
        <v>0</v>
      </c>
      <c r="Y43" s="49">
        <f t="shared" si="91"/>
        <v>0</v>
      </c>
      <c r="Z43" s="27"/>
      <c r="AA43" s="14" t="s">
        <v>224</v>
      </c>
      <c r="AB43" s="49">
        <f t="shared" ref="AB43:AC43" si="92">SUM(AB39,AB40,AB41)</f>
        <v>0</v>
      </c>
      <c r="AC43" s="49">
        <f t="shared" si="92"/>
        <v>0</v>
      </c>
      <c r="AD43" s="49">
        <f>SUM(AD39,AD40,AD41)</f>
        <v>0</v>
      </c>
      <c r="AE43" s="49">
        <f t="shared" ref="AE43:AJ43" si="93">SUM(AE39,AE40,AE41)</f>
        <v>0</v>
      </c>
      <c r="AF43" s="49">
        <f t="shared" si="93"/>
        <v>0</v>
      </c>
      <c r="AG43" s="49">
        <f t="shared" si="93"/>
        <v>0</v>
      </c>
      <c r="AH43" s="49">
        <f t="shared" si="93"/>
        <v>0</v>
      </c>
      <c r="AI43" s="49">
        <f t="shared" si="93"/>
        <v>0</v>
      </c>
      <c r="AJ43" s="49">
        <f t="shared" si="93"/>
        <v>0</v>
      </c>
    </row>
    <row r="44" spans="1:36" ht="12" x14ac:dyDescent="0.2">
      <c r="A44" s="143"/>
      <c r="C44" s="143"/>
      <c r="D44" s="27"/>
      <c r="E44" s="27"/>
      <c r="F44" s="15"/>
      <c r="G44" s="15"/>
      <c r="H44" s="15"/>
      <c r="I44" s="15"/>
      <c r="J44" s="15"/>
      <c r="K44" s="15"/>
      <c r="L44" s="15"/>
      <c r="M44" s="15"/>
      <c r="N44" s="15"/>
      <c r="O44" s="27"/>
      <c r="P44" s="27"/>
      <c r="Q44" s="15"/>
      <c r="R44" s="15"/>
      <c r="S44" s="15"/>
      <c r="T44" s="15"/>
      <c r="U44" s="15"/>
      <c r="V44" s="15"/>
      <c r="W44" s="15"/>
      <c r="X44" s="15"/>
      <c r="Y44" s="15"/>
      <c r="Z44" s="27"/>
      <c r="AA44" s="27"/>
      <c r="AB44" s="15"/>
      <c r="AC44" s="15"/>
      <c r="AD44" s="15"/>
      <c r="AE44" s="15"/>
      <c r="AF44" s="15"/>
      <c r="AG44" s="15"/>
      <c r="AH44" s="15"/>
      <c r="AI44" s="15"/>
      <c r="AJ44" s="15"/>
    </row>
    <row r="45" spans="1:36" ht="12" x14ac:dyDescent="0.2">
      <c r="A45" s="143"/>
      <c r="C45" s="143"/>
      <c r="D45" s="27"/>
      <c r="E45" s="13" t="s">
        <v>225</v>
      </c>
      <c r="F45" s="132">
        <v>0</v>
      </c>
      <c r="G45" s="132">
        <v>0</v>
      </c>
      <c r="H45" s="148">
        <f t="shared" ref="H45:H49" si="94">SUM(F45:G45)</f>
        <v>0</v>
      </c>
      <c r="I45" s="132">
        <v>0</v>
      </c>
      <c r="J45" s="132">
        <v>0</v>
      </c>
      <c r="K45" s="148">
        <f t="shared" ref="K45:K49" si="95">SUM(I45:J45)</f>
        <v>0</v>
      </c>
      <c r="L45" s="132">
        <v>0</v>
      </c>
      <c r="M45" s="132">
        <v>0</v>
      </c>
      <c r="N45" s="148">
        <f t="shared" ref="N45:N49" si="96">SUM(L45:M45)</f>
        <v>0</v>
      </c>
      <c r="O45" s="27"/>
      <c r="P45" s="13" t="s">
        <v>225</v>
      </c>
      <c r="Q45" s="132">
        <v>0</v>
      </c>
      <c r="R45" s="132">
        <v>0</v>
      </c>
      <c r="S45" s="148">
        <f t="shared" ref="S45:S48" si="97">SUM(Q45:R45)</f>
        <v>0</v>
      </c>
      <c r="T45" s="132">
        <v>0</v>
      </c>
      <c r="U45" s="132">
        <v>0</v>
      </c>
      <c r="V45" s="148">
        <f t="shared" ref="V45:V48" si="98">SUM(T45:U45)</f>
        <v>0</v>
      </c>
      <c r="W45" s="132">
        <v>0</v>
      </c>
      <c r="X45" s="132">
        <v>0</v>
      </c>
      <c r="Y45" s="148">
        <f t="shared" ref="Y45:Y48" si="99">SUM(W45:X45)</f>
        <v>0</v>
      </c>
      <c r="Z45" s="27"/>
      <c r="AA45" s="13" t="s">
        <v>225</v>
      </c>
      <c r="AB45" s="132">
        <v>0</v>
      </c>
      <c r="AC45" s="132">
        <v>0</v>
      </c>
      <c r="AD45" s="148">
        <f t="shared" ref="AD45:AD48" si="100">SUM(AB45:AC45)</f>
        <v>0</v>
      </c>
      <c r="AE45" s="132">
        <v>0</v>
      </c>
      <c r="AF45" s="132">
        <v>0</v>
      </c>
      <c r="AG45" s="148">
        <f t="shared" ref="AG45:AG48" si="101">SUM(AE45:AF45)</f>
        <v>0</v>
      </c>
      <c r="AH45" s="132">
        <v>0</v>
      </c>
      <c r="AI45" s="132">
        <v>0</v>
      </c>
      <c r="AJ45" s="148">
        <f t="shared" ref="AJ45:AJ48" si="102">SUM(AH45:AI45)</f>
        <v>0</v>
      </c>
    </row>
    <row r="46" spans="1:36" ht="12" x14ac:dyDescent="0.2">
      <c r="A46" s="143"/>
      <c r="C46" s="143"/>
      <c r="D46" s="27"/>
      <c r="E46" s="13" t="s">
        <v>226</v>
      </c>
      <c r="F46" s="132">
        <v>0</v>
      </c>
      <c r="G46" s="132">
        <v>0</v>
      </c>
      <c r="H46" s="148">
        <f t="shared" si="94"/>
        <v>0</v>
      </c>
      <c r="I46" s="132">
        <v>0</v>
      </c>
      <c r="J46" s="132">
        <v>0</v>
      </c>
      <c r="K46" s="148">
        <f t="shared" si="95"/>
        <v>0</v>
      </c>
      <c r="L46" s="132">
        <v>0</v>
      </c>
      <c r="M46" s="132">
        <v>0</v>
      </c>
      <c r="N46" s="148">
        <f t="shared" si="96"/>
        <v>0</v>
      </c>
      <c r="O46" s="27"/>
      <c r="P46" s="13" t="s">
        <v>226</v>
      </c>
      <c r="Q46" s="132">
        <v>0</v>
      </c>
      <c r="R46" s="132">
        <v>0</v>
      </c>
      <c r="S46" s="148">
        <f t="shared" si="97"/>
        <v>0</v>
      </c>
      <c r="T46" s="132">
        <v>0</v>
      </c>
      <c r="U46" s="132">
        <v>0</v>
      </c>
      <c r="V46" s="148">
        <f t="shared" si="98"/>
        <v>0</v>
      </c>
      <c r="W46" s="132">
        <v>0</v>
      </c>
      <c r="X46" s="132">
        <v>0</v>
      </c>
      <c r="Y46" s="148">
        <f t="shared" si="99"/>
        <v>0</v>
      </c>
      <c r="Z46" s="27"/>
      <c r="AA46" s="13" t="s">
        <v>226</v>
      </c>
      <c r="AB46" s="132">
        <v>0</v>
      </c>
      <c r="AC46" s="132">
        <v>0</v>
      </c>
      <c r="AD46" s="148">
        <f t="shared" si="100"/>
        <v>0</v>
      </c>
      <c r="AE46" s="132">
        <v>0</v>
      </c>
      <c r="AF46" s="132">
        <v>0</v>
      </c>
      <c r="AG46" s="148">
        <f t="shared" si="101"/>
        <v>0</v>
      </c>
      <c r="AH46" s="132">
        <v>0</v>
      </c>
      <c r="AI46" s="132">
        <v>0</v>
      </c>
      <c r="AJ46" s="148">
        <f t="shared" si="102"/>
        <v>0</v>
      </c>
    </row>
    <row r="47" spans="1:36" ht="12" x14ac:dyDescent="0.2">
      <c r="A47" s="143"/>
      <c r="C47" s="143"/>
      <c r="D47" s="27"/>
      <c r="E47" s="13" t="s">
        <v>227</v>
      </c>
      <c r="F47" s="132">
        <v>0</v>
      </c>
      <c r="G47" s="132">
        <v>0</v>
      </c>
      <c r="H47" s="148">
        <f t="shared" ref="H47:H48" si="103">SUM(F47:G47)</f>
        <v>0</v>
      </c>
      <c r="I47" s="132">
        <v>0</v>
      </c>
      <c r="J47" s="132">
        <v>0</v>
      </c>
      <c r="K47" s="148">
        <f t="shared" ref="K47:K48" si="104">SUM(I47:J47)</f>
        <v>0</v>
      </c>
      <c r="L47" s="132">
        <v>0</v>
      </c>
      <c r="M47" s="132">
        <v>0</v>
      </c>
      <c r="N47" s="148">
        <f t="shared" ref="N47:N48" si="105">SUM(L47:M47)</f>
        <v>0</v>
      </c>
      <c r="O47" s="27"/>
      <c r="P47" s="13" t="s">
        <v>227</v>
      </c>
      <c r="Q47" s="132">
        <v>0</v>
      </c>
      <c r="R47" s="132">
        <v>0</v>
      </c>
      <c r="S47" s="148">
        <f t="shared" si="97"/>
        <v>0</v>
      </c>
      <c r="T47" s="132">
        <v>0</v>
      </c>
      <c r="U47" s="132">
        <v>0</v>
      </c>
      <c r="V47" s="148">
        <f t="shared" si="98"/>
        <v>0</v>
      </c>
      <c r="W47" s="132">
        <v>0</v>
      </c>
      <c r="X47" s="132">
        <v>0</v>
      </c>
      <c r="Y47" s="148">
        <f t="shared" si="99"/>
        <v>0</v>
      </c>
      <c r="Z47" s="27"/>
      <c r="AA47" s="13" t="s">
        <v>227</v>
      </c>
      <c r="AB47" s="132">
        <v>0</v>
      </c>
      <c r="AC47" s="132">
        <v>0</v>
      </c>
      <c r="AD47" s="148">
        <f t="shared" si="100"/>
        <v>0</v>
      </c>
      <c r="AE47" s="132">
        <v>0</v>
      </c>
      <c r="AF47" s="132">
        <v>0</v>
      </c>
      <c r="AG47" s="148">
        <f t="shared" si="101"/>
        <v>0</v>
      </c>
      <c r="AH47" s="132">
        <v>0</v>
      </c>
      <c r="AI47" s="132">
        <v>0</v>
      </c>
      <c r="AJ47" s="148">
        <f t="shared" si="102"/>
        <v>0</v>
      </c>
    </row>
    <row r="48" spans="1:36" ht="12" x14ac:dyDescent="0.2">
      <c r="A48" s="143"/>
      <c r="C48" s="143"/>
      <c r="D48" s="27"/>
      <c r="E48" s="13" t="s">
        <v>228</v>
      </c>
      <c r="F48" s="132">
        <v>0</v>
      </c>
      <c r="G48" s="132">
        <v>0</v>
      </c>
      <c r="H48" s="148">
        <f t="shared" si="103"/>
        <v>0</v>
      </c>
      <c r="I48" s="132">
        <v>0</v>
      </c>
      <c r="J48" s="132">
        <v>0</v>
      </c>
      <c r="K48" s="148">
        <f t="shared" si="104"/>
        <v>0</v>
      </c>
      <c r="L48" s="132">
        <v>0</v>
      </c>
      <c r="M48" s="132">
        <v>0</v>
      </c>
      <c r="N48" s="148">
        <f t="shared" si="105"/>
        <v>0</v>
      </c>
      <c r="O48" s="27"/>
      <c r="P48" s="13" t="s">
        <v>228</v>
      </c>
      <c r="Q48" s="132">
        <v>0</v>
      </c>
      <c r="R48" s="132">
        <v>0</v>
      </c>
      <c r="S48" s="148">
        <f t="shared" si="97"/>
        <v>0</v>
      </c>
      <c r="T48" s="132">
        <v>0</v>
      </c>
      <c r="U48" s="132">
        <v>0</v>
      </c>
      <c r="V48" s="148">
        <f t="shared" si="98"/>
        <v>0</v>
      </c>
      <c r="W48" s="132">
        <v>0</v>
      </c>
      <c r="X48" s="132">
        <v>0</v>
      </c>
      <c r="Y48" s="148">
        <f t="shared" si="99"/>
        <v>0</v>
      </c>
      <c r="Z48" s="27"/>
      <c r="AA48" s="13" t="s">
        <v>228</v>
      </c>
      <c r="AB48" s="132">
        <v>0</v>
      </c>
      <c r="AC48" s="132">
        <v>0</v>
      </c>
      <c r="AD48" s="148">
        <f t="shared" si="100"/>
        <v>0</v>
      </c>
      <c r="AE48" s="132">
        <v>0</v>
      </c>
      <c r="AF48" s="132">
        <v>0</v>
      </c>
      <c r="AG48" s="148">
        <f t="shared" si="101"/>
        <v>0</v>
      </c>
      <c r="AH48" s="132">
        <v>0</v>
      </c>
      <c r="AI48" s="132">
        <v>0</v>
      </c>
      <c r="AJ48" s="148">
        <f t="shared" si="102"/>
        <v>0</v>
      </c>
    </row>
    <row r="49" spans="1:36" ht="12" x14ac:dyDescent="0.2">
      <c r="A49" s="143"/>
      <c r="C49" s="143"/>
      <c r="D49" s="27"/>
      <c r="E49" s="63" t="s">
        <v>159</v>
      </c>
      <c r="F49" s="132">
        <v>0</v>
      </c>
      <c r="G49" s="148">
        <f>-F49</f>
        <v>0</v>
      </c>
      <c r="H49" s="148">
        <f t="shared" si="94"/>
        <v>0</v>
      </c>
      <c r="I49" s="132">
        <v>0</v>
      </c>
      <c r="J49" s="148">
        <f>-I49</f>
        <v>0</v>
      </c>
      <c r="K49" s="148">
        <f t="shared" si="95"/>
        <v>0</v>
      </c>
      <c r="L49" s="132">
        <v>0</v>
      </c>
      <c r="M49" s="148">
        <f>-L49</f>
        <v>0</v>
      </c>
      <c r="N49" s="148">
        <f t="shared" si="96"/>
        <v>0</v>
      </c>
      <c r="O49" s="27"/>
      <c r="P49" s="63" t="s">
        <v>159</v>
      </c>
      <c r="Q49" s="132">
        <v>0</v>
      </c>
      <c r="R49" s="148">
        <f>-Q49</f>
        <v>0</v>
      </c>
      <c r="S49" s="148">
        <f t="shared" ref="S49" si="106">SUM(Q49:R49)</f>
        <v>0</v>
      </c>
      <c r="T49" s="132">
        <v>0</v>
      </c>
      <c r="U49" s="148">
        <f>-T49</f>
        <v>0</v>
      </c>
      <c r="V49" s="148">
        <f t="shared" ref="V49" si="107">SUM(T49:U49)</f>
        <v>0</v>
      </c>
      <c r="W49" s="132">
        <v>0</v>
      </c>
      <c r="X49" s="148">
        <f>-W49</f>
        <v>0</v>
      </c>
      <c r="Y49" s="148">
        <f t="shared" ref="Y49" si="108">SUM(W49:X49)</f>
        <v>0</v>
      </c>
      <c r="Z49" s="27"/>
      <c r="AA49" s="63" t="s">
        <v>159</v>
      </c>
      <c r="AB49" s="132">
        <v>0</v>
      </c>
      <c r="AC49" s="148">
        <f>-AB49</f>
        <v>0</v>
      </c>
      <c r="AD49" s="148">
        <f t="shared" ref="AD49" si="109">SUM(AB49:AC49)</f>
        <v>0</v>
      </c>
      <c r="AE49" s="132">
        <v>0</v>
      </c>
      <c r="AF49" s="148">
        <f>-AE49</f>
        <v>0</v>
      </c>
      <c r="AG49" s="148">
        <f t="shared" ref="AG49" si="110">SUM(AE49:AF49)</f>
        <v>0</v>
      </c>
      <c r="AH49" s="132">
        <v>0</v>
      </c>
      <c r="AI49" s="148">
        <f>-AH49</f>
        <v>0</v>
      </c>
      <c r="AJ49" s="148">
        <f t="shared" ref="AJ49" si="111">SUM(AH49:AI49)</f>
        <v>0</v>
      </c>
    </row>
    <row r="50" spans="1:36" ht="12" x14ac:dyDescent="0.2">
      <c r="A50" s="143"/>
      <c r="C50" s="143"/>
      <c r="D50" s="27"/>
      <c r="E50" s="14" t="s">
        <v>86</v>
      </c>
      <c r="F50" s="49">
        <f t="shared" ref="F50:G50" si="112">F43+F45+F46+F49+F47+F48</f>
        <v>0</v>
      </c>
      <c r="G50" s="49">
        <f t="shared" si="112"/>
        <v>0</v>
      </c>
      <c r="H50" s="49">
        <f>H43+H45+H46+H49+H47+H48</f>
        <v>0</v>
      </c>
      <c r="I50" s="49">
        <f t="shared" ref="I50:N50" si="113">I43+I45+I46+I49+I47+I48</f>
        <v>0</v>
      </c>
      <c r="J50" s="49">
        <f t="shared" si="113"/>
        <v>0</v>
      </c>
      <c r="K50" s="49">
        <f t="shared" si="113"/>
        <v>0</v>
      </c>
      <c r="L50" s="49">
        <f t="shared" si="113"/>
        <v>0</v>
      </c>
      <c r="M50" s="49">
        <f t="shared" si="113"/>
        <v>0</v>
      </c>
      <c r="N50" s="49">
        <f t="shared" si="113"/>
        <v>0</v>
      </c>
      <c r="O50" s="27"/>
      <c r="P50" s="14" t="s">
        <v>86</v>
      </c>
      <c r="Q50" s="49">
        <f t="shared" ref="Q50:R50" si="114">Q43+Q45+Q46+Q49+Q47+Q48</f>
        <v>0</v>
      </c>
      <c r="R50" s="49">
        <f t="shared" si="114"/>
        <v>0</v>
      </c>
      <c r="S50" s="49">
        <f>S43+S45+S46+S49+S47+S48</f>
        <v>0</v>
      </c>
      <c r="T50" s="49">
        <f t="shared" ref="T50" si="115">T43+T45+T46+T49+T47+T48</f>
        <v>0</v>
      </c>
      <c r="U50" s="49">
        <f t="shared" ref="U50" si="116">U43+U45+U46+U49+U47+U48</f>
        <v>0</v>
      </c>
      <c r="V50" s="49">
        <f t="shared" ref="V50" si="117">V43+V45+V46+V49+V47+V48</f>
        <v>0</v>
      </c>
      <c r="W50" s="49">
        <f t="shared" ref="W50" si="118">W43+W45+W46+W49+W47+W48</f>
        <v>0</v>
      </c>
      <c r="X50" s="49">
        <f t="shared" ref="X50" si="119">X43+X45+X46+X49+X47+X48</f>
        <v>0</v>
      </c>
      <c r="Y50" s="49">
        <f t="shared" ref="Y50" si="120">Y43+Y45+Y46+Y49+Y47+Y48</f>
        <v>0</v>
      </c>
      <c r="Z50" s="27"/>
      <c r="AA50" s="14" t="s">
        <v>86</v>
      </c>
      <c r="AB50" s="49">
        <f t="shared" ref="AB50:AC50" si="121">AB43+AB45+AB46+AB49+AB47+AB48</f>
        <v>0</v>
      </c>
      <c r="AC50" s="49">
        <f t="shared" si="121"/>
        <v>0</v>
      </c>
      <c r="AD50" s="49">
        <f>AD43+AD45+AD46+AD49+AD47+AD48</f>
        <v>0</v>
      </c>
      <c r="AE50" s="49">
        <f t="shared" ref="AE50" si="122">AE43+AE45+AE46+AE49+AE47+AE48</f>
        <v>0</v>
      </c>
      <c r="AF50" s="49">
        <f t="shared" ref="AF50" si="123">AF43+AF45+AF46+AF49+AF47+AF48</f>
        <v>0</v>
      </c>
      <c r="AG50" s="49">
        <f t="shared" ref="AG50" si="124">AG43+AG45+AG46+AG49+AG47+AG48</f>
        <v>0</v>
      </c>
      <c r="AH50" s="49">
        <f t="shared" ref="AH50" si="125">AH43+AH45+AH46+AH49+AH47+AH48</f>
        <v>0</v>
      </c>
      <c r="AI50" s="49">
        <f t="shared" ref="AI50" si="126">AI43+AI45+AI46+AI49+AI47+AI48</f>
        <v>0</v>
      </c>
      <c r="AJ50" s="49">
        <f t="shared" ref="AJ50" si="127">AJ43+AJ45+AJ46+AJ49+AJ47+AJ48</f>
        <v>0</v>
      </c>
    </row>
    <row r="51" spans="1:36" ht="12" x14ac:dyDescent="0.2">
      <c r="A51" s="143"/>
      <c r="C51" s="143"/>
      <c r="D51" s="27"/>
      <c r="E51" s="27"/>
      <c r="F51" s="15"/>
      <c r="G51" s="15"/>
      <c r="H51" s="15"/>
      <c r="I51" s="15"/>
      <c r="J51" s="15"/>
      <c r="K51" s="15"/>
      <c r="L51" s="15"/>
      <c r="M51" s="15"/>
      <c r="N51" s="15"/>
      <c r="O51" s="27"/>
      <c r="P51" s="27"/>
      <c r="Q51" s="15"/>
      <c r="R51" s="15"/>
      <c r="S51" s="15"/>
      <c r="T51" s="15"/>
      <c r="U51" s="15"/>
      <c r="V51" s="15"/>
      <c r="W51" s="15"/>
      <c r="X51" s="15"/>
      <c r="Y51" s="15"/>
      <c r="Z51" s="27"/>
      <c r="AA51" s="27"/>
      <c r="AB51" s="15"/>
      <c r="AC51" s="15"/>
      <c r="AD51" s="15"/>
      <c r="AE51" s="15"/>
      <c r="AF51" s="15"/>
      <c r="AG51" s="15"/>
      <c r="AH51" s="15"/>
      <c r="AI51" s="15"/>
      <c r="AJ51" s="15"/>
    </row>
    <row r="52" spans="1:36" ht="12" x14ac:dyDescent="0.2">
      <c r="A52" s="143"/>
      <c r="C52" s="143"/>
      <c r="D52" s="27"/>
      <c r="E52" s="13" t="s">
        <v>199</v>
      </c>
      <c r="F52" s="132">
        <v>0</v>
      </c>
      <c r="G52" s="132">
        <v>0</v>
      </c>
      <c r="H52" s="148">
        <f t="shared" ref="H52" si="128">SUM(F52:G52)</f>
        <v>0</v>
      </c>
      <c r="I52" s="132">
        <v>0</v>
      </c>
      <c r="J52" s="132">
        <v>0</v>
      </c>
      <c r="K52" s="148">
        <f t="shared" ref="K52" si="129">SUM(I52:J52)</f>
        <v>0</v>
      </c>
      <c r="L52" s="132">
        <v>0</v>
      </c>
      <c r="M52" s="132">
        <v>0</v>
      </c>
      <c r="N52" s="148">
        <f t="shared" ref="N52" si="130">SUM(L52:M52)</f>
        <v>0</v>
      </c>
      <c r="O52" s="27"/>
      <c r="P52" s="13" t="s">
        <v>199</v>
      </c>
      <c r="Q52" s="132">
        <v>0</v>
      </c>
      <c r="R52" s="132">
        <v>0</v>
      </c>
      <c r="S52" s="148">
        <f t="shared" ref="S52" si="131">SUM(Q52:R52)</f>
        <v>0</v>
      </c>
      <c r="T52" s="132">
        <v>0</v>
      </c>
      <c r="U52" s="132">
        <v>0</v>
      </c>
      <c r="V52" s="148">
        <f t="shared" ref="V52" si="132">SUM(T52:U52)</f>
        <v>0</v>
      </c>
      <c r="W52" s="132">
        <v>0</v>
      </c>
      <c r="X52" s="132">
        <v>0</v>
      </c>
      <c r="Y52" s="148">
        <f t="shared" ref="Y52" si="133">SUM(W52:X52)</f>
        <v>0</v>
      </c>
      <c r="Z52" s="27"/>
      <c r="AA52" s="13" t="s">
        <v>199</v>
      </c>
      <c r="AB52" s="132">
        <v>0</v>
      </c>
      <c r="AC52" s="132">
        <v>0</v>
      </c>
      <c r="AD52" s="148">
        <f t="shared" ref="AD52" si="134">SUM(AB52:AC52)</f>
        <v>0</v>
      </c>
      <c r="AE52" s="132">
        <v>0</v>
      </c>
      <c r="AF52" s="132">
        <v>0</v>
      </c>
      <c r="AG52" s="148">
        <f t="shared" ref="AG52" si="135">SUM(AE52:AF52)</f>
        <v>0</v>
      </c>
      <c r="AH52" s="132">
        <v>0</v>
      </c>
      <c r="AI52" s="132">
        <v>0</v>
      </c>
      <c r="AJ52" s="148">
        <f t="shared" ref="AJ52" si="136">SUM(AH52:AI52)</f>
        <v>0</v>
      </c>
    </row>
    <row r="53" spans="1:36" ht="12" x14ac:dyDescent="0.2">
      <c r="A53" s="143"/>
      <c r="C53" s="143"/>
      <c r="D53" s="27"/>
      <c r="E53" s="14" t="s">
        <v>200</v>
      </c>
      <c r="F53" s="49">
        <f t="shared" ref="F53:G53" si="137">F52+F50</f>
        <v>0</v>
      </c>
      <c r="G53" s="49">
        <f t="shared" si="137"/>
        <v>0</v>
      </c>
      <c r="H53" s="49">
        <f>H52+H50</f>
        <v>0</v>
      </c>
      <c r="I53" s="49">
        <f t="shared" ref="I53:J53" si="138">I52+I50</f>
        <v>0</v>
      </c>
      <c r="J53" s="49">
        <f t="shared" si="138"/>
        <v>0</v>
      </c>
      <c r="K53" s="49">
        <f>K52+K50</f>
        <v>0</v>
      </c>
      <c r="L53" s="49">
        <f t="shared" ref="L53:M53" si="139">L52+L50</f>
        <v>0</v>
      </c>
      <c r="M53" s="49">
        <f t="shared" si="139"/>
        <v>0</v>
      </c>
      <c r="N53" s="49">
        <f>N52+N50</f>
        <v>0</v>
      </c>
      <c r="O53" s="27"/>
      <c r="P53" s="14" t="s">
        <v>200</v>
      </c>
      <c r="Q53" s="49">
        <f t="shared" ref="Q53:R53" si="140">Q52+Q50</f>
        <v>0</v>
      </c>
      <c r="R53" s="49">
        <f t="shared" si="140"/>
        <v>0</v>
      </c>
      <c r="S53" s="49">
        <f>S52+S50</f>
        <v>0</v>
      </c>
      <c r="T53" s="49">
        <f t="shared" ref="T53:Y53" si="141">T52+T50</f>
        <v>0</v>
      </c>
      <c r="U53" s="49">
        <f t="shared" si="141"/>
        <v>0</v>
      </c>
      <c r="V53" s="49">
        <f t="shared" si="141"/>
        <v>0</v>
      </c>
      <c r="W53" s="49">
        <f t="shared" si="141"/>
        <v>0</v>
      </c>
      <c r="X53" s="49">
        <f t="shared" si="141"/>
        <v>0</v>
      </c>
      <c r="Y53" s="49">
        <f t="shared" si="141"/>
        <v>0</v>
      </c>
      <c r="Z53" s="27"/>
      <c r="AA53" s="14" t="s">
        <v>200</v>
      </c>
      <c r="AB53" s="49">
        <f t="shared" ref="AB53:AC53" si="142">AB52+AB50</f>
        <v>0</v>
      </c>
      <c r="AC53" s="49">
        <f t="shared" si="142"/>
        <v>0</v>
      </c>
      <c r="AD53" s="49">
        <f>AD52+AD50</f>
        <v>0</v>
      </c>
      <c r="AE53" s="49">
        <f t="shared" ref="AE53:AJ53" si="143">AE52+AE50</f>
        <v>0</v>
      </c>
      <c r="AF53" s="49">
        <f t="shared" si="143"/>
        <v>0</v>
      </c>
      <c r="AG53" s="49">
        <f t="shared" si="143"/>
        <v>0</v>
      </c>
      <c r="AH53" s="49">
        <f t="shared" si="143"/>
        <v>0</v>
      </c>
      <c r="AI53" s="49">
        <f t="shared" si="143"/>
        <v>0</v>
      </c>
      <c r="AJ53" s="49">
        <f t="shared" si="143"/>
        <v>0</v>
      </c>
    </row>
    <row r="54" spans="1:36" ht="12" x14ac:dyDescent="0.2">
      <c r="A54" s="143"/>
      <c r="C54" s="143"/>
      <c r="D54" s="27"/>
      <c r="E54" s="27"/>
      <c r="F54" s="15"/>
      <c r="G54" s="15"/>
      <c r="H54" s="15"/>
      <c r="I54" s="15"/>
      <c r="J54" s="15"/>
      <c r="K54" s="15"/>
      <c r="L54" s="15"/>
      <c r="M54" s="15"/>
      <c r="N54" s="15"/>
      <c r="O54" s="27"/>
      <c r="P54" s="27"/>
      <c r="Q54" s="15"/>
      <c r="R54" s="15"/>
      <c r="S54" s="15"/>
      <c r="T54" s="15"/>
      <c r="U54" s="15"/>
      <c r="V54" s="15"/>
      <c r="W54" s="15"/>
      <c r="X54" s="15"/>
      <c r="Y54" s="15"/>
      <c r="Z54" s="27"/>
      <c r="AA54" s="27"/>
      <c r="AB54" s="15"/>
      <c r="AC54" s="15"/>
      <c r="AD54" s="15"/>
      <c r="AE54" s="15"/>
      <c r="AF54" s="15"/>
      <c r="AG54" s="15"/>
      <c r="AH54" s="15"/>
      <c r="AI54" s="15"/>
      <c r="AJ54" s="15"/>
    </row>
    <row r="55" spans="1:36" ht="15" x14ac:dyDescent="0.25">
      <c r="A55" s="143">
        <f>IF(OR(H55&gt;0,K55&gt;0,N55&gt;0,S55&gt;0,V55&gt;0,Y55&gt;0,AD55&gt;0,AG55&gt;0,AJ55&gt;0),1,0)</f>
        <v>0</v>
      </c>
      <c r="C55" s="143"/>
      <c r="D55" s="38"/>
      <c r="E55" s="37" t="s">
        <v>20</v>
      </c>
      <c r="F55" s="132">
        <v>0</v>
      </c>
      <c r="G55" s="132">
        <v>0</v>
      </c>
      <c r="H55" s="72">
        <f t="shared" ref="H55" si="144">SUM(F55:G55)</f>
        <v>0</v>
      </c>
      <c r="I55" s="132">
        <v>0</v>
      </c>
      <c r="J55" s="132">
        <v>0</v>
      </c>
      <c r="K55" s="72">
        <f t="shared" ref="K55" si="145">SUM(I55:J55)</f>
        <v>0</v>
      </c>
      <c r="L55" s="132">
        <v>0</v>
      </c>
      <c r="M55" s="132">
        <v>0</v>
      </c>
      <c r="N55" s="72">
        <f t="shared" ref="N55" si="146">SUM(L55:M55)</f>
        <v>0</v>
      </c>
      <c r="O55" s="38"/>
      <c r="P55" s="37" t="s">
        <v>20</v>
      </c>
      <c r="Q55" s="132">
        <v>0</v>
      </c>
      <c r="R55" s="132">
        <v>0</v>
      </c>
      <c r="S55" s="72">
        <f t="shared" ref="S55" si="147">SUM(Q55:R55)</f>
        <v>0</v>
      </c>
      <c r="T55" s="132">
        <v>0</v>
      </c>
      <c r="U55" s="132">
        <v>0</v>
      </c>
      <c r="V55" s="72">
        <f t="shared" ref="V55" si="148">SUM(T55:U55)</f>
        <v>0</v>
      </c>
      <c r="W55" s="132">
        <v>0</v>
      </c>
      <c r="X55" s="132">
        <v>0</v>
      </c>
      <c r="Y55" s="72">
        <f t="shared" ref="Y55" si="149">SUM(W55:X55)</f>
        <v>0</v>
      </c>
      <c r="Z55" s="38"/>
      <c r="AA55" s="37" t="s">
        <v>20</v>
      </c>
      <c r="AB55" s="132">
        <v>0</v>
      </c>
      <c r="AC55" s="132">
        <v>0</v>
      </c>
      <c r="AD55" s="72">
        <f t="shared" ref="AD55" si="150">SUM(AB55:AC55)</f>
        <v>0</v>
      </c>
      <c r="AE55" s="132">
        <v>0</v>
      </c>
      <c r="AF55" s="132">
        <v>0</v>
      </c>
      <c r="AG55" s="72">
        <f t="shared" ref="AG55" si="151">SUM(AE55:AF55)</f>
        <v>0</v>
      </c>
      <c r="AH55" s="132">
        <v>0</v>
      </c>
      <c r="AI55" s="132">
        <v>0</v>
      </c>
      <c r="AJ55" s="72">
        <f t="shared" ref="AJ55" si="152">SUM(AH55:AI55)</f>
        <v>0</v>
      </c>
    </row>
    <row r="56" spans="1:36" ht="12" x14ac:dyDescent="0.2">
      <c r="A56" s="143"/>
      <c r="C56" s="143"/>
      <c r="D56" s="27"/>
      <c r="E56" s="27"/>
      <c r="F56" s="15"/>
      <c r="G56" s="15"/>
      <c r="H56" s="15"/>
      <c r="I56" s="15"/>
      <c r="J56" s="15"/>
      <c r="K56" s="15"/>
      <c r="L56" s="15"/>
      <c r="M56" s="15"/>
      <c r="N56" s="15"/>
      <c r="O56" s="27"/>
      <c r="P56" s="27"/>
      <c r="Q56" s="15"/>
      <c r="R56" s="15"/>
      <c r="S56" s="15"/>
      <c r="T56" s="15"/>
      <c r="U56" s="15"/>
      <c r="V56" s="15"/>
      <c r="W56" s="15"/>
      <c r="X56" s="15"/>
      <c r="Y56" s="15"/>
      <c r="Z56" s="27"/>
      <c r="AA56" s="27"/>
      <c r="AB56" s="15"/>
      <c r="AC56" s="15"/>
      <c r="AD56" s="15"/>
      <c r="AE56" s="15"/>
      <c r="AF56" s="15"/>
      <c r="AG56" s="15"/>
      <c r="AH56" s="15"/>
      <c r="AI56" s="15"/>
      <c r="AJ56" s="15"/>
    </row>
    <row r="57" spans="1:36" ht="12.75" x14ac:dyDescent="0.2">
      <c r="A57" s="143"/>
      <c r="C57" s="143"/>
      <c r="D57" s="27"/>
      <c r="E57" s="28" t="s">
        <v>21</v>
      </c>
      <c r="F57" s="215"/>
      <c r="G57" s="215"/>
      <c r="H57" s="147" t="str">
        <f>H21</f>
        <v>31/XX/20XX</v>
      </c>
      <c r="I57" s="215"/>
      <c r="J57" s="215"/>
      <c r="K57" s="147" t="str">
        <f>K21</f>
        <v>31/XX/20XX</v>
      </c>
      <c r="L57" s="215"/>
      <c r="M57" s="215"/>
      <c r="N57" s="147" t="str">
        <f>N21</f>
        <v>31/XX/20XX</v>
      </c>
      <c r="O57" s="27"/>
      <c r="P57" s="28" t="s">
        <v>21</v>
      </c>
      <c r="Q57" s="215"/>
      <c r="R57" s="215"/>
      <c r="S57" s="216" t="str">
        <f>S21</f>
        <v>31/XX/20XX</v>
      </c>
      <c r="T57" s="215"/>
      <c r="U57" s="215"/>
      <c r="V57" s="216" t="str">
        <f>V21</f>
        <v>31/XX/20XX</v>
      </c>
      <c r="W57" s="215"/>
      <c r="X57" s="215"/>
      <c r="Y57" s="147" t="str">
        <f>Y21</f>
        <v>31/XX/20XX</v>
      </c>
      <c r="Z57" s="27"/>
      <c r="AA57" s="28" t="s">
        <v>21</v>
      </c>
      <c r="AB57" s="215"/>
      <c r="AC57" s="215"/>
      <c r="AD57" s="216" t="str">
        <f>AD21</f>
        <v>31/XX/20XX</v>
      </c>
      <c r="AE57" s="215"/>
      <c r="AF57" s="215"/>
      <c r="AG57" s="216" t="str">
        <f>AG21</f>
        <v>31/XX/20XX</v>
      </c>
      <c r="AH57" s="215"/>
      <c r="AI57" s="215"/>
      <c r="AJ57" s="216" t="str">
        <f>AJ21</f>
        <v>31/XX/20XX</v>
      </c>
    </row>
    <row r="58" spans="1:36" ht="12" x14ac:dyDescent="0.2">
      <c r="A58" s="143">
        <f t="shared" ref="A58:A63" si="153">IF(OR(H58&lt;0,K58&lt;0,N58&lt;0,S58&lt;0,V58&lt;0,Y58&lt;0,AD58&lt;0,AG58&lt;0,AJ58&lt;0),1,0)</f>
        <v>0</v>
      </c>
      <c r="C58" s="143"/>
      <c r="D58" s="27"/>
      <c r="E58" s="13" t="s">
        <v>22</v>
      </c>
      <c r="F58" s="132">
        <v>0</v>
      </c>
      <c r="G58" s="132">
        <v>0</v>
      </c>
      <c r="H58" s="148">
        <f t="shared" ref="H58:H63" si="154">SUM(F58:G58)</f>
        <v>0</v>
      </c>
      <c r="I58" s="132">
        <v>0</v>
      </c>
      <c r="J58" s="132">
        <v>0</v>
      </c>
      <c r="K58" s="148">
        <f t="shared" ref="K58:K63" si="155">SUM(I58:J58)</f>
        <v>0</v>
      </c>
      <c r="L58" s="132">
        <v>0</v>
      </c>
      <c r="M58" s="132">
        <v>0</v>
      </c>
      <c r="N58" s="148">
        <f t="shared" ref="N58:N63" si="156">SUM(L58:M58)</f>
        <v>0</v>
      </c>
      <c r="O58" s="27"/>
      <c r="P58" s="13" t="s">
        <v>22</v>
      </c>
      <c r="Q58" s="132">
        <v>0</v>
      </c>
      <c r="R58" s="132">
        <v>0</v>
      </c>
      <c r="S58" s="148">
        <f t="shared" ref="S58:S63" si="157">SUM(Q58:R58)</f>
        <v>0</v>
      </c>
      <c r="T58" s="132">
        <v>0</v>
      </c>
      <c r="U58" s="132">
        <v>0</v>
      </c>
      <c r="V58" s="148">
        <f t="shared" ref="V58:V63" si="158">SUM(T58:U58)</f>
        <v>0</v>
      </c>
      <c r="W58" s="132">
        <v>0</v>
      </c>
      <c r="X58" s="132">
        <v>0</v>
      </c>
      <c r="Y58" s="148">
        <f t="shared" ref="Y58:Y63" si="159">SUM(W58:X58)</f>
        <v>0</v>
      </c>
      <c r="Z58" s="27"/>
      <c r="AA58" s="13" t="s">
        <v>22</v>
      </c>
      <c r="AB58" s="132">
        <v>0</v>
      </c>
      <c r="AC58" s="132">
        <v>0</v>
      </c>
      <c r="AD58" s="148">
        <f t="shared" ref="AD58:AD63" si="160">SUM(AB58:AC58)</f>
        <v>0</v>
      </c>
      <c r="AE58" s="132">
        <v>0</v>
      </c>
      <c r="AF58" s="132">
        <v>0</v>
      </c>
      <c r="AG58" s="148">
        <f t="shared" ref="AG58:AG63" si="161">SUM(AE58:AF58)</f>
        <v>0</v>
      </c>
      <c r="AH58" s="132">
        <v>0</v>
      </c>
      <c r="AI58" s="132">
        <v>0</v>
      </c>
      <c r="AJ58" s="148">
        <f t="shared" ref="AJ58:AJ63" si="162">SUM(AH58:AI58)</f>
        <v>0</v>
      </c>
    </row>
    <row r="59" spans="1:36" ht="12" x14ac:dyDescent="0.2">
      <c r="A59" s="143">
        <f t="shared" si="153"/>
        <v>0</v>
      </c>
      <c r="C59" s="143"/>
      <c r="D59" s="27"/>
      <c r="E59" s="13" t="s">
        <v>70</v>
      </c>
      <c r="F59" s="132">
        <v>0</v>
      </c>
      <c r="G59" s="132">
        <v>0</v>
      </c>
      <c r="H59" s="148">
        <f t="shared" ref="H59" si="163">SUM(F59:G59)</f>
        <v>0</v>
      </c>
      <c r="I59" s="132">
        <v>0</v>
      </c>
      <c r="J59" s="132">
        <v>0</v>
      </c>
      <c r="K59" s="148">
        <f t="shared" ref="K59" si="164">SUM(I59:J59)</f>
        <v>0</v>
      </c>
      <c r="L59" s="132">
        <v>0</v>
      </c>
      <c r="M59" s="132">
        <v>0</v>
      </c>
      <c r="N59" s="148">
        <f t="shared" ref="N59" si="165">SUM(L59:M59)</f>
        <v>0</v>
      </c>
      <c r="O59" s="27"/>
      <c r="P59" s="13" t="s">
        <v>70</v>
      </c>
      <c r="Q59" s="132">
        <v>0</v>
      </c>
      <c r="R59" s="132">
        <v>0</v>
      </c>
      <c r="S59" s="148">
        <f t="shared" ref="S59" si="166">SUM(Q59:R59)</f>
        <v>0</v>
      </c>
      <c r="T59" s="132">
        <v>0</v>
      </c>
      <c r="U59" s="132">
        <v>0</v>
      </c>
      <c r="V59" s="148">
        <f t="shared" si="158"/>
        <v>0</v>
      </c>
      <c r="W59" s="132">
        <v>0</v>
      </c>
      <c r="X59" s="132">
        <v>0</v>
      </c>
      <c r="Y59" s="148">
        <f t="shared" si="159"/>
        <v>0</v>
      </c>
      <c r="Z59" s="27"/>
      <c r="AA59" s="13" t="s">
        <v>70</v>
      </c>
      <c r="AB59" s="132">
        <v>0</v>
      </c>
      <c r="AC59" s="132">
        <v>0</v>
      </c>
      <c r="AD59" s="148">
        <f t="shared" ref="AD59" si="167">SUM(AB59:AC59)</f>
        <v>0</v>
      </c>
      <c r="AE59" s="132">
        <v>0</v>
      </c>
      <c r="AF59" s="132">
        <v>0</v>
      </c>
      <c r="AG59" s="148">
        <f t="shared" si="161"/>
        <v>0</v>
      </c>
      <c r="AH59" s="132">
        <v>0</v>
      </c>
      <c r="AI59" s="132">
        <v>0</v>
      </c>
      <c r="AJ59" s="148">
        <f t="shared" si="162"/>
        <v>0</v>
      </c>
    </row>
    <row r="60" spans="1:36" ht="12" x14ac:dyDescent="0.2">
      <c r="A60" s="143">
        <f t="shared" si="153"/>
        <v>0</v>
      </c>
      <c r="C60" s="143"/>
      <c r="D60" s="79"/>
      <c r="E60" s="13" t="s">
        <v>201</v>
      </c>
      <c r="F60" s="132">
        <v>0</v>
      </c>
      <c r="G60" s="132">
        <v>0</v>
      </c>
      <c r="H60" s="148">
        <f t="shared" si="154"/>
        <v>0</v>
      </c>
      <c r="I60" s="132">
        <v>0</v>
      </c>
      <c r="J60" s="132">
        <v>0</v>
      </c>
      <c r="K60" s="148">
        <f t="shared" si="155"/>
        <v>0</v>
      </c>
      <c r="L60" s="132">
        <v>0</v>
      </c>
      <c r="M60" s="132">
        <v>0</v>
      </c>
      <c r="N60" s="148">
        <f t="shared" si="156"/>
        <v>0</v>
      </c>
      <c r="O60" s="27"/>
      <c r="P60" s="13" t="s">
        <v>201</v>
      </c>
      <c r="Q60" s="132">
        <v>0</v>
      </c>
      <c r="R60" s="132">
        <v>0</v>
      </c>
      <c r="S60" s="148">
        <f t="shared" si="157"/>
        <v>0</v>
      </c>
      <c r="T60" s="132">
        <v>0</v>
      </c>
      <c r="U60" s="132">
        <v>0</v>
      </c>
      <c r="V60" s="148">
        <f t="shared" si="158"/>
        <v>0</v>
      </c>
      <c r="W60" s="132">
        <v>0</v>
      </c>
      <c r="X60" s="132">
        <v>0</v>
      </c>
      <c r="Y60" s="148">
        <f t="shared" si="159"/>
        <v>0</v>
      </c>
      <c r="Z60" s="27"/>
      <c r="AA60" s="13" t="s">
        <v>201</v>
      </c>
      <c r="AB60" s="132">
        <v>0</v>
      </c>
      <c r="AC60" s="132">
        <v>0</v>
      </c>
      <c r="AD60" s="148">
        <f t="shared" si="160"/>
        <v>0</v>
      </c>
      <c r="AE60" s="132">
        <v>0</v>
      </c>
      <c r="AF60" s="132">
        <v>0</v>
      </c>
      <c r="AG60" s="148">
        <f t="shared" si="161"/>
        <v>0</v>
      </c>
      <c r="AH60" s="132">
        <v>0</v>
      </c>
      <c r="AI60" s="132">
        <v>0</v>
      </c>
      <c r="AJ60" s="148">
        <f t="shared" si="162"/>
        <v>0</v>
      </c>
    </row>
    <row r="61" spans="1:36" ht="12" x14ac:dyDescent="0.2">
      <c r="A61" s="143">
        <f t="shared" si="153"/>
        <v>0</v>
      </c>
      <c r="C61" s="143"/>
      <c r="D61" s="79"/>
      <c r="E61" s="13" t="s">
        <v>229</v>
      </c>
      <c r="F61" s="132">
        <v>0</v>
      </c>
      <c r="G61" s="132">
        <v>0</v>
      </c>
      <c r="H61" s="148">
        <f t="shared" ref="H61:H62" si="168">SUM(F61:G61)</f>
        <v>0</v>
      </c>
      <c r="I61" s="132">
        <v>0</v>
      </c>
      <c r="J61" s="132">
        <v>0</v>
      </c>
      <c r="K61" s="148">
        <f t="shared" ref="K61:K62" si="169">SUM(I61:J61)</f>
        <v>0</v>
      </c>
      <c r="L61" s="132">
        <v>0</v>
      </c>
      <c r="M61" s="132">
        <v>0</v>
      </c>
      <c r="N61" s="148">
        <f t="shared" ref="N61:N62" si="170">SUM(L61:M61)</f>
        <v>0</v>
      </c>
      <c r="O61" s="27"/>
      <c r="P61" s="13" t="s">
        <v>229</v>
      </c>
      <c r="Q61" s="132">
        <v>0</v>
      </c>
      <c r="R61" s="132">
        <v>0</v>
      </c>
      <c r="S61" s="148">
        <f t="shared" ref="S61:S62" si="171">SUM(Q61:R61)</f>
        <v>0</v>
      </c>
      <c r="T61" s="132">
        <v>0</v>
      </c>
      <c r="U61" s="132">
        <v>0</v>
      </c>
      <c r="V61" s="148">
        <f t="shared" si="158"/>
        <v>0</v>
      </c>
      <c r="W61" s="132">
        <v>0</v>
      </c>
      <c r="X61" s="132">
        <v>0</v>
      </c>
      <c r="Y61" s="148">
        <f t="shared" si="159"/>
        <v>0</v>
      </c>
      <c r="Z61" s="27"/>
      <c r="AA61" s="13" t="s">
        <v>229</v>
      </c>
      <c r="AB61" s="132">
        <v>0</v>
      </c>
      <c r="AC61" s="132">
        <v>0</v>
      </c>
      <c r="AD61" s="148">
        <f t="shared" ref="AD61:AD62" si="172">SUM(AB61:AC61)</f>
        <v>0</v>
      </c>
      <c r="AE61" s="132">
        <v>0</v>
      </c>
      <c r="AF61" s="132">
        <v>0</v>
      </c>
      <c r="AG61" s="148">
        <f t="shared" si="161"/>
        <v>0</v>
      </c>
      <c r="AH61" s="132">
        <v>0</v>
      </c>
      <c r="AI61" s="132">
        <v>0</v>
      </c>
      <c r="AJ61" s="148">
        <f t="shared" si="162"/>
        <v>0</v>
      </c>
    </row>
    <row r="62" spans="1:36" ht="12" x14ac:dyDescent="0.2">
      <c r="A62" s="143">
        <f t="shared" si="153"/>
        <v>0</v>
      </c>
      <c r="C62" s="143"/>
      <c r="D62" s="79"/>
      <c r="E62" s="13" t="s">
        <v>230</v>
      </c>
      <c r="F62" s="132">
        <v>0</v>
      </c>
      <c r="G62" s="132">
        <v>0</v>
      </c>
      <c r="H62" s="148">
        <f t="shared" si="168"/>
        <v>0</v>
      </c>
      <c r="I62" s="132">
        <v>0</v>
      </c>
      <c r="J62" s="132">
        <v>0</v>
      </c>
      <c r="K62" s="148">
        <f t="shared" si="169"/>
        <v>0</v>
      </c>
      <c r="L62" s="132">
        <v>0</v>
      </c>
      <c r="M62" s="132">
        <v>0</v>
      </c>
      <c r="N62" s="148">
        <f t="shared" si="170"/>
        <v>0</v>
      </c>
      <c r="O62" s="27"/>
      <c r="P62" s="13" t="s">
        <v>230</v>
      </c>
      <c r="Q62" s="132">
        <v>0</v>
      </c>
      <c r="R62" s="132">
        <v>0</v>
      </c>
      <c r="S62" s="148">
        <f t="shared" si="171"/>
        <v>0</v>
      </c>
      <c r="T62" s="132">
        <v>0</v>
      </c>
      <c r="U62" s="132">
        <v>0</v>
      </c>
      <c r="V62" s="148">
        <f t="shared" si="158"/>
        <v>0</v>
      </c>
      <c r="W62" s="132">
        <v>0</v>
      </c>
      <c r="X62" s="132">
        <v>0</v>
      </c>
      <c r="Y62" s="148">
        <f t="shared" si="159"/>
        <v>0</v>
      </c>
      <c r="Z62" s="27"/>
      <c r="AA62" s="13" t="s">
        <v>230</v>
      </c>
      <c r="AB62" s="132">
        <v>0</v>
      </c>
      <c r="AC62" s="132">
        <v>0</v>
      </c>
      <c r="AD62" s="148">
        <f t="shared" si="172"/>
        <v>0</v>
      </c>
      <c r="AE62" s="132">
        <v>0</v>
      </c>
      <c r="AF62" s="132">
        <v>0</v>
      </c>
      <c r="AG62" s="148">
        <f t="shared" si="161"/>
        <v>0</v>
      </c>
      <c r="AH62" s="132">
        <v>0</v>
      </c>
      <c r="AI62" s="132">
        <v>0</v>
      </c>
      <c r="AJ62" s="148">
        <f t="shared" si="162"/>
        <v>0</v>
      </c>
    </row>
    <row r="63" spans="1:36" ht="12" x14ac:dyDescent="0.2">
      <c r="A63" s="143">
        <f t="shared" si="153"/>
        <v>0</v>
      </c>
      <c r="C63" s="143"/>
      <c r="D63" s="27"/>
      <c r="E63" s="13" t="s">
        <v>85</v>
      </c>
      <c r="F63" s="132">
        <v>0</v>
      </c>
      <c r="G63" s="132">
        <v>0</v>
      </c>
      <c r="H63" s="148">
        <f t="shared" si="154"/>
        <v>0</v>
      </c>
      <c r="I63" s="132">
        <v>0</v>
      </c>
      <c r="J63" s="132">
        <v>0</v>
      </c>
      <c r="K63" s="148">
        <f t="shared" si="155"/>
        <v>0</v>
      </c>
      <c r="L63" s="132">
        <v>0</v>
      </c>
      <c r="M63" s="132">
        <v>0</v>
      </c>
      <c r="N63" s="148">
        <f t="shared" si="156"/>
        <v>0</v>
      </c>
      <c r="O63" s="27"/>
      <c r="P63" s="13" t="s">
        <v>85</v>
      </c>
      <c r="Q63" s="132">
        <v>0</v>
      </c>
      <c r="R63" s="132">
        <v>0</v>
      </c>
      <c r="S63" s="148">
        <f t="shared" si="157"/>
        <v>0</v>
      </c>
      <c r="T63" s="132">
        <v>0</v>
      </c>
      <c r="U63" s="132">
        <v>0</v>
      </c>
      <c r="V63" s="148">
        <f t="shared" si="158"/>
        <v>0</v>
      </c>
      <c r="W63" s="132">
        <v>0</v>
      </c>
      <c r="X63" s="132">
        <v>0</v>
      </c>
      <c r="Y63" s="148">
        <f t="shared" si="159"/>
        <v>0</v>
      </c>
      <c r="Z63" s="27"/>
      <c r="AA63" s="13" t="s">
        <v>85</v>
      </c>
      <c r="AB63" s="132">
        <v>0</v>
      </c>
      <c r="AC63" s="132">
        <v>0</v>
      </c>
      <c r="AD63" s="148">
        <f t="shared" si="160"/>
        <v>0</v>
      </c>
      <c r="AE63" s="132">
        <v>0</v>
      </c>
      <c r="AF63" s="132">
        <v>0</v>
      </c>
      <c r="AG63" s="148">
        <f t="shared" si="161"/>
        <v>0</v>
      </c>
      <c r="AH63" s="132">
        <v>0</v>
      </c>
      <c r="AI63" s="132">
        <v>0</v>
      </c>
      <c r="AJ63" s="148">
        <f t="shared" si="162"/>
        <v>0</v>
      </c>
    </row>
    <row r="64" spans="1:36" ht="12" x14ac:dyDescent="0.2">
      <c r="A64" s="143"/>
      <c r="C64" s="143"/>
      <c r="D64" s="27"/>
      <c r="E64" s="14" t="s">
        <v>356</v>
      </c>
      <c r="F64" s="49">
        <f t="shared" ref="F64:G64" si="173">SUM(F58:F63)</f>
        <v>0</v>
      </c>
      <c r="G64" s="49">
        <f t="shared" si="173"/>
        <v>0</v>
      </c>
      <c r="H64" s="49">
        <f>SUM(H58:H63)</f>
        <v>0</v>
      </c>
      <c r="I64" s="49">
        <f t="shared" ref="I64:N64" si="174">SUM(I58:I63)</f>
        <v>0</v>
      </c>
      <c r="J64" s="49">
        <f t="shared" si="174"/>
        <v>0</v>
      </c>
      <c r="K64" s="49">
        <f t="shared" si="174"/>
        <v>0</v>
      </c>
      <c r="L64" s="49">
        <f t="shared" si="174"/>
        <v>0</v>
      </c>
      <c r="M64" s="49">
        <f t="shared" si="174"/>
        <v>0</v>
      </c>
      <c r="N64" s="49">
        <f t="shared" si="174"/>
        <v>0</v>
      </c>
      <c r="O64" s="27"/>
      <c r="P64" s="14" t="s">
        <v>356</v>
      </c>
      <c r="Q64" s="49">
        <f t="shared" ref="Q64:R64" si="175">SUM(Q58:Q63)</f>
        <v>0</v>
      </c>
      <c r="R64" s="49">
        <f t="shared" si="175"/>
        <v>0</v>
      </c>
      <c r="S64" s="49">
        <f>SUM(S58:S63)</f>
        <v>0</v>
      </c>
      <c r="T64" s="49">
        <f t="shared" ref="T64:X64" si="176">SUM(T58:T63)</f>
        <v>0</v>
      </c>
      <c r="U64" s="49">
        <f t="shared" si="176"/>
        <v>0</v>
      </c>
      <c r="V64" s="49">
        <f t="shared" si="176"/>
        <v>0</v>
      </c>
      <c r="W64" s="49">
        <f t="shared" si="176"/>
        <v>0</v>
      </c>
      <c r="X64" s="49">
        <f t="shared" si="176"/>
        <v>0</v>
      </c>
      <c r="Y64" s="49">
        <f>SUM(Y58:Y63)</f>
        <v>0</v>
      </c>
      <c r="Z64" s="27"/>
      <c r="AA64" s="14" t="s">
        <v>356</v>
      </c>
      <c r="AB64" s="49">
        <f t="shared" ref="AB64:AC64" si="177">SUM(AB58:AB63)</f>
        <v>0</v>
      </c>
      <c r="AC64" s="49">
        <f t="shared" si="177"/>
        <v>0</v>
      </c>
      <c r="AD64" s="49">
        <f>SUM(AD58:AD63)</f>
        <v>0</v>
      </c>
      <c r="AE64" s="49">
        <f t="shared" ref="AE64:AI64" si="178">SUM(AE58:AE63)</f>
        <v>0</v>
      </c>
      <c r="AF64" s="49">
        <f t="shared" si="178"/>
        <v>0</v>
      </c>
      <c r="AG64" s="49">
        <f t="shared" si="178"/>
        <v>0</v>
      </c>
      <c r="AH64" s="49">
        <f t="shared" si="178"/>
        <v>0</v>
      </c>
      <c r="AI64" s="49">
        <f t="shared" si="178"/>
        <v>0</v>
      </c>
      <c r="AJ64" s="49">
        <f>SUM(AJ58:AJ63)</f>
        <v>0</v>
      </c>
    </row>
    <row r="65" spans="1:36" ht="12" x14ac:dyDescent="0.2">
      <c r="A65" s="143"/>
      <c r="C65" s="143"/>
      <c r="D65" s="27"/>
      <c r="E65" s="27"/>
      <c r="F65" s="17"/>
      <c r="G65" s="17"/>
      <c r="H65" s="17"/>
      <c r="I65" s="17"/>
      <c r="J65" s="17"/>
      <c r="K65" s="17"/>
      <c r="L65" s="17"/>
      <c r="M65" s="17"/>
      <c r="N65" s="17"/>
      <c r="O65" s="27"/>
      <c r="P65" s="27"/>
      <c r="Q65" s="17"/>
      <c r="R65" s="17"/>
      <c r="S65" s="17"/>
      <c r="T65" s="17"/>
      <c r="U65" s="17"/>
      <c r="V65" s="17"/>
      <c r="W65" s="17"/>
      <c r="X65" s="17"/>
      <c r="Y65" s="17"/>
      <c r="Z65" s="27"/>
      <c r="AA65" s="27"/>
      <c r="AB65" s="17"/>
      <c r="AC65" s="17"/>
      <c r="AD65" s="17"/>
      <c r="AE65" s="17"/>
      <c r="AF65" s="17"/>
      <c r="AG65" s="17"/>
      <c r="AH65" s="17"/>
      <c r="AI65" s="17"/>
      <c r="AJ65" s="17"/>
    </row>
    <row r="66" spans="1:36" ht="12" x14ac:dyDescent="0.2">
      <c r="A66" s="143">
        <f t="shared" ref="A66:A75" si="179">IF(OR(H66&lt;0,K66&lt;0,N66&lt;0,S66&lt;0,V66&lt;0,Y66&lt;0,AD66&lt;0,AG66&lt;0,AJ66&lt;0),1,0)</f>
        <v>0</v>
      </c>
      <c r="C66" s="143"/>
      <c r="D66" s="27"/>
      <c r="E66" s="13" t="s">
        <v>25</v>
      </c>
      <c r="F66" s="132">
        <v>0</v>
      </c>
      <c r="G66" s="132">
        <v>0</v>
      </c>
      <c r="H66" s="148">
        <f t="shared" ref="H66:H74" si="180">SUM(F66:G66)</f>
        <v>0</v>
      </c>
      <c r="I66" s="132">
        <v>0</v>
      </c>
      <c r="J66" s="132">
        <v>0</v>
      </c>
      <c r="K66" s="148">
        <f t="shared" ref="K66:K74" si="181">SUM(I66:J66)</f>
        <v>0</v>
      </c>
      <c r="L66" s="132">
        <v>0</v>
      </c>
      <c r="M66" s="132">
        <v>0</v>
      </c>
      <c r="N66" s="148">
        <f t="shared" ref="N66:N74" si="182">SUM(L66:M66)</f>
        <v>0</v>
      </c>
      <c r="O66" s="27"/>
      <c r="P66" s="13" t="s">
        <v>25</v>
      </c>
      <c r="Q66" s="132">
        <v>0</v>
      </c>
      <c r="R66" s="132">
        <v>0</v>
      </c>
      <c r="S66" s="148">
        <f t="shared" ref="S66:S74" si="183">SUM(Q66:R66)</f>
        <v>0</v>
      </c>
      <c r="T66" s="132">
        <v>0</v>
      </c>
      <c r="U66" s="132">
        <v>0</v>
      </c>
      <c r="V66" s="148">
        <f t="shared" ref="V66:V75" si="184">SUM(T66:U66)</f>
        <v>0</v>
      </c>
      <c r="W66" s="132">
        <v>0</v>
      </c>
      <c r="X66" s="132">
        <v>0</v>
      </c>
      <c r="Y66" s="148">
        <f t="shared" ref="Y66:Y75" si="185">SUM(W66:X66)</f>
        <v>0</v>
      </c>
      <c r="Z66" s="27"/>
      <c r="AA66" s="13" t="s">
        <v>25</v>
      </c>
      <c r="AB66" s="132">
        <v>0</v>
      </c>
      <c r="AC66" s="132">
        <v>0</v>
      </c>
      <c r="AD66" s="148">
        <f t="shared" ref="AD66:AD74" si="186">SUM(AB66:AC66)</f>
        <v>0</v>
      </c>
      <c r="AE66" s="132">
        <v>0</v>
      </c>
      <c r="AF66" s="132">
        <v>0</v>
      </c>
      <c r="AG66" s="148">
        <f t="shared" ref="AG66:AG75" si="187">SUM(AE66:AF66)</f>
        <v>0</v>
      </c>
      <c r="AH66" s="132">
        <v>0</v>
      </c>
      <c r="AI66" s="132">
        <v>0</v>
      </c>
      <c r="AJ66" s="148">
        <f t="shared" ref="AJ66:AJ75" si="188">SUM(AH66:AI66)</f>
        <v>0</v>
      </c>
    </row>
    <row r="67" spans="1:36" ht="12" x14ac:dyDescent="0.2">
      <c r="A67" s="143">
        <f t="shared" si="179"/>
        <v>0</v>
      </c>
      <c r="C67" s="143"/>
      <c r="D67" s="27"/>
      <c r="E67" s="13" t="s">
        <v>26</v>
      </c>
      <c r="F67" s="132">
        <v>0</v>
      </c>
      <c r="G67" s="132">
        <v>0</v>
      </c>
      <c r="H67" s="148">
        <f t="shared" si="180"/>
        <v>0</v>
      </c>
      <c r="I67" s="132">
        <v>0</v>
      </c>
      <c r="J67" s="132">
        <v>0</v>
      </c>
      <c r="K67" s="148">
        <f t="shared" si="181"/>
        <v>0</v>
      </c>
      <c r="L67" s="132">
        <v>0</v>
      </c>
      <c r="M67" s="132">
        <v>0</v>
      </c>
      <c r="N67" s="148">
        <f t="shared" si="182"/>
        <v>0</v>
      </c>
      <c r="O67" s="27"/>
      <c r="P67" s="13" t="s">
        <v>26</v>
      </c>
      <c r="Q67" s="132">
        <v>0</v>
      </c>
      <c r="R67" s="132">
        <v>0</v>
      </c>
      <c r="S67" s="148">
        <f t="shared" si="183"/>
        <v>0</v>
      </c>
      <c r="T67" s="132">
        <v>0</v>
      </c>
      <c r="U67" s="132">
        <v>0</v>
      </c>
      <c r="V67" s="148">
        <f t="shared" si="184"/>
        <v>0</v>
      </c>
      <c r="W67" s="132">
        <v>0</v>
      </c>
      <c r="X67" s="132">
        <v>0</v>
      </c>
      <c r="Y67" s="148">
        <f t="shared" si="185"/>
        <v>0</v>
      </c>
      <c r="Z67" s="27"/>
      <c r="AA67" s="13" t="s">
        <v>26</v>
      </c>
      <c r="AB67" s="132">
        <v>0</v>
      </c>
      <c r="AC67" s="132">
        <v>0</v>
      </c>
      <c r="AD67" s="148">
        <f t="shared" si="186"/>
        <v>0</v>
      </c>
      <c r="AE67" s="132">
        <v>0</v>
      </c>
      <c r="AF67" s="132">
        <v>0</v>
      </c>
      <c r="AG67" s="148">
        <f t="shared" si="187"/>
        <v>0</v>
      </c>
      <c r="AH67" s="132">
        <v>0</v>
      </c>
      <c r="AI67" s="132">
        <v>0</v>
      </c>
      <c r="AJ67" s="148">
        <f t="shared" si="188"/>
        <v>0</v>
      </c>
    </row>
    <row r="68" spans="1:36" ht="12" x14ac:dyDescent="0.2">
      <c r="A68" s="143">
        <f t="shared" si="179"/>
        <v>0</v>
      </c>
      <c r="C68" s="143"/>
      <c r="D68" s="27"/>
      <c r="E68" s="13" t="s">
        <v>231</v>
      </c>
      <c r="F68" s="132">
        <v>0</v>
      </c>
      <c r="G68" s="132">
        <v>0</v>
      </c>
      <c r="H68" s="148">
        <f t="shared" ref="H68:H69" si="189">SUM(F68:G68)</f>
        <v>0</v>
      </c>
      <c r="I68" s="132">
        <v>0</v>
      </c>
      <c r="J68" s="132">
        <v>0</v>
      </c>
      <c r="K68" s="148">
        <f t="shared" ref="K68:K69" si="190">SUM(I68:J68)</f>
        <v>0</v>
      </c>
      <c r="L68" s="132">
        <v>0</v>
      </c>
      <c r="M68" s="132">
        <v>0</v>
      </c>
      <c r="N68" s="148">
        <f t="shared" ref="N68:N69" si="191">SUM(L68:M68)</f>
        <v>0</v>
      </c>
      <c r="O68" s="27"/>
      <c r="P68" s="13" t="s">
        <v>231</v>
      </c>
      <c r="Q68" s="132">
        <v>0</v>
      </c>
      <c r="R68" s="132">
        <v>0</v>
      </c>
      <c r="S68" s="148">
        <f t="shared" ref="S68:S69" si="192">SUM(Q68:R68)</f>
        <v>0</v>
      </c>
      <c r="T68" s="132">
        <v>0</v>
      </c>
      <c r="U68" s="132">
        <v>0</v>
      </c>
      <c r="V68" s="148">
        <f t="shared" si="184"/>
        <v>0</v>
      </c>
      <c r="W68" s="132">
        <v>0</v>
      </c>
      <c r="X68" s="132">
        <v>0</v>
      </c>
      <c r="Y68" s="148">
        <f t="shared" si="185"/>
        <v>0</v>
      </c>
      <c r="Z68" s="27"/>
      <c r="AA68" s="13" t="s">
        <v>231</v>
      </c>
      <c r="AB68" s="132">
        <v>0</v>
      </c>
      <c r="AC68" s="132">
        <v>0</v>
      </c>
      <c r="AD68" s="148">
        <f t="shared" ref="AD68:AD69" si="193">SUM(AB68:AC68)</f>
        <v>0</v>
      </c>
      <c r="AE68" s="132">
        <v>0</v>
      </c>
      <c r="AF68" s="132">
        <v>0</v>
      </c>
      <c r="AG68" s="148">
        <f t="shared" si="187"/>
        <v>0</v>
      </c>
      <c r="AH68" s="132">
        <v>0</v>
      </c>
      <c r="AI68" s="132">
        <v>0</v>
      </c>
      <c r="AJ68" s="148">
        <f t="shared" si="188"/>
        <v>0</v>
      </c>
    </row>
    <row r="69" spans="1:36" ht="12" x14ac:dyDescent="0.2">
      <c r="A69" s="143">
        <f t="shared" si="179"/>
        <v>0</v>
      </c>
      <c r="C69" s="143"/>
      <c r="D69" s="27"/>
      <c r="E69" s="13" t="s">
        <v>233</v>
      </c>
      <c r="F69" s="132">
        <v>0</v>
      </c>
      <c r="G69" s="132">
        <v>0</v>
      </c>
      <c r="H69" s="148">
        <f t="shared" si="189"/>
        <v>0</v>
      </c>
      <c r="I69" s="132">
        <v>0</v>
      </c>
      <c r="J69" s="132">
        <v>0</v>
      </c>
      <c r="K69" s="148">
        <f t="shared" si="190"/>
        <v>0</v>
      </c>
      <c r="L69" s="132">
        <v>0</v>
      </c>
      <c r="M69" s="132">
        <v>0</v>
      </c>
      <c r="N69" s="148">
        <f t="shared" si="191"/>
        <v>0</v>
      </c>
      <c r="O69" s="27"/>
      <c r="P69" s="13" t="s">
        <v>233</v>
      </c>
      <c r="Q69" s="132">
        <v>0</v>
      </c>
      <c r="R69" s="132">
        <v>0</v>
      </c>
      <c r="S69" s="148">
        <f t="shared" si="192"/>
        <v>0</v>
      </c>
      <c r="T69" s="132">
        <v>0</v>
      </c>
      <c r="U69" s="132">
        <v>0</v>
      </c>
      <c r="V69" s="148">
        <f t="shared" si="184"/>
        <v>0</v>
      </c>
      <c r="W69" s="132">
        <v>0</v>
      </c>
      <c r="X69" s="132">
        <v>0</v>
      </c>
      <c r="Y69" s="148">
        <f t="shared" si="185"/>
        <v>0</v>
      </c>
      <c r="Z69" s="27"/>
      <c r="AA69" s="13" t="s">
        <v>233</v>
      </c>
      <c r="AB69" s="132">
        <v>0</v>
      </c>
      <c r="AC69" s="132">
        <v>0</v>
      </c>
      <c r="AD69" s="148">
        <f t="shared" si="193"/>
        <v>0</v>
      </c>
      <c r="AE69" s="132">
        <v>0</v>
      </c>
      <c r="AF69" s="132">
        <v>0</v>
      </c>
      <c r="AG69" s="148">
        <f t="shared" si="187"/>
        <v>0</v>
      </c>
      <c r="AH69" s="132">
        <v>0</v>
      </c>
      <c r="AI69" s="132">
        <v>0</v>
      </c>
      <c r="AJ69" s="148">
        <f t="shared" si="188"/>
        <v>0</v>
      </c>
    </row>
    <row r="70" spans="1:36" ht="12" x14ac:dyDescent="0.2">
      <c r="A70" s="143">
        <f t="shared" si="179"/>
        <v>0</v>
      </c>
      <c r="C70" s="143"/>
      <c r="D70" s="27"/>
      <c r="E70" s="13" t="s">
        <v>27</v>
      </c>
      <c r="F70" s="132">
        <v>0</v>
      </c>
      <c r="G70" s="132">
        <v>0</v>
      </c>
      <c r="H70" s="148">
        <f>SUM(F70:G70)</f>
        <v>0</v>
      </c>
      <c r="I70" s="132">
        <v>0</v>
      </c>
      <c r="J70" s="132">
        <v>0</v>
      </c>
      <c r="K70" s="148">
        <f>SUM(I70:J70)</f>
        <v>0</v>
      </c>
      <c r="L70" s="132">
        <v>0</v>
      </c>
      <c r="M70" s="132">
        <v>0</v>
      </c>
      <c r="N70" s="148">
        <f>SUM(L70:M70)</f>
        <v>0</v>
      </c>
      <c r="O70" s="27"/>
      <c r="P70" s="13" t="s">
        <v>27</v>
      </c>
      <c r="Q70" s="132">
        <v>0</v>
      </c>
      <c r="R70" s="132">
        <v>0</v>
      </c>
      <c r="S70" s="148">
        <f>SUM(Q70:R70)</f>
        <v>0</v>
      </c>
      <c r="T70" s="132">
        <v>0</v>
      </c>
      <c r="U70" s="132">
        <v>0</v>
      </c>
      <c r="V70" s="148">
        <f>SUM(T70:U70)</f>
        <v>0</v>
      </c>
      <c r="W70" s="132">
        <v>0</v>
      </c>
      <c r="X70" s="132">
        <v>0</v>
      </c>
      <c r="Y70" s="148">
        <f>SUM(W70:X70)</f>
        <v>0</v>
      </c>
      <c r="Z70" s="27"/>
      <c r="AA70" s="13" t="s">
        <v>27</v>
      </c>
      <c r="AB70" s="132">
        <v>0</v>
      </c>
      <c r="AC70" s="132">
        <v>0</v>
      </c>
      <c r="AD70" s="148">
        <f>SUM(AB70:AC70)</f>
        <v>0</v>
      </c>
      <c r="AE70" s="132">
        <v>0</v>
      </c>
      <c r="AF70" s="132">
        <v>0</v>
      </c>
      <c r="AG70" s="148">
        <f>SUM(AE70:AF70)</f>
        <v>0</v>
      </c>
      <c r="AH70" s="132">
        <v>0</v>
      </c>
      <c r="AI70" s="132">
        <v>0</v>
      </c>
      <c r="AJ70" s="148">
        <f>SUM(AH70:AI70)</f>
        <v>0</v>
      </c>
    </row>
    <row r="71" spans="1:36" ht="12" x14ac:dyDescent="0.2">
      <c r="A71" s="143">
        <f t="shared" si="179"/>
        <v>0</v>
      </c>
      <c r="C71" s="143"/>
      <c r="D71" s="27"/>
      <c r="E71" s="13" t="s">
        <v>28</v>
      </c>
      <c r="F71" s="132">
        <v>0</v>
      </c>
      <c r="G71" s="132">
        <v>0</v>
      </c>
      <c r="H71" s="148">
        <f>SUM(F71:G71)</f>
        <v>0</v>
      </c>
      <c r="I71" s="132">
        <v>0</v>
      </c>
      <c r="J71" s="132">
        <v>0</v>
      </c>
      <c r="K71" s="148">
        <f>SUM(I71:J71)</f>
        <v>0</v>
      </c>
      <c r="L71" s="132">
        <v>0</v>
      </c>
      <c r="M71" s="132">
        <v>0</v>
      </c>
      <c r="N71" s="148">
        <f>SUM(L71:M71)</f>
        <v>0</v>
      </c>
      <c r="O71" s="27"/>
      <c r="P71" s="13" t="s">
        <v>28</v>
      </c>
      <c r="Q71" s="132">
        <v>0</v>
      </c>
      <c r="R71" s="132">
        <v>0</v>
      </c>
      <c r="S71" s="148">
        <f>SUM(Q71:R71)</f>
        <v>0</v>
      </c>
      <c r="T71" s="132">
        <v>0</v>
      </c>
      <c r="U71" s="132">
        <v>0</v>
      </c>
      <c r="V71" s="148">
        <f>SUM(T71:U71)</f>
        <v>0</v>
      </c>
      <c r="W71" s="132">
        <v>0</v>
      </c>
      <c r="X71" s="132">
        <v>0</v>
      </c>
      <c r="Y71" s="148">
        <f>SUM(W71:X71)</f>
        <v>0</v>
      </c>
      <c r="Z71" s="27"/>
      <c r="AA71" s="13" t="s">
        <v>28</v>
      </c>
      <c r="AB71" s="132">
        <v>0</v>
      </c>
      <c r="AC71" s="132">
        <v>0</v>
      </c>
      <c r="AD71" s="148">
        <f>SUM(AB71:AC71)</f>
        <v>0</v>
      </c>
      <c r="AE71" s="132">
        <v>0</v>
      </c>
      <c r="AF71" s="132">
        <v>0</v>
      </c>
      <c r="AG71" s="148">
        <f>SUM(AE71:AF71)</f>
        <v>0</v>
      </c>
      <c r="AH71" s="132">
        <v>0</v>
      </c>
      <c r="AI71" s="132">
        <v>0</v>
      </c>
      <c r="AJ71" s="148">
        <f>SUM(AH71:AI71)</f>
        <v>0</v>
      </c>
    </row>
    <row r="72" spans="1:36" ht="12" x14ac:dyDescent="0.2">
      <c r="A72" s="143">
        <f t="shared" si="179"/>
        <v>0</v>
      </c>
      <c r="C72" s="143"/>
      <c r="D72" s="27"/>
      <c r="E72" s="13" t="s">
        <v>232</v>
      </c>
      <c r="F72" s="132">
        <v>0</v>
      </c>
      <c r="G72" s="132">
        <v>0</v>
      </c>
      <c r="H72" s="148">
        <f>SUM(F72:G72)</f>
        <v>0</v>
      </c>
      <c r="I72" s="132">
        <v>0</v>
      </c>
      <c r="J72" s="132">
        <v>0</v>
      </c>
      <c r="K72" s="148">
        <f>SUM(I72:J72)</f>
        <v>0</v>
      </c>
      <c r="L72" s="132">
        <v>0</v>
      </c>
      <c r="M72" s="132">
        <v>0</v>
      </c>
      <c r="N72" s="148">
        <f>SUM(L72:M72)</f>
        <v>0</v>
      </c>
      <c r="O72" s="27"/>
      <c r="P72" s="13" t="s">
        <v>232</v>
      </c>
      <c r="Q72" s="132">
        <v>0</v>
      </c>
      <c r="R72" s="132">
        <v>0</v>
      </c>
      <c r="S72" s="148">
        <f>SUM(Q72:R72)</f>
        <v>0</v>
      </c>
      <c r="T72" s="132">
        <v>0</v>
      </c>
      <c r="U72" s="132">
        <v>0</v>
      </c>
      <c r="V72" s="148">
        <f>SUM(T72:U72)</f>
        <v>0</v>
      </c>
      <c r="W72" s="132">
        <v>0</v>
      </c>
      <c r="X72" s="132">
        <v>0</v>
      </c>
      <c r="Y72" s="148">
        <f>SUM(W72:X72)</f>
        <v>0</v>
      </c>
      <c r="Z72" s="27"/>
      <c r="AA72" s="13" t="s">
        <v>232</v>
      </c>
      <c r="AB72" s="132">
        <v>0</v>
      </c>
      <c r="AC72" s="132">
        <v>0</v>
      </c>
      <c r="AD72" s="148">
        <f>SUM(AB72:AC72)</f>
        <v>0</v>
      </c>
      <c r="AE72" s="132">
        <v>0</v>
      </c>
      <c r="AF72" s="132">
        <v>0</v>
      </c>
      <c r="AG72" s="148">
        <f>SUM(AE72:AF72)</f>
        <v>0</v>
      </c>
      <c r="AH72" s="132">
        <v>0</v>
      </c>
      <c r="AI72" s="132">
        <v>0</v>
      </c>
      <c r="AJ72" s="148">
        <f>SUM(AH72:AI72)</f>
        <v>0</v>
      </c>
    </row>
    <row r="73" spans="1:36" ht="12" x14ac:dyDescent="0.2">
      <c r="A73" s="143">
        <f t="shared" si="179"/>
        <v>0</v>
      </c>
      <c r="C73" s="143"/>
      <c r="D73" s="27"/>
      <c r="E73" s="13" t="s">
        <v>230</v>
      </c>
      <c r="F73" s="132">
        <v>0</v>
      </c>
      <c r="G73" s="132">
        <v>0</v>
      </c>
      <c r="H73" s="148">
        <f>SUM(F73:G73)</f>
        <v>0</v>
      </c>
      <c r="I73" s="132">
        <v>0</v>
      </c>
      <c r="J73" s="132">
        <v>0</v>
      </c>
      <c r="K73" s="148">
        <f>SUM(I73:J73)</f>
        <v>0</v>
      </c>
      <c r="L73" s="132">
        <v>0</v>
      </c>
      <c r="M73" s="132">
        <v>0</v>
      </c>
      <c r="N73" s="148">
        <f>SUM(L73:M73)</f>
        <v>0</v>
      </c>
      <c r="O73" s="27"/>
      <c r="P73" s="13" t="s">
        <v>230</v>
      </c>
      <c r="Q73" s="132">
        <v>0</v>
      </c>
      <c r="R73" s="132">
        <v>0</v>
      </c>
      <c r="S73" s="148">
        <f>SUM(Q73:R73)</f>
        <v>0</v>
      </c>
      <c r="T73" s="132">
        <v>0</v>
      </c>
      <c r="U73" s="132">
        <v>0</v>
      </c>
      <c r="V73" s="148">
        <f>SUM(T73:U73)</f>
        <v>0</v>
      </c>
      <c r="W73" s="132">
        <v>0</v>
      </c>
      <c r="X73" s="132">
        <v>0</v>
      </c>
      <c r="Y73" s="148">
        <f>SUM(W73:X73)</f>
        <v>0</v>
      </c>
      <c r="Z73" s="27"/>
      <c r="AA73" s="13" t="s">
        <v>230</v>
      </c>
      <c r="AB73" s="132">
        <v>0</v>
      </c>
      <c r="AC73" s="132">
        <v>0</v>
      </c>
      <c r="AD73" s="148">
        <f>SUM(AB73:AC73)</f>
        <v>0</v>
      </c>
      <c r="AE73" s="132">
        <v>0</v>
      </c>
      <c r="AF73" s="132">
        <v>0</v>
      </c>
      <c r="AG73" s="148">
        <f>SUM(AE73:AF73)</f>
        <v>0</v>
      </c>
      <c r="AH73" s="132">
        <v>0</v>
      </c>
      <c r="AI73" s="132">
        <v>0</v>
      </c>
      <c r="AJ73" s="148">
        <f>SUM(AH73:AI73)</f>
        <v>0</v>
      </c>
    </row>
    <row r="74" spans="1:36" ht="12" x14ac:dyDescent="0.2">
      <c r="A74" s="143">
        <f t="shared" si="179"/>
        <v>0</v>
      </c>
      <c r="C74" s="143"/>
      <c r="D74" s="27"/>
      <c r="E74" s="13" t="s">
        <v>90</v>
      </c>
      <c r="F74" s="132">
        <v>0</v>
      </c>
      <c r="G74" s="132">
        <v>0</v>
      </c>
      <c r="H74" s="148">
        <f t="shared" si="180"/>
        <v>0</v>
      </c>
      <c r="I74" s="132">
        <v>0</v>
      </c>
      <c r="J74" s="132">
        <v>0</v>
      </c>
      <c r="K74" s="148">
        <f t="shared" si="181"/>
        <v>0</v>
      </c>
      <c r="L74" s="132">
        <v>0</v>
      </c>
      <c r="M74" s="132">
        <v>0</v>
      </c>
      <c r="N74" s="148">
        <f t="shared" si="182"/>
        <v>0</v>
      </c>
      <c r="O74" s="27"/>
      <c r="P74" s="13" t="s">
        <v>90</v>
      </c>
      <c r="Q74" s="132">
        <v>0</v>
      </c>
      <c r="R74" s="132">
        <v>0</v>
      </c>
      <c r="S74" s="148">
        <f t="shared" si="183"/>
        <v>0</v>
      </c>
      <c r="T74" s="132">
        <v>0</v>
      </c>
      <c r="U74" s="132">
        <v>0</v>
      </c>
      <c r="V74" s="148">
        <f t="shared" si="184"/>
        <v>0</v>
      </c>
      <c r="W74" s="132">
        <v>0</v>
      </c>
      <c r="X74" s="132">
        <v>0</v>
      </c>
      <c r="Y74" s="148">
        <f t="shared" si="185"/>
        <v>0</v>
      </c>
      <c r="Z74" s="27"/>
      <c r="AA74" s="13" t="s">
        <v>90</v>
      </c>
      <c r="AB74" s="132">
        <v>0</v>
      </c>
      <c r="AC74" s="132">
        <v>0</v>
      </c>
      <c r="AD74" s="148">
        <f t="shared" si="186"/>
        <v>0</v>
      </c>
      <c r="AE74" s="132">
        <v>0</v>
      </c>
      <c r="AF74" s="132">
        <v>0</v>
      </c>
      <c r="AG74" s="148">
        <f t="shared" si="187"/>
        <v>0</v>
      </c>
      <c r="AH74" s="132">
        <v>0</v>
      </c>
      <c r="AI74" s="132">
        <v>0</v>
      </c>
      <c r="AJ74" s="148">
        <f t="shared" si="188"/>
        <v>0</v>
      </c>
    </row>
    <row r="75" spans="1:36" ht="12" x14ac:dyDescent="0.2">
      <c r="A75" s="143">
        <f t="shared" si="179"/>
        <v>0</v>
      </c>
      <c r="C75" s="143"/>
      <c r="D75" s="27"/>
      <c r="E75" s="13" t="s">
        <v>234</v>
      </c>
      <c r="F75" s="132">
        <v>0</v>
      </c>
      <c r="G75" s="132">
        <v>0</v>
      </c>
      <c r="H75" s="148">
        <f t="shared" ref="H75" si="194">SUM(F75:G75)</f>
        <v>0</v>
      </c>
      <c r="I75" s="132">
        <v>0</v>
      </c>
      <c r="J75" s="132">
        <v>0</v>
      </c>
      <c r="K75" s="148">
        <f t="shared" ref="K75" si="195">SUM(I75:J75)</f>
        <v>0</v>
      </c>
      <c r="L75" s="132">
        <v>0</v>
      </c>
      <c r="M75" s="132">
        <v>0</v>
      </c>
      <c r="N75" s="148">
        <f t="shared" ref="N75" si="196">SUM(L75:M75)</f>
        <v>0</v>
      </c>
      <c r="O75" s="27"/>
      <c r="P75" s="13" t="s">
        <v>234</v>
      </c>
      <c r="Q75" s="132">
        <v>0</v>
      </c>
      <c r="R75" s="132">
        <v>0</v>
      </c>
      <c r="S75" s="148">
        <f t="shared" ref="S75" si="197">SUM(Q75:R75)</f>
        <v>0</v>
      </c>
      <c r="T75" s="132">
        <v>0</v>
      </c>
      <c r="U75" s="132">
        <v>0</v>
      </c>
      <c r="V75" s="148">
        <f t="shared" si="184"/>
        <v>0</v>
      </c>
      <c r="W75" s="132">
        <v>0</v>
      </c>
      <c r="X75" s="132">
        <v>0</v>
      </c>
      <c r="Y75" s="148">
        <f t="shared" si="185"/>
        <v>0</v>
      </c>
      <c r="Z75" s="27"/>
      <c r="AA75" s="13" t="s">
        <v>234</v>
      </c>
      <c r="AB75" s="132">
        <v>0</v>
      </c>
      <c r="AC75" s="132">
        <v>0</v>
      </c>
      <c r="AD75" s="148">
        <f t="shared" ref="AD75" si="198">SUM(AB75:AC75)</f>
        <v>0</v>
      </c>
      <c r="AE75" s="132">
        <v>0</v>
      </c>
      <c r="AF75" s="132">
        <v>0</v>
      </c>
      <c r="AG75" s="148">
        <f t="shared" si="187"/>
        <v>0</v>
      </c>
      <c r="AH75" s="132">
        <v>0</v>
      </c>
      <c r="AI75" s="132">
        <v>0</v>
      </c>
      <c r="AJ75" s="148">
        <f t="shared" si="188"/>
        <v>0</v>
      </c>
    </row>
    <row r="76" spans="1:36" ht="12" x14ac:dyDescent="0.2">
      <c r="A76" s="143"/>
      <c r="C76" s="143"/>
      <c r="D76" s="27"/>
      <c r="E76" s="14" t="s">
        <v>235</v>
      </c>
      <c r="F76" s="49">
        <f t="shared" ref="F76:N76" si="199">SUM(F66:F75)</f>
        <v>0</v>
      </c>
      <c r="G76" s="49">
        <f t="shared" si="199"/>
        <v>0</v>
      </c>
      <c r="H76" s="49">
        <f t="shared" si="199"/>
        <v>0</v>
      </c>
      <c r="I76" s="49">
        <f t="shared" si="199"/>
        <v>0</v>
      </c>
      <c r="J76" s="49">
        <f t="shared" si="199"/>
        <v>0</v>
      </c>
      <c r="K76" s="49">
        <f t="shared" si="199"/>
        <v>0</v>
      </c>
      <c r="L76" s="49">
        <f t="shared" si="199"/>
        <v>0</v>
      </c>
      <c r="M76" s="49">
        <f t="shared" si="199"/>
        <v>0</v>
      </c>
      <c r="N76" s="49">
        <f t="shared" si="199"/>
        <v>0</v>
      </c>
      <c r="O76" s="27"/>
      <c r="P76" s="14" t="s">
        <v>235</v>
      </c>
      <c r="Q76" s="49">
        <f t="shared" ref="Q76:Y76" si="200">SUM(Q66:Q75)</f>
        <v>0</v>
      </c>
      <c r="R76" s="49">
        <f t="shared" si="200"/>
        <v>0</v>
      </c>
      <c r="S76" s="49">
        <f t="shared" si="200"/>
        <v>0</v>
      </c>
      <c r="T76" s="49">
        <f t="shared" si="200"/>
        <v>0</v>
      </c>
      <c r="U76" s="49">
        <f t="shared" si="200"/>
        <v>0</v>
      </c>
      <c r="V76" s="49">
        <f t="shared" si="200"/>
        <v>0</v>
      </c>
      <c r="W76" s="49">
        <f t="shared" si="200"/>
        <v>0</v>
      </c>
      <c r="X76" s="49">
        <f t="shared" si="200"/>
        <v>0</v>
      </c>
      <c r="Y76" s="49">
        <f t="shared" si="200"/>
        <v>0</v>
      </c>
      <c r="Z76" s="27"/>
      <c r="AA76" s="14" t="s">
        <v>235</v>
      </c>
      <c r="AB76" s="49">
        <f t="shared" ref="AB76:AJ76" si="201">SUM(AB66:AB75)</f>
        <v>0</v>
      </c>
      <c r="AC76" s="49">
        <f t="shared" si="201"/>
        <v>0</v>
      </c>
      <c r="AD76" s="49">
        <f t="shared" si="201"/>
        <v>0</v>
      </c>
      <c r="AE76" s="49">
        <f t="shared" si="201"/>
        <v>0</v>
      </c>
      <c r="AF76" s="49">
        <f t="shared" si="201"/>
        <v>0</v>
      </c>
      <c r="AG76" s="49">
        <f t="shared" si="201"/>
        <v>0</v>
      </c>
      <c r="AH76" s="49">
        <f t="shared" si="201"/>
        <v>0</v>
      </c>
      <c r="AI76" s="49">
        <f t="shared" si="201"/>
        <v>0</v>
      </c>
      <c r="AJ76" s="49">
        <f t="shared" si="201"/>
        <v>0</v>
      </c>
    </row>
    <row r="77" spans="1:36" ht="12" x14ac:dyDescent="0.2">
      <c r="A77" s="143"/>
      <c r="C77" s="143"/>
      <c r="D77" s="27"/>
      <c r="E77" s="27"/>
      <c r="F77" s="17"/>
      <c r="G77" s="17"/>
      <c r="H77" s="17"/>
      <c r="I77" s="17"/>
      <c r="J77" s="17"/>
      <c r="K77" s="17"/>
      <c r="L77" s="17"/>
      <c r="M77" s="17"/>
      <c r="N77" s="17"/>
      <c r="O77" s="27"/>
      <c r="P77" s="27"/>
      <c r="Q77" s="17"/>
      <c r="R77" s="17"/>
      <c r="S77" s="17"/>
      <c r="T77" s="17"/>
      <c r="U77" s="17"/>
      <c r="V77" s="17"/>
      <c r="W77" s="17"/>
      <c r="X77" s="17"/>
      <c r="Y77" s="17"/>
      <c r="Z77" s="27"/>
      <c r="AA77" s="27"/>
      <c r="AB77" s="17"/>
      <c r="AC77" s="17"/>
      <c r="AD77" s="17"/>
      <c r="AE77" s="17"/>
      <c r="AF77" s="17"/>
      <c r="AG77" s="17"/>
      <c r="AH77" s="17"/>
      <c r="AI77" s="17"/>
      <c r="AJ77" s="17"/>
    </row>
    <row r="78" spans="1:36" ht="12" x14ac:dyDescent="0.2">
      <c r="A78" s="143">
        <f t="shared" ref="A78:A87" si="202">IF(OR(H78&lt;0,K78&lt;0,N78&lt;0,S78&lt;0,V78&lt;0,Y78&lt;0,AD78&lt;0,AG78&lt;0,AJ78&lt;0),1,0)</f>
        <v>0</v>
      </c>
      <c r="C78" s="143"/>
      <c r="D78" s="27"/>
      <c r="E78" s="19" t="s">
        <v>202</v>
      </c>
      <c r="F78" s="132">
        <v>0</v>
      </c>
      <c r="G78" s="132">
        <v>0</v>
      </c>
      <c r="H78" s="148">
        <f t="shared" ref="H78:H87" si="203">SUM(F78:G78)</f>
        <v>0</v>
      </c>
      <c r="I78" s="132">
        <v>0</v>
      </c>
      <c r="J78" s="132">
        <v>0</v>
      </c>
      <c r="K78" s="148">
        <f t="shared" ref="K78:K87" si="204">SUM(I78:J78)</f>
        <v>0</v>
      </c>
      <c r="L78" s="132">
        <v>0</v>
      </c>
      <c r="M78" s="132">
        <v>0</v>
      </c>
      <c r="N78" s="148">
        <f t="shared" ref="N78:N87" si="205">SUM(L78:M78)</f>
        <v>0</v>
      </c>
      <c r="O78" s="27"/>
      <c r="P78" s="19" t="s">
        <v>202</v>
      </c>
      <c r="Q78" s="132">
        <v>0</v>
      </c>
      <c r="R78" s="132">
        <v>0</v>
      </c>
      <c r="S78" s="148">
        <f t="shared" ref="S78:S87" si="206">SUM(Q78:R78)</f>
        <v>0</v>
      </c>
      <c r="T78" s="132">
        <v>0</v>
      </c>
      <c r="U78" s="132">
        <v>0</v>
      </c>
      <c r="V78" s="148">
        <f t="shared" ref="V78:V87" si="207">SUM(T78:U78)</f>
        <v>0</v>
      </c>
      <c r="W78" s="132">
        <v>0</v>
      </c>
      <c r="X78" s="132">
        <v>0</v>
      </c>
      <c r="Y78" s="148">
        <f t="shared" ref="Y78:Y87" si="208">SUM(W78:X78)</f>
        <v>0</v>
      </c>
      <c r="Z78" s="27"/>
      <c r="AA78" s="19" t="s">
        <v>202</v>
      </c>
      <c r="AB78" s="132">
        <v>0</v>
      </c>
      <c r="AC78" s="132">
        <v>0</v>
      </c>
      <c r="AD78" s="148">
        <f t="shared" ref="AD78:AD87" si="209">SUM(AB78:AC78)</f>
        <v>0</v>
      </c>
      <c r="AE78" s="132">
        <v>0</v>
      </c>
      <c r="AF78" s="132">
        <v>0</v>
      </c>
      <c r="AG78" s="148">
        <f t="shared" ref="AG78:AG87" si="210">SUM(AE78:AF78)</f>
        <v>0</v>
      </c>
      <c r="AH78" s="132">
        <v>0</v>
      </c>
      <c r="AI78" s="132">
        <v>0</v>
      </c>
      <c r="AJ78" s="148">
        <f t="shared" ref="AJ78:AJ87" si="211">SUM(AH78:AI78)</f>
        <v>0</v>
      </c>
    </row>
    <row r="79" spans="1:36" ht="12" x14ac:dyDescent="0.2">
      <c r="A79" s="143">
        <f t="shared" si="202"/>
        <v>0</v>
      </c>
      <c r="C79" s="143"/>
      <c r="D79" s="27"/>
      <c r="E79" s="63" t="s">
        <v>146</v>
      </c>
      <c r="F79" s="132">
        <v>0</v>
      </c>
      <c r="G79" s="132">
        <v>0</v>
      </c>
      <c r="H79" s="148">
        <f>SUM(F79:G79)</f>
        <v>0</v>
      </c>
      <c r="I79" s="132">
        <v>0</v>
      </c>
      <c r="J79" s="132">
        <v>0</v>
      </c>
      <c r="K79" s="148">
        <f>SUM(I79:J79)</f>
        <v>0</v>
      </c>
      <c r="L79" s="132">
        <v>0</v>
      </c>
      <c r="M79" s="132">
        <v>0</v>
      </c>
      <c r="N79" s="148">
        <f>SUM(L79:M79)</f>
        <v>0</v>
      </c>
      <c r="O79" s="27"/>
      <c r="P79" s="63" t="s">
        <v>146</v>
      </c>
      <c r="Q79" s="132">
        <v>0</v>
      </c>
      <c r="R79" s="132">
        <v>0</v>
      </c>
      <c r="S79" s="148">
        <f>SUM(Q79:R79)</f>
        <v>0</v>
      </c>
      <c r="T79" s="132">
        <v>0</v>
      </c>
      <c r="U79" s="132">
        <v>0</v>
      </c>
      <c r="V79" s="148">
        <f>SUM(T79:U79)</f>
        <v>0</v>
      </c>
      <c r="W79" s="132">
        <v>0</v>
      </c>
      <c r="X79" s="132">
        <v>0</v>
      </c>
      <c r="Y79" s="148">
        <f>SUM(W79:X79)</f>
        <v>0</v>
      </c>
      <c r="Z79" s="27"/>
      <c r="AA79" s="63" t="s">
        <v>146</v>
      </c>
      <c r="AB79" s="132">
        <v>0</v>
      </c>
      <c r="AC79" s="132">
        <v>0</v>
      </c>
      <c r="AD79" s="148">
        <f>SUM(AB79:AC79)</f>
        <v>0</v>
      </c>
      <c r="AE79" s="132">
        <v>0</v>
      </c>
      <c r="AF79" s="132">
        <v>0</v>
      </c>
      <c r="AG79" s="148">
        <f>SUM(AE79:AF79)</f>
        <v>0</v>
      </c>
      <c r="AH79" s="132">
        <v>0</v>
      </c>
      <c r="AI79" s="132">
        <v>0</v>
      </c>
      <c r="AJ79" s="148">
        <f>SUM(AH79:AI79)</f>
        <v>0</v>
      </c>
    </row>
    <row r="80" spans="1:36" ht="12" x14ac:dyDescent="0.2">
      <c r="A80" s="143">
        <f t="shared" si="202"/>
        <v>0</v>
      </c>
      <c r="C80" s="143"/>
      <c r="D80" s="27"/>
      <c r="E80" s="13" t="s">
        <v>30</v>
      </c>
      <c r="F80" s="132">
        <v>0</v>
      </c>
      <c r="G80" s="132">
        <v>0</v>
      </c>
      <c r="H80" s="148">
        <f>SUM(F80:G80)</f>
        <v>0</v>
      </c>
      <c r="I80" s="132">
        <v>0</v>
      </c>
      <c r="J80" s="132">
        <v>0</v>
      </c>
      <c r="K80" s="148">
        <f>SUM(I80:J80)</f>
        <v>0</v>
      </c>
      <c r="L80" s="132">
        <v>0</v>
      </c>
      <c r="M80" s="132">
        <v>0</v>
      </c>
      <c r="N80" s="148">
        <f>SUM(L80:M80)</f>
        <v>0</v>
      </c>
      <c r="O80" s="27"/>
      <c r="P80" s="13" t="s">
        <v>30</v>
      </c>
      <c r="Q80" s="132">
        <v>0</v>
      </c>
      <c r="R80" s="132">
        <v>0</v>
      </c>
      <c r="S80" s="148">
        <f>SUM(Q80:R80)</f>
        <v>0</v>
      </c>
      <c r="T80" s="132">
        <v>0</v>
      </c>
      <c r="U80" s="132">
        <v>0</v>
      </c>
      <c r="V80" s="148">
        <f>SUM(T80:U80)</f>
        <v>0</v>
      </c>
      <c r="W80" s="132">
        <v>0</v>
      </c>
      <c r="X80" s="132">
        <v>0</v>
      </c>
      <c r="Y80" s="148">
        <f>SUM(W80:X80)</f>
        <v>0</v>
      </c>
      <c r="Z80" s="27"/>
      <c r="AA80" s="13" t="s">
        <v>30</v>
      </c>
      <c r="AB80" s="132">
        <v>0</v>
      </c>
      <c r="AC80" s="132">
        <v>0</v>
      </c>
      <c r="AD80" s="148">
        <f>SUM(AB80:AC80)</f>
        <v>0</v>
      </c>
      <c r="AE80" s="132">
        <v>0</v>
      </c>
      <c r="AF80" s="132">
        <v>0</v>
      </c>
      <c r="AG80" s="148">
        <f>SUM(AE80:AF80)</f>
        <v>0</v>
      </c>
      <c r="AH80" s="132">
        <v>0</v>
      </c>
      <c r="AI80" s="132">
        <v>0</v>
      </c>
      <c r="AJ80" s="148">
        <f>SUM(AH80:AI80)</f>
        <v>0</v>
      </c>
    </row>
    <row r="81" spans="1:36" ht="12" x14ac:dyDescent="0.2">
      <c r="A81" s="143">
        <f t="shared" si="202"/>
        <v>0</v>
      </c>
      <c r="C81" s="143"/>
      <c r="D81" s="27"/>
      <c r="E81" s="19" t="s">
        <v>84</v>
      </c>
      <c r="F81" s="132">
        <v>0</v>
      </c>
      <c r="G81" s="132">
        <v>0</v>
      </c>
      <c r="H81" s="148">
        <f>SUM(F81:G81)</f>
        <v>0</v>
      </c>
      <c r="I81" s="132">
        <v>0</v>
      </c>
      <c r="J81" s="132">
        <v>0</v>
      </c>
      <c r="K81" s="148">
        <f>SUM(I81:J81)</f>
        <v>0</v>
      </c>
      <c r="L81" s="132">
        <v>0</v>
      </c>
      <c r="M81" s="132">
        <v>0</v>
      </c>
      <c r="N81" s="148">
        <f>SUM(L81:M81)</f>
        <v>0</v>
      </c>
      <c r="O81" s="27"/>
      <c r="P81" s="19" t="s">
        <v>84</v>
      </c>
      <c r="Q81" s="132">
        <v>0</v>
      </c>
      <c r="R81" s="132">
        <v>0</v>
      </c>
      <c r="S81" s="148">
        <f>SUM(Q81:R81)</f>
        <v>0</v>
      </c>
      <c r="T81" s="132">
        <v>0</v>
      </c>
      <c r="U81" s="132">
        <v>0</v>
      </c>
      <c r="V81" s="148">
        <f>SUM(T81:U81)</f>
        <v>0</v>
      </c>
      <c r="W81" s="132">
        <v>0</v>
      </c>
      <c r="X81" s="132">
        <v>0</v>
      </c>
      <c r="Y81" s="148">
        <f>SUM(W81:X81)</f>
        <v>0</v>
      </c>
      <c r="Z81" s="27"/>
      <c r="AA81" s="19" t="s">
        <v>84</v>
      </c>
      <c r="AB81" s="132">
        <v>0</v>
      </c>
      <c r="AC81" s="132">
        <v>0</v>
      </c>
      <c r="AD81" s="148">
        <f>SUM(AB81:AC81)</f>
        <v>0</v>
      </c>
      <c r="AE81" s="132">
        <v>0</v>
      </c>
      <c r="AF81" s="132">
        <v>0</v>
      </c>
      <c r="AG81" s="148">
        <f>SUM(AE81:AF81)</f>
        <v>0</v>
      </c>
      <c r="AH81" s="132">
        <v>0</v>
      </c>
      <c r="AI81" s="132">
        <v>0</v>
      </c>
      <c r="AJ81" s="148">
        <f>SUM(AH81:AI81)</f>
        <v>0</v>
      </c>
    </row>
    <row r="82" spans="1:36" ht="12" x14ac:dyDescent="0.2">
      <c r="A82" s="143">
        <f t="shared" si="202"/>
        <v>0</v>
      </c>
      <c r="C82" s="143"/>
      <c r="D82" s="27"/>
      <c r="E82" s="19" t="s">
        <v>236</v>
      </c>
      <c r="F82" s="132">
        <v>0</v>
      </c>
      <c r="G82" s="132">
        <v>0</v>
      </c>
      <c r="H82" s="148">
        <f t="shared" ref="H82:H85" si="212">SUM(F82:G82)</f>
        <v>0</v>
      </c>
      <c r="I82" s="132">
        <v>0</v>
      </c>
      <c r="J82" s="132">
        <v>0</v>
      </c>
      <c r="K82" s="148">
        <f t="shared" ref="K82:K85" si="213">SUM(I82:J82)</f>
        <v>0</v>
      </c>
      <c r="L82" s="132">
        <v>0</v>
      </c>
      <c r="M82" s="132">
        <v>0</v>
      </c>
      <c r="N82" s="148">
        <f t="shared" ref="N82:N85" si="214">SUM(L82:M82)</f>
        <v>0</v>
      </c>
      <c r="O82" s="27"/>
      <c r="P82" s="19" t="s">
        <v>236</v>
      </c>
      <c r="Q82" s="132">
        <v>0</v>
      </c>
      <c r="R82" s="132">
        <v>0</v>
      </c>
      <c r="S82" s="148">
        <f t="shared" ref="S82:S85" si="215">SUM(Q82:R82)</f>
        <v>0</v>
      </c>
      <c r="T82" s="132">
        <v>0</v>
      </c>
      <c r="U82" s="132">
        <v>0</v>
      </c>
      <c r="V82" s="148">
        <f t="shared" ref="V82:V85" si="216">SUM(T82:U82)</f>
        <v>0</v>
      </c>
      <c r="W82" s="132">
        <v>0</v>
      </c>
      <c r="X82" s="132">
        <v>0</v>
      </c>
      <c r="Y82" s="148">
        <f t="shared" ref="Y82:Y85" si="217">SUM(W82:X82)</f>
        <v>0</v>
      </c>
      <c r="Z82" s="27"/>
      <c r="AA82" s="19" t="s">
        <v>236</v>
      </c>
      <c r="AB82" s="132">
        <v>0</v>
      </c>
      <c r="AC82" s="132">
        <v>0</v>
      </c>
      <c r="AD82" s="148">
        <f t="shared" ref="AD82:AD85" si="218">SUM(AB82:AC82)</f>
        <v>0</v>
      </c>
      <c r="AE82" s="132">
        <v>0</v>
      </c>
      <c r="AF82" s="132">
        <v>0</v>
      </c>
      <c r="AG82" s="148">
        <f t="shared" ref="AG82:AG85" si="219">SUM(AE82:AF82)</f>
        <v>0</v>
      </c>
      <c r="AH82" s="132">
        <v>0</v>
      </c>
      <c r="AI82" s="132">
        <v>0</v>
      </c>
      <c r="AJ82" s="148">
        <f t="shared" ref="AJ82:AJ85" si="220">SUM(AH82:AI82)</f>
        <v>0</v>
      </c>
    </row>
    <row r="83" spans="1:36" ht="12" x14ac:dyDescent="0.2">
      <c r="A83" s="143">
        <f t="shared" si="202"/>
        <v>0</v>
      </c>
      <c r="C83" s="143"/>
      <c r="D83" s="27"/>
      <c r="E83" s="19" t="s">
        <v>237</v>
      </c>
      <c r="F83" s="132">
        <v>0</v>
      </c>
      <c r="G83" s="132">
        <v>0</v>
      </c>
      <c r="H83" s="148">
        <f t="shared" si="212"/>
        <v>0</v>
      </c>
      <c r="I83" s="132">
        <v>0</v>
      </c>
      <c r="J83" s="132">
        <v>0</v>
      </c>
      <c r="K83" s="148">
        <f t="shared" si="213"/>
        <v>0</v>
      </c>
      <c r="L83" s="132">
        <v>0</v>
      </c>
      <c r="M83" s="132">
        <v>0</v>
      </c>
      <c r="N83" s="148">
        <f t="shared" si="214"/>
        <v>0</v>
      </c>
      <c r="O83" s="27"/>
      <c r="P83" s="19" t="s">
        <v>237</v>
      </c>
      <c r="Q83" s="132">
        <v>0</v>
      </c>
      <c r="R83" s="132">
        <v>0</v>
      </c>
      <c r="S83" s="148">
        <f t="shared" si="215"/>
        <v>0</v>
      </c>
      <c r="T83" s="132">
        <v>0</v>
      </c>
      <c r="U83" s="132">
        <v>0</v>
      </c>
      <c r="V83" s="148">
        <f t="shared" si="216"/>
        <v>0</v>
      </c>
      <c r="W83" s="132">
        <v>0</v>
      </c>
      <c r="X83" s="132">
        <v>0</v>
      </c>
      <c r="Y83" s="148">
        <f t="shared" si="217"/>
        <v>0</v>
      </c>
      <c r="Z83" s="27"/>
      <c r="AA83" s="19" t="s">
        <v>237</v>
      </c>
      <c r="AB83" s="132">
        <v>0</v>
      </c>
      <c r="AC83" s="132">
        <v>0</v>
      </c>
      <c r="AD83" s="148">
        <f t="shared" si="218"/>
        <v>0</v>
      </c>
      <c r="AE83" s="132">
        <v>0</v>
      </c>
      <c r="AF83" s="132">
        <v>0</v>
      </c>
      <c r="AG83" s="148">
        <f t="shared" si="219"/>
        <v>0</v>
      </c>
      <c r="AH83" s="132">
        <v>0</v>
      </c>
      <c r="AI83" s="132">
        <v>0</v>
      </c>
      <c r="AJ83" s="148">
        <f t="shared" si="220"/>
        <v>0</v>
      </c>
    </row>
    <row r="84" spans="1:36" ht="12" x14ac:dyDescent="0.2">
      <c r="A84" s="143">
        <f t="shared" si="202"/>
        <v>0</v>
      </c>
      <c r="C84" s="143"/>
      <c r="D84" s="27"/>
      <c r="E84" s="19" t="s">
        <v>238</v>
      </c>
      <c r="F84" s="132">
        <v>0</v>
      </c>
      <c r="G84" s="132">
        <v>0</v>
      </c>
      <c r="H84" s="148">
        <f t="shared" si="212"/>
        <v>0</v>
      </c>
      <c r="I84" s="132">
        <v>0</v>
      </c>
      <c r="J84" s="132">
        <v>0</v>
      </c>
      <c r="K84" s="148">
        <f t="shared" si="213"/>
        <v>0</v>
      </c>
      <c r="L84" s="132">
        <v>0</v>
      </c>
      <c r="M84" s="132">
        <v>0</v>
      </c>
      <c r="N84" s="148">
        <f t="shared" si="214"/>
        <v>0</v>
      </c>
      <c r="O84" s="27"/>
      <c r="P84" s="19" t="s">
        <v>238</v>
      </c>
      <c r="Q84" s="132">
        <v>0</v>
      </c>
      <c r="R84" s="132">
        <v>0</v>
      </c>
      <c r="S84" s="148">
        <f t="shared" si="215"/>
        <v>0</v>
      </c>
      <c r="T84" s="132">
        <v>0</v>
      </c>
      <c r="U84" s="132">
        <v>0</v>
      </c>
      <c r="V84" s="148">
        <f t="shared" si="216"/>
        <v>0</v>
      </c>
      <c r="W84" s="132">
        <v>0</v>
      </c>
      <c r="X84" s="132">
        <v>0</v>
      </c>
      <c r="Y84" s="148">
        <f t="shared" si="217"/>
        <v>0</v>
      </c>
      <c r="Z84" s="27"/>
      <c r="AA84" s="19" t="s">
        <v>238</v>
      </c>
      <c r="AB84" s="132">
        <v>0</v>
      </c>
      <c r="AC84" s="132">
        <v>0</v>
      </c>
      <c r="AD84" s="148">
        <f t="shared" si="218"/>
        <v>0</v>
      </c>
      <c r="AE84" s="132">
        <v>0</v>
      </c>
      <c r="AF84" s="132">
        <v>0</v>
      </c>
      <c r="AG84" s="148">
        <f t="shared" si="219"/>
        <v>0</v>
      </c>
      <c r="AH84" s="132">
        <v>0</v>
      </c>
      <c r="AI84" s="132">
        <v>0</v>
      </c>
      <c r="AJ84" s="148">
        <f t="shared" si="220"/>
        <v>0</v>
      </c>
    </row>
    <row r="85" spans="1:36" ht="12" x14ac:dyDescent="0.2">
      <c r="A85" s="143">
        <f t="shared" si="202"/>
        <v>0</v>
      </c>
      <c r="C85" s="143"/>
      <c r="D85" s="27"/>
      <c r="E85" s="19" t="s">
        <v>239</v>
      </c>
      <c r="F85" s="132">
        <v>0</v>
      </c>
      <c r="G85" s="132">
        <v>0</v>
      </c>
      <c r="H85" s="148">
        <f t="shared" si="212"/>
        <v>0</v>
      </c>
      <c r="I85" s="132">
        <v>0</v>
      </c>
      <c r="J85" s="132">
        <v>0</v>
      </c>
      <c r="K85" s="148">
        <f t="shared" si="213"/>
        <v>0</v>
      </c>
      <c r="L85" s="132">
        <v>0</v>
      </c>
      <c r="M85" s="132">
        <v>0</v>
      </c>
      <c r="N85" s="148">
        <f t="shared" si="214"/>
        <v>0</v>
      </c>
      <c r="O85" s="27"/>
      <c r="P85" s="19" t="s">
        <v>239</v>
      </c>
      <c r="Q85" s="132">
        <v>0</v>
      </c>
      <c r="R85" s="132">
        <v>0</v>
      </c>
      <c r="S85" s="148">
        <f t="shared" si="215"/>
        <v>0</v>
      </c>
      <c r="T85" s="132">
        <v>0</v>
      </c>
      <c r="U85" s="132">
        <v>0</v>
      </c>
      <c r="V85" s="148">
        <f t="shared" si="216"/>
        <v>0</v>
      </c>
      <c r="W85" s="132">
        <v>0</v>
      </c>
      <c r="X85" s="132">
        <v>0</v>
      </c>
      <c r="Y85" s="148">
        <f t="shared" si="217"/>
        <v>0</v>
      </c>
      <c r="Z85" s="27"/>
      <c r="AA85" s="19" t="s">
        <v>239</v>
      </c>
      <c r="AB85" s="132">
        <v>0</v>
      </c>
      <c r="AC85" s="132">
        <v>0</v>
      </c>
      <c r="AD85" s="148">
        <f t="shared" si="218"/>
        <v>0</v>
      </c>
      <c r="AE85" s="132">
        <v>0</v>
      </c>
      <c r="AF85" s="132">
        <v>0</v>
      </c>
      <c r="AG85" s="148">
        <f t="shared" si="219"/>
        <v>0</v>
      </c>
      <c r="AH85" s="132">
        <v>0</v>
      </c>
      <c r="AI85" s="132">
        <v>0</v>
      </c>
      <c r="AJ85" s="148">
        <f t="shared" si="220"/>
        <v>0</v>
      </c>
    </row>
    <row r="86" spans="1:36" ht="12" x14ac:dyDescent="0.2">
      <c r="A86" s="143">
        <f t="shared" si="202"/>
        <v>0</v>
      </c>
      <c r="C86" s="143"/>
      <c r="D86" s="27"/>
      <c r="E86" s="13" t="s">
        <v>34</v>
      </c>
      <c r="F86" s="132">
        <v>0</v>
      </c>
      <c r="G86" s="132">
        <v>0</v>
      </c>
      <c r="H86" s="148">
        <f>SUM(F86:G86)</f>
        <v>0</v>
      </c>
      <c r="I86" s="132">
        <v>0</v>
      </c>
      <c r="J86" s="132">
        <v>0</v>
      </c>
      <c r="K86" s="148">
        <f>SUM(I86:J86)</f>
        <v>0</v>
      </c>
      <c r="L86" s="132">
        <v>0</v>
      </c>
      <c r="M86" s="132">
        <v>0</v>
      </c>
      <c r="N86" s="148">
        <f>SUM(L86:M86)</f>
        <v>0</v>
      </c>
      <c r="O86" s="27"/>
      <c r="P86" s="13" t="s">
        <v>34</v>
      </c>
      <c r="Q86" s="132">
        <v>0</v>
      </c>
      <c r="R86" s="132">
        <v>0</v>
      </c>
      <c r="S86" s="148">
        <f>SUM(Q86:R86)</f>
        <v>0</v>
      </c>
      <c r="T86" s="132">
        <v>0</v>
      </c>
      <c r="U86" s="132">
        <v>0</v>
      </c>
      <c r="V86" s="148">
        <f>SUM(T86:U86)</f>
        <v>0</v>
      </c>
      <c r="W86" s="132">
        <v>0</v>
      </c>
      <c r="X86" s="132">
        <v>0</v>
      </c>
      <c r="Y86" s="148">
        <f>SUM(W86:X86)</f>
        <v>0</v>
      </c>
      <c r="Z86" s="27"/>
      <c r="AA86" s="13" t="s">
        <v>34</v>
      </c>
      <c r="AB86" s="132">
        <v>0</v>
      </c>
      <c r="AC86" s="132">
        <v>0</v>
      </c>
      <c r="AD86" s="148">
        <f>SUM(AB86:AC86)</f>
        <v>0</v>
      </c>
      <c r="AE86" s="132">
        <v>0</v>
      </c>
      <c r="AF86" s="132">
        <v>0</v>
      </c>
      <c r="AG86" s="148">
        <f>SUM(AE86:AF86)</f>
        <v>0</v>
      </c>
      <c r="AH86" s="132">
        <v>0</v>
      </c>
      <c r="AI86" s="132">
        <v>0</v>
      </c>
      <c r="AJ86" s="148">
        <f>SUM(AH86:AI86)</f>
        <v>0</v>
      </c>
    </row>
    <row r="87" spans="1:36" ht="12" x14ac:dyDescent="0.2">
      <c r="A87" s="143">
        <f t="shared" si="202"/>
        <v>0</v>
      </c>
      <c r="C87" s="143"/>
      <c r="D87" s="27"/>
      <c r="E87" s="63" t="s">
        <v>240</v>
      </c>
      <c r="F87" s="132">
        <v>0</v>
      </c>
      <c r="G87" s="132">
        <v>0</v>
      </c>
      <c r="H87" s="148">
        <f t="shared" si="203"/>
        <v>0</v>
      </c>
      <c r="I87" s="132">
        <v>0</v>
      </c>
      <c r="J87" s="132">
        <v>0</v>
      </c>
      <c r="K87" s="148">
        <f t="shared" si="204"/>
        <v>0</v>
      </c>
      <c r="L87" s="132">
        <v>0</v>
      </c>
      <c r="M87" s="132">
        <v>0</v>
      </c>
      <c r="N87" s="148">
        <f t="shared" si="205"/>
        <v>0</v>
      </c>
      <c r="O87" s="27"/>
      <c r="P87" s="63" t="s">
        <v>240</v>
      </c>
      <c r="Q87" s="132">
        <v>0</v>
      </c>
      <c r="R87" s="132">
        <v>0</v>
      </c>
      <c r="S87" s="148">
        <f t="shared" si="206"/>
        <v>0</v>
      </c>
      <c r="T87" s="132">
        <v>0</v>
      </c>
      <c r="U87" s="132">
        <v>0</v>
      </c>
      <c r="V87" s="148">
        <f t="shared" si="207"/>
        <v>0</v>
      </c>
      <c r="W87" s="132">
        <v>0</v>
      </c>
      <c r="X87" s="132">
        <v>0</v>
      </c>
      <c r="Y87" s="148">
        <f t="shared" si="208"/>
        <v>0</v>
      </c>
      <c r="Z87" s="27"/>
      <c r="AA87" s="63" t="s">
        <v>240</v>
      </c>
      <c r="AB87" s="132">
        <v>0</v>
      </c>
      <c r="AC87" s="132">
        <v>0</v>
      </c>
      <c r="AD87" s="148">
        <f t="shared" si="209"/>
        <v>0</v>
      </c>
      <c r="AE87" s="132">
        <v>0</v>
      </c>
      <c r="AF87" s="132">
        <v>0</v>
      </c>
      <c r="AG87" s="148">
        <f t="shared" si="210"/>
        <v>0</v>
      </c>
      <c r="AH87" s="132">
        <v>0</v>
      </c>
      <c r="AI87" s="132">
        <v>0</v>
      </c>
      <c r="AJ87" s="148">
        <f t="shared" si="211"/>
        <v>0</v>
      </c>
    </row>
    <row r="88" spans="1:36" ht="12" x14ac:dyDescent="0.2">
      <c r="A88" s="143"/>
      <c r="C88" s="143"/>
      <c r="D88" s="27"/>
      <c r="E88" s="14" t="s">
        <v>35</v>
      </c>
      <c r="F88" s="49">
        <f t="shared" ref="F88:G88" si="221">SUM(F78:F87)</f>
        <v>0</v>
      </c>
      <c r="G88" s="49">
        <f t="shared" si="221"/>
        <v>0</v>
      </c>
      <c r="H88" s="49">
        <f>SUM(H78:H87)</f>
        <v>0</v>
      </c>
      <c r="I88" s="49">
        <f t="shared" ref="I88:M88" si="222">SUM(I78:I87)</f>
        <v>0</v>
      </c>
      <c r="J88" s="49">
        <f t="shared" si="222"/>
        <v>0</v>
      </c>
      <c r="K88" s="49">
        <f t="shared" si="222"/>
        <v>0</v>
      </c>
      <c r="L88" s="49">
        <f t="shared" si="222"/>
        <v>0</v>
      </c>
      <c r="M88" s="49">
        <f t="shared" si="222"/>
        <v>0</v>
      </c>
      <c r="N88" s="49">
        <f>SUM(N78:N87)</f>
        <v>0</v>
      </c>
      <c r="O88" s="27"/>
      <c r="P88" s="14" t="s">
        <v>35</v>
      </c>
      <c r="Q88" s="49">
        <f t="shared" ref="Q88:X88" si="223">SUM(Q78:Q87)</f>
        <v>0</v>
      </c>
      <c r="R88" s="49">
        <f t="shared" si="223"/>
        <v>0</v>
      </c>
      <c r="S88" s="49">
        <f t="shared" si="223"/>
        <v>0</v>
      </c>
      <c r="T88" s="49">
        <f t="shared" si="223"/>
        <v>0</v>
      </c>
      <c r="U88" s="49">
        <f t="shared" si="223"/>
        <v>0</v>
      </c>
      <c r="V88" s="49">
        <f t="shared" si="223"/>
        <v>0</v>
      </c>
      <c r="W88" s="49">
        <f t="shared" si="223"/>
        <v>0</v>
      </c>
      <c r="X88" s="49">
        <f t="shared" si="223"/>
        <v>0</v>
      </c>
      <c r="Y88" s="49">
        <f>SUM(Y78:Y87)</f>
        <v>0</v>
      </c>
      <c r="Z88" s="27"/>
      <c r="AA88" s="14" t="s">
        <v>35</v>
      </c>
      <c r="AB88" s="49">
        <f t="shared" ref="AB88:AC88" si="224">SUM(AB78:AB87)</f>
        <v>0</v>
      </c>
      <c r="AC88" s="49">
        <f t="shared" si="224"/>
        <v>0</v>
      </c>
      <c r="AD88" s="49">
        <f>SUM(AD78:AD87)</f>
        <v>0</v>
      </c>
      <c r="AE88" s="49">
        <f t="shared" ref="AE88:AI88" si="225">SUM(AE78:AE87)</f>
        <v>0</v>
      </c>
      <c r="AF88" s="49">
        <f t="shared" si="225"/>
        <v>0</v>
      </c>
      <c r="AG88" s="49">
        <f t="shared" si="225"/>
        <v>0</v>
      </c>
      <c r="AH88" s="49">
        <f t="shared" si="225"/>
        <v>0</v>
      </c>
      <c r="AI88" s="49">
        <f t="shared" si="225"/>
        <v>0</v>
      </c>
      <c r="AJ88" s="49">
        <f>SUM(AJ78:AJ87)</f>
        <v>0</v>
      </c>
    </row>
    <row r="89" spans="1:36" ht="12" x14ac:dyDescent="0.2">
      <c r="A89" s="143"/>
      <c r="C89" s="143"/>
      <c r="D89" s="27"/>
      <c r="E89" s="27"/>
      <c r="F89" s="17"/>
      <c r="G89" s="17"/>
      <c r="H89" s="17"/>
      <c r="I89" s="17"/>
      <c r="J89" s="17"/>
      <c r="K89" s="17"/>
      <c r="L89" s="17"/>
      <c r="M89" s="17"/>
      <c r="N89" s="17"/>
      <c r="O89" s="27"/>
      <c r="P89" s="27"/>
      <c r="Q89" s="17"/>
      <c r="R89" s="17"/>
      <c r="S89" s="17"/>
      <c r="T89" s="17"/>
      <c r="U89" s="17"/>
      <c r="V89" s="17"/>
      <c r="W89" s="17"/>
      <c r="X89" s="17"/>
      <c r="Y89" s="17"/>
      <c r="Z89" s="27"/>
      <c r="AA89" s="27"/>
      <c r="AB89" s="17"/>
      <c r="AC89" s="17"/>
      <c r="AD89" s="17"/>
      <c r="AE89" s="17"/>
      <c r="AF89" s="17"/>
      <c r="AG89" s="17"/>
      <c r="AH89" s="17"/>
      <c r="AI89" s="17"/>
      <c r="AJ89" s="17"/>
    </row>
    <row r="90" spans="1:36" ht="12" x14ac:dyDescent="0.2">
      <c r="A90" s="143"/>
      <c r="C90" s="143"/>
      <c r="D90" s="27"/>
      <c r="E90" s="14" t="s">
        <v>36</v>
      </c>
      <c r="F90" s="49">
        <f t="shared" ref="F90:G90" si="226">F76-F88</f>
        <v>0</v>
      </c>
      <c r="G90" s="49">
        <f t="shared" si="226"/>
        <v>0</v>
      </c>
      <c r="H90" s="49">
        <f>H76-H88</f>
        <v>0</v>
      </c>
      <c r="I90" s="49">
        <f t="shared" ref="I90:N90" si="227">I76-I88</f>
        <v>0</v>
      </c>
      <c r="J90" s="49">
        <f t="shared" si="227"/>
        <v>0</v>
      </c>
      <c r="K90" s="49">
        <f t="shared" si="227"/>
        <v>0</v>
      </c>
      <c r="L90" s="49">
        <f t="shared" si="227"/>
        <v>0</v>
      </c>
      <c r="M90" s="49">
        <f t="shared" si="227"/>
        <v>0</v>
      </c>
      <c r="N90" s="49">
        <f t="shared" si="227"/>
        <v>0</v>
      </c>
      <c r="O90" s="27"/>
      <c r="P90" s="14" t="s">
        <v>36</v>
      </c>
      <c r="Q90" s="49">
        <f t="shared" ref="Q90:X90" si="228">Q76-Q88</f>
        <v>0</v>
      </c>
      <c r="R90" s="49">
        <f t="shared" si="228"/>
        <v>0</v>
      </c>
      <c r="S90" s="49">
        <f t="shared" si="228"/>
        <v>0</v>
      </c>
      <c r="T90" s="49">
        <f t="shared" si="228"/>
        <v>0</v>
      </c>
      <c r="U90" s="49">
        <f t="shared" si="228"/>
        <v>0</v>
      </c>
      <c r="V90" s="49">
        <f t="shared" si="228"/>
        <v>0</v>
      </c>
      <c r="W90" s="49">
        <f t="shared" si="228"/>
        <v>0</v>
      </c>
      <c r="X90" s="49">
        <f t="shared" si="228"/>
        <v>0</v>
      </c>
      <c r="Y90" s="49">
        <f>Y76-Y88</f>
        <v>0</v>
      </c>
      <c r="Z90" s="27"/>
      <c r="AA90" s="14" t="s">
        <v>36</v>
      </c>
      <c r="AB90" s="49">
        <f t="shared" ref="AB90:AC90" si="229">AB76-AB88</f>
        <v>0</v>
      </c>
      <c r="AC90" s="49">
        <f t="shared" si="229"/>
        <v>0</v>
      </c>
      <c r="AD90" s="49">
        <f>AD76-AD88</f>
        <v>0</v>
      </c>
      <c r="AE90" s="49">
        <f t="shared" ref="AE90:AJ90" si="230">AE76-AE88</f>
        <v>0</v>
      </c>
      <c r="AF90" s="49">
        <f t="shared" si="230"/>
        <v>0</v>
      </c>
      <c r="AG90" s="49">
        <f t="shared" si="230"/>
        <v>0</v>
      </c>
      <c r="AH90" s="49">
        <f t="shared" si="230"/>
        <v>0</v>
      </c>
      <c r="AI90" s="49">
        <f t="shared" si="230"/>
        <v>0</v>
      </c>
      <c r="AJ90" s="49">
        <f t="shared" si="230"/>
        <v>0</v>
      </c>
    </row>
    <row r="91" spans="1:36" ht="12" x14ac:dyDescent="0.2">
      <c r="A91" s="143"/>
      <c r="C91" s="143"/>
      <c r="D91" s="27"/>
      <c r="E91" s="27"/>
      <c r="F91" s="17"/>
      <c r="G91" s="17"/>
      <c r="H91" s="17"/>
      <c r="I91" s="17"/>
      <c r="J91" s="17"/>
      <c r="K91" s="17"/>
      <c r="L91" s="17"/>
      <c r="M91" s="17"/>
      <c r="N91" s="17"/>
      <c r="O91" s="27"/>
      <c r="P91" s="27"/>
      <c r="Q91" s="17"/>
      <c r="R91" s="17"/>
      <c r="S91" s="17"/>
      <c r="T91" s="17"/>
      <c r="U91" s="17"/>
      <c r="V91" s="17"/>
      <c r="W91" s="17"/>
      <c r="X91" s="17"/>
      <c r="Y91" s="17"/>
      <c r="Z91" s="27"/>
      <c r="AA91" s="27"/>
      <c r="AB91" s="17"/>
      <c r="AC91" s="17"/>
      <c r="AD91" s="17"/>
      <c r="AE91" s="17"/>
      <c r="AF91" s="17"/>
      <c r="AG91" s="17"/>
      <c r="AH91" s="17"/>
      <c r="AI91" s="17"/>
      <c r="AJ91" s="17"/>
    </row>
    <row r="92" spans="1:36" ht="12" x14ac:dyDescent="0.2">
      <c r="A92" s="143"/>
      <c r="C92" s="143"/>
      <c r="D92" s="27"/>
      <c r="E92" s="22" t="s">
        <v>241</v>
      </c>
      <c r="F92" s="50">
        <f t="shared" ref="F92:G92" si="231">(F64+F76)-F88</f>
        <v>0</v>
      </c>
      <c r="G92" s="50">
        <f t="shared" si="231"/>
        <v>0</v>
      </c>
      <c r="H92" s="50">
        <f>(H64+H76)-H88</f>
        <v>0</v>
      </c>
      <c r="I92" s="50">
        <f t="shared" ref="I92:N92" si="232">(I64+I76)-I88</f>
        <v>0</v>
      </c>
      <c r="J92" s="50">
        <f t="shared" si="232"/>
        <v>0</v>
      </c>
      <c r="K92" s="50">
        <f t="shared" si="232"/>
        <v>0</v>
      </c>
      <c r="L92" s="50">
        <f t="shared" si="232"/>
        <v>0</v>
      </c>
      <c r="M92" s="50">
        <f t="shared" si="232"/>
        <v>0</v>
      </c>
      <c r="N92" s="50">
        <f t="shared" si="232"/>
        <v>0</v>
      </c>
      <c r="O92" s="27"/>
      <c r="P92" s="22" t="s">
        <v>241</v>
      </c>
      <c r="Q92" s="50">
        <f t="shared" ref="Q92:X92" si="233">(Q64+Q76)-Q88</f>
        <v>0</v>
      </c>
      <c r="R92" s="50">
        <f t="shared" si="233"/>
        <v>0</v>
      </c>
      <c r="S92" s="50">
        <f t="shared" si="233"/>
        <v>0</v>
      </c>
      <c r="T92" s="50">
        <f t="shared" si="233"/>
        <v>0</v>
      </c>
      <c r="U92" s="50">
        <f t="shared" si="233"/>
        <v>0</v>
      </c>
      <c r="V92" s="50">
        <f t="shared" si="233"/>
        <v>0</v>
      </c>
      <c r="W92" s="50">
        <f t="shared" si="233"/>
        <v>0</v>
      </c>
      <c r="X92" s="50">
        <f t="shared" si="233"/>
        <v>0</v>
      </c>
      <c r="Y92" s="50">
        <f>(Y64+Y76)-Y88</f>
        <v>0</v>
      </c>
      <c r="Z92" s="27"/>
      <c r="AA92" s="22" t="s">
        <v>241</v>
      </c>
      <c r="AB92" s="50">
        <f t="shared" ref="AB92:AC92" si="234">(AB64+AB76)-AB88</f>
        <v>0</v>
      </c>
      <c r="AC92" s="50">
        <f t="shared" si="234"/>
        <v>0</v>
      </c>
      <c r="AD92" s="50">
        <f>(AD64+AD76)-AD88</f>
        <v>0</v>
      </c>
      <c r="AE92" s="50">
        <f t="shared" ref="AE92:AF92" si="235">(AE64+AE76)-AE88</f>
        <v>0</v>
      </c>
      <c r="AF92" s="50">
        <f t="shared" si="235"/>
        <v>0</v>
      </c>
      <c r="AG92" s="50">
        <f>(AG64+AG76)-AG88</f>
        <v>0</v>
      </c>
      <c r="AH92" s="50">
        <f t="shared" ref="AH92:AI92" si="236">(AH64+AH76)-AH88</f>
        <v>0</v>
      </c>
      <c r="AI92" s="50">
        <f t="shared" si="236"/>
        <v>0</v>
      </c>
      <c r="AJ92" s="50">
        <f>(AJ64+AJ76)-AJ88</f>
        <v>0</v>
      </c>
    </row>
    <row r="93" spans="1:36" ht="12" x14ac:dyDescent="0.2">
      <c r="A93" s="143"/>
      <c r="C93" s="143"/>
      <c r="D93" s="27"/>
      <c r="E93" s="27"/>
      <c r="F93" s="17"/>
      <c r="G93" s="17"/>
      <c r="H93" s="17"/>
      <c r="I93" s="17"/>
      <c r="J93" s="17"/>
      <c r="K93" s="17"/>
      <c r="L93" s="17"/>
      <c r="M93" s="17"/>
      <c r="N93" s="17"/>
      <c r="O93" s="27"/>
      <c r="P93" s="27"/>
      <c r="Q93" s="17"/>
      <c r="R93" s="17"/>
      <c r="S93" s="17"/>
      <c r="T93" s="17"/>
      <c r="U93" s="17"/>
      <c r="V93" s="17"/>
      <c r="W93" s="17"/>
      <c r="X93" s="17"/>
      <c r="Y93" s="17"/>
      <c r="Z93" s="27"/>
      <c r="AA93" s="27"/>
      <c r="AB93" s="17"/>
      <c r="AC93" s="17"/>
      <c r="AD93" s="17"/>
      <c r="AE93" s="17"/>
      <c r="AF93" s="17"/>
      <c r="AG93" s="17"/>
      <c r="AH93" s="17"/>
      <c r="AI93" s="17"/>
      <c r="AJ93" s="17"/>
    </row>
    <row r="94" spans="1:36" ht="12" x14ac:dyDescent="0.2">
      <c r="A94" s="143">
        <f t="shared" ref="A94:A102" si="237">IF(OR(H94&lt;0,K94&lt;0,N94&lt;0,S94&lt;0,V94&lt;0,Y94&lt;0,AD94&lt;0,AG94&lt;0,AJ94&lt;0),1,0)</f>
        <v>0</v>
      </c>
      <c r="C94" s="143"/>
      <c r="D94" s="27"/>
      <c r="E94" s="13" t="s">
        <v>203</v>
      </c>
      <c r="F94" s="132">
        <v>0</v>
      </c>
      <c r="G94" s="132">
        <v>0</v>
      </c>
      <c r="H94" s="148">
        <f t="shared" ref="H94:H102" si="238">SUM(F94:G94)</f>
        <v>0</v>
      </c>
      <c r="I94" s="132">
        <v>0</v>
      </c>
      <c r="J94" s="132">
        <v>0</v>
      </c>
      <c r="K94" s="148">
        <f t="shared" ref="K94:K102" si="239">SUM(I94:J94)</f>
        <v>0</v>
      </c>
      <c r="L94" s="132">
        <v>0</v>
      </c>
      <c r="M94" s="132">
        <v>0</v>
      </c>
      <c r="N94" s="148">
        <f t="shared" ref="N94:N102" si="240">SUM(L94:M94)</f>
        <v>0</v>
      </c>
      <c r="O94" s="27"/>
      <c r="P94" s="13" t="s">
        <v>203</v>
      </c>
      <c r="Q94" s="132">
        <v>0</v>
      </c>
      <c r="R94" s="132">
        <v>0</v>
      </c>
      <c r="S94" s="148">
        <f t="shared" ref="S94:S102" si="241">SUM(Q94:R94)</f>
        <v>0</v>
      </c>
      <c r="T94" s="132">
        <v>0</v>
      </c>
      <c r="U94" s="132">
        <v>0</v>
      </c>
      <c r="V94" s="148">
        <f t="shared" ref="V94:V102" si="242">SUM(T94:U94)</f>
        <v>0</v>
      </c>
      <c r="W94" s="132">
        <v>0</v>
      </c>
      <c r="X94" s="132">
        <v>0</v>
      </c>
      <c r="Y94" s="148">
        <f t="shared" ref="Y94:Y102" si="243">SUM(W94:X94)</f>
        <v>0</v>
      </c>
      <c r="Z94" s="27"/>
      <c r="AA94" s="13" t="s">
        <v>203</v>
      </c>
      <c r="AB94" s="132">
        <v>0</v>
      </c>
      <c r="AC94" s="132">
        <v>0</v>
      </c>
      <c r="AD94" s="148">
        <f t="shared" ref="AD94:AD102" si="244">SUM(AB94:AC94)</f>
        <v>0</v>
      </c>
      <c r="AE94" s="132">
        <v>0</v>
      </c>
      <c r="AF94" s="132">
        <v>0</v>
      </c>
      <c r="AG94" s="148">
        <f t="shared" ref="AG94:AG102" si="245">SUM(AE94:AF94)</f>
        <v>0</v>
      </c>
      <c r="AH94" s="132">
        <v>0</v>
      </c>
      <c r="AI94" s="132">
        <v>0</v>
      </c>
      <c r="AJ94" s="148">
        <f t="shared" ref="AJ94:AJ102" si="246">SUM(AH94:AI94)</f>
        <v>0</v>
      </c>
    </row>
    <row r="95" spans="1:36" ht="12" x14ac:dyDescent="0.2">
      <c r="A95" s="143">
        <f t="shared" si="237"/>
        <v>0</v>
      </c>
      <c r="C95" s="143"/>
      <c r="D95" s="27"/>
      <c r="E95" s="63" t="s">
        <v>146</v>
      </c>
      <c r="F95" s="132">
        <v>0</v>
      </c>
      <c r="G95" s="132">
        <v>0</v>
      </c>
      <c r="H95" s="148">
        <f>SUM(F95:G95)</f>
        <v>0</v>
      </c>
      <c r="I95" s="132">
        <v>0</v>
      </c>
      <c r="J95" s="132">
        <v>0</v>
      </c>
      <c r="K95" s="148">
        <f>SUM(I95:J95)</f>
        <v>0</v>
      </c>
      <c r="L95" s="132">
        <v>0</v>
      </c>
      <c r="M95" s="132">
        <v>0</v>
      </c>
      <c r="N95" s="148">
        <f>SUM(L95:M95)</f>
        <v>0</v>
      </c>
      <c r="O95" s="27"/>
      <c r="P95" s="63" t="s">
        <v>146</v>
      </c>
      <c r="Q95" s="132">
        <v>0</v>
      </c>
      <c r="R95" s="132">
        <v>0</v>
      </c>
      <c r="S95" s="148">
        <f>SUM(Q95:R95)</f>
        <v>0</v>
      </c>
      <c r="T95" s="132">
        <v>0</v>
      </c>
      <c r="U95" s="132">
        <v>0</v>
      </c>
      <c r="V95" s="148">
        <f>SUM(T95:U95)</f>
        <v>0</v>
      </c>
      <c r="W95" s="132">
        <v>0</v>
      </c>
      <c r="X95" s="132">
        <v>0</v>
      </c>
      <c r="Y95" s="148">
        <f>SUM(W95:X95)</f>
        <v>0</v>
      </c>
      <c r="Z95" s="27"/>
      <c r="AA95" s="63" t="s">
        <v>146</v>
      </c>
      <c r="AB95" s="132">
        <v>0</v>
      </c>
      <c r="AC95" s="132">
        <v>0</v>
      </c>
      <c r="AD95" s="148">
        <f>SUM(AB95:AC95)</f>
        <v>0</v>
      </c>
      <c r="AE95" s="132">
        <v>0</v>
      </c>
      <c r="AF95" s="132">
        <v>0</v>
      </c>
      <c r="AG95" s="148">
        <f>SUM(AE95:AF95)</f>
        <v>0</v>
      </c>
      <c r="AH95" s="132">
        <v>0</v>
      </c>
      <c r="AI95" s="132">
        <v>0</v>
      </c>
      <c r="AJ95" s="148">
        <f>SUM(AH95:AI95)</f>
        <v>0</v>
      </c>
    </row>
    <row r="96" spans="1:36" ht="12" x14ac:dyDescent="0.2">
      <c r="A96" s="143">
        <f t="shared" si="237"/>
        <v>0</v>
      </c>
      <c r="C96" s="143"/>
      <c r="D96" s="27"/>
      <c r="E96" s="13" t="s">
        <v>83</v>
      </c>
      <c r="F96" s="132">
        <v>0</v>
      </c>
      <c r="G96" s="132">
        <v>0</v>
      </c>
      <c r="H96" s="148">
        <f>SUM(F96:G96)</f>
        <v>0</v>
      </c>
      <c r="I96" s="132">
        <v>0</v>
      </c>
      <c r="J96" s="132">
        <v>0</v>
      </c>
      <c r="K96" s="148">
        <f>SUM(I96:J96)</f>
        <v>0</v>
      </c>
      <c r="L96" s="132">
        <v>0</v>
      </c>
      <c r="M96" s="132">
        <v>0</v>
      </c>
      <c r="N96" s="148">
        <f>SUM(L96:M96)</f>
        <v>0</v>
      </c>
      <c r="O96" s="27"/>
      <c r="P96" s="13" t="s">
        <v>83</v>
      </c>
      <c r="Q96" s="132">
        <v>0</v>
      </c>
      <c r="R96" s="132">
        <v>0</v>
      </c>
      <c r="S96" s="148">
        <f>SUM(Q96:R96)</f>
        <v>0</v>
      </c>
      <c r="T96" s="132">
        <v>0</v>
      </c>
      <c r="U96" s="132">
        <v>0</v>
      </c>
      <c r="V96" s="148">
        <f>SUM(T96:U96)</f>
        <v>0</v>
      </c>
      <c r="W96" s="132">
        <v>0</v>
      </c>
      <c r="X96" s="132">
        <v>0</v>
      </c>
      <c r="Y96" s="148">
        <f>SUM(W96:X96)</f>
        <v>0</v>
      </c>
      <c r="Z96" s="27"/>
      <c r="AA96" s="13" t="s">
        <v>83</v>
      </c>
      <c r="AB96" s="132">
        <v>0</v>
      </c>
      <c r="AC96" s="132">
        <v>0</v>
      </c>
      <c r="AD96" s="148">
        <f>SUM(AB96:AC96)</f>
        <v>0</v>
      </c>
      <c r="AE96" s="132">
        <v>0</v>
      </c>
      <c r="AF96" s="132">
        <v>0</v>
      </c>
      <c r="AG96" s="148">
        <f>SUM(AE96:AF96)</f>
        <v>0</v>
      </c>
      <c r="AH96" s="132">
        <v>0</v>
      </c>
      <c r="AI96" s="132">
        <v>0</v>
      </c>
      <c r="AJ96" s="148">
        <f>SUM(AH96:AI96)</f>
        <v>0</v>
      </c>
    </row>
    <row r="97" spans="1:46" ht="12" x14ac:dyDescent="0.2">
      <c r="A97" s="143">
        <f t="shared" si="237"/>
        <v>0</v>
      </c>
      <c r="C97" s="143"/>
      <c r="D97" s="27"/>
      <c r="E97" s="13" t="s">
        <v>204</v>
      </c>
      <c r="F97" s="132">
        <v>0</v>
      </c>
      <c r="G97" s="132">
        <v>0</v>
      </c>
      <c r="H97" s="148">
        <f>SUM(F97:G97)</f>
        <v>0</v>
      </c>
      <c r="I97" s="132">
        <v>0</v>
      </c>
      <c r="J97" s="132">
        <v>0</v>
      </c>
      <c r="K97" s="148">
        <f>SUM(I97:J97)</f>
        <v>0</v>
      </c>
      <c r="L97" s="132">
        <v>0</v>
      </c>
      <c r="M97" s="132">
        <v>0</v>
      </c>
      <c r="N97" s="148">
        <f>SUM(L97:M97)</f>
        <v>0</v>
      </c>
      <c r="O97" s="27"/>
      <c r="P97" s="13" t="s">
        <v>204</v>
      </c>
      <c r="Q97" s="132">
        <v>0</v>
      </c>
      <c r="R97" s="132">
        <v>0</v>
      </c>
      <c r="S97" s="148">
        <f>SUM(Q97:R97)</f>
        <v>0</v>
      </c>
      <c r="T97" s="132">
        <v>0</v>
      </c>
      <c r="U97" s="132">
        <v>0</v>
      </c>
      <c r="V97" s="148">
        <f>SUM(T97:U97)</f>
        <v>0</v>
      </c>
      <c r="W97" s="132">
        <v>0</v>
      </c>
      <c r="X97" s="132">
        <v>0</v>
      </c>
      <c r="Y97" s="148">
        <f>SUM(W97:X97)</f>
        <v>0</v>
      </c>
      <c r="Z97" s="27"/>
      <c r="AA97" s="13" t="s">
        <v>204</v>
      </c>
      <c r="AB97" s="132">
        <v>0</v>
      </c>
      <c r="AC97" s="132">
        <v>0</v>
      </c>
      <c r="AD97" s="148">
        <f>SUM(AB97:AC97)</f>
        <v>0</v>
      </c>
      <c r="AE97" s="132">
        <v>0</v>
      </c>
      <c r="AF97" s="132">
        <v>0</v>
      </c>
      <c r="AG97" s="148">
        <f>SUM(AE97:AF97)</f>
        <v>0</v>
      </c>
      <c r="AH97" s="132">
        <v>0</v>
      </c>
      <c r="AI97" s="132">
        <v>0</v>
      </c>
      <c r="AJ97" s="148">
        <f>SUM(AH97:AI97)</f>
        <v>0</v>
      </c>
    </row>
    <row r="98" spans="1:46" ht="12" x14ac:dyDescent="0.2">
      <c r="A98" s="143">
        <f t="shared" si="237"/>
        <v>0</v>
      </c>
      <c r="C98" s="143"/>
      <c r="D98" s="27"/>
      <c r="E98" s="13" t="s">
        <v>242</v>
      </c>
      <c r="F98" s="132">
        <v>0</v>
      </c>
      <c r="G98" s="132">
        <v>0</v>
      </c>
      <c r="H98" s="148">
        <f t="shared" ref="H98:H100" si="247">SUM(F98:G98)</f>
        <v>0</v>
      </c>
      <c r="I98" s="132">
        <v>0</v>
      </c>
      <c r="J98" s="132">
        <v>0</v>
      </c>
      <c r="K98" s="148">
        <f t="shared" ref="K98:K100" si="248">SUM(I98:J98)</f>
        <v>0</v>
      </c>
      <c r="L98" s="132">
        <v>0</v>
      </c>
      <c r="M98" s="132">
        <v>0</v>
      </c>
      <c r="N98" s="148">
        <f t="shared" ref="N98:N100" si="249">SUM(L98:M98)</f>
        <v>0</v>
      </c>
      <c r="O98" s="27"/>
      <c r="P98" s="13" t="s">
        <v>242</v>
      </c>
      <c r="Q98" s="132">
        <v>0</v>
      </c>
      <c r="R98" s="132">
        <v>0</v>
      </c>
      <c r="S98" s="148">
        <f t="shared" ref="S98:S100" si="250">SUM(Q98:R98)</f>
        <v>0</v>
      </c>
      <c r="T98" s="132">
        <v>0</v>
      </c>
      <c r="U98" s="132">
        <v>0</v>
      </c>
      <c r="V98" s="148">
        <f t="shared" ref="V98:V100" si="251">SUM(T98:U98)</f>
        <v>0</v>
      </c>
      <c r="W98" s="132">
        <v>0</v>
      </c>
      <c r="X98" s="132">
        <v>0</v>
      </c>
      <c r="Y98" s="148">
        <f t="shared" ref="Y98:Y100" si="252">SUM(W98:X98)</f>
        <v>0</v>
      </c>
      <c r="Z98" s="27"/>
      <c r="AA98" s="13" t="s">
        <v>242</v>
      </c>
      <c r="AB98" s="132">
        <v>0</v>
      </c>
      <c r="AC98" s="132">
        <v>0</v>
      </c>
      <c r="AD98" s="148">
        <f t="shared" ref="AD98:AD100" si="253">SUM(AB98:AC98)</f>
        <v>0</v>
      </c>
      <c r="AE98" s="132">
        <v>0</v>
      </c>
      <c r="AF98" s="132">
        <v>0</v>
      </c>
      <c r="AG98" s="148">
        <f t="shared" ref="AG98:AG100" si="254">SUM(AE98:AF98)</f>
        <v>0</v>
      </c>
      <c r="AH98" s="132">
        <v>0</v>
      </c>
      <c r="AI98" s="132">
        <v>0</v>
      </c>
      <c r="AJ98" s="148">
        <f t="shared" ref="AJ98:AJ100" si="255">SUM(AH98:AI98)</f>
        <v>0</v>
      </c>
    </row>
    <row r="99" spans="1:46" ht="12" x14ac:dyDescent="0.2">
      <c r="A99" s="143">
        <f t="shared" si="237"/>
        <v>0</v>
      </c>
      <c r="C99" s="143"/>
      <c r="D99" s="27"/>
      <c r="E99" s="13" t="s">
        <v>243</v>
      </c>
      <c r="F99" s="132">
        <v>0</v>
      </c>
      <c r="G99" s="132">
        <v>0</v>
      </c>
      <c r="H99" s="148">
        <f t="shared" si="247"/>
        <v>0</v>
      </c>
      <c r="I99" s="132">
        <v>0</v>
      </c>
      <c r="J99" s="132">
        <v>0</v>
      </c>
      <c r="K99" s="148">
        <f t="shared" si="248"/>
        <v>0</v>
      </c>
      <c r="L99" s="132">
        <v>0</v>
      </c>
      <c r="M99" s="132">
        <v>0</v>
      </c>
      <c r="N99" s="148">
        <f t="shared" si="249"/>
        <v>0</v>
      </c>
      <c r="O99" s="27"/>
      <c r="P99" s="13" t="s">
        <v>243</v>
      </c>
      <c r="Q99" s="132">
        <v>0</v>
      </c>
      <c r="R99" s="132">
        <v>0</v>
      </c>
      <c r="S99" s="148">
        <f t="shared" si="250"/>
        <v>0</v>
      </c>
      <c r="T99" s="132">
        <v>0</v>
      </c>
      <c r="U99" s="132">
        <v>0</v>
      </c>
      <c r="V99" s="148">
        <f t="shared" si="251"/>
        <v>0</v>
      </c>
      <c r="W99" s="132">
        <v>0</v>
      </c>
      <c r="X99" s="132">
        <v>0</v>
      </c>
      <c r="Y99" s="148">
        <f t="shared" si="252"/>
        <v>0</v>
      </c>
      <c r="Z99" s="27"/>
      <c r="AA99" s="13" t="s">
        <v>243</v>
      </c>
      <c r="AB99" s="132">
        <v>0</v>
      </c>
      <c r="AC99" s="132">
        <v>0</v>
      </c>
      <c r="AD99" s="148">
        <f t="shared" si="253"/>
        <v>0</v>
      </c>
      <c r="AE99" s="132">
        <v>0</v>
      </c>
      <c r="AF99" s="132">
        <v>0</v>
      </c>
      <c r="AG99" s="148">
        <f t="shared" si="254"/>
        <v>0</v>
      </c>
      <c r="AH99" s="132">
        <v>0</v>
      </c>
      <c r="AI99" s="132">
        <v>0</v>
      </c>
      <c r="AJ99" s="148">
        <f t="shared" si="255"/>
        <v>0</v>
      </c>
    </row>
    <row r="100" spans="1:46" ht="12" x14ac:dyDescent="0.2">
      <c r="A100" s="143">
        <f t="shared" si="237"/>
        <v>0</v>
      </c>
      <c r="C100" s="143"/>
      <c r="D100" s="27"/>
      <c r="E100" s="13" t="s">
        <v>181</v>
      </c>
      <c r="F100" s="132">
        <v>0</v>
      </c>
      <c r="G100" s="132">
        <v>0</v>
      </c>
      <c r="H100" s="148">
        <f t="shared" si="247"/>
        <v>0</v>
      </c>
      <c r="I100" s="132">
        <v>0</v>
      </c>
      <c r="J100" s="132">
        <v>0</v>
      </c>
      <c r="K100" s="148">
        <f t="shared" si="248"/>
        <v>0</v>
      </c>
      <c r="L100" s="132">
        <v>0</v>
      </c>
      <c r="M100" s="132">
        <v>0</v>
      </c>
      <c r="N100" s="148">
        <f t="shared" si="249"/>
        <v>0</v>
      </c>
      <c r="O100" s="27"/>
      <c r="P100" s="13" t="s">
        <v>181</v>
      </c>
      <c r="Q100" s="132">
        <v>0</v>
      </c>
      <c r="R100" s="132">
        <v>0</v>
      </c>
      <c r="S100" s="148">
        <f t="shared" si="250"/>
        <v>0</v>
      </c>
      <c r="T100" s="132">
        <v>0</v>
      </c>
      <c r="U100" s="132">
        <v>0</v>
      </c>
      <c r="V100" s="148">
        <f t="shared" si="251"/>
        <v>0</v>
      </c>
      <c r="W100" s="132">
        <v>0</v>
      </c>
      <c r="X100" s="132">
        <v>0</v>
      </c>
      <c r="Y100" s="148">
        <f t="shared" si="252"/>
        <v>0</v>
      </c>
      <c r="Z100" s="27"/>
      <c r="AA100" s="13" t="s">
        <v>181</v>
      </c>
      <c r="AB100" s="132">
        <v>0</v>
      </c>
      <c r="AC100" s="132">
        <v>0</v>
      </c>
      <c r="AD100" s="148">
        <f t="shared" si="253"/>
        <v>0</v>
      </c>
      <c r="AE100" s="132">
        <v>0</v>
      </c>
      <c r="AF100" s="132">
        <v>0</v>
      </c>
      <c r="AG100" s="148">
        <f t="shared" si="254"/>
        <v>0</v>
      </c>
      <c r="AH100" s="132">
        <v>0</v>
      </c>
      <c r="AI100" s="132">
        <v>0</v>
      </c>
      <c r="AJ100" s="148">
        <f t="shared" si="255"/>
        <v>0</v>
      </c>
    </row>
    <row r="101" spans="1:46" ht="12" x14ac:dyDescent="0.2">
      <c r="A101" s="143">
        <f t="shared" si="237"/>
        <v>0</v>
      </c>
      <c r="C101" s="143"/>
      <c r="D101" s="27"/>
      <c r="E101" s="13" t="s">
        <v>355</v>
      </c>
      <c r="F101" s="132">
        <v>0</v>
      </c>
      <c r="G101" s="132">
        <v>0</v>
      </c>
      <c r="H101" s="148">
        <f>SUM(F101:G101)</f>
        <v>0</v>
      </c>
      <c r="I101" s="132">
        <v>0</v>
      </c>
      <c r="J101" s="132">
        <v>0</v>
      </c>
      <c r="K101" s="148">
        <f>SUM(I101:J101)</f>
        <v>0</v>
      </c>
      <c r="L101" s="132">
        <v>0</v>
      </c>
      <c r="M101" s="132">
        <v>0</v>
      </c>
      <c r="N101" s="148">
        <f>SUM(L101:M101)</f>
        <v>0</v>
      </c>
      <c r="O101" s="27"/>
      <c r="P101" s="13" t="s">
        <v>355</v>
      </c>
      <c r="Q101" s="132">
        <v>0</v>
      </c>
      <c r="R101" s="132">
        <v>0</v>
      </c>
      <c r="S101" s="148">
        <f>SUM(Q101:R101)</f>
        <v>0</v>
      </c>
      <c r="T101" s="132">
        <v>0</v>
      </c>
      <c r="U101" s="132">
        <v>0</v>
      </c>
      <c r="V101" s="148">
        <f>SUM(T101:U101)</f>
        <v>0</v>
      </c>
      <c r="W101" s="132">
        <v>0</v>
      </c>
      <c r="X101" s="132">
        <v>0</v>
      </c>
      <c r="Y101" s="148">
        <f>SUM(W101:X101)</f>
        <v>0</v>
      </c>
      <c r="Z101" s="27"/>
      <c r="AA101" s="13" t="s">
        <v>355</v>
      </c>
      <c r="AB101" s="132">
        <v>0</v>
      </c>
      <c r="AC101" s="132">
        <v>0</v>
      </c>
      <c r="AD101" s="148">
        <f>SUM(AB101:AC101)</f>
        <v>0</v>
      </c>
      <c r="AE101" s="132">
        <v>0</v>
      </c>
      <c r="AF101" s="132">
        <v>0</v>
      </c>
      <c r="AG101" s="148">
        <f>SUM(AE101:AF101)</f>
        <v>0</v>
      </c>
      <c r="AH101" s="132">
        <v>0</v>
      </c>
      <c r="AI101" s="132">
        <v>0</v>
      </c>
      <c r="AJ101" s="148">
        <f>SUM(AH101:AI101)</f>
        <v>0</v>
      </c>
    </row>
    <row r="102" spans="1:46" ht="12" x14ac:dyDescent="0.2">
      <c r="A102" s="143">
        <f t="shared" si="237"/>
        <v>0</v>
      </c>
      <c r="C102" s="143"/>
      <c r="D102" s="27"/>
      <c r="E102" s="63" t="s">
        <v>240</v>
      </c>
      <c r="F102" s="132">
        <v>0</v>
      </c>
      <c r="G102" s="132">
        <v>0</v>
      </c>
      <c r="H102" s="148">
        <f t="shared" si="238"/>
        <v>0</v>
      </c>
      <c r="I102" s="132">
        <v>0</v>
      </c>
      <c r="J102" s="132">
        <v>0</v>
      </c>
      <c r="K102" s="148">
        <f t="shared" si="239"/>
        <v>0</v>
      </c>
      <c r="L102" s="132">
        <v>0</v>
      </c>
      <c r="M102" s="132">
        <v>0</v>
      </c>
      <c r="N102" s="148">
        <f t="shared" si="240"/>
        <v>0</v>
      </c>
      <c r="O102" s="27"/>
      <c r="P102" s="63" t="s">
        <v>240</v>
      </c>
      <c r="Q102" s="132">
        <v>0</v>
      </c>
      <c r="R102" s="132">
        <v>0</v>
      </c>
      <c r="S102" s="148">
        <f t="shared" si="241"/>
        <v>0</v>
      </c>
      <c r="T102" s="132">
        <v>0</v>
      </c>
      <c r="U102" s="132">
        <v>0</v>
      </c>
      <c r="V102" s="148">
        <f t="shared" si="242"/>
        <v>0</v>
      </c>
      <c r="W102" s="132">
        <v>0</v>
      </c>
      <c r="X102" s="132">
        <v>0</v>
      </c>
      <c r="Y102" s="148">
        <f t="shared" si="243"/>
        <v>0</v>
      </c>
      <c r="Z102" s="27"/>
      <c r="AA102" s="63" t="s">
        <v>240</v>
      </c>
      <c r="AB102" s="132">
        <v>0</v>
      </c>
      <c r="AC102" s="132">
        <v>0</v>
      </c>
      <c r="AD102" s="148">
        <f t="shared" si="244"/>
        <v>0</v>
      </c>
      <c r="AE102" s="132">
        <v>0</v>
      </c>
      <c r="AF102" s="132">
        <v>0</v>
      </c>
      <c r="AG102" s="148">
        <f t="shared" si="245"/>
        <v>0</v>
      </c>
      <c r="AH102" s="132">
        <v>0</v>
      </c>
      <c r="AI102" s="132">
        <v>0</v>
      </c>
      <c r="AJ102" s="148">
        <f t="shared" si="246"/>
        <v>0</v>
      </c>
    </row>
    <row r="103" spans="1:46" ht="12" x14ac:dyDescent="0.2">
      <c r="A103" s="143"/>
      <c r="C103" s="143"/>
      <c r="D103" s="27"/>
      <c r="E103" s="14" t="s">
        <v>357</v>
      </c>
      <c r="F103" s="49">
        <f t="shared" ref="F103:G103" si="256">SUM(F94:F102)</f>
        <v>0</v>
      </c>
      <c r="G103" s="49">
        <f t="shared" si="256"/>
        <v>0</v>
      </c>
      <c r="H103" s="49">
        <f>SUM(H94:H102)</f>
        <v>0</v>
      </c>
      <c r="I103" s="49">
        <f t="shared" ref="I103:N103" si="257">SUM(I94:I102)</f>
        <v>0</v>
      </c>
      <c r="J103" s="49">
        <f t="shared" si="257"/>
        <v>0</v>
      </c>
      <c r="K103" s="49">
        <f t="shared" si="257"/>
        <v>0</v>
      </c>
      <c r="L103" s="49">
        <f t="shared" si="257"/>
        <v>0</v>
      </c>
      <c r="M103" s="49">
        <f t="shared" si="257"/>
        <v>0</v>
      </c>
      <c r="N103" s="49">
        <f t="shared" si="257"/>
        <v>0</v>
      </c>
      <c r="O103" s="27"/>
      <c r="P103" s="14" t="s">
        <v>357</v>
      </c>
      <c r="Q103" s="49">
        <f t="shared" ref="Q103:X103" si="258">SUM(Q94:Q102)</f>
        <v>0</v>
      </c>
      <c r="R103" s="49">
        <f t="shared" si="258"/>
        <v>0</v>
      </c>
      <c r="S103" s="49">
        <f t="shared" si="258"/>
        <v>0</v>
      </c>
      <c r="T103" s="49">
        <f t="shared" si="258"/>
        <v>0</v>
      </c>
      <c r="U103" s="49">
        <f t="shared" si="258"/>
        <v>0</v>
      </c>
      <c r="V103" s="49">
        <f t="shared" si="258"/>
        <v>0</v>
      </c>
      <c r="W103" s="49">
        <f t="shared" si="258"/>
        <v>0</v>
      </c>
      <c r="X103" s="49">
        <f t="shared" si="258"/>
        <v>0</v>
      </c>
      <c r="Y103" s="49">
        <f>SUM(Y94:Y102)</f>
        <v>0</v>
      </c>
      <c r="Z103" s="27"/>
      <c r="AA103" s="14" t="s">
        <v>357</v>
      </c>
      <c r="AB103" s="49">
        <f t="shared" ref="AB103:AC103" si="259">SUM(AB94:AB102)</f>
        <v>0</v>
      </c>
      <c r="AC103" s="49">
        <f t="shared" si="259"/>
        <v>0</v>
      </c>
      <c r="AD103" s="49">
        <f>SUM(AD94:AD102)</f>
        <v>0</v>
      </c>
      <c r="AE103" s="49">
        <f t="shared" ref="AE103:AI103" si="260">SUM(AE94:AE102)</f>
        <v>0</v>
      </c>
      <c r="AF103" s="49">
        <f t="shared" si="260"/>
        <v>0</v>
      </c>
      <c r="AG103" s="49">
        <f t="shared" si="260"/>
        <v>0</v>
      </c>
      <c r="AH103" s="49">
        <f t="shared" si="260"/>
        <v>0</v>
      </c>
      <c r="AI103" s="49">
        <f t="shared" si="260"/>
        <v>0</v>
      </c>
      <c r="AJ103" s="49">
        <f>SUM(AJ94:AJ102)</f>
        <v>0</v>
      </c>
    </row>
    <row r="104" spans="1:46" ht="12" x14ac:dyDescent="0.2">
      <c r="A104" s="143"/>
      <c r="C104" s="143"/>
      <c r="D104" s="27"/>
      <c r="E104" s="27"/>
      <c r="F104" s="17"/>
      <c r="G104" s="17"/>
      <c r="H104" s="17"/>
      <c r="I104" s="17"/>
      <c r="J104" s="17"/>
      <c r="K104" s="17"/>
      <c r="L104" s="17"/>
      <c r="M104" s="17"/>
      <c r="N104" s="17"/>
      <c r="O104" s="27"/>
      <c r="P104" s="27"/>
      <c r="Q104" s="17"/>
      <c r="R104" s="17"/>
      <c r="S104" s="17"/>
      <c r="T104" s="17"/>
      <c r="U104" s="17"/>
      <c r="V104" s="17"/>
      <c r="W104" s="17"/>
      <c r="X104" s="17"/>
      <c r="Y104" s="17"/>
      <c r="Z104" s="27"/>
      <c r="AA104" s="27"/>
      <c r="AB104" s="17"/>
      <c r="AC104" s="17"/>
      <c r="AD104" s="17"/>
      <c r="AE104" s="17"/>
      <c r="AF104" s="17"/>
      <c r="AG104" s="17"/>
      <c r="AH104" s="17"/>
      <c r="AI104" s="17"/>
      <c r="AJ104" s="17"/>
    </row>
    <row r="105" spans="1:46" s="27" customFormat="1" ht="12" x14ac:dyDescent="0.2">
      <c r="A105" s="143"/>
      <c r="C105" s="143"/>
      <c r="E105" s="14" t="s">
        <v>76</v>
      </c>
      <c r="F105" s="49">
        <f t="shared" ref="F105:G105" si="261">F64+F76-F88-F103</f>
        <v>0</v>
      </c>
      <c r="G105" s="49">
        <f t="shared" si="261"/>
        <v>0</v>
      </c>
      <c r="H105" s="49">
        <f>H64+H76-H88-H103</f>
        <v>0</v>
      </c>
      <c r="I105" s="49">
        <f t="shared" ref="I105:N105" si="262">I64+I76-I88-I103</f>
        <v>0</v>
      </c>
      <c r="J105" s="49">
        <f t="shared" si="262"/>
        <v>0</v>
      </c>
      <c r="K105" s="49">
        <f t="shared" si="262"/>
        <v>0</v>
      </c>
      <c r="L105" s="49">
        <f t="shared" si="262"/>
        <v>0</v>
      </c>
      <c r="M105" s="49">
        <f t="shared" si="262"/>
        <v>0</v>
      </c>
      <c r="N105" s="49">
        <f t="shared" si="262"/>
        <v>0</v>
      </c>
      <c r="P105" s="14" t="s">
        <v>76</v>
      </c>
      <c r="Q105" s="49">
        <f t="shared" ref="Q105:X105" si="263">Q64+Q76-Q88-Q103</f>
        <v>0</v>
      </c>
      <c r="R105" s="49">
        <f t="shared" si="263"/>
        <v>0</v>
      </c>
      <c r="S105" s="49">
        <f t="shared" si="263"/>
        <v>0</v>
      </c>
      <c r="T105" s="49">
        <f t="shared" si="263"/>
        <v>0</v>
      </c>
      <c r="U105" s="49">
        <f t="shared" si="263"/>
        <v>0</v>
      </c>
      <c r="V105" s="49">
        <f t="shared" si="263"/>
        <v>0</v>
      </c>
      <c r="W105" s="49">
        <f t="shared" si="263"/>
        <v>0</v>
      </c>
      <c r="X105" s="49">
        <f t="shared" si="263"/>
        <v>0</v>
      </c>
      <c r="Y105" s="49">
        <f>Y64+Y76-Y88-Y103</f>
        <v>0</v>
      </c>
      <c r="AA105" s="14" t="s">
        <v>76</v>
      </c>
      <c r="AB105" s="49">
        <f t="shared" ref="AB105:AC105" si="264">AB64+AB76-AB88-AB103</f>
        <v>0</v>
      </c>
      <c r="AC105" s="49">
        <f t="shared" si="264"/>
        <v>0</v>
      </c>
      <c r="AD105" s="49">
        <f>AD64+AD76-AD88-AD103</f>
        <v>0</v>
      </c>
      <c r="AE105" s="49">
        <f t="shared" ref="AE105:AI105" si="265">AE64+AE76-AE88-AE103</f>
        <v>0</v>
      </c>
      <c r="AF105" s="49">
        <f t="shared" si="265"/>
        <v>0</v>
      </c>
      <c r="AG105" s="49">
        <f t="shared" si="265"/>
        <v>0</v>
      </c>
      <c r="AH105" s="49">
        <f t="shared" si="265"/>
        <v>0</v>
      </c>
      <c r="AI105" s="49">
        <f t="shared" si="265"/>
        <v>0</v>
      </c>
      <c r="AJ105" s="49">
        <f>AJ64+AJ76-AJ88-AJ103</f>
        <v>0</v>
      </c>
      <c r="AL105" s="49">
        <f>AL64+AL76-AL88-AL103</f>
        <v>0</v>
      </c>
      <c r="AM105" s="49"/>
      <c r="AN105" s="49"/>
      <c r="AO105" s="49">
        <f>AO64+AO76-AO88-AO103</f>
        <v>0</v>
      </c>
      <c r="AQ105" s="14" t="s">
        <v>76</v>
      </c>
      <c r="AR105" s="49">
        <f>AR64+AR76-AR88-AR103</f>
        <v>0</v>
      </c>
      <c r="AS105" s="49">
        <f>AS64+AS76-AS88-AS103</f>
        <v>0</v>
      </c>
      <c r="AT105" s="49">
        <f>AT64+AT76-AT88-AT103</f>
        <v>0</v>
      </c>
    </row>
    <row r="106" spans="1:46" s="27" customFormat="1" ht="12" x14ac:dyDescent="0.2">
      <c r="A106" s="143"/>
      <c r="C106" s="143"/>
      <c r="F106" s="17"/>
      <c r="G106" s="17"/>
      <c r="H106" s="17"/>
      <c r="I106" s="17"/>
      <c r="J106" s="17"/>
      <c r="K106" s="17"/>
      <c r="L106" s="17"/>
      <c r="M106" s="17"/>
      <c r="N106" s="17"/>
      <c r="Q106" s="17"/>
      <c r="R106" s="17"/>
      <c r="S106" s="17"/>
      <c r="T106" s="17"/>
      <c r="U106" s="17"/>
      <c r="V106" s="17"/>
      <c r="W106" s="17"/>
      <c r="X106" s="17"/>
      <c r="Y106" s="17"/>
      <c r="AB106" s="17"/>
      <c r="AC106" s="17"/>
      <c r="AD106" s="17"/>
      <c r="AG106" s="17"/>
      <c r="AH106" s="17"/>
      <c r="AI106" s="17"/>
      <c r="AJ106" s="17"/>
      <c r="AK106" s="17"/>
      <c r="AL106" s="17"/>
      <c r="AM106" s="17"/>
      <c r="AN106" s="17"/>
      <c r="AO106" s="17"/>
      <c r="AR106" s="17"/>
      <c r="AS106" s="17"/>
      <c r="AT106" s="17"/>
    </row>
    <row r="107" spans="1:46" ht="12" x14ac:dyDescent="0.2">
      <c r="B107" s="143">
        <f>IF(OR(H107&lt;0,K107&lt;0,N107&lt;0,S107&lt;0,V107&lt;0,Y107&lt;0,AD107&lt;0,AG107&lt;0,AJ107&lt;0),1,0)</f>
        <v>0</v>
      </c>
      <c r="C107" s="143"/>
      <c r="D107" s="27"/>
      <c r="E107" s="13" t="s">
        <v>379</v>
      </c>
      <c r="F107" s="132">
        <v>0</v>
      </c>
      <c r="G107" s="132">
        <v>0</v>
      </c>
      <c r="H107" s="148">
        <f t="shared" ref="H107:H108" si="266">SUM(F107:G107)</f>
        <v>0</v>
      </c>
      <c r="I107" s="132">
        <v>0</v>
      </c>
      <c r="J107" s="132">
        <v>0</v>
      </c>
      <c r="K107" s="148">
        <f t="shared" ref="K107:K108" si="267">SUM(I107:J107)</f>
        <v>0</v>
      </c>
      <c r="L107" s="132">
        <v>0</v>
      </c>
      <c r="M107" s="132">
        <v>0</v>
      </c>
      <c r="N107" s="148">
        <f t="shared" ref="N107:N108" si="268">SUM(L107:M107)</f>
        <v>0</v>
      </c>
      <c r="O107" s="27"/>
      <c r="P107" s="13" t="s">
        <v>379</v>
      </c>
      <c r="Q107" s="132">
        <v>0</v>
      </c>
      <c r="R107" s="132">
        <v>0</v>
      </c>
      <c r="S107" s="148">
        <f t="shared" ref="S107:S108" si="269">SUM(Q107:R107)</f>
        <v>0</v>
      </c>
      <c r="T107" s="132">
        <v>0</v>
      </c>
      <c r="U107" s="132">
        <v>0</v>
      </c>
      <c r="V107" s="148">
        <f t="shared" ref="V107:V108" si="270">SUM(T107:U107)</f>
        <v>0</v>
      </c>
      <c r="W107" s="132">
        <v>0</v>
      </c>
      <c r="X107" s="132">
        <v>0</v>
      </c>
      <c r="Y107" s="148">
        <f t="shared" ref="Y107:Y108" si="271">SUM(W107:X107)</f>
        <v>0</v>
      </c>
      <c r="Z107" s="27"/>
      <c r="AA107" s="13" t="s">
        <v>379</v>
      </c>
      <c r="AB107" s="132">
        <v>0</v>
      </c>
      <c r="AC107" s="132">
        <v>0</v>
      </c>
      <c r="AD107" s="148">
        <f t="shared" ref="AD107:AD108" si="272">SUM(AB107:AC107)</f>
        <v>0</v>
      </c>
      <c r="AE107" s="132">
        <v>0</v>
      </c>
      <c r="AF107" s="132">
        <v>0</v>
      </c>
      <c r="AG107" s="148">
        <f t="shared" ref="AG107:AG108" si="273">SUM(AE107:AF107)</f>
        <v>0</v>
      </c>
      <c r="AH107" s="132">
        <v>0</v>
      </c>
      <c r="AI107" s="132">
        <v>0</v>
      </c>
      <c r="AJ107" s="148">
        <f t="shared" ref="AJ107:AJ108" si="274">SUM(AH107:AI107)</f>
        <v>0</v>
      </c>
    </row>
    <row r="108" spans="1:46" ht="12" x14ac:dyDescent="0.2">
      <c r="B108" s="143">
        <f>IF(OR(H108&lt;0,K108&lt;0,N108&lt;0,S108&lt;0,V108&lt;0,Y108&lt;0,AD108&lt;0,AG108&lt;0,AJ108&lt;0),1,0)</f>
        <v>0</v>
      </c>
      <c r="C108" s="143"/>
      <c r="D108" s="27"/>
      <c r="E108" s="13" t="s">
        <v>380</v>
      </c>
      <c r="F108" s="132">
        <v>0</v>
      </c>
      <c r="G108" s="132">
        <v>0</v>
      </c>
      <c r="H108" s="148">
        <f t="shared" si="266"/>
        <v>0</v>
      </c>
      <c r="I108" s="132">
        <v>0</v>
      </c>
      <c r="J108" s="132">
        <v>0</v>
      </c>
      <c r="K108" s="148">
        <f t="shared" si="267"/>
        <v>0</v>
      </c>
      <c r="L108" s="132">
        <v>0</v>
      </c>
      <c r="M108" s="132">
        <v>0</v>
      </c>
      <c r="N108" s="148">
        <f t="shared" si="268"/>
        <v>0</v>
      </c>
      <c r="O108" s="27"/>
      <c r="P108" s="13" t="s">
        <v>380</v>
      </c>
      <c r="Q108" s="132">
        <v>0</v>
      </c>
      <c r="R108" s="132">
        <v>0</v>
      </c>
      <c r="S108" s="148">
        <f t="shared" si="269"/>
        <v>0</v>
      </c>
      <c r="T108" s="132">
        <v>0</v>
      </c>
      <c r="U108" s="132">
        <v>0</v>
      </c>
      <c r="V108" s="148">
        <f t="shared" si="270"/>
        <v>0</v>
      </c>
      <c r="W108" s="132">
        <v>0</v>
      </c>
      <c r="X108" s="132">
        <v>0</v>
      </c>
      <c r="Y108" s="148">
        <f t="shared" si="271"/>
        <v>0</v>
      </c>
      <c r="Z108" s="27"/>
      <c r="AA108" s="13" t="s">
        <v>380</v>
      </c>
      <c r="AB108" s="132">
        <v>0</v>
      </c>
      <c r="AC108" s="132">
        <v>0</v>
      </c>
      <c r="AD108" s="148">
        <f t="shared" si="272"/>
        <v>0</v>
      </c>
      <c r="AE108" s="132">
        <v>0</v>
      </c>
      <c r="AF108" s="132">
        <v>0</v>
      </c>
      <c r="AG108" s="148">
        <f t="shared" si="273"/>
        <v>0</v>
      </c>
      <c r="AH108" s="132">
        <v>0</v>
      </c>
      <c r="AI108" s="132">
        <v>0</v>
      </c>
      <c r="AJ108" s="148">
        <f t="shared" si="274"/>
        <v>0</v>
      </c>
    </row>
    <row r="109" spans="1:46" ht="12" x14ac:dyDescent="0.2">
      <c r="B109" s="143">
        <f>IF(OR(H109&lt;0,K109&lt;0,N109&lt;0,S109&lt;0,V109&lt;0,Y109&lt;0,AD109&lt;0,AG109&lt;0,AJ109&lt;0),1,0)</f>
        <v>0</v>
      </c>
      <c r="C109" s="143"/>
      <c r="D109" s="27"/>
      <c r="E109" s="13" t="s">
        <v>381</v>
      </c>
      <c r="F109" s="132">
        <v>0</v>
      </c>
      <c r="G109" s="132">
        <v>0</v>
      </c>
      <c r="H109" s="148">
        <f t="shared" ref="H109:H111" si="275">SUM(F109:G109)</f>
        <v>0</v>
      </c>
      <c r="I109" s="132">
        <v>0</v>
      </c>
      <c r="J109" s="132">
        <v>0</v>
      </c>
      <c r="K109" s="148">
        <f t="shared" ref="K109:K111" si="276">SUM(I109:J109)</f>
        <v>0</v>
      </c>
      <c r="L109" s="132">
        <v>0</v>
      </c>
      <c r="M109" s="132">
        <v>0</v>
      </c>
      <c r="N109" s="148">
        <f t="shared" ref="N109:N111" si="277">SUM(L109:M109)</f>
        <v>0</v>
      </c>
      <c r="O109" s="27"/>
      <c r="P109" s="13" t="s">
        <v>381</v>
      </c>
      <c r="Q109" s="132">
        <v>0</v>
      </c>
      <c r="R109" s="132">
        <v>0</v>
      </c>
      <c r="S109" s="148">
        <f t="shared" ref="S109:S111" si="278">SUM(Q109:R109)</f>
        <v>0</v>
      </c>
      <c r="T109" s="132">
        <v>0</v>
      </c>
      <c r="U109" s="132">
        <v>0</v>
      </c>
      <c r="V109" s="148">
        <f t="shared" ref="V109:V111" si="279">SUM(T109:U109)</f>
        <v>0</v>
      </c>
      <c r="W109" s="132">
        <v>0</v>
      </c>
      <c r="X109" s="132">
        <v>0</v>
      </c>
      <c r="Y109" s="148">
        <f t="shared" ref="Y109:Y111" si="280">SUM(W109:X109)</f>
        <v>0</v>
      </c>
      <c r="Z109" s="27"/>
      <c r="AA109" s="13" t="s">
        <v>381</v>
      </c>
      <c r="AB109" s="132">
        <v>0</v>
      </c>
      <c r="AC109" s="132">
        <v>0</v>
      </c>
      <c r="AD109" s="148">
        <f t="shared" ref="AD109:AD111" si="281">SUM(AB109:AC109)</f>
        <v>0</v>
      </c>
      <c r="AE109" s="132">
        <v>0</v>
      </c>
      <c r="AF109" s="132">
        <v>0</v>
      </c>
      <c r="AG109" s="148">
        <f t="shared" ref="AG109:AG111" si="282">SUM(AE109:AF109)</f>
        <v>0</v>
      </c>
      <c r="AH109" s="132">
        <v>0</v>
      </c>
      <c r="AI109" s="132">
        <v>0</v>
      </c>
      <c r="AJ109" s="148">
        <f t="shared" ref="AJ109:AJ111" si="283">SUM(AH109:AI109)</f>
        <v>0</v>
      </c>
    </row>
    <row r="110" spans="1:46" ht="12" x14ac:dyDescent="0.2">
      <c r="B110" s="143">
        <f>IF(OR(H110&lt;0,K110&lt;0,N110&lt;0,S110&lt;0,V110&lt;0,Y110&lt;0,AD110&lt;0,AG110&lt;0,AJ110&lt;0),1,0)</f>
        <v>0</v>
      </c>
      <c r="C110" s="143"/>
      <c r="D110" s="27"/>
      <c r="E110" s="13" t="s">
        <v>382</v>
      </c>
      <c r="F110" s="132">
        <v>0</v>
      </c>
      <c r="G110" s="132">
        <v>0</v>
      </c>
      <c r="H110" s="148">
        <f t="shared" si="275"/>
        <v>0</v>
      </c>
      <c r="I110" s="132">
        <v>0</v>
      </c>
      <c r="J110" s="132">
        <v>0</v>
      </c>
      <c r="K110" s="148">
        <f t="shared" si="276"/>
        <v>0</v>
      </c>
      <c r="L110" s="132">
        <v>0</v>
      </c>
      <c r="M110" s="132">
        <v>0</v>
      </c>
      <c r="N110" s="148">
        <f t="shared" si="277"/>
        <v>0</v>
      </c>
      <c r="O110" s="27"/>
      <c r="P110" s="13" t="s">
        <v>382</v>
      </c>
      <c r="Q110" s="132">
        <v>0</v>
      </c>
      <c r="R110" s="132">
        <v>0</v>
      </c>
      <c r="S110" s="148">
        <f t="shared" si="278"/>
        <v>0</v>
      </c>
      <c r="T110" s="132">
        <v>0</v>
      </c>
      <c r="U110" s="132">
        <v>0</v>
      </c>
      <c r="V110" s="148">
        <f t="shared" si="279"/>
        <v>0</v>
      </c>
      <c r="W110" s="132">
        <v>0</v>
      </c>
      <c r="X110" s="132">
        <v>0</v>
      </c>
      <c r="Y110" s="148">
        <f t="shared" si="280"/>
        <v>0</v>
      </c>
      <c r="Z110" s="27"/>
      <c r="AA110" s="13" t="s">
        <v>382</v>
      </c>
      <c r="AB110" s="132">
        <v>0</v>
      </c>
      <c r="AC110" s="132">
        <v>0</v>
      </c>
      <c r="AD110" s="148">
        <f t="shared" si="281"/>
        <v>0</v>
      </c>
      <c r="AE110" s="132">
        <v>0</v>
      </c>
      <c r="AF110" s="132">
        <v>0</v>
      </c>
      <c r="AG110" s="148">
        <f t="shared" si="282"/>
        <v>0</v>
      </c>
      <c r="AH110" s="132">
        <v>0</v>
      </c>
      <c r="AI110" s="132">
        <v>0</v>
      </c>
      <c r="AJ110" s="148">
        <f t="shared" si="283"/>
        <v>0</v>
      </c>
    </row>
    <row r="111" spans="1:46" ht="12" x14ac:dyDescent="0.2">
      <c r="B111" s="143">
        <f>IF(OR(H111&lt;0,K111&lt;0,N111&lt;0,S111&lt;0,V111&lt;0,Y111&lt;0,AD111&lt;0,AG111&lt;0,AJ111&lt;0),1,0)</f>
        <v>0</v>
      </c>
      <c r="C111" s="143"/>
      <c r="D111" s="27"/>
      <c r="E111" s="13" t="s">
        <v>383</v>
      </c>
      <c r="F111" s="132">
        <v>0</v>
      </c>
      <c r="G111" s="132">
        <v>0</v>
      </c>
      <c r="H111" s="148">
        <f t="shared" si="275"/>
        <v>0</v>
      </c>
      <c r="I111" s="132">
        <v>0</v>
      </c>
      <c r="J111" s="132">
        <v>0</v>
      </c>
      <c r="K111" s="148">
        <f t="shared" si="276"/>
        <v>0</v>
      </c>
      <c r="L111" s="132">
        <v>0</v>
      </c>
      <c r="M111" s="132">
        <v>0</v>
      </c>
      <c r="N111" s="148">
        <f t="shared" si="277"/>
        <v>0</v>
      </c>
      <c r="O111" s="27"/>
      <c r="P111" s="13" t="s">
        <v>383</v>
      </c>
      <c r="Q111" s="132">
        <v>0</v>
      </c>
      <c r="R111" s="132">
        <v>0</v>
      </c>
      <c r="S111" s="148">
        <f t="shared" si="278"/>
        <v>0</v>
      </c>
      <c r="T111" s="132">
        <v>0</v>
      </c>
      <c r="U111" s="132">
        <v>0</v>
      </c>
      <c r="V111" s="148">
        <f t="shared" si="279"/>
        <v>0</v>
      </c>
      <c r="W111" s="132">
        <v>0</v>
      </c>
      <c r="X111" s="132">
        <v>0</v>
      </c>
      <c r="Y111" s="148">
        <f t="shared" si="280"/>
        <v>0</v>
      </c>
      <c r="Z111" s="27"/>
      <c r="AA111" s="13" t="s">
        <v>383</v>
      </c>
      <c r="AB111" s="132">
        <v>0</v>
      </c>
      <c r="AC111" s="132">
        <v>0</v>
      </c>
      <c r="AD111" s="148">
        <f t="shared" si="281"/>
        <v>0</v>
      </c>
      <c r="AE111" s="132">
        <v>0</v>
      </c>
      <c r="AF111" s="132">
        <v>0</v>
      </c>
      <c r="AG111" s="148">
        <f t="shared" si="282"/>
        <v>0</v>
      </c>
      <c r="AH111" s="132">
        <v>0</v>
      </c>
      <c r="AI111" s="132">
        <v>0</v>
      </c>
      <c r="AJ111" s="148">
        <f t="shared" si="283"/>
        <v>0</v>
      </c>
    </row>
    <row r="112" spans="1:46" ht="12" x14ac:dyDescent="0.2">
      <c r="A112" s="143"/>
      <c r="C112" s="143"/>
      <c r="D112" s="27"/>
      <c r="E112" s="14" t="s">
        <v>205</v>
      </c>
      <c r="F112" s="49">
        <f t="shared" ref="F112:G112" si="284">SUM(F107:F111)</f>
        <v>0</v>
      </c>
      <c r="G112" s="49">
        <f t="shared" si="284"/>
        <v>0</v>
      </c>
      <c r="H112" s="49">
        <f>SUM(H107:H111)</f>
        <v>0</v>
      </c>
      <c r="I112" s="49">
        <f t="shared" ref="I112:N112" si="285">SUM(I107:I111)</f>
        <v>0</v>
      </c>
      <c r="J112" s="49">
        <f t="shared" si="285"/>
        <v>0</v>
      </c>
      <c r="K112" s="49">
        <f t="shared" si="285"/>
        <v>0</v>
      </c>
      <c r="L112" s="49">
        <f t="shared" si="285"/>
        <v>0</v>
      </c>
      <c r="M112" s="49">
        <f t="shared" si="285"/>
        <v>0</v>
      </c>
      <c r="N112" s="49">
        <f t="shared" si="285"/>
        <v>0</v>
      </c>
      <c r="O112" s="27"/>
      <c r="P112" s="14" t="s">
        <v>205</v>
      </c>
      <c r="Q112" s="49">
        <f t="shared" ref="Q112:X112" si="286">SUM(Q107:Q111)</f>
        <v>0</v>
      </c>
      <c r="R112" s="49">
        <f t="shared" si="286"/>
        <v>0</v>
      </c>
      <c r="S112" s="49">
        <f t="shared" si="286"/>
        <v>0</v>
      </c>
      <c r="T112" s="49">
        <f t="shared" si="286"/>
        <v>0</v>
      </c>
      <c r="U112" s="49">
        <f t="shared" si="286"/>
        <v>0</v>
      </c>
      <c r="V112" s="49">
        <f t="shared" si="286"/>
        <v>0</v>
      </c>
      <c r="W112" s="49">
        <f t="shared" si="286"/>
        <v>0</v>
      </c>
      <c r="X112" s="49">
        <f t="shared" si="286"/>
        <v>0</v>
      </c>
      <c r="Y112" s="49">
        <f t="shared" ref="Y112" si="287">SUM(Y107:Y111)</f>
        <v>0</v>
      </c>
      <c r="Z112" s="27"/>
      <c r="AA112" s="14" t="s">
        <v>205</v>
      </c>
      <c r="AB112" s="49">
        <f t="shared" ref="AB112:AI112" si="288">SUM(AB107:AB111)</f>
        <v>0</v>
      </c>
      <c r="AC112" s="49">
        <f t="shared" si="288"/>
        <v>0</v>
      </c>
      <c r="AD112" s="49">
        <f t="shared" si="288"/>
        <v>0</v>
      </c>
      <c r="AE112" s="49">
        <f t="shared" si="288"/>
        <v>0</v>
      </c>
      <c r="AF112" s="49">
        <f t="shared" si="288"/>
        <v>0</v>
      </c>
      <c r="AG112" s="49">
        <f t="shared" si="288"/>
        <v>0</v>
      </c>
      <c r="AH112" s="49">
        <f t="shared" si="288"/>
        <v>0</v>
      </c>
      <c r="AI112" s="49">
        <f t="shared" si="288"/>
        <v>0</v>
      </c>
      <c r="AJ112" s="49">
        <f t="shared" ref="AJ112" si="289">SUM(AJ107:AJ111)</f>
        <v>0</v>
      </c>
    </row>
    <row r="113" spans="1:47" ht="12" x14ac:dyDescent="0.2">
      <c r="A113" s="143"/>
      <c r="C113" s="143"/>
      <c r="D113" s="143"/>
      <c r="E113" s="143"/>
      <c r="F113" s="143"/>
      <c r="G113" s="143"/>
      <c r="H113" s="143"/>
      <c r="I113" s="143"/>
      <c r="J113" s="143"/>
      <c r="K113" s="143"/>
      <c r="L113" s="143"/>
      <c r="M113" s="143"/>
      <c r="N113" s="143"/>
      <c r="O113" s="27"/>
      <c r="P113" s="143"/>
      <c r="Q113" s="143"/>
      <c r="R113" s="143"/>
      <c r="S113" s="143"/>
      <c r="T113" s="143"/>
      <c r="U113" s="143"/>
      <c r="V113" s="143"/>
      <c r="W113" s="143"/>
      <c r="X113" s="143"/>
      <c r="Y113" s="143"/>
      <c r="Z113" s="27"/>
      <c r="AA113" s="143"/>
      <c r="AB113" s="143"/>
      <c r="AC113" s="143"/>
      <c r="AD113" s="143"/>
      <c r="AE113" s="143"/>
      <c r="AF113" s="143"/>
      <c r="AG113" s="143"/>
      <c r="AH113" s="143"/>
      <c r="AI113" s="143"/>
      <c r="AJ113" s="143"/>
    </row>
    <row r="114" spans="1:47" s="27" customFormat="1" ht="12" x14ac:dyDescent="0.2">
      <c r="A114" s="143"/>
      <c r="C114" s="143"/>
      <c r="E114" s="22" t="s">
        <v>39</v>
      </c>
      <c r="F114" s="17"/>
      <c r="G114" s="17"/>
      <c r="H114" s="50">
        <f>H103+H112</f>
        <v>0</v>
      </c>
      <c r="I114" s="17"/>
      <c r="J114" s="17"/>
      <c r="K114" s="50">
        <f>K103+K112</f>
        <v>0</v>
      </c>
      <c r="L114" s="17"/>
      <c r="M114" s="17"/>
      <c r="N114" s="50">
        <f>N103+N112</f>
        <v>0</v>
      </c>
      <c r="P114" s="22" t="s">
        <v>39</v>
      </c>
      <c r="Q114" s="17"/>
      <c r="R114" s="17"/>
      <c r="S114" s="50">
        <f>S103+S112</f>
        <v>0</v>
      </c>
      <c r="T114" s="17"/>
      <c r="U114" s="17"/>
      <c r="V114" s="50">
        <f>V103+V112</f>
        <v>0</v>
      </c>
      <c r="W114" s="17"/>
      <c r="X114" s="17"/>
      <c r="Y114" s="50">
        <f>Y103+Y112</f>
        <v>0</v>
      </c>
      <c r="AA114" s="22" t="s">
        <v>39</v>
      </c>
      <c r="AB114" s="17"/>
      <c r="AC114" s="17"/>
      <c r="AD114" s="50">
        <f>AD103+AD112</f>
        <v>0</v>
      </c>
      <c r="AE114" s="17"/>
      <c r="AF114" s="17"/>
      <c r="AG114" s="50">
        <f>AG103+AG112</f>
        <v>0</v>
      </c>
      <c r="AH114" s="17"/>
      <c r="AI114" s="17"/>
      <c r="AJ114" s="50">
        <f>AJ103+AJ112</f>
        <v>0</v>
      </c>
      <c r="AK114" s="17"/>
      <c r="AL114" s="50">
        <f>AL101+AL112</f>
        <v>0</v>
      </c>
      <c r="AM114" s="17"/>
      <c r="AN114" s="17"/>
      <c r="AO114" s="50">
        <f>AO101+AO112</f>
        <v>0</v>
      </c>
      <c r="AQ114" s="22" t="s">
        <v>39</v>
      </c>
      <c r="AR114" s="50">
        <f>AR101+AR112</f>
        <v>0</v>
      </c>
      <c r="AS114" s="50">
        <f>AS101+AS112</f>
        <v>0</v>
      </c>
      <c r="AT114" s="50">
        <f>AT101+AT112</f>
        <v>0</v>
      </c>
    </row>
    <row r="115" spans="1:47" s="27" customFormat="1" ht="12" x14ac:dyDescent="0.2">
      <c r="A115" s="143"/>
      <c r="C115" s="143"/>
      <c r="D115" s="44"/>
      <c r="E115" s="46"/>
      <c r="F115" s="47"/>
      <c r="G115" s="47"/>
      <c r="H115" s="47"/>
      <c r="I115" s="47"/>
      <c r="J115" s="47"/>
      <c r="K115" s="47"/>
      <c r="L115" s="47"/>
      <c r="M115" s="47"/>
      <c r="N115" s="47"/>
      <c r="O115" s="44"/>
      <c r="P115" s="46"/>
      <c r="Q115" s="47"/>
      <c r="R115" s="47"/>
      <c r="S115" s="47"/>
      <c r="T115" s="47"/>
      <c r="U115" s="47"/>
      <c r="V115" s="47"/>
      <c r="W115" s="47"/>
      <c r="X115" s="47"/>
      <c r="Y115" s="47"/>
      <c r="Z115" s="44"/>
      <c r="AA115" s="46"/>
      <c r="AB115" s="47"/>
      <c r="AC115" s="47"/>
      <c r="AD115" s="47"/>
      <c r="AE115" s="44"/>
      <c r="AF115" s="46"/>
      <c r="AG115" s="47"/>
      <c r="AH115" s="47"/>
      <c r="AI115" s="47"/>
      <c r="AJ115" s="47"/>
      <c r="AK115" s="47"/>
      <c r="AL115" s="47"/>
      <c r="AM115" s="47"/>
      <c r="AN115" s="47"/>
      <c r="AO115" s="47"/>
      <c r="AP115" s="44"/>
      <c r="AQ115" s="46"/>
      <c r="AR115" s="47"/>
      <c r="AS115" s="47"/>
      <c r="AT115" s="47"/>
      <c r="AU115" s="44"/>
    </row>
    <row r="116" spans="1:47" ht="12" x14ac:dyDescent="0.2">
      <c r="A116" s="143">
        <f>IF(OR(H116&lt;0,K116&lt;0,N116&lt;0,S116&lt;0,V116&lt;0,Y116&lt;0,AD116&lt;0,AG116&lt;0,AJ116&lt;0),1,0)</f>
        <v>0</v>
      </c>
      <c r="C116" s="143"/>
      <c r="D116" s="44"/>
      <c r="E116" s="37" t="s">
        <v>244</v>
      </c>
      <c r="F116" s="73"/>
      <c r="G116" s="73"/>
      <c r="H116" s="132">
        <v>0</v>
      </c>
      <c r="I116" s="73"/>
      <c r="J116" s="73"/>
      <c r="K116" s="132">
        <v>0</v>
      </c>
      <c r="L116" s="73"/>
      <c r="M116" s="73"/>
      <c r="N116" s="132">
        <v>0</v>
      </c>
      <c r="O116" s="44"/>
      <c r="P116" s="37" t="s">
        <v>244</v>
      </c>
      <c r="Q116" s="73"/>
      <c r="R116" s="73"/>
      <c r="S116" s="132">
        <v>0</v>
      </c>
      <c r="T116" s="73"/>
      <c r="U116" s="73"/>
      <c r="V116" s="132">
        <v>0</v>
      </c>
      <c r="W116" s="73"/>
      <c r="X116" s="73"/>
      <c r="Y116" s="132">
        <v>0</v>
      </c>
      <c r="Z116" s="44"/>
      <c r="AA116" s="37" t="s">
        <v>244</v>
      </c>
      <c r="AB116" s="73"/>
      <c r="AC116" s="73"/>
      <c r="AD116" s="132">
        <v>0</v>
      </c>
      <c r="AE116" s="73"/>
      <c r="AF116" s="73"/>
      <c r="AG116" s="132">
        <v>0</v>
      </c>
      <c r="AH116" s="73"/>
      <c r="AI116" s="73"/>
      <c r="AJ116" s="132">
        <v>0</v>
      </c>
    </row>
    <row r="117" spans="1:47" ht="12" x14ac:dyDescent="0.2">
      <c r="A117" s="143"/>
      <c r="C117" s="143"/>
      <c r="D117" s="44"/>
      <c r="E117" s="37" t="s">
        <v>185</v>
      </c>
      <c r="F117" s="73"/>
      <c r="G117" s="73"/>
      <c r="H117" s="94" t="s">
        <v>145</v>
      </c>
      <c r="I117" s="73"/>
      <c r="J117" s="73"/>
      <c r="K117" s="94" t="s">
        <v>145</v>
      </c>
      <c r="L117" s="73"/>
      <c r="M117" s="73"/>
      <c r="N117" s="94" t="s">
        <v>145</v>
      </c>
      <c r="O117" s="44"/>
      <c r="P117" s="37" t="s">
        <v>185</v>
      </c>
      <c r="Q117" s="73"/>
      <c r="R117" s="73"/>
      <c r="S117" s="94" t="s">
        <v>145</v>
      </c>
      <c r="T117" s="73"/>
      <c r="U117" s="73"/>
      <c r="V117" s="94" t="s">
        <v>145</v>
      </c>
      <c r="W117" s="73"/>
      <c r="X117" s="73"/>
      <c r="Y117" s="94" t="s">
        <v>145</v>
      </c>
      <c r="Z117" s="44"/>
      <c r="AA117" s="37" t="s">
        <v>185</v>
      </c>
      <c r="AB117" s="73"/>
      <c r="AC117" s="73"/>
      <c r="AD117" s="94" t="s">
        <v>145</v>
      </c>
      <c r="AE117" s="73"/>
      <c r="AF117" s="73"/>
      <c r="AG117" s="94" t="s">
        <v>145</v>
      </c>
      <c r="AH117" s="73"/>
      <c r="AI117" s="73"/>
      <c r="AJ117" s="94" t="s">
        <v>145</v>
      </c>
    </row>
    <row r="118" spans="1:47" ht="12" x14ac:dyDescent="0.2">
      <c r="A118" s="143"/>
      <c r="C118" s="143"/>
      <c r="D118" s="27"/>
      <c r="E118" s="23"/>
      <c r="F118" s="27"/>
      <c r="G118" s="27"/>
      <c r="H118" s="27"/>
      <c r="I118" s="27"/>
      <c r="J118" s="27"/>
      <c r="K118" s="27"/>
      <c r="L118" s="27"/>
      <c r="M118" s="27"/>
      <c r="N118" s="27"/>
      <c r="O118" s="27"/>
      <c r="P118" s="23"/>
      <c r="Q118" s="27"/>
      <c r="R118" s="27"/>
      <c r="S118" s="27"/>
      <c r="T118" s="27"/>
      <c r="U118" s="27"/>
      <c r="V118" s="27"/>
      <c r="W118" s="27"/>
      <c r="X118" s="27"/>
      <c r="Y118" s="27"/>
      <c r="Z118" s="27"/>
      <c r="AA118" s="23"/>
      <c r="AB118" s="27"/>
      <c r="AC118" s="27"/>
      <c r="AD118" s="27"/>
      <c r="AE118" s="27"/>
      <c r="AF118" s="27"/>
      <c r="AG118" s="27"/>
      <c r="AH118" s="27"/>
      <c r="AI118" s="27"/>
      <c r="AJ118" s="27"/>
    </row>
    <row r="119" spans="1:47" ht="12" x14ac:dyDescent="0.2">
      <c r="A119" s="143"/>
      <c r="C119" s="143"/>
      <c r="D119" s="143"/>
      <c r="E119" s="143"/>
      <c r="F119" s="143"/>
      <c r="G119" s="143"/>
      <c r="H119" s="143"/>
      <c r="I119" s="143"/>
      <c r="J119" s="143"/>
      <c r="K119" s="143"/>
      <c r="L119" s="143"/>
      <c r="M119" s="143"/>
      <c r="N119" s="143"/>
      <c r="O119" s="143"/>
      <c r="P119" s="143"/>
      <c r="Q119" s="143"/>
      <c r="R119" s="143"/>
      <c r="S119" s="143"/>
      <c r="T119" s="143"/>
      <c r="U119" s="143"/>
      <c r="V119" s="143"/>
      <c r="W119" s="143"/>
      <c r="X119" s="143"/>
      <c r="Y119" s="143"/>
      <c r="Z119" s="143"/>
      <c r="AA119" s="143"/>
      <c r="AB119" s="143"/>
      <c r="AC119" s="143"/>
      <c r="AD119" s="143"/>
      <c r="AE119" s="143"/>
      <c r="AF119" s="143"/>
      <c r="AG119" s="143"/>
      <c r="AH119" s="143"/>
      <c r="AI119" s="143"/>
      <c r="AJ119" s="143"/>
      <c r="AK119" s="143"/>
    </row>
    <row r="120" spans="1:47" ht="12" x14ac:dyDescent="0.2">
      <c r="B120" s="143">
        <f>1-(H120*K120*N120*S120*V120*AD120*AG120*AJ120*Y120)</f>
        <v>0</v>
      </c>
      <c r="C120" s="143"/>
      <c r="D120" s="27"/>
      <c r="E120" s="24" t="s">
        <v>186</v>
      </c>
      <c r="F120" s="74"/>
      <c r="G120" s="74"/>
      <c r="H120" s="121" t="b">
        <f>ABS((H112+H103+H88)-(H76+H64)) &lt; eTol</f>
        <v>1</v>
      </c>
      <c r="I120" s="74"/>
      <c r="J120" s="74"/>
      <c r="K120" s="121" t="b">
        <f>ABS((K112+K103+K88)-(K76+K64)) &lt; eTol</f>
        <v>1</v>
      </c>
      <c r="L120" s="74"/>
      <c r="M120" s="74"/>
      <c r="N120" s="121" t="b">
        <f>ABS((N112+N103+N88)-(N76+N64)) &lt; eTol</f>
        <v>1</v>
      </c>
      <c r="O120" s="27"/>
      <c r="P120" s="24" t="s">
        <v>186</v>
      </c>
      <c r="Q120" s="74"/>
      <c r="R120" s="74"/>
      <c r="S120" s="121" t="b">
        <f>ABS((S112+S103+S88)-(S76+S64)) &lt; eTol</f>
        <v>1</v>
      </c>
      <c r="T120" s="74"/>
      <c r="U120" s="74"/>
      <c r="V120" s="121" t="b">
        <f>ABS((V112+V103+V88)-(V76+V64)) &lt; eTol</f>
        <v>1</v>
      </c>
      <c r="W120" s="74"/>
      <c r="X120" s="74"/>
      <c r="Y120" s="121" t="b">
        <f>ABS((Y112+Y103+Y88)-(Y76+Y64)) &lt; eTol</f>
        <v>1</v>
      </c>
      <c r="Z120" s="27"/>
      <c r="AA120" s="24" t="s">
        <v>186</v>
      </c>
      <c r="AB120" s="74"/>
      <c r="AC120" s="74"/>
      <c r="AD120" s="121" t="b">
        <f>ABS((AD112+AD103+AD88)-(AD76+AD64)) &lt; eTol</f>
        <v>1</v>
      </c>
      <c r="AE120" s="74"/>
      <c r="AF120" s="74"/>
      <c r="AG120" s="121" t="b">
        <f>ABS((AG112+AG103+AG88)-(AG76+AG64)) &lt; eTol</f>
        <v>1</v>
      </c>
      <c r="AH120" s="74"/>
      <c r="AI120" s="74"/>
      <c r="AJ120" s="121" t="b">
        <f>ABS((AJ112+AJ103+AJ88)-(AJ76+AJ64)) &lt; eTol</f>
        <v>1</v>
      </c>
    </row>
    <row r="121" spans="1:47" ht="12" x14ac:dyDescent="0.2">
      <c r="A121" s="143"/>
      <c r="C121" s="143"/>
      <c r="D121" s="27"/>
      <c r="E121" s="23"/>
      <c r="F121" s="27"/>
      <c r="G121" s="27"/>
      <c r="H121" s="27"/>
      <c r="I121" s="74"/>
      <c r="J121" s="74"/>
      <c r="K121" s="27"/>
      <c r="L121" s="74"/>
      <c r="M121" s="74"/>
      <c r="N121" s="27"/>
      <c r="O121" s="27"/>
      <c r="P121" s="23"/>
      <c r="Q121" s="27"/>
      <c r="R121" s="27"/>
      <c r="S121" s="27"/>
      <c r="T121" s="74"/>
      <c r="U121" s="74"/>
      <c r="V121" s="27"/>
      <c r="W121" s="74"/>
      <c r="X121" s="74"/>
      <c r="Y121" s="27"/>
      <c r="Z121" s="27"/>
      <c r="AA121" s="23"/>
      <c r="AB121" s="27"/>
      <c r="AC121" s="27"/>
      <c r="AD121" s="27"/>
      <c r="AE121" s="74"/>
      <c r="AF121" s="74"/>
      <c r="AG121" s="27"/>
      <c r="AH121" s="74"/>
      <c r="AI121" s="74"/>
      <c r="AJ121" s="27"/>
    </row>
    <row r="122" spans="1:47" ht="12.75" x14ac:dyDescent="0.2">
      <c r="A122" s="143"/>
      <c r="C122" s="143"/>
      <c r="D122" s="27"/>
      <c r="E122" s="28" t="s">
        <v>247</v>
      </c>
      <c r="F122" s="27"/>
      <c r="G122" s="27"/>
      <c r="H122" s="147" t="str">
        <f>H21</f>
        <v>31/XX/20XX</v>
      </c>
      <c r="I122" s="74"/>
      <c r="J122" s="74"/>
      <c r="K122" s="147" t="str">
        <f>K21</f>
        <v>31/XX/20XX</v>
      </c>
      <c r="L122" s="74"/>
      <c r="M122" s="74"/>
      <c r="N122" s="147" t="str">
        <f>N21</f>
        <v>31/XX/20XX</v>
      </c>
      <c r="O122" s="27"/>
      <c r="P122" s="28" t="s">
        <v>247</v>
      </c>
      <c r="Q122" s="27"/>
      <c r="R122" s="27"/>
      <c r="S122" s="147" t="str">
        <f>S21</f>
        <v>31/XX/20XX</v>
      </c>
      <c r="T122" s="74"/>
      <c r="U122" s="74"/>
      <c r="V122" s="147" t="str">
        <f>V21</f>
        <v>31/XX/20XX</v>
      </c>
      <c r="W122" s="74"/>
      <c r="X122" s="74"/>
      <c r="Y122" s="147" t="str">
        <f>Y21</f>
        <v>31/XX/20XX</v>
      </c>
      <c r="Z122" s="27"/>
      <c r="AA122" s="28" t="s">
        <v>247</v>
      </c>
      <c r="AB122" s="27"/>
      <c r="AC122" s="27"/>
      <c r="AD122" s="147" t="str">
        <f>AD21</f>
        <v>31/XX/20XX</v>
      </c>
      <c r="AE122" s="74"/>
      <c r="AF122" s="74"/>
      <c r="AG122" s="147" t="str">
        <f>AG21</f>
        <v>31/XX/20XX</v>
      </c>
      <c r="AH122" s="74"/>
      <c r="AI122" s="74"/>
      <c r="AJ122" s="147" t="str">
        <f>AJ21</f>
        <v>31/XX/20XX</v>
      </c>
    </row>
    <row r="123" spans="1:47" ht="12" x14ac:dyDescent="0.2">
      <c r="A123" s="143"/>
      <c r="C123" s="143"/>
      <c r="D123" s="27"/>
      <c r="E123" s="13" t="s">
        <v>252</v>
      </c>
      <c r="F123" s="27"/>
      <c r="G123" s="27"/>
      <c r="H123" s="132">
        <v>0</v>
      </c>
      <c r="I123" s="74"/>
      <c r="J123" s="74"/>
      <c r="K123" s="132">
        <v>0</v>
      </c>
      <c r="L123" s="74"/>
      <c r="M123" s="74"/>
      <c r="N123" s="132">
        <v>0</v>
      </c>
      <c r="O123" s="27"/>
      <c r="P123" s="13" t="s">
        <v>252</v>
      </c>
      <c r="Q123" s="27"/>
      <c r="R123" s="27"/>
      <c r="S123" s="132">
        <v>0</v>
      </c>
      <c r="T123" s="74"/>
      <c r="U123" s="74"/>
      <c r="V123" s="132">
        <v>0</v>
      </c>
      <c r="W123" s="74"/>
      <c r="X123" s="74"/>
      <c r="Y123" s="132">
        <v>0</v>
      </c>
      <c r="Z123" s="27"/>
      <c r="AA123" s="13" t="s">
        <v>252</v>
      </c>
      <c r="AB123" s="27"/>
      <c r="AC123" s="27"/>
      <c r="AD123" s="132">
        <v>0</v>
      </c>
      <c r="AE123" s="74"/>
      <c r="AF123" s="74"/>
      <c r="AG123" s="132">
        <v>0</v>
      </c>
      <c r="AH123" s="74"/>
      <c r="AI123" s="74"/>
      <c r="AJ123" s="132">
        <v>0</v>
      </c>
    </row>
    <row r="124" spans="1:47" ht="12" x14ac:dyDescent="0.2">
      <c r="A124" s="143">
        <f>IF(OR(H124&gt;0,K124&gt;0,N124&gt;0,S124&gt;0,V124&gt;0,Y124&gt;0,AD124&gt;0,AG124&gt;0,AJ124&gt;0),1,0)</f>
        <v>0</v>
      </c>
      <c r="C124" s="143"/>
      <c r="D124" s="27"/>
      <c r="E124" s="63" t="s">
        <v>192</v>
      </c>
      <c r="F124" s="27"/>
      <c r="G124" s="27"/>
      <c r="H124" s="132">
        <v>0</v>
      </c>
      <c r="I124" s="74"/>
      <c r="J124" s="74"/>
      <c r="K124" s="132">
        <v>0</v>
      </c>
      <c r="L124" s="74"/>
      <c r="M124" s="74"/>
      <c r="N124" s="132">
        <v>0</v>
      </c>
      <c r="O124" s="27"/>
      <c r="P124" s="63" t="s">
        <v>192</v>
      </c>
      <c r="Q124" s="27"/>
      <c r="R124" s="27"/>
      <c r="S124" s="132">
        <v>0</v>
      </c>
      <c r="T124" s="74"/>
      <c r="U124" s="74"/>
      <c r="V124" s="132">
        <v>0</v>
      </c>
      <c r="W124" s="74"/>
      <c r="X124" s="74"/>
      <c r="Y124" s="132">
        <v>0</v>
      </c>
      <c r="Z124" s="27"/>
      <c r="AA124" s="63" t="s">
        <v>192</v>
      </c>
      <c r="AB124" s="27"/>
      <c r="AC124" s="27"/>
      <c r="AD124" s="132">
        <v>0</v>
      </c>
      <c r="AE124" s="74"/>
      <c r="AF124" s="74"/>
      <c r="AG124" s="132">
        <v>0</v>
      </c>
      <c r="AH124" s="74"/>
      <c r="AI124" s="74"/>
      <c r="AJ124" s="132">
        <v>0</v>
      </c>
    </row>
    <row r="125" spans="1:47" ht="12" x14ac:dyDescent="0.2">
      <c r="A125" s="143"/>
      <c r="C125" s="143"/>
      <c r="D125" s="27"/>
      <c r="E125" s="14" t="s">
        <v>251</v>
      </c>
      <c r="F125" s="27"/>
      <c r="G125" s="27"/>
      <c r="H125" s="49">
        <f>SUM(H123:H124)</f>
        <v>0</v>
      </c>
      <c r="I125" s="74"/>
      <c r="J125" s="74"/>
      <c r="K125" s="49">
        <f>SUM(K123:K124)</f>
        <v>0</v>
      </c>
      <c r="L125" s="74"/>
      <c r="M125" s="74"/>
      <c r="N125" s="49">
        <f>SUM(N123:N124)</f>
        <v>0</v>
      </c>
      <c r="O125" s="27"/>
      <c r="P125" s="14" t="s">
        <v>251</v>
      </c>
      <c r="Q125" s="27"/>
      <c r="R125" s="27"/>
      <c r="S125" s="49">
        <f>SUM(S123:S124)</f>
        <v>0</v>
      </c>
      <c r="T125" s="74"/>
      <c r="U125" s="74"/>
      <c r="V125" s="49">
        <f>SUM(V123:V124)</f>
        <v>0</v>
      </c>
      <c r="W125" s="74"/>
      <c r="X125" s="74"/>
      <c r="Y125" s="49">
        <f>SUM(Y123:Y124)</f>
        <v>0</v>
      </c>
      <c r="Z125" s="27"/>
      <c r="AA125" s="14" t="s">
        <v>251</v>
      </c>
      <c r="AB125" s="27"/>
      <c r="AC125" s="27"/>
      <c r="AD125" s="49">
        <f>SUM(AD123:AD124)</f>
        <v>0</v>
      </c>
      <c r="AE125" s="74"/>
      <c r="AF125" s="74"/>
      <c r="AG125" s="49">
        <f>SUM(AG123:AG124)</f>
        <v>0</v>
      </c>
      <c r="AH125" s="74"/>
      <c r="AI125" s="74"/>
      <c r="AJ125" s="49">
        <f>SUM(AJ123:AJ124)</f>
        <v>0</v>
      </c>
    </row>
    <row r="126" spans="1:47" ht="12" x14ac:dyDescent="0.2">
      <c r="A126" s="143"/>
      <c r="C126" s="143"/>
      <c r="D126" s="27"/>
      <c r="E126" s="27"/>
      <c r="F126" s="27"/>
      <c r="G126" s="27"/>
      <c r="H126" s="27"/>
      <c r="I126" s="74"/>
      <c r="J126" s="74"/>
      <c r="K126" s="27"/>
      <c r="L126" s="74"/>
      <c r="M126" s="74"/>
      <c r="N126" s="27"/>
      <c r="O126" s="27"/>
      <c r="P126" s="27"/>
      <c r="Q126" s="27"/>
      <c r="R126" s="27"/>
      <c r="S126" s="27"/>
      <c r="T126" s="74"/>
      <c r="U126" s="74"/>
      <c r="V126" s="27"/>
      <c r="W126" s="74"/>
      <c r="X126" s="74"/>
      <c r="Y126" s="27"/>
      <c r="Z126" s="27"/>
      <c r="AA126" s="27"/>
      <c r="AB126" s="27"/>
      <c r="AC126" s="27"/>
      <c r="AD126" s="27"/>
      <c r="AE126" s="74"/>
      <c r="AF126" s="74"/>
      <c r="AG126" s="27"/>
      <c r="AH126" s="74"/>
      <c r="AI126" s="74"/>
      <c r="AJ126" s="27"/>
    </row>
    <row r="127" spans="1:47" ht="12" x14ac:dyDescent="0.2">
      <c r="A127" s="143"/>
      <c r="C127" s="143"/>
      <c r="D127" s="27"/>
      <c r="E127" s="13" t="s">
        <v>187</v>
      </c>
      <c r="F127" s="27"/>
      <c r="G127" s="27"/>
      <c r="H127" s="132">
        <v>0</v>
      </c>
      <c r="I127" s="74"/>
      <c r="J127" s="74"/>
      <c r="K127" s="132">
        <v>0</v>
      </c>
      <c r="L127" s="74"/>
      <c r="M127" s="74"/>
      <c r="N127" s="132">
        <v>0</v>
      </c>
      <c r="O127" s="27"/>
      <c r="P127" s="13" t="s">
        <v>187</v>
      </c>
      <c r="Q127" s="27"/>
      <c r="R127" s="27"/>
      <c r="S127" s="132">
        <v>0</v>
      </c>
      <c r="T127" s="74"/>
      <c r="U127" s="74"/>
      <c r="V127" s="132">
        <v>0</v>
      </c>
      <c r="W127" s="74"/>
      <c r="X127" s="74"/>
      <c r="Y127" s="132">
        <v>0</v>
      </c>
      <c r="Z127" s="27"/>
      <c r="AA127" s="13" t="s">
        <v>187</v>
      </c>
      <c r="AB127" s="27"/>
      <c r="AC127" s="27"/>
      <c r="AD127" s="132">
        <v>0</v>
      </c>
      <c r="AE127" s="74"/>
      <c r="AF127" s="74"/>
      <c r="AG127" s="132">
        <v>0</v>
      </c>
      <c r="AH127" s="74"/>
      <c r="AI127" s="74"/>
      <c r="AJ127" s="132">
        <v>0</v>
      </c>
    </row>
    <row r="128" spans="1:47" ht="12" x14ac:dyDescent="0.2">
      <c r="A128" s="143"/>
      <c r="C128" s="143"/>
      <c r="D128" s="27"/>
      <c r="E128" s="16"/>
      <c r="F128" s="27"/>
      <c r="G128" s="27"/>
      <c r="H128" s="27"/>
      <c r="I128" s="74"/>
      <c r="J128" s="74"/>
      <c r="K128" s="27"/>
      <c r="L128" s="74"/>
      <c r="M128" s="74"/>
      <c r="N128" s="27"/>
      <c r="O128" s="27"/>
      <c r="P128" s="16"/>
      <c r="Q128" s="27"/>
      <c r="R128" s="27"/>
      <c r="S128" s="27"/>
      <c r="T128" s="74"/>
      <c r="U128" s="74"/>
      <c r="V128" s="27"/>
      <c r="W128" s="74"/>
      <c r="X128" s="74"/>
      <c r="Y128" s="27"/>
      <c r="Z128" s="27"/>
      <c r="AA128" s="16"/>
      <c r="AB128" s="27"/>
      <c r="AC128" s="27"/>
      <c r="AD128" s="27"/>
      <c r="AE128" s="74"/>
      <c r="AF128" s="74"/>
      <c r="AG128" s="27"/>
      <c r="AH128" s="74"/>
      <c r="AI128" s="74"/>
      <c r="AJ128" s="27"/>
    </row>
    <row r="129" spans="1:36" ht="12.75" x14ac:dyDescent="0.2">
      <c r="A129" s="143"/>
      <c r="C129" s="143"/>
      <c r="D129" s="27"/>
      <c r="E129" s="67" t="s">
        <v>188</v>
      </c>
      <c r="F129" s="68"/>
      <c r="G129" s="68"/>
      <c r="H129" s="49">
        <f>H78+H79+H85+H87+H94+H95+H100+H102-H74</f>
        <v>0</v>
      </c>
      <c r="I129" s="74"/>
      <c r="J129" s="74"/>
      <c r="K129" s="49">
        <f>K78+K79+K85+K87+K94+K95+K100+K102-K74</f>
        <v>0</v>
      </c>
      <c r="L129" s="74"/>
      <c r="M129" s="74"/>
      <c r="N129" s="49">
        <f>N78+N79+N85+N87+N94+N95+N100+N102-N74</f>
        <v>0</v>
      </c>
      <c r="O129" s="68"/>
      <c r="P129" s="67" t="s">
        <v>188</v>
      </c>
      <c r="Q129" s="68"/>
      <c r="R129" s="68"/>
      <c r="S129" s="49">
        <f>S78+S79+S85+S87+S94+S95+S100+S102-S74</f>
        <v>0</v>
      </c>
      <c r="T129" s="74"/>
      <c r="U129" s="74"/>
      <c r="V129" s="49">
        <f>V78+V79+V85+V87+V94+V95+V100+V102-V74</f>
        <v>0</v>
      </c>
      <c r="W129" s="74"/>
      <c r="X129" s="74"/>
      <c r="Y129" s="49">
        <f>Y78+Y79+Y85+Y87+Y94+Y95+Y100+Y102-Y74</f>
        <v>0</v>
      </c>
      <c r="Z129" s="68"/>
      <c r="AA129" s="67" t="s">
        <v>188</v>
      </c>
      <c r="AB129" s="68"/>
      <c r="AC129" s="68"/>
      <c r="AD129" s="49">
        <f>AD78+AD79+AD85+AD87+AD94+AD95+AD100+AD102-AD74</f>
        <v>0</v>
      </c>
      <c r="AE129" s="74"/>
      <c r="AF129" s="74"/>
      <c r="AG129" s="49">
        <f>AG78+AG79+AG85+AG87+AG94+AG95+AG100+AG102-AG74</f>
        <v>0</v>
      </c>
      <c r="AH129" s="74"/>
      <c r="AI129" s="74"/>
      <c r="AJ129" s="49">
        <f>AJ78+AJ79+AJ85+AJ87+AJ94+AJ95+AJ100+AJ102-AJ74</f>
        <v>0</v>
      </c>
    </row>
    <row r="130" spans="1:36" ht="12.75" x14ac:dyDescent="0.2">
      <c r="A130" s="143"/>
      <c r="C130" s="143"/>
      <c r="D130" s="27"/>
      <c r="E130" s="67" t="s">
        <v>323</v>
      </c>
      <c r="F130" s="68"/>
      <c r="G130" s="68"/>
      <c r="H130" s="49">
        <f>'Authority RAG Thresholds'!$F$26</f>
        <v>0</v>
      </c>
      <c r="I130" s="74"/>
      <c r="J130" s="74"/>
      <c r="K130" s="49">
        <f>'Authority RAG Thresholds'!$F$26</f>
        <v>0</v>
      </c>
      <c r="L130" s="74"/>
      <c r="M130" s="74"/>
      <c r="N130" s="49">
        <f>'Authority RAG Thresholds'!$F$26</f>
        <v>0</v>
      </c>
      <c r="O130" s="68"/>
      <c r="P130" s="67" t="s">
        <v>323</v>
      </c>
      <c r="Q130" s="68"/>
      <c r="R130" s="68"/>
      <c r="S130" s="49">
        <f>'Authority RAG Thresholds'!$F$26</f>
        <v>0</v>
      </c>
      <c r="T130" s="74"/>
      <c r="U130" s="74"/>
      <c r="V130" s="49">
        <f>'Authority RAG Thresholds'!$F$26</f>
        <v>0</v>
      </c>
      <c r="W130" s="74"/>
      <c r="X130" s="74"/>
      <c r="Y130" s="49">
        <f>'Authority RAG Thresholds'!$F$26</f>
        <v>0</v>
      </c>
      <c r="Z130" s="68"/>
      <c r="AA130" s="67" t="s">
        <v>323</v>
      </c>
      <c r="AB130" s="68"/>
      <c r="AC130" s="68"/>
      <c r="AD130" s="49">
        <f>'Authority RAG Thresholds'!$F$26</f>
        <v>0</v>
      </c>
      <c r="AE130" s="74"/>
      <c r="AF130" s="74"/>
      <c r="AG130" s="49">
        <f>'Authority RAG Thresholds'!$F$26</f>
        <v>0</v>
      </c>
      <c r="AH130" s="74"/>
      <c r="AI130" s="74"/>
      <c r="AJ130" s="49">
        <f>'Authority RAG Thresholds'!$F$26</f>
        <v>0</v>
      </c>
    </row>
    <row r="131" spans="1:36" ht="12" x14ac:dyDescent="0.2">
      <c r="A131" s="143"/>
      <c r="C131" s="143"/>
      <c r="D131" s="27"/>
      <c r="E131" s="27"/>
      <c r="F131" s="27"/>
      <c r="G131" s="27"/>
      <c r="H131" s="27"/>
      <c r="I131" s="74"/>
      <c r="J131" s="74"/>
      <c r="K131" s="27"/>
      <c r="L131" s="74"/>
      <c r="M131" s="74"/>
      <c r="N131" s="27"/>
      <c r="O131" s="27"/>
      <c r="P131" s="27"/>
      <c r="Q131" s="27"/>
      <c r="R131" s="27"/>
      <c r="S131" s="27"/>
      <c r="T131" s="74"/>
      <c r="U131" s="74"/>
      <c r="V131" s="27"/>
      <c r="W131" s="74"/>
      <c r="X131" s="74"/>
      <c r="Y131" s="27"/>
      <c r="Z131" s="27"/>
      <c r="AA131" s="27"/>
      <c r="AB131" s="27"/>
      <c r="AC131" s="27"/>
      <c r="AD131" s="27"/>
      <c r="AE131" s="74"/>
      <c r="AF131" s="74"/>
      <c r="AG131" s="27"/>
      <c r="AH131" s="74"/>
      <c r="AI131" s="74"/>
      <c r="AJ131" s="27"/>
    </row>
    <row r="132" spans="1:36" ht="12" x14ac:dyDescent="0.2">
      <c r="A132" s="143"/>
      <c r="C132" s="143"/>
      <c r="D132" s="44"/>
      <c r="E132" s="44"/>
      <c r="F132" s="27"/>
      <c r="G132" s="27"/>
      <c r="H132" s="45"/>
      <c r="I132" s="45"/>
      <c r="J132" s="45"/>
      <c r="K132" s="45"/>
      <c r="L132" s="74"/>
      <c r="M132" s="74"/>
      <c r="N132" s="45"/>
      <c r="O132" s="44"/>
      <c r="P132" s="44"/>
      <c r="Q132" s="27"/>
      <c r="R132" s="27"/>
      <c r="S132" s="45"/>
      <c r="T132" s="45"/>
      <c r="U132" s="45"/>
      <c r="V132" s="45"/>
      <c r="W132" s="74"/>
      <c r="X132" s="74"/>
      <c r="Y132" s="45"/>
      <c r="Z132" s="44"/>
      <c r="AA132" s="44"/>
      <c r="AB132" s="27"/>
      <c r="AC132" s="27"/>
      <c r="AD132" s="45"/>
      <c r="AE132" s="45"/>
      <c r="AF132" s="45"/>
      <c r="AG132" s="45"/>
      <c r="AH132" s="74"/>
      <c r="AI132" s="74"/>
      <c r="AJ132" s="45"/>
    </row>
    <row r="133" spans="1:36" ht="12" x14ac:dyDescent="0.2">
      <c r="A133" s="143"/>
      <c r="C133" s="143"/>
      <c r="D133" s="27"/>
      <c r="E133" s="145" t="s">
        <v>64</v>
      </c>
      <c r="F133" s="27"/>
      <c r="G133" s="27"/>
      <c r="H133" s="27"/>
      <c r="I133" s="45"/>
      <c r="J133" s="45"/>
      <c r="K133" s="27"/>
      <c r="L133" s="45"/>
      <c r="M133" s="45"/>
      <c r="N133" s="27"/>
      <c r="O133" s="27"/>
      <c r="P133" s="145" t="s">
        <v>64</v>
      </c>
      <c r="Q133" s="27"/>
      <c r="R133" s="27"/>
      <c r="S133" s="27"/>
      <c r="T133" s="45"/>
      <c r="U133" s="45"/>
      <c r="V133" s="27"/>
      <c r="W133" s="45"/>
      <c r="X133" s="45"/>
      <c r="Y133" s="27"/>
      <c r="Z133" s="27"/>
      <c r="AA133" s="145" t="s">
        <v>64</v>
      </c>
      <c r="AB133" s="27"/>
      <c r="AC133" s="27"/>
      <c r="AD133" s="27"/>
      <c r="AE133" s="45"/>
      <c r="AF133" s="45"/>
      <c r="AG133" s="27"/>
      <c r="AH133" s="45"/>
      <c r="AI133" s="45"/>
      <c r="AJ133" s="27"/>
    </row>
    <row r="134" spans="1:36" ht="12" x14ac:dyDescent="0.2">
      <c r="A134" s="143"/>
      <c r="C134" s="143"/>
      <c r="D134" s="27"/>
      <c r="E134" s="91" t="s">
        <v>167</v>
      </c>
      <c r="F134" s="27"/>
      <c r="G134" s="27"/>
      <c r="H134" s="149" t="e">
        <f>H32/H130</f>
        <v>#DIV/0!</v>
      </c>
      <c r="I134" s="45"/>
      <c r="J134" s="45"/>
      <c r="K134" s="149" t="e">
        <f>K32/K130</f>
        <v>#DIV/0!</v>
      </c>
      <c r="L134" s="45"/>
      <c r="M134" s="45"/>
      <c r="N134" s="149" t="e">
        <f>N32/N130</f>
        <v>#DIV/0!</v>
      </c>
      <c r="O134" s="27"/>
      <c r="P134" s="91" t="s">
        <v>167</v>
      </c>
      <c r="Q134" s="27"/>
      <c r="R134" s="27"/>
      <c r="S134" s="149" t="e">
        <f>S32/S130</f>
        <v>#DIV/0!</v>
      </c>
      <c r="T134" s="45"/>
      <c r="U134" s="45"/>
      <c r="V134" s="149" t="e">
        <f>V32/V130</f>
        <v>#DIV/0!</v>
      </c>
      <c r="W134" s="45"/>
      <c r="X134" s="45"/>
      <c r="Y134" s="149" t="e">
        <f>Y32/Y130</f>
        <v>#DIV/0!</v>
      </c>
      <c r="Z134" s="27"/>
      <c r="AA134" s="91" t="s">
        <v>167</v>
      </c>
      <c r="AB134" s="27"/>
      <c r="AC134" s="27"/>
      <c r="AD134" s="149" t="e">
        <f>AD32/AD130</f>
        <v>#DIV/0!</v>
      </c>
      <c r="AE134" s="45"/>
      <c r="AF134" s="45"/>
      <c r="AG134" s="149" t="e">
        <f>AG32/AG130</f>
        <v>#DIV/0!</v>
      </c>
      <c r="AH134" s="45"/>
      <c r="AI134" s="45"/>
      <c r="AJ134" s="149" t="e">
        <f>AJ32/AJ130</f>
        <v>#DIV/0!</v>
      </c>
    </row>
    <row r="135" spans="1:36" ht="12" x14ac:dyDescent="0.2">
      <c r="A135" s="143"/>
      <c r="C135" s="143"/>
      <c r="D135" s="27"/>
      <c r="E135" s="91" t="s">
        <v>68</v>
      </c>
      <c r="F135" s="27"/>
      <c r="G135" s="27"/>
      <c r="H135" s="150">
        <f>IF(H32=0,0,H39/H32)</f>
        <v>0</v>
      </c>
      <c r="I135" s="45"/>
      <c r="J135" s="45"/>
      <c r="K135" s="150">
        <f>IF(K32=0,0,K39/K32)</f>
        <v>0</v>
      </c>
      <c r="L135" s="45"/>
      <c r="M135" s="45"/>
      <c r="N135" s="150">
        <f>IF(N32=0,0,N39/N32)</f>
        <v>0</v>
      </c>
      <c r="O135" s="27"/>
      <c r="P135" s="91" t="s">
        <v>68</v>
      </c>
      <c r="Q135" s="27"/>
      <c r="R135" s="27"/>
      <c r="S135" s="150">
        <f>IF(S32=0,0,S39/S32)</f>
        <v>0</v>
      </c>
      <c r="T135" s="45"/>
      <c r="U135" s="45"/>
      <c r="V135" s="150">
        <f>IF(V32=0,0,V39/V32)</f>
        <v>0</v>
      </c>
      <c r="W135" s="45"/>
      <c r="X135" s="45"/>
      <c r="Y135" s="150">
        <f>IF(Y32=0,0,Y39/Y32)</f>
        <v>0</v>
      </c>
      <c r="Z135" s="27"/>
      <c r="AA135" s="91" t="s">
        <v>68</v>
      </c>
      <c r="AB135" s="27"/>
      <c r="AC135" s="27"/>
      <c r="AD135" s="150">
        <f>IF(AD32=0,0,AD39/AD32)</f>
        <v>0</v>
      </c>
      <c r="AE135" s="45"/>
      <c r="AF135" s="45"/>
      <c r="AG135" s="150">
        <f>IF(AG32=0,0,AG39/AG32)</f>
        <v>0</v>
      </c>
      <c r="AH135" s="45"/>
      <c r="AI135" s="45"/>
      <c r="AJ135" s="150">
        <f>IF(AJ32=0,0,AJ39/AJ32)</f>
        <v>0</v>
      </c>
    </row>
    <row r="136" spans="1:36" ht="12" x14ac:dyDescent="0.2">
      <c r="A136" s="143"/>
      <c r="C136" s="143"/>
      <c r="D136" s="27"/>
      <c r="E136" s="91" t="s">
        <v>253</v>
      </c>
      <c r="F136" s="27"/>
      <c r="G136" s="27"/>
      <c r="H136" s="150" t="str">
        <f>IF(H125=0,"N/A",  IF(  OR(  H$125  &lt;  0,  (H78+H79+H85+H87+H94+H95+H100+H102-H74)  &lt;=  0  ),  0,  H$125/(H78+H79+H85+H87+H94+H95+H100+H102-H74)  )  )</f>
        <v>N/A</v>
      </c>
      <c r="I136" s="45"/>
      <c r="J136" s="45"/>
      <c r="K136" s="150" t="str">
        <f>IF(K125=0,"N/A",  IF(  OR(  K$125  &lt;  0,  (K78+K79+K85+K87+K94+K95+K100+K102-K74)  &lt;=  0  ),  0,  K$125/(K78+K79+K85+K87+K94+K95+K100+K102-K74)  )  )</f>
        <v>N/A</v>
      </c>
      <c r="L136" s="45"/>
      <c r="M136" s="45"/>
      <c r="N136" s="150" t="str">
        <f>IF(N125=0,"N/A",  IF(  OR(  N$125  &lt;  0,  (N78+N79+N85+N87+N94+N95+N100+N102-N74)  &lt;=  0  ),  0,  N$125/(N78+N79+N85+N87+N94+N95+N100+N102-N74)  )  )</f>
        <v>N/A</v>
      </c>
      <c r="O136" s="27"/>
      <c r="P136" s="91" t="s">
        <v>253</v>
      </c>
      <c r="Q136" s="27"/>
      <c r="R136" s="27"/>
      <c r="S136" s="150" t="str">
        <f>IF(S125=0,"N/A",  IF(  OR(  S$125  &lt;  0,  (S78+S79+S85+S87+S94+S95+S100+S102-S74)  &lt;=  0  ),  0,  S$125/(S78+S79+S85+S87+S94+S95+S100+S102-S74)  )  )</f>
        <v>N/A</v>
      </c>
      <c r="T136" s="45"/>
      <c r="U136" s="45"/>
      <c r="V136" s="150" t="str">
        <f>IF(V125=0,"N/A",  IF(  OR(  V$125  &lt;  0,  (V78+V79+V85+V87+V94+V95+V100+V102-V74)  &lt;=  0  ),  0,  V$125/(V78+V79+V85+V87+V94+V95+V100+V102-V74)  )  )</f>
        <v>N/A</v>
      </c>
      <c r="W136" s="45"/>
      <c r="X136" s="45"/>
      <c r="Y136" s="150" t="str">
        <f>IF(Y125=0,"N/A",  IF(  OR(  Y$125  &lt;  0,  (Y78+Y79+Y85+Y87+Y94+Y95+Y100+Y102-Y74)  &lt;=  0  ),  0,  Y$125/(Y78+Y79+Y85+Y87+Y94+Y95+Y100+Y102-Y74)  )  )</f>
        <v>N/A</v>
      </c>
      <c r="Z136" s="27"/>
      <c r="AA136" s="91" t="s">
        <v>253</v>
      </c>
      <c r="AB136" s="27"/>
      <c r="AC136" s="27"/>
      <c r="AD136" s="150" t="str">
        <f>IF(AD125=0,"N/A",  IF(  OR(  AD$125  &lt;  0,  (AD78+AD79+AD85+AD87+AD94+AD95+AD100+AD102-AD74)  &lt;=  0  ),  0,  AD$125/(AD78+AD79+AD85+AD87+AD94+AD95+AD100+AD102-AD74)  )  )</f>
        <v>N/A</v>
      </c>
      <c r="AE136" s="45"/>
      <c r="AF136" s="45"/>
      <c r="AG136" s="150" t="str">
        <f>IF(AG125=0,"N/A",  IF(  OR(  AG$125  &lt;  0,  (AG78+AG79+AG85+AG87+AG94+AG95+AG100+AG102-AG74)  &lt;=  0  ),  0,  AG$125/(AG78+AG79+AG85+AG87+AG94+AG95+AG100+AG102-AG74)  )  )</f>
        <v>N/A</v>
      </c>
      <c r="AH136" s="45"/>
      <c r="AI136" s="45"/>
      <c r="AJ136" s="150" t="str">
        <f>IF(AJ125=0,"N/A",  IF(  OR(  AJ$125  &lt;  0,  (AJ78+AJ79+AJ85+AJ87+AJ94+AJ95+AJ100+AJ102-AJ74)  &lt;=  0  ),  0,  AJ$125/(AJ78+AJ79+AJ85+AJ87+AJ94+AJ95+AJ100+AJ102-AJ74)  )  )</f>
        <v>N/A</v>
      </c>
    </row>
    <row r="137" spans="1:36" ht="12" x14ac:dyDescent="0.2">
      <c r="A137" s="143"/>
      <c r="C137" s="143"/>
      <c r="D137" s="27"/>
      <c r="E137" s="91" t="s">
        <v>77</v>
      </c>
      <c r="F137" s="27"/>
      <c r="G137" s="27"/>
      <c r="H137" s="149" t="e">
        <f>IF(   (H78+H79+H85+H87+H94+H95+H100+H102-H74)/(H39-H55)   &lt;=  0,  0,  (H78+H79+H85+H87+H94+H95+H100+H102-H74)/(H39-H55)  )</f>
        <v>#DIV/0!</v>
      </c>
      <c r="I137" s="45"/>
      <c r="J137" s="45"/>
      <c r="K137" s="149" t="e">
        <f>IF(   (K78+K79+K85+K87+K94+K95+K100+K102-K74)/(K39-K55)   &lt;=  0,  0,  (K78+K79+K85+K87+K94+K95+K100+K102-K74)/(K39-K55)  )</f>
        <v>#DIV/0!</v>
      </c>
      <c r="L137" s="45"/>
      <c r="M137" s="45"/>
      <c r="N137" s="149" t="e">
        <f>IF(   (N78+N79+N85+N87+N94+N95+N100+N102-N74)/(N39-N55)   &lt;=  0,  0,  (N78+N79+N85+N87+N94+N95+N100+N102-N74)/(N39-N55)  )</f>
        <v>#DIV/0!</v>
      </c>
      <c r="O137" s="27"/>
      <c r="P137" s="91" t="s">
        <v>77</v>
      </c>
      <c r="Q137" s="27"/>
      <c r="R137" s="27"/>
      <c r="S137" s="149" t="e">
        <f>IF(   (S78+S79+S85+S87+S94+S95+S100+S102-S74)/(S39-S55)   &lt;=  0,  0,  (S78+S79+S85+S87+S94+S95+S100+S102-S74)/(S39-S55)  )</f>
        <v>#DIV/0!</v>
      </c>
      <c r="T137" s="45"/>
      <c r="U137" s="45"/>
      <c r="V137" s="149" t="e">
        <f>IF(   (V78+V79+V85+V87+V94+V95+V100+V102-V74)/(V39-V55)   &lt;=  0,  0,  (V78+V79+V85+V87+V94+V95+V100+V102-V74)/(V39-V55)  )</f>
        <v>#DIV/0!</v>
      </c>
      <c r="W137" s="45"/>
      <c r="X137" s="45"/>
      <c r="Y137" s="149" t="e">
        <f>IF(   (Y78+Y79+Y85+Y87+Y94+Y95+Y100+Y102-Y74)/(Y39-Y55)   &lt;=  0,  0,  (Y78+Y79+Y85+Y87+Y94+Y95+Y100+Y102-Y74)/(Y39-Y55)  )</f>
        <v>#DIV/0!</v>
      </c>
      <c r="Z137" s="27"/>
      <c r="AA137" s="91" t="s">
        <v>77</v>
      </c>
      <c r="AB137" s="27"/>
      <c r="AC137" s="27"/>
      <c r="AD137" s="149" t="e">
        <f>IF(   (AD78+AD79+AD85+AD87+AD94+AD95+AD100+AD102-AD74)/(AD39-AD55)   &lt;=  0,  0,  (AD78+AD79+AD85+AD87+AD94+AD95+AD100+AD102-AD74)/(AD39-AD55)  )</f>
        <v>#DIV/0!</v>
      </c>
      <c r="AE137" s="45"/>
      <c r="AF137" s="45"/>
      <c r="AG137" s="149" t="e">
        <f>IF(   (AG78+AG79+AG85+AG87+AG94+AG95+AG100+AG102-AG74)/(AG39-AG55)   &lt;=  0,  0,  (AG78+AG79+AG85+AG87+AG94+AG95+AG100+AG102-AG74)/(AG39-AG55)  )</f>
        <v>#DIV/0!</v>
      </c>
      <c r="AH137" s="45"/>
      <c r="AI137" s="45"/>
      <c r="AJ137" s="149" t="e">
        <f>IF(   (AJ78+AJ79+AJ85+AJ87+AJ94+AJ95+AJ100+AJ102-AJ74)/(AJ39-AJ55)   &lt;=  0,  0,  (AJ78+AJ79+AJ85+AJ87+AJ94+AJ95+AJ100+AJ102-AJ74)/(AJ39-AJ55)  )</f>
        <v>#DIV/0!</v>
      </c>
    </row>
    <row r="138" spans="1:36" ht="12" x14ac:dyDescent="0.2">
      <c r="A138" s="143"/>
      <c r="C138" s="143"/>
      <c r="D138" s="27"/>
      <c r="E138" s="91" t="s">
        <v>82</v>
      </c>
      <c r="F138" s="27"/>
      <c r="G138" s="27"/>
      <c r="H138" s="149" t="e">
        <f>IF(   (H78+H79+H85+H87+H94+H95+H100+H102-H74-(H61-H96))/(H39-H55)   &lt;=  0,  0,  (H78+H79+H85+H87+H94+H95+H100+H102-H74-(H61-H96))/(H39-H55)  )</f>
        <v>#DIV/0!</v>
      </c>
      <c r="I138" s="45"/>
      <c r="J138" s="45"/>
      <c r="K138" s="149" t="e">
        <f>IF(   (K78+K79+K85+K87+K94+K95+K100+K102-K74-(K61-K96))/(K39-K55)   &lt;=  0,  0,  (K78+K79+K85+K87+K94+K95+K100+K102-K74-(K61-K96))/(K39-K55)  )</f>
        <v>#DIV/0!</v>
      </c>
      <c r="L138" s="45"/>
      <c r="M138" s="45"/>
      <c r="N138" s="149" t="e">
        <f>IF(   (N78+N79+N85+N87+N94+N95+N100+N102-N74-(N61-N96))/(N39-N55)   &lt;=  0,  0,  (N78+N79+N85+N87+N94+N95+N100+N102-N74-(N61-N96))/(N39-N55)  )</f>
        <v>#DIV/0!</v>
      </c>
      <c r="O138" s="27"/>
      <c r="P138" s="91" t="s">
        <v>82</v>
      </c>
      <c r="Q138" s="27"/>
      <c r="R138" s="27"/>
      <c r="S138" s="149" t="e">
        <f>IF(   (S78+S79+S85+S87+S94+S95+S100+S102-S74-(S61-S96))/(S39-S55)   &lt;=  0,  0,  (S78+S79+S85+S87+S94+S95+S100+S102-S74-(S61-S96))/(S39-S55)  )</f>
        <v>#DIV/0!</v>
      </c>
      <c r="T138" s="45"/>
      <c r="U138" s="45"/>
      <c r="V138" s="149" t="e">
        <f>IF(   (V78+V79+V85+V87+V94+V95+V100+V102-V74-(V61-V96))/(V39-V55)   &lt;=  0,  0,  (V78+V79+V85+V87+V94+V95+V100+V102-V74-(V61-V96))/(V39-V55)  )</f>
        <v>#DIV/0!</v>
      </c>
      <c r="W138" s="45"/>
      <c r="X138" s="45"/>
      <c r="Y138" s="149" t="e">
        <f>IF(   (Y78+Y79+Y85+Y87+Y94+Y95+Y100+Y102-Y74-(Y61-Y96))/(Y39-Y55)   &lt;=  0,  0,  (Y78+Y79+Y85+Y87+Y94+Y95+Y100+Y102-Y74-(Y61-Y96))/(Y39-Y55)  )</f>
        <v>#DIV/0!</v>
      </c>
      <c r="Z138" s="27"/>
      <c r="AA138" s="91" t="s">
        <v>82</v>
      </c>
      <c r="AB138" s="27"/>
      <c r="AC138" s="27"/>
      <c r="AD138" s="149" t="e">
        <f>IF(   (AD78+AD79+AD85+AD87+AD94+AD95+AD100+AD102-AD74-(AD61-AD96))/(AD39-AD55)   &lt;=  0,  0,  (AD78+AD79+AD85+AD87+AD94+AD95+AD100+AD102-AD74-(AD61-AD96))/(AD39-AD55)  )</f>
        <v>#DIV/0!</v>
      </c>
      <c r="AE138" s="45"/>
      <c r="AF138" s="45"/>
      <c r="AG138" s="149" t="e">
        <f>IF(   (AG78+AG79+AG85+AG87+AG94+AG95+AG100+AG102-AG74-(AG61-AG96))/(AG39-AG55)   &lt;=  0,  0,  (AG78+AG79+AG85+AG87+AG94+AG95+AG100+AG102-AG74-(AG61-AG96))/(AG39-AG55)  )</f>
        <v>#DIV/0!</v>
      </c>
      <c r="AH138" s="45"/>
      <c r="AI138" s="45"/>
      <c r="AJ138" s="149" t="e">
        <f>IF(   (AJ78+AJ79+AJ85+AJ87+AJ94+AJ95+AJ100+AJ102-AJ74-(AJ61-AJ96))/(AJ39-AJ55)   &lt;=  0,  0,  (AJ78+AJ79+AJ85+AJ87+AJ94+AJ95+AJ100+AJ102-AJ74-(AJ61-AJ96))/(AJ39-AJ55)  )</f>
        <v>#DIV/0!</v>
      </c>
    </row>
    <row r="139" spans="1:36" ht="12" x14ac:dyDescent="0.2">
      <c r="A139" s="143"/>
      <c r="C139" s="143"/>
      <c r="D139" s="27"/>
      <c r="E139" s="91" t="s">
        <v>75</v>
      </c>
      <c r="F139" s="27"/>
      <c r="G139" s="27"/>
      <c r="H139" s="149" t="e">
        <f>H39/-(H45+H30)</f>
        <v>#DIV/0!</v>
      </c>
      <c r="I139" s="45"/>
      <c r="J139" s="45"/>
      <c r="K139" s="149" t="e">
        <f>K39/-(K45+K30)</f>
        <v>#DIV/0!</v>
      </c>
      <c r="L139" s="45"/>
      <c r="M139" s="45"/>
      <c r="N139" s="149" t="e">
        <f>N39/-(N45+N30)</f>
        <v>#DIV/0!</v>
      </c>
      <c r="O139" s="27"/>
      <c r="P139" s="91" t="s">
        <v>75</v>
      </c>
      <c r="Q139" s="27"/>
      <c r="R139" s="27"/>
      <c r="S139" s="149" t="e">
        <f>S39/-(S45+S30)</f>
        <v>#DIV/0!</v>
      </c>
      <c r="T139" s="45"/>
      <c r="U139" s="45"/>
      <c r="V139" s="149" t="e">
        <f>V39/-(V45+V30)</f>
        <v>#DIV/0!</v>
      </c>
      <c r="W139" s="45"/>
      <c r="X139" s="45"/>
      <c r="Y139" s="149" t="e">
        <f>Y39/-(Y45+Y30)</f>
        <v>#DIV/0!</v>
      </c>
      <c r="Z139" s="27"/>
      <c r="AA139" s="91" t="s">
        <v>75</v>
      </c>
      <c r="AB139" s="27"/>
      <c r="AC139" s="27"/>
      <c r="AD139" s="149" t="e">
        <f>AD39/-(AD45+AD30)</f>
        <v>#DIV/0!</v>
      </c>
      <c r="AE139" s="45"/>
      <c r="AF139" s="45"/>
      <c r="AG139" s="149" t="e">
        <f>AG39/-(AG45+AG30)</f>
        <v>#DIV/0!</v>
      </c>
      <c r="AH139" s="45"/>
      <c r="AI139" s="45"/>
      <c r="AJ139" s="149" t="e">
        <f>AJ39/-(AJ45+AJ30)</f>
        <v>#DIV/0!</v>
      </c>
    </row>
    <row r="140" spans="1:36" ht="12" x14ac:dyDescent="0.2">
      <c r="A140" s="143"/>
      <c r="C140" s="143"/>
      <c r="D140" s="27"/>
      <c r="E140" s="91" t="s">
        <v>78</v>
      </c>
      <c r="F140" s="27"/>
      <c r="G140" s="27"/>
      <c r="H140" s="149" t="e">
        <f>(H76-H66)/H88</f>
        <v>#DIV/0!</v>
      </c>
      <c r="I140" s="45"/>
      <c r="J140" s="45"/>
      <c r="K140" s="149" t="e">
        <f>(K76-K66)/K88</f>
        <v>#DIV/0!</v>
      </c>
      <c r="L140" s="45"/>
      <c r="M140" s="45"/>
      <c r="N140" s="149" t="e">
        <f>(N76-N66)/N88</f>
        <v>#DIV/0!</v>
      </c>
      <c r="O140" s="27"/>
      <c r="P140" s="91" t="s">
        <v>78</v>
      </c>
      <c r="Q140" s="27"/>
      <c r="R140" s="27"/>
      <c r="S140" s="149" t="e">
        <f>(S76-S66)/S88</f>
        <v>#DIV/0!</v>
      </c>
      <c r="T140" s="45"/>
      <c r="U140" s="45"/>
      <c r="V140" s="149" t="e">
        <f>(V76-V66)/V88</f>
        <v>#DIV/0!</v>
      </c>
      <c r="W140" s="45"/>
      <c r="X140" s="45"/>
      <c r="Y140" s="149" t="e">
        <f>(Y76-Y66)/Y88</f>
        <v>#DIV/0!</v>
      </c>
      <c r="Z140" s="27"/>
      <c r="AA140" s="91" t="s">
        <v>78</v>
      </c>
      <c r="AB140" s="27"/>
      <c r="AC140" s="27"/>
      <c r="AD140" s="149" t="e">
        <f>(AD76-AD66)/AD88</f>
        <v>#DIV/0!</v>
      </c>
      <c r="AE140" s="45"/>
      <c r="AF140" s="45"/>
      <c r="AG140" s="149" t="e">
        <f>(AG76-AG66)/AG88</f>
        <v>#DIV/0!</v>
      </c>
      <c r="AH140" s="45"/>
      <c r="AI140" s="45"/>
      <c r="AJ140" s="149" t="e">
        <f>(AJ76-AJ66)/AJ88</f>
        <v>#DIV/0!</v>
      </c>
    </row>
    <row r="141" spans="1:36" ht="12" x14ac:dyDescent="0.2">
      <c r="A141" s="143"/>
      <c r="C141" s="143"/>
      <c r="D141" s="27"/>
      <c r="E141" s="91" t="s">
        <v>79</v>
      </c>
      <c r="F141" s="27"/>
      <c r="G141" s="27"/>
      <c r="H141" s="149">
        <f>H112</f>
        <v>0</v>
      </c>
      <c r="I141" s="45"/>
      <c r="J141" s="45"/>
      <c r="K141" s="149">
        <f>K112</f>
        <v>0</v>
      </c>
      <c r="L141" s="45"/>
      <c r="M141" s="45"/>
      <c r="N141" s="149">
        <f>N112</f>
        <v>0</v>
      </c>
      <c r="O141" s="27"/>
      <c r="P141" s="91" t="s">
        <v>79</v>
      </c>
      <c r="Q141" s="27"/>
      <c r="R141" s="27"/>
      <c r="S141" s="149">
        <f>S112</f>
        <v>0</v>
      </c>
      <c r="T141" s="45"/>
      <c r="U141" s="45"/>
      <c r="V141" s="149">
        <f>V112</f>
        <v>0</v>
      </c>
      <c r="W141" s="45"/>
      <c r="X141" s="45"/>
      <c r="Y141" s="149">
        <f>Y112</f>
        <v>0</v>
      </c>
      <c r="Z141" s="27"/>
      <c r="AA141" s="91" t="s">
        <v>79</v>
      </c>
      <c r="AB141" s="27"/>
      <c r="AC141" s="27"/>
      <c r="AD141" s="149">
        <f>AD112</f>
        <v>0</v>
      </c>
      <c r="AE141" s="45"/>
      <c r="AF141" s="45"/>
      <c r="AG141" s="149">
        <f>AG112</f>
        <v>0</v>
      </c>
      <c r="AH141" s="45"/>
      <c r="AI141" s="45"/>
      <c r="AJ141" s="149">
        <f>AJ112</f>
        <v>0</v>
      </c>
    </row>
    <row r="142" spans="1:36" ht="12" x14ac:dyDescent="0.2">
      <c r="A142" s="143"/>
      <c r="C142" s="143"/>
      <c r="D142" s="27"/>
      <c r="E142" s="91" t="s">
        <v>80</v>
      </c>
      <c r="F142" s="27"/>
      <c r="G142" s="27"/>
      <c r="H142" s="150" t="e">
        <f>(H116+H62+H73)/(H58+H60+H59+H76)</f>
        <v>#DIV/0!</v>
      </c>
      <c r="I142" s="45"/>
      <c r="J142" s="45"/>
      <c r="K142" s="150" t="e">
        <f>(K116+K62+K73)/(K58+K60+K59+K76)</f>
        <v>#DIV/0!</v>
      </c>
      <c r="L142" s="45"/>
      <c r="M142" s="45"/>
      <c r="N142" s="150" t="e">
        <f>(N116+N62+N73)/(N58+N60+N59+N76)</f>
        <v>#DIV/0!</v>
      </c>
      <c r="O142" s="27"/>
      <c r="P142" s="91" t="s">
        <v>80</v>
      </c>
      <c r="Q142" s="27"/>
      <c r="R142" s="27"/>
      <c r="S142" s="150" t="e">
        <f>(S116+S62+S73)/(S58+S60+S59+S76)</f>
        <v>#DIV/0!</v>
      </c>
      <c r="T142" s="45"/>
      <c r="U142" s="45"/>
      <c r="V142" s="150" t="e">
        <f>(V116+V62+V73)/(V58+V60+V59+V76)</f>
        <v>#DIV/0!</v>
      </c>
      <c r="W142" s="45"/>
      <c r="X142" s="45"/>
      <c r="Y142" s="150" t="e">
        <f>(Y116+Y62+Y73)/(Y58+Y60+Y59+Y76)</f>
        <v>#DIV/0!</v>
      </c>
      <c r="Z142" s="27"/>
      <c r="AA142" s="91" t="s">
        <v>80</v>
      </c>
      <c r="AB142" s="27"/>
      <c r="AC142" s="27"/>
      <c r="AD142" s="150" t="e">
        <f>(AD116+AD62+AD73)/(AD58+AD60+AD59+AD76)</f>
        <v>#DIV/0!</v>
      </c>
      <c r="AE142" s="45"/>
      <c r="AF142" s="45"/>
      <c r="AG142" s="150" t="e">
        <f>(AG116+AG62+AG73)/(AG58+AG60+AG59+AG76)</f>
        <v>#DIV/0!</v>
      </c>
      <c r="AH142" s="45"/>
      <c r="AI142" s="45"/>
      <c r="AJ142" s="150" t="e">
        <f>(AJ116+AJ62+AJ73)/(AJ58+AJ60+AJ59+AJ76)</f>
        <v>#DIV/0!</v>
      </c>
    </row>
    <row r="143" spans="1:36" ht="12" x14ac:dyDescent="0.2">
      <c r="A143" s="143"/>
      <c r="C143" s="143"/>
      <c r="D143" s="27"/>
      <c r="E143" s="42"/>
      <c r="F143" s="27"/>
      <c r="G143" s="27"/>
      <c r="H143" s="48"/>
      <c r="I143" s="45"/>
      <c r="J143" s="45"/>
      <c r="K143" s="48"/>
      <c r="L143" s="45"/>
      <c r="M143" s="45"/>
      <c r="N143" s="48"/>
      <c r="O143" s="27"/>
      <c r="P143" s="42"/>
      <c r="Q143" s="27"/>
      <c r="R143" s="27"/>
      <c r="S143" s="48"/>
      <c r="T143" s="45"/>
      <c r="U143" s="45"/>
      <c r="V143" s="48"/>
      <c r="W143" s="45"/>
      <c r="X143" s="45"/>
      <c r="Y143" s="48"/>
      <c r="Z143" s="27"/>
      <c r="AA143" s="42"/>
      <c r="AB143" s="27"/>
      <c r="AC143" s="27"/>
      <c r="AD143" s="48"/>
      <c r="AE143" s="45"/>
      <c r="AF143" s="45"/>
      <c r="AG143" s="48"/>
      <c r="AH143" s="45"/>
      <c r="AI143" s="45"/>
      <c r="AJ143" s="48"/>
    </row>
    <row r="144" spans="1:36" ht="12" x14ac:dyDescent="0.2">
      <c r="A144" s="143"/>
      <c r="C144" s="143"/>
      <c r="D144" s="27"/>
      <c r="E144" s="42"/>
      <c r="F144" s="27"/>
      <c r="G144" s="27"/>
      <c r="H144" s="43"/>
      <c r="I144" s="45"/>
      <c r="J144" s="45"/>
      <c r="K144" s="43"/>
      <c r="L144" s="45"/>
      <c r="M144" s="45"/>
      <c r="N144" s="43"/>
      <c r="O144" s="27"/>
      <c r="P144" s="42"/>
      <c r="Q144" s="27"/>
      <c r="R144" s="27"/>
      <c r="S144" s="43"/>
      <c r="T144" s="45"/>
      <c r="U144" s="45"/>
      <c r="V144" s="43"/>
      <c r="W144" s="45"/>
      <c r="X144" s="45"/>
      <c r="Y144" s="43"/>
      <c r="Z144" s="27"/>
      <c r="AA144" s="42"/>
      <c r="AB144" s="27"/>
      <c r="AC144" s="27"/>
      <c r="AD144" s="43"/>
      <c r="AE144" s="45"/>
      <c r="AF144" s="45"/>
      <c r="AG144" s="43"/>
      <c r="AH144" s="45"/>
      <c r="AI144" s="45"/>
      <c r="AJ144" s="43"/>
    </row>
    <row r="145" spans="1:37" ht="12" x14ac:dyDescent="0.2">
      <c r="A145" s="143"/>
      <c r="C145" s="143"/>
      <c r="D145" s="27"/>
      <c r="E145" s="145" t="s">
        <v>44</v>
      </c>
      <c r="F145" s="27"/>
      <c r="G145" s="27"/>
      <c r="H145" s="27"/>
      <c r="I145" s="45"/>
      <c r="J145" s="45"/>
      <c r="K145" s="27"/>
      <c r="L145" s="45"/>
      <c r="M145" s="45"/>
      <c r="N145" s="27"/>
      <c r="O145" s="27"/>
      <c r="P145" s="145" t="s">
        <v>44</v>
      </c>
      <c r="Q145" s="27"/>
      <c r="R145" s="27"/>
      <c r="S145" s="27"/>
      <c r="T145" s="45"/>
      <c r="U145" s="45"/>
      <c r="V145" s="27"/>
      <c r="W145" s="45"/>
      <c r="X145" s="45"/>
      <c r="Y145" s="27"/>
      <c r="Z145" s="27"/>
      <c r="AA145" s="145" t="s">
        <v>44</v>
      </c>
      <c r="AB145" s="27"/>
      <c r="AC145" s="27"/>
      <c r="AD145" s="27"/>
      <c r="AE145" s="45"/>
      <c r="AF145" s="45"/>
      <c r="AG145" s="27"/>
      <c r="AH145" s="45"/>
      <c r="AI145" s="45"/>
      <c r="AJ145" s="27"/>
    </row>
    <row r="146" spans="1:37" ht="12" x14ac:dyDescent="0.2">
      <c r="A146" s="143"/>
      <c r="C146" s="143"/>
      <c r="D146" s="27"/>
      <c r="E146" s="91" t="s">
        <v>167</v>
      </c>
      <c r="F146" s="27"/>
      <c r="G146" s="27"/>
      <c r="H146" s="151" t="e">
        <f>IF(H134&gt;'Authority RAG Thresholds'!$I$15,"G",IF(H134&lt;'Authority RAG Thresholds'!$G$15,"R","A"))</f>
        <v>#DIV/0!</v>
      </c>
      <c r="I146" s="45"/>
      <c r="J146" s="45"/>
      <c r="K146" s="151" t="e">
        <f>IF(K134&gt;'Authority RAG Thresholds'!$I$15,"G",IF(K134&lt;'Authority RAG Thresholds'!$G$15,"R","A"))</f>
        <v>#DIV/0!</v>
      </c>
      <c r="L146" s="45"/>
      <c r="M146" s="45"/>
      <c r="N146" s="151" t="e">
        <f>IF(N134&gt;'Authority RAG Thresholds'!$I$15,"G",IF(N134&lt;'Authority RAG Thresholds'!$G$15,"R","A"))</f>
        <v>#DIV/0!</v>
      </c>
      <c r="O146" s="27"/>
      <c r="P146" s="91" t="s">
        <v>167</v>
      </c>
      <c r="Q146" s="27"/>
      <c r="R146" s="27"/>
      <c r="S146" s="151" t="e">
        <f>IF(S134&gt;'Authority RAG Thresholds'!$I$15,"G",IF(S134&lt;'Authority RAG Thresholds'!$G$15,"R","A"))</f>
        <v>#DIV/0!</v>
      </c>
      <c r="T146" s="45"/>
      <c r="U146" s="45"/>
      <c r="V146" s="151" t="e">
        <f>IF(V134&gt;'Authority RAG Thresholds'!$I$15,"G",IF(V134&lt;'Authority RAG Thresholds'!$G$15,"R","A"))</f>
        <v>#DIV/0!</v>
      </c>
      <c r="W146" s="45"/>
      <c r="X146" s="45"/>
      <c r="Y146" s="151" t="e">
        <f>IF(Y134&gt;'Authority RAG Thresholds'!$I$15,"G",IF(Y134&lt;'Authority RAG Thresholds'!$G$15,"R","A"))</f>
        <v>#DIV/0!</v>
      </c>
      <c r="Z146" s="27"/>
      <c r="AA146" s="91" t="s">
        <v>167</v>
      </c>
      <c r="AB146" s="27"/>
      <c r="AC146" s="27"/>
      <c r="AD146" s="151" t="e">
        <f>IF(AD134&gt;'Authority RAG Thresholds'!$I$15,"G",IF(AD134&lt;'Authority RAG Thresholds'!$G$15,"R","A"))</f>
        <v>#DIV/0!</v>
      </c>
      <c r="AE146" s="45"/>
      <c r="AF146" s="45"/>
      <c r="AG146" s="151" t="e">
        <f>IF(AG134&gt;'Authority RAG Thresholds'!$I$15,"G",IF(AG134&lt;'Authority RAG Thresholds'!$G$15,"R","A"))</f>
        <v>#DIV/0!</v>
      </c>
      <c r="AH146" s="45"/>
      <c r="AI146" s="45"/>
      <c r="AJ146" s="151" t="e">
        <f>IF(AJ134&gt;'Authority RAG Thresholds'!$I$15,"G",IF(AJ134&lt;'Authority RAG Thresholds'!$G$15,"R","A"))</f>
        <v>#DIV/0!</v>
      </c>
    </row>
    <row r="147" spans="1:37" ht="12" x14ac:dyDescent="0.2">
      <c r="A147" s="143"/>
      <c r="C147" s="143"/>
      <c r="D147" s="27"/>
      <c r="E147" s="27" t="s">
        <v>68</v>
      </c>
      <c r="F147" s="27"/>
      <c r="G147" s="27"/>
      <c r="H147" s="151" t="str">
        <f>IF(H135&gt;'Authority RAG Thresholds'!$I$16,"G",IF(H135&lt;'Authority RAG Thresholds'!$G$16,"R","A"))</f>
        <v>R</v>
      </c>
      <c r="I147" s="45"/>
      <c r="J147" s="45"/>
      <c r="K147" s="151" t="str">
        <f>IF(K135&gt;'Authority RAG Thresholds'!$I$16,"G",IF(K135&lt;'Authority RAG Thresholds'!$G$16,"R","A"))</f>
        <v>R</v>
      </c>
      <c r="L147" s="45"/>
      <c r="M147" s="45"/>
      <c r="N147" s="151" t="str">
        <f>IF(N135&gt;'Authority RAG Thresholds'!$I$16,"G",IF(N135&lt;'Authority RAG Thresholds'!$G$16,"R","A"))</f>
        <v>R</v>
      </c>
      <c r="O147" s="27"/>
      <c r="P147" s="27" t="s">
        <v>68</v>
      </c>
      <c r="Q147" s="27"/>
      <c r="R147" s="27"/>
      <c r="S147" s="151" t="str">
        <f>IF(S135&gt;'Authority RAG Thresholds'!$I$16,"G",IF(S135&lt;'Authority RAG Thresholds'!$G$16,"R","A"))</f>
        <v>R</v>
      </c>
      <c r="T147" s="45"/>
      <c r="U147" s="45"/>
      <c r="V147" s="151" t="str">
        <f>IF(V135&gt;'Authority RAG Thresholds'!$I$16,"G",IF(V135&lt;'Authority RAG Thresholds'!$G$16,"R","A"))</f>
        <v>R</v>
      </c>
      <c r="W147" s="45"/>
      <c r="X147" s="45"/>
      <c r="Y147" s="151" t="str">
        <f>IF(Y135&gt;'Authority RAG Thresholds'!$I$16,"G",IF(Y135&lt;'Authority RAG Thresholds'!$G$16,"R","A"))</f>
        <v>R</v>
      </c>
      <c r="Z147" s="27"/>
      <c r="AA147" s="27" t="s">
        <v>68</v>
      </c>
      <c r="AB147" s="27"/>
      <c r="AC147" s="27"/>
      <c r="AD147" s="151" t="str">
        <f>IF(AD135&gt;'Authority RAG Thresholds'!$I$16,"G",IF(AD135&lt;'Authority RAG Thresholds'!$G$16,"R","A"))</f>
        <v>R</v>
      </c>
      <c r="AE147" s="45"/>
      <c r="AF147" s="45"/>
      <c r="AG147" s="151" t="str">
        <f>IF(AG135&gt;'Authority RAG Thresholds'!$I$16,"G",IF(AG135&lt;'Authority RAG Thresholds'!$G$16,"R","A"))</f>
        <v>R</v>
      </c>
      <c r="AH147" s="45"/>
      <c r="AI147" s="45"/>
      <c r="AJ147" s="151" t="str">
        <f>IF(AJ135&gt;'Authority RAG Thresholds'!$I$16,"G",IF(AJ135&lt;'Authority RAG Thresholds'!$G$16,"R","A"))</f>
        <v>R</v>
      </c>
    </row>
    <row r="148" spans="1:37" ht="12" x14ac:dyDescent="0.2">
      <c r="A148" s="143"/>
      <c r="C148" s="143"/>
      <c r="D148" s="27"/>
      <c r="E148" s="27" t="s">
        <v>253</v>
      </c>
      <c r="F148" s="27"/>
      <c r="G148" s="27"/>
      <c r="H148" s="151" t="str">
        <f>IF(H136="N/A","N/A",IF(H125&lt;0,"R",IF( (H78+H79+H85+H87+H94+H95+H100+H102-H74)&lt;0,"G",IF(H136&gt;'Authority RAG Thresholds'!$I$17,"G",IF(H136&lt;'Authority RAG Thresholds'!$G$17,"R","A")))))</f>
        <v>N/A</v>
      </c>
      <c r="I148" s="45"/>
      <c r="J148" s="45"/>
      <c r="K148" s="151" t="str">
        <f>IF(K136="N/A","N/A",IF(K125&lt;0,"R",IF( (K78+K79+K85+K87+K94+K95+K100+K102-K74)&lt;0,"G",IF(K136&gt;'Authority RAG Thresholds'!$I$17,"G",IF(K136&lt;'Authority RAG Thresholds'!$G$17,"R","A")))))</f>
        <v>N/A</v>
      </c>
      <c r="L148" s="45"/>
      <c r="M148" s="45"/>
      <c r="N148" s="151" t="str">
        <f>IF(N136="N/A","N/A",IF(N125&lt;0,"R",IF( (N78+N79+N85+N87+N94+N95+N100+N102-N74)&lt;0,"G",IF(N136&gt;'Authority RAG Thresholds'!$I$17,"G",IF(N136&lt;'Authority RAG Thresholds'!$G$17,"R","A")))))</f>
        <v>N/A</v>
      </c>
      <c r="O148" s="27"/>
      <c r="P148" s="27" t="s">
        <v>253</v>
      </c>
      <c r="Q148" s="27"/>
      <c r="R148" s="27"/>
      <c r="S148" s="151" t="str">
        <f>IF(S136="N/A","N/A",IF(S125&lt;0,"R",IF( (S78+S79+S85+S87+S94+S95+S100+S102-S74)&lt;0,"G",IF(S136&gt;'Authority RAG Thresholds'!$I$17,"G",IF(S136&lt;'Authority RAG Thresholds'!$G$17,"R","A")))))</f>
        <v>N/A</v>
      </c>
      <c r="T148" s="45"/>
      <c r="U148" s="45"/>
      <c r="V148" s="151" t="str">
        <f>IF(V136="N/A","N/A",IF(V125&lt;0,"R",IF( (V78+V79+V85+V87+V94+V95+V100+V102-V74)&lt;0,"G",IF(V136&gt;'Authority RAG Thresholds'!$I$17,"G",IF(V136&lt;'Authority RAG Thresholds'!$G$17,"R","A")))))</f>
        <v>N/A</v>
      </c>
      <c r="W148" s="45"/>
      <c r="X148" s="45"/>
      <c r="Y148" s="151" t="str">
        <f>IF(Y136="N/A","N/A",IF(Y125&lt;0,"R",IF( (Y78+Y79+Y85+Y87+Y94+Y95+Y100+Y102-Y74)&lt;0,"G",IF(Y136&gt;'Authority RAG Thresholds'!$I$17,"G",IF(Y136&lt;'Authority RAG Thresholds'!$G$17,"R","A")))))</f>
        <v>N/A</v>
      </c>
      <c r="Z148" s="27"/>
      <c r="AA148" s="27" t="s">
        <v>253</v>
      </c>
      <c r="AB148" s="27"/>
      <c r="AC148" s="27"/>
      <c r="AD148" s="151" t="str">
        <f>IF(AD136="N/A","N/A",IF(AD125&lt;0,"R",IF( (AD78+AD79+AD85+AD87+AD94+AD95+AD100+AD102-AD74)&lt;0,"G",IF(AD136&gt;'Authority RAG Thresholds'!$I$17,"G",IF(AD136&lt;'Authority RAG Thresholds'!$G$17,"R","A")))))</f>
        <v>N/A</v>
      </c>
      <c r="AE148" s="45"/>
      <c r="AF148" s="45"/>
      <c r="AG148" s="151" t="str">
        <f>IF(AG136="N/A","N/A",IF(AG125&lt;0,"R",IF( (AG78+AG79+AG85+AG87+AG94+AG95+AG100+AG102-AG74)&lt;0,"G",IF(AG136&gt;'Authority RAG Thresholds'!$I$17,"G",IF(AG136&lt;'Authority RAG Thresholds'!$G$17,"R","A")))))</f>
        <v>N/A</v>
      </c>
      <c r="AH148" s="45"/>
      <c r="AI148" s="45"/>
      <c r="AJ148" s="151" t="str">
        <f>IF(AJ136="N/A","N/A",IF(AJ125&lt;0,"R",IF( (AJ78+AJ79+AJ85+AJ87+AJ94+AJ95+AJ100+AJ102-AJ74)&lt;0,"G",IF(AJ136&gt;'Authority RAG Thresholds'!$I$17,"G",IF(AJ136&lt;'Authority RAG Thresholds'!$G$17,"R","A")))))</f>
        <v>N/A</v>
      </c>
    </row>
    <row r="149" spans="1:37" ht="12" x14ac:dyDescent="0.2">
      <c r="A149" s="143"/>
      <c r="C149" s="143"/>
      <c r="D149" s="27"/>
      <c r="E149" s="27" t="s">
        <v>77</v>
      </c>
      <c r="F149" s="27"/>
      <c r="G149" s="27"/>
      <c r="H149" s="151" t="e">
        <f>IF((H39-H55)&lt;0,"R",IF(((H78+H79+H85+H87+H94+H95+H100+H102-H74)&lt;0),"G",IF(H137&lt;'Authority RAG Thresholds'!$I$18,"G",IF(H137&gt;'Authority RAG Thresholds'!$G$18,"R","A"))))</f>
        <v>#DIV/0!</v>
      </c>
      <c r="I149" s="45"/>
      <c r="J149" s="45"/>
      <c r="K149" s="151" t="e">
        <f>IF((K39-K55)&lt;0,"R",IF(((K78+K79+K85+K87+K94+K95+K100+K102-K74)&lt;0),"G",IF(K137&lt;'Authority RAG Thresholds'!$I$18,"G",IF(K137&gt;'Authority RAG Thresholds'!$G$18,"R","A"))))</f>
        <v>#DIV/0!</v>
      </c>
      <c r="L149" s="45"/>
      <c r="M149" s="45"/>
      <c r="N149" s="151" t="e">
        <f>IF((N39-N55)&lt;0,"R",IF(((N78+N79+N85+N87+N94+N95+N100+N102-N74)&lt;0),"G",IF(N137&lt;'Authority RAG Thresholds'!$I$18,"G",IF(N137&gt;'Authority RAG Thresholds'!$G$18,"R","A"))))</f>
        <v>#DIV/0!</v>
      </c>
      <c r="O149" s="27"/>
      <c r="P149" s="27" t="s">
        <v>77</v>
      </c>
      <c r="Q149" s="27"/>
      <c r="R149" s="27"/>
      <c r="S149" s="151" t="e">
        <f>IF((S39-S55)&lt;0,"R",IF(((S78+S79+S85+S87+S94+S95+S100+S102-S74)&lt;0),"G",IF(S137&lt;'Authority RAG Thresholds'!$I$18,"G",IF(S137&gt;'Authority RAG Thresholds'!$G$18,"R","A"))))</f>
        <v>#DIV/0!</v>
      </c>
      <c r="T149" s="45"/>
      <c r="U149" s="45"/>
      <c r="V149" s="151" t="e">
        <f>IF((V39-V55)&lt;0,"R",IF(((V78+V79+V85+V87+V94+V95+V100+V102-V74)&lt;0),"G",IF(V137&lt;'Authority RAG Thresholds'!$I$18,"G",IF(V137&gt;'Authority RAG Thresholds'!$G$18,"R","A"))))</f>
        <v>#DIV/0!</v>
      </c>
      <c r="W149" s="45"/>
      <c r="X149" s="45"/>
      <c r="Y149" s="151" t="e">
        <f>IF((Y39-Y55)&lt;0,"R",IF(((Y78+Y79+Y85+Y87+Y94+Y95+Y100+Y102-Y74)&lt;0),"G",IF(Y137&lt;'Authority RAG Thresholds'!$I$18,"G",IF(Y137&gt;'Authority RAG Thresholds'!$G$18,"R","A"))))</f>
        <v>#DIV/0!</v>
      </c>
      <c r="Z149" s="27"/>
      <c r="AA149" s="27" t="s">
        <v>77</v>
      </c>
      <c r="AB149" s="27"/>
      <c r="AC149" s="27"/>
      <c r="AD149" s="151" t="e">
        <f>IF((AD39-AD55)&lt;0,"R",IF(((AD78+AD79+AD85+AD87+AD94+AD95+AD100+AD102-AD74)&lt;0),"G",IF(AD137&lt;'Authority RAG Thresholds'!$I$18,"G",IF(AD137&gt;'Authority RAG Thresholds'!$G$18,"R","A"))))</f>
        <v>#DIV/0!</v>
      </c>
      <c r="AE149" s="45"/>
      <c r="AF149" s="45"/>
      <c r="AG149" s="151" t="e">
        <f>IF((AG39-AG55)&lt;0,"R",IF(((AG78+AG79+AG85+AG87+AG94+AG95+AG100+AG102-AG74)&lt;0),"G",IF(AG137&lt;'Authority RAG Thresholds'!$I$18,"G",IF(AG137&gt;'Authority RAG Thresholds'!$G$18,"R","A"))))</f>
        <v>#DIV/0!</v>
      </c>
      <c r="AH149" s="45"/>
      <c r="AI149" s="45"/>
      <c r="AJ149" s="151" t="e">
        <f>IF((AJ39-AJ55)&lt;0,"R",IF(((AJ78+AJ79+AJ85+AJ87+AJ94+AJ95+AJ100+AJ102-AJ74)&lt;0),"G",IF(AJ137&lt;'Authority RAG Thresholds'!$I$18,"G",IF(AJ137&gt;'Authority RAG Thresholds'!$G$18,"R","A"))))</f>
        <v>#DIV/0!</v>
      </c>
    </row>
    <row r="150" spans="1:37" ht="12" x14ac:dyDescent="0.2">
      <c r="A150" s="143"/>
      <c r="C150" s="143"/>
      <c r="D150" s="27"/>
      <c r="E150" s="27" t="s">
        <v>82</v>
      </c>
      <c r="F150" s="27"/>
      <c r="G150" s="27"/>
      <c r="H150" s="151" t="e">
        <f>IF((H39-H55)&lt;0,"R",IF(((H78+H79+H85+H87+H94+H95+H100+H102-H74-(H61-H96))&lt;0),"G",IF(H138&lt;'Authority RAG Thresholds'!$I$19,"G",IF(H138&gt;'Authority RAG Thresholds'!$G$19,"R","A"))))</f>
        <v>#DIV/0!</v>
      </c>
      <c r="I150" s="45"/>
      <c r="J150" s="45"/>
      <c r="K150" s="151" t="e">
        <f>IF((K39-K55)&lt;0,"R",IF(((K78+K79+K85+K87+K94+K95+K100+K102-K74-(K61-K96))&lt;0),"G",IF(K138&lt;'Authority RAG Thresholds'!$I$19,"G",IF(K138&gt;'Authority RAG Thresholds'!$G$19,"R","A"))))</f>
        <v>#DIV/0!</v>
      </c>
      <c r="L150" s="45"/>
      <c r="M150" s="45"/>
      <c r="N150" s="151" t="e">
        <f>IF((N39-N55)&lt;0,"R",IF(((N78+N79+N85+N87+N94+N95+N100+N102-N74-(N61-N96))&lt;0),"G",IF(N138&lt;'Authority RAG Thresholds'!$I$19,"G",IF(N138&gt;'Authority RAG Thresholds'!$G$19,"R","A"))))</f>
        <v>#DIV/0!</v>
      </c>
      <c r="O150" s="27"/>
      <c r="P150" s="27" t="s">
        <v>82</v>
      </c>
      <c r="Q150" s="27"/>
      <c r="R150" s="27"/>
      <c r="S150" s="151" t="e">
        <f>IF((S39-S55)&lt;0,"R",IF(((S78+S79+S85+S87+S94+S95+S100+S102-S74-(S61-S96))&lt;0),"G",IF(S138&lt;'Authority RAG Thresholds'!$I$19,"G",IF(S138&gt;'Authority RAG Thresholds'!$G$19,"R","A"))))</f>
        <v>#DIV/0!</v>
      </c>
      <c r="T150" s="45"/>
      <c r="U150" s="45"/>
      <c r="V150" s="151" t="e">
        <f>IF((V39-V55)&lt;0,"R",IF(((V78+V79+V85+V87+V94+V95+V100+V102-V74-(V61-V96))&lt;0),"G",IF(V138&lt;'Authority RAG Thresholds'!$I$19,"G",IF(V138&gt;'Authority RAG Thresholds'!$G$19,"R","A"))))</f>
        <v>#DIV/0!</v>
      </c>
      <c r="W150" s="45"/>
      <c r="X150" s="45"/>
      <c r="Y150" s="151" t="e">
        <f>IF((Y39-Y55)&lt;0,"R",IF(((Y78+Y79+Y85+Y87+Y94+Y95+Y100+Y102-Y74-(Y61-Y96))&lt;0),"G",IF(Y138&lt;'Authority RAG Thresholds'!$I$19,"G",IF(Y138&gt;'Authority RAG Thresholds'!$G$19,"R","A"))))</f>
        <v>#DIV/0!</v>
      </c>
      <c r="Z150" s="27"/>
      <c r="AA150" s="27" t="s">
        <v>82</v>
      </c>
      <c r="AB150" s="27"/>
      <c r="AC150" s="27"/>
      <c r="AD150" s="151" t="e">
        <f>IF((AD39-AD55)&lt;0,"R",IF(((AD78+AD79+AD85+AD87+AD94+AD95+AD100+AD102-AD74-(AD61-AD96))&lt;0),"G",IF(AD138&lt;'Authority RAG Thresholds'!$I$19,"G",IF(AD138&gt;'Authority RAG Thresholds'!$G$19,"R","A"))))</f>
        <v>#DIV/0!</v>
      </c>
      <c r="AE150" s="45"/>
      <c r="AF150" s="45"/>
      <c r="AG150" s="151" t="e">
        <f>IF((AG39-AG55)&lt;0,"R",IF(((AG78+AG79+AG85+AG87+AG94+AG95+AG100+AG102-AG74-(AG61-AG96))&lt;0),"G",IF(AG138&lt;'Authority RAG Thresholds'!$I$19,"G",IF(AG138&gt;'Authority RAG Thresholds'!$G$19,"R","A"))))</f>
        <v>#DIV/0!</v>
      </c>
      <c r="AH150" s="45"/>
      <c r="AI150" s="45"/>
      <c r="AJ150" s="151" t="e">
        <f>IF((AJ39-AJ55)&lt;0,"R",IF(((AJ78+AJ79+AJ85+AJ87+AJ94+AJ95+AJ100+AJ102-AJ74-(AJ61-AJ96))&lt;0),"G",IF(AJ138&lt;'Authority RAG Thresholds'!$I$19,"G",IF(AJ138&gt;'Authority RAG Thresholds'!$G$19,"R","A"))))</f>
        <v>#DIV/0!</v>
      </c>
    </row>
    <row r="151" spans="1:37" ht="12" x14ac:dyDescent="0.2">
      <c r="A151" s="143"/>
      <c r="C151" s="143"/>
      <c r="D151" s="27"/>
      <c r="E151" s="27" t="s">
        <v>75</v>
      </c>
      <c r="F151" s="27"/>
      <c r="G151" s="27"/>
      <c r="H151" s="151" t="str">
        <f>IF(H39&lt;0,"R",IF(-(H45+H30)&lt;=0,"G",IF(H139&gt;'Authority RAG Thresholds'!$I$20,"G",IF(H139&lt;'Authority RAG Thresholds'!$G$20,"R","A"))))</f>
        <v>G</v>
      </c>
      <c r="I151" s="45"/>
      <c r="J151" s="45"/>
      <c r="K151" s="151" t="str">
        <f>IF(K39&lt;0,"R",IF(-(K45+K30)&lt;=0,"G",IF(K139&gt;'Authority RAG Thresholds'!$I$20,"G",IF(K139&lt;'Authority RAG Thresholds'!$G$20,"R","A"))))</f>
        <v>G</v>
      </c>
      <c r="L151" s="45"/>
      <c r="M151" s="45"/>
      <c r="N151" s="151" t="str">
        <f>IF(N39&lt;0,"R",IF(-(N45+N30)&lt;=0,"G",IF(N139&gt;'Authority RAG Thresholds'!$I$20,"G",IF(N139&lt;'Authority RAG Thresholds'!$G$20,"R","A"))))</f>
        <v>G</v>
      </c>
      <c r="O151" s="27"/>
      <c r="P151" s="27" t="s">
        <v>75</v>
      </c>
      <c r="Q151" s="27"/>
      <c r="R151" s="27"/>
      <c r="S151" s="151" t="str">
        <f>IF(S39&lt;0,"R",IF(-(S45+S30)&lt;=0,"G",IF(S139&gt;'Authority RAG Thresholds'!$I$20,"G",IF(S139&lt;'Authority RAG Thresholds'!$G$20,"R","A"))))</f>
        <v>G</v>
      </c>
      <c r="T151" s="45"/>
      <c r="U151" s="45"/>
      <c r="V151" s="151" t="str">
        <f>IF(V39&lt;0,"R",IF(-(V45+V30)&lt;=0,"G",IF(V139&gt;'Authority RAG Thresholds'!$I$20,"G",IF(V139&lt;'Authority RAG Thresholds'!$G$20,"R","A"))))</f>
        <v>G</v>
      </c>
      <c r="W151" s="45"/>
      <c r="X151" s="45"/>
      <c r="Y151" s="151" t="str">
        <f>IF(Y39&lt;0,"R",IF(-(Y45+Y30)&lt;=0,"G",IF(Y139&gt;'Authority RAG Thresholds'!$I$20,"G",IF(Y139&lt;'Authority RAG Thresholds'!$G$20,"R","A"))))</f>
        <v>G</v>
      </c>
      <c r="Z151" s="27"/>
      <c r="AA151" s="27" t="s">
        <v>75</v>
      </c>
      <c r="AB151" s="27"/>
      <c r="AC151" s="27"/>
      <c r="AD151" s="151" t="str">
        <f>IF(AD39&lt;0,"R",IF(-(AD45+AD30)&lt;=0,"G",IF(AD139&gt;'Authority RAG Thresholds'!$I$20,"G",IF(AD139&lt;'Authority RAG Thresholds'!$G$20,"R","A"))))</f>
        <v>G</v>
      </c>
      <c r="AE151" s="45"/>
      <c r="AF151" s="45"/>
      <c r="AG151" s="151" t="str">
        <f>IF(AG39&lt;0,"R",IF(-(AG45+AG30)&lt;=0,"G",IF(AG139&gt;'Authority RAG Thresholds'!$I$20,"G",IF(AG139&lt;'Authority RAG Thresholds'!$G$20,"R","A"))))</f>
        <v>G</v>
      </c>
      <c r="AH151" s="45"/>
      <c r="AI151" s="45"/>
      <c r="AJ151" s="151" t="str">
        <f>IF(AJ39&lt;0,"R",IF(-(AJ45+AJ30)&lt;=0,"G",IF(AJ139&gt;'Authority RAG Thresholds'!$I$20,"G",IF(AJ139&lt;'Authority RAG Thresholds'!$G$20,"R","A"))))</f>
        <v>G</v>
      </c>
    </row>
    <row r="152" spans="1:37" ht="12" x14ac:dyDescent="0.2">
      <c r="A152" s="143"/>
      <c r="C152" s="143"/>
      <c r="D152" s="27"/>
      <c r="E152" s="27" t="s">
        <v>78</v>
      </c>
      <c r="F152" s="27"/>
      <c r="G152" s="27"/>
      <c r="H152" s="151" t="e">
        <f>IF(H140&gt;'Authority RAG Thresholds'!$I$21,"G",IF(H140&lt;'Authority RAG Thresholds'!$G$21,"R","A"))</f>
        <v>#DIV/0!</v>
      </c>
      <c r="I152" s="45"/>
      <c r="J152" s="45"/>
      <c r="K152" s="151" t="e">
        <f>IF(K140&gt;'Authority RAG Thresholds'!$I$21,"G",IF(K140&lt;'Authority RAG Thresholds'!$G$21,"R","A"))</f>
        <v>#DIV/0!</v>
      </c>
      <c r="L152" s="45"/>
      <c r="M152" s="45"/>
      <c r="N152" s="151" t="e">
        <f>IF(N140&gt;'Authority RAG Thresholds'!$I$21,"G",IF(N140&lt;'Authority RAG Thresholds'!$G$21,"R","A"))</f>
        <v>#DIV/0!</v>
      </c>
      <c r="O152" s="27"/>
      <c r="P152" s="27" t="s">
        <v>78</v>
      </c>
      <c r="Q152" s="27"/>
      <c r="R152" s="27"/>
      <c r="S152" s="151" t="e">
        <f>IF(S140&gt;'Authority RAG Thresholds'!$I$21,"G",IF(S140&lt;'Authority RAG Thresholds'!$G$21,"R","A"))</f>
        <v>#DIV/0!</v>
      </c>
      <c r="T152" s="45"/>
      <c r="U152" s="45"/>
      <c r="V152" s="151" t="e">
        <f>IF(V140&gt;'Authority RAG Thresholds'!$I$21,"G",IF(V140&lt;'Authority RAG Thresholds'!$G$21,"R","A"))</f>
        <v>#DIV/0!</v>
      </c>
      <c r="W152" s="45"/>
      <c r="X152" s="45"/>
      <c r="Y152" s="151" t="e">
        <f>IF(Y140&gt;'Authority RAG Thresholds'!$I$21,"G",IF(Y140&lt;'Authority RAG Thresholds'!$G$21,"R","A"))</f>
        <v>#DIV/0!</v>
      </c>
      <c r="Z152" s="27"/>
      <c r="AA152" s="27" t="s">
        <v>78</v>
      </c>
      <c r="AB152" s="27"/>
      <c r="AC152" s="27"/>
      <c r="AD152" s="151" t="e">
        <f>IF(AD140&gt;'Authority RAG Thresholds'!$I$21,"G",IF(AD140&lt;'Authority RAG Thresholds'!$G$21,"R","A"))</f>
        <v>#DIV/0!</v>
      </c>
      <c r="AE152" s="45"/>
      <c r="AF152" s="45"/>
      <c r="AG152" s="151" t="e">
        <f>IF(AG140&gt;'Authority RAG Thresholds'!$I$21,"G",IF(AG140&lt;'Authority RAG Thresholds'!$G$21,"R","A"))</f>
        <v>#DIV/0!</v>
      </c>
      <c r="AH152" s="45"/>
      <c r="AI152" s="45"/>
      <c r="AJ152" s="151" t="e">
        <f>IF(AJ140&gt;'Authority RAG Thresholds'!$I$21,"G",IF(AJ140&lt;'Authority RAG Thresholds'!$G$21,"R","A"))</f>
        <v>#DIV/0!</v>
      </c>
    </row>
    <row r="153" spans="1:37" ht="12" x14ac:dyDescent="0.2">
      <c r="A153" s="143"/>
      <c r="C153" s="143"/>
      <c r="D153" s="27"/>
      <c r="E153" s="27" t="s">
        <v>79</v>
      </c>
      <c r="F153" s="27"/>
      <c r="G153" s="27"/>
      <c r="H153" s="151" t="str">
        <f>IF(H141&gt;'Authority RAG Thresholds'!$G$22,"G","R")</f>
        <v>R</v>
      </c>
      <c r="I153" s="45"/>
      <c r="J153" s="45"/>
      <c r="K153" s="151" t="str">
        <f>IF(K141&gt;'Authority RAG Thresholds'!$G$22,"G","R")</f>
        <v>R</v>
      </c>
      <c r="L153" s="45"/>
      <c r="M153" s="45"/>
      <c r="N153" s="151" t="str">
        <f>IF(N141&gt;'Authority RAG Thresholds'!$G$22,"G","R")</f>
        <v>R</v>
      </c>
      <c r="O153" s="27"/>
      <c r="P153" s="27" t="s">
        <v>79</v>
      </c>
      <c r="Q153" s="27"/>
      <c r="R153" s="27"/>
      <c r="S153" s="151" t="str">
        <f>IF(S141&gt;'Authority RAG Thresholds'!$G$22,"G","R")</f>
        <v>R</v>
      </c>
      <c r="T153" s="45"/>
      <c r="U153" s="45"/>
      <c r="V153" s="151" t="str">
        <f>IF(V141&gt;'Authority RAG Thresholds'!$G$22,"G","R")</f>
        <v>R</v>
      </c>
      <c r="W153" s="45"/>
      <c r="X153" s="45"/>
      <c r="Y153" s="151" t="str">
        <f>IF(Y141&gt;'Authority RAG Thresholds'!$G$22,"G","R")</f>
        <v>R</v>
      </c>
      <c r="Z153" s="27"/>
      <c r="AA153" s="27" t="s">
        <v>79</v>
      </c>
      <c r="AB153" s="27"/>
      <c r="AC153" s="27"/>
      <c r="AD153" s="151" t="str">
        <f>IF(AD141&gt;'Authority RAG Thresholds'!$G$22,"G","R")</f>
        <v>R</v>
      </c>
      <c r="AE153" s="45"/>
      <c r="AF153" s="45"/>
      <c r="AG153" s="151" t="str">
        <f>IF(AG141&gt;'Authority RAG Thresholds'!$G$22,"G","R")</f>
        <v>R</v>
      </c>
      <c r="AH153" s="45"/>
      <c r="AI153" s="45"/>
      <c r="AJ153" s="151" t="str">
        <f>IF(AJ141&gt;'Authority RAG Thresholds'!$G$22,"G","R")</f>
        <v>R</v>
      </c>
    </row>
    <row r="154" spans="1:37" ht="12" x14ac:dyDescent="0.2">
      <c r="A154" s="143"/>
      <c r="C154" s="143"/>
      <c r="D154" s="27"/>
      <c r="E154" s="27" t="s">
        <v>80</v>
      </c>
      <c r="F154" s="27"/>
      <c r="G154" s="27"/>
      <c r="H154" s="151" t="e">
        <f>IF(H117=SysConfig!$F$43,"R",IF((H116+H62+H73)&lt;0,"G",IF(H142&lt;'Authority RAG Thresholds'!$I$23,"G",IF(H142&gt;'Authority RAG Thresholds'!$G$23,"R","A"))))</f>
        <v>#DIV/0!</v>
      </c>
      <c r="I154" s="45"/>
      <c r="J154" s="45"/>
      <c r="K154" s="151" t="e">
        <f>IF(K117=SysConfig!$F$43,"R",IF((K116+K62+K73)&lt;0,"G",IF(K142&lt;'Authority RAG Thresholds'!$I$23,"G",IF(K142&gt;'Authority RAG Thresholds'!$G$23,"R","A"))))</f>
        <v>#DIV/0!</v>
      </c>
      <c r="L154" s="45"/>
      <c r="M154" s="45"/>
      <c r="N154" s="151" t="e">
        <f>IF(N117=SysConfig!$F$43,"R",IF((N116+N62+N73)&lt;0,"G",IF(N142&lt;'Authority RAG Thresholds'!$I$23,"G",IF(N142&gt;'Authority RAG Thresholds'!$G$23,"R","A"))))</f>
        <v>#DIV/0!</v>
      </c>
      <c r="O154" s="27"/>
      <c r="P154" s="27" t="s">
        <v>80</v>
      </c>
      <c r="Q154" s="27"/>
      <c r="R154" s="27"/>
      <c r="S154" s="151" t="e">
        <f>IF(S117=SysConfig!$F$43,"R",IF((S116+S62+S73)&lt;0,"G",IF(S142&lt;'Authority RAG Thresholds'!$I$23,"G",IF(S142&gt;'Authority RAG Thresholds'!$G$23,"R","A"))))</f>
        <v>#DIV/0!</v>
      </c>
      <c r="T154" s="45"/>
      <c r="U154" s="45"/>
      <c r="V154" s="151" t="e">
        <f>IF(V117=SysConfig!$F$43,"R",IF((V116+V62+V73)&lt;0,"G",IF(V142&lt;'Authority RAG Thresholds'!$I$23,"G",IF(V142&gt;'Authority RAG Thresholds'!$G$23,"R","A"))))</f>
        <v>#DIV/0!</v>
      </c>
      <c r="W154" s="45"/>
      <c r="X154" s="45"/>
      <c r="Y154" s="151" t="e">
        <f>IF(Y117=SysConfig!$F$43,"R",IF((Y116+Y62+Y73)&lt;0,"G",IF(Y142&lt;'Authority RAG Thresholds'!$I$23,"G",IF(Y142&gt;'Authority RAG Thresholds'!$G$23,"R","A"))))</f>
        <v>#DIV/0!</v>
      </c>
      <c r="Z154" s="27"/>
      <c r="AA154" s="27" t="s">
        <v>80</v>
      </c>
      <c r="AB154" s="27"/>
      <c r="AC154" s="27"/>
      <c r="AD154" s="151" t="e">
        <f>IF(AD117=SysConfig!$F$43,"R",IF((AD116+AD62+AD73)&lt;0,"G",IF(AD142&lt;'Authority RAG Thresholds'!$I$23,"G",IF(AD142&gt;'Authority RAG Thresholds'!$G$23,"R","A"))))</f>
        <v>#DIV/0!</v>
      </c>
      <c r="AE154" s="45"/>
      <c r="AF154" s="45"/>
      <c r="AG154" s="151" t="e">
        <f>IF(AG117=SysConfig!$F$43,"R",IF((AG116+AG62+AG73)&lt;0,"G",IF(AG142&lt;'Authority RAG Thresholds'!$I$23,"G",IF(AG142&gt;'Authority RAG Thresholds'!$G$23,"R","A"))))</f>
        <v>#DIV/0!</v>
      </c>
      <c r="AH154" s="45"/>
      <c r="AI154" s="45"/>
      <c r="AJ154" s="151" t="e">
        <f>IF(AJ117=SysConfig!$F$43,"R",IF((AJ116+AJ62+AJ73)&lt;0,"G",IF(AJ142&lt;'Authority RAG Thresholds'!$I$23,"G",IF(AJ142&gt;'Authority RAG Thresholds'!$G$23,"R","A"))))</f>
        <v>#DIV/0!</v>
      </c>
    </row>
    <row r="155" spans="1:37" ht="12" x14ac:dyDescent="0.2">
      <c r="A155" s="143"/>
      <c r="C155" s="143"/>
      <c r="D155" s="27"/>
      <c r="E155" s="27"/>
      <c r="F155" s="27"/>
      <c r="G155" s="27"/>
      <c r="H155" s="27"/>
      <c r="I155" s="45"/>
      <c r="J155" s="45"/>
      <c r="K155" s="27"/>
      <c r="L155" s="45"/>
      <c r="M155" s="45"/>
      <c r="N155" s="27"/>
      <c r="O155" s="27"/>
      <c r="P155" s="27"/>
      <c r="Q155" s="27"/>
      <c r="R155" s="27"/>
      <c r="S155" s="27"/>
      <c r="T155" s="45"/>
      <c r="U155" s="45"/>
      <c r="V155" s="27"/>
      <c r="W155" s="45"/>
      <c r="X155" s="45"/>
      <c r="Y155" s="27"/>
      <c r="Z155" s="27"/>
      <c r="AA155" s="27"/>
      <c r="AB155" s="27"/>
      <c r="AC155" s="27"/>
      <c r="AD155" s="27"/>
      <c r="AE155" s="45"/>
      <c r="AF155" s="45"/>
      <c r="AG155" s="27"/>
      <c r="AH155" s="45"/>
      <c r="AI155" s="45"/>
      <c r="AJ155" s="27"/>
    </row>
    <row r="156" spans="1:37" ht="15.75" x14ac:dyDescent="0.25">
      <c r="A156" s="117" t="s">
        <v>158</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row>
    <row r="157" spans="1:37" ht="14.45" customHeight="1" x14ac:dyDescent="0.2"/>
    <row r="158" spans="1:37" ht="14.45" hidden="1" customHeight="1" x14ac:dyDescent="0.2"/>
    <row r="159" spans="1:37" ht="14.45" hidden="1" customHeight="1" x14ac:dyDescent="0.2"/>
    <row r="160" spans="1:37" ht="14.45" hidden="1" customHeight="1" x14ac:dyDescent="0.2"/>
    <row r="161" ht="14.45" hidden="1" customHeight="1" x14ac:dyDescent="0.2"/>
    <row r="162" ht="14.45" hidden="1" customHeight="1" x14ac:dyDescent="0.2"/>
    <row r="163" ht="14.45" hidden="1" customHeight="1" x14ac:dyDescent="0.2"/>
    <row r="164" ht="14.45" hidden="1" customHeight="1" x14ac:dyDescent="0.2"/>
    <row r="165" ht="14.45" hidden="1" customHeight="1" x14ac:dyDescent="0.2"/>
    <row r="166" ht="14.45" hidden="1" customHeight="1" x14ac:dyDescent="0.2"/>
    <row r="167" ht="14.45" hidden="1" customHeight="1" x14ac:dyDescent="0.2"/>
    <row r="168" ht="14.45" hidden="1" customHeight="1" x14ac:dyDescent="0.2"/>
    <row r="169" ht="14.45" hidden="1" customHeight="1" x14ac:dyDescent="0.2"/>
  </sheetData>
  <sheetProtection password="B276" sheet="1" objects="1" scenarios="1"/>
  <protectedRanges>
    <protectedRange sqref="F40 I40 L40 Q40 T40 W40 AB40 AE40 AH40" name="Lead Financial Input_1"/>
    <protectedRange sqref="H24 K24 N24 S24 V24 Y24 AD24 AG24 AJ24" name="Lead Financial Input_4"/>
    <protectedRange sqref="G40 J40 M40 R40 U40 X40 AC40 AF40 AI40" name="Lead Financial Input_3"/>
    <protectedRange sqref="H22" name="Sub Supplier 3"/>
    <protectedRange sqref="K22" name="Sub Supplier 3_1"/>
    <protectedRange sqref="N22" name="Sub Supplier 3_2"/>
    <protectedRange sqref="S22" name="Sub Supplier 3_3"/>
    <protectedRange sqref="V22" name="Sub Supplier 3_4"/>
    <protectedRange sqref="Y22" name="Sub Supplier 3_5"/>
    <protectedRange sqref="AD22" name="Sub Supplier 3_6"/>
    <protectedRange sqref="AG22" name="Sub Supplier 3_7"/>
    <protectedRange sqref="AJ22" name="Sub Supplier 3_8"/>
  </protectedRanges>
  <mergeCells count="1">
    <mergeCell ref="C6:D6"/>
  </mergeCells>
  <conditionalFormatting sqref="H149:H154">
    <cfRule type="expression" dxfId="179" priority="518" stopIfTrue="1">
      <formula>H149="R"</formula>
    </cfRule>
    <cfRule type="expression" dxfId="178" priority="519" stopIfTrue="1">
      <formula>H149="A"</formula>
    </cfRule>
    <cfRule type="expression" dxfId="177" priority="520" stopIfTrue="1">
      <formula>H149="G"</formula>
    </cfRule>
  </conditionalFormatting>
  <conditionalFormatting sqref="H148:H152">
    <cfRule type="expression" dxfId="176" priority="515" stopIfTrue="1">
      <formula>H148="R"</formula>
    </cfRule>
    <cfRule type="expression" dxfId="175" priority="516" stopIfTrue="1">
      <formula>H148="A"</formula>
    </cfRule>
    <cfRule type="expression" dxfId="174" priority="517" stopIfTrue="1">
      <formula>H148="G"</formula>
    </cfRule>
  </conditionalFormatting>
  <conditionalFormatting sqref="H150:H152">
    <cfRule type="expression" dxfId="173" priority="512" stopIfTrue="1">
      <formula>H150="R"</formula>
    </cfRule>
    <cfRule type="expression" dxfId="172" priority="513" stopIfTrue="1">
      <formula>H150="A"</formula>
    </cfRule>
    <cfRule type="expression" dxfId="171" priority="514" stopIfTrue="1">
      <formula>H150="G"</formula>
    </cfRule>
  </conditionalFormatting>
  <conditionalFormatting sqref="H146:H152">
    <cfRule type="expression" dxfId="170" priority="509" stopIfTrue="1">
      <formula>H146="R"</formula>
    </cfRule>
    <cfRule type="expression" dxfId="169" priority="510" stopIfTrue="1">
      <formula>H146="A"</formula>
    </cfRule>
    <cfRule type="expression" dxfId="168" priority="511" stopIfTrue="1">
      <formula>H146="G"</formula>
    </cfRule>
  </conditionalFormatting>
  <conditionalFormatting sqref="C5:D5">
    <cfRule type="expression" dxfId="167" priority="410">
      <formula>IF(AND(sysChk=0,sysWarn=0),1,0)</formula>
    </cfRule>
    <cfRule type="expression" dxfId="166" priority="411">
      <formula>IF(AND(sysChk=0,sysWarn&lt;&gt;0),1,0)</formula>
    </cfRule>
    <cfRule type="expression" dxfId="165" priority="412">
      <formula>IF(sysChk&lt;&gt;0,1,0)</formula>
    </cfRule>
  </conditionalFormatting>
  <conditionalFormatting sqref="K149:K154">
    <cfRule type="expression" dxfId="164" priority="95" stopIfTrue="1">
      <formula>K149="R"</formula>
    </cfRule>
    <cfRule type="expression" dxfId="163" priority="96" stopIfTrue="1">
      <formula>K149="A"</formula>
    </cfRule>
    <cfRule type="expression" dxfId="162" priority="97" stopIfTrue="1">
      <formula>K149="G"</formula>
    </cfRule>
  </conditionalFormatting>
  <conditionalFormatting sqref="K148:K152">
    <cfRule type="expression" dxfId="161" priority="92" stopIfTrue="1">
      <formula>K148="R"</formula>
    </cfRule>
    <cfRule type="expression" dxfId="160" priority="93" stopIfTrue="1">
      <formula>K148="A"</formula>
    </cfRule>
    <cfRule type="expression" dxfId="159" priority="94" stopIfTrue="1">
      <formula>K148="G"</formula>
    </cfRule>
  </conditionalFormatting>
  <conditionalFormatting sqref="K150:K152">
    <cfRule type="expression" dxfId="158" priority="89" stopIfTrue="1">
      <formula>K150="R"</formula>
    </cfRule>
    <cfRule type="expression" dxfId="157" priority="90" stopIfTrue="1">
      <formula>K150="A"</formula>
    </cfRule>
    <cfRule type="expression" dxfId="156" priority="91" stopIfTrue="1">
      <formula>K150="G"</formula>
    </cfRule>
  </conditionalFormatting>
  <conditionalFormatting sqref="K146:K152">
    <cfRule type="expression" dxfId="155" priority="86" stopIfTrue="1">
      <formula>K146="R"</formula>
    </cfRule>
    <cfRule type="expression" dxfId="154" priority="87" stopIfTrue="1">
      <formula>K146="A"</formula>
    </cfRule>
    <cfRule type="expression" dxfId="153" priority="88" stopIfTrue="1">
      <formula>K146="G"</formula>
    </cfRule>
  </conditionalFormatting>
  <conditionalFormatting sqref="N149:N154">
    <cfRule type="expression" dxfId="152" priority="83" stopIfTrue="1">
      <formula>N149="R"</formula>
    </cfRule>
    <cfRule type="expression" dxfId="151" priority="84" stopIfTrue="1">
      <formula>N149="A"</formula>
    </cfRule>
    <cfRule type="expression" dxfId="150" priority="85" stopIfTrue="1">
      <formula>N149="G"</formula>
    </cfRule>
  </conditionalFormatting>
  <conditionalFormatting sqref="N148:N152">
    <cfRule type="expression" dxfId="149" priority="80" stopIfTrue="1">
      <formula>N148="R"</formula>
    </cfRule>
    <cfRule type="expression" dxfId="148" priority="81" stopIfTrue="1">
      <formula>N148="A"</formula>
    </cfRule>
    <cfRule type="expression" dxfId="147" priority="82" stopIfTrue="1">
      <formula>N148="G"</formula>
    </cfRule>
  </conditionalFormatting>
  <conditionalFormatting sqref="N150:N152">
    <cfRule type="expression" dxfId="146" priority="77" stopIfTrue="1">
      <formula>N150="R"</formula>
    </cfRule>
    <cfRule type="expression" dxfId="145" priority="78" stopIfTrue="1">
      <formula>N150="A"</formula>
    </cfRule>
    <cfRule type="expression" dxfId="144" priority="79" stopIfTrue="1">
      <formula>N150="G"</formula>
    </cfRule>
  </conditionalFormatting>
  <conditionalFormatting sqref="N146:N152">
    <cfRule type="expression" dxfId="143" priority="74" stopIfTrue="1">
      <formula>N146="R"</formula>
    </cfRule>
    <cfRule type="expression" dxfId="142" priority="75" stopIfTrue="1">
      <formula>N146="A"</formula>
    </cfRule>
    <cfRule type="expression" dxfId="141" priority="76" stopIfTrue="1">
      <formula>N146="G"</formula>
    </cfRule>
  </conditionalFormatting>
  <conditionalFormatting sqref="S149:S154">
    <cfRule type="expression" dxfId="140" priority="71" stopIfTrue="1">
      <formula>S149="R"</formula>
    </cfRule>
    <cfRule type="expression" dxfId="139" priority="72" stopIfTrue="1">
      <formula>S149="A"</formula>
    </cfRule>
    <cfRule type="expression" dxfId="138" priority="73" stopIfTrue="1">
      <formula>S149="G"</formula>
    </cfRule>
  </conditionalFormatting>
  <conditionalFormatting sqref="S148:S152">
    <cfRule type="expression" dxfId="137" priority="68" stopIfTrue="1">
      <formula>S148="R"</formula>
    </cfRule>
    <cfRule type="expression" dxfId="136" priority="69" stopIfTrue="1">
      <formula>S148="A"</formula>
    </cfRule>
    <cfRule type="expression" dxfId="135" priority="70" stopIfTrue="1">
      <formula>S148="G"</formula>
    </cfRule>
  </conditionalFormatting>
  <conditionalFormatting sqref="S150:S152">
    <cfRule type="expression" dxfId="134" priority="65" stopIfTrue="1">
      <formula>S150="R"</formula>
    </cfRule>
    <cfRule type="expression" dxfId="133" priority="66" stopIfTrue="1">
      <formula>S150="A"</formula>
    </cfRule>
    <cfRule type="expression" dxfId="132" priority="67" stopIfTrue="1">
      <formula>S150="G"</formula>
    </cfRule>
  </conditionalFormatting>
  <conditionalFormatting sqref="S146:S152">
    <cfRule type="expression" dxfId="131" priority="62" stopIfTrue="1">
      <formula>S146="R"</formula>
    </cfRule>
    <cfRule type="expression" dxfId="130" priority="63" stopIfTrue="1">
      <formula>S146="A"</formula>
    </cfRule>
    <cfRule type="expression" dxfId="129" priority="64" stopIfTrue="1">
      <formula>S146="G"</formula>
    </cfRule>
  </conditionalFormatting>
  <conditionalFormatting sqref="V149:V154">
    <cfRule type="expression" dxfId="128" priority="59" stopIfTrue="1">
      <formula>V149="R"</formula>
    </cfRule>
    <cfRule type="expression" dxfId="127" priority="60" stopIfTrue="1">
      <formula>V149="A"</formula>
    </cfRule>
    <cfRule type="expression" dxfId="126" priority="61" stopIfTrue="1">
      <formula>V149="G"</formula>
    </cfRule>
  </conditionalFormatting>
  <conditionalFormatting sqref="V148:V152">
    <cfRule type="expression" dxfId="125" priority="56" stopIfTrue="1">
      <formula>V148="R"</formula>
    </cfRule>
    <cfRule type="expression" dxfId="124" priority="57" stopIfTrue="1">
      <formula>V148="A"</formula>
    </cfRule>
    <cfRule type="expression" dxfId="123" priority="58" stopIfTrue="1">
      <formula>V148="G"</formula>
    </cfRule>
  </conditionalFormatting>
  <conditionalFormatting sqref="V150:V152">
    <cfRule type="expression" dxfId="122" priority="53" stopIfTrue="1">
      <formula>V150="R"</formula>
    </cfRule>
    <cfRule type="expression" dxfId="121" priority="54" stopIfTrue="1">
      <formula>V150="A"</formula>
    </cfRule>
    <cfRule type="expression" dxfId="120" priority="55" stopIfTrue="1">
      <formula>V150="G"</formula>
    </cfRule>
  </conditionalFormatting>
  <conditionalFormatting sqref="V146:V152">
    <cfRule type="expression" dxfId="119" priority="50" stopIfTrue="1">
      <formula>V146="R"</formula>
    </cfRule>
    <cfRule type="expression" dxfId="118" priority="51" stopIfTrue="1">
      <formula>V146="A"</formula>
    </cfRule>
    <cfRule type="expression" dxfId="117" priority="52" stopIfTrue="1">
      <formula>V146="G"</formula>
    </cfRule>
  </conditionalFormatting>
  <conditionalFormatting sqref="Y149:Y154">
    <cfRule type="expression" dxfId="116" priority="47" stopIfTrue="1">
      <formula>Y149="R"</formula>
    </cfRule>
    <cfRule type="expression" dxfId="115" priority="48" stopIfTrue="1">
      <formula>Y149="A"</formula>
    </cfRule>
    <cfRule type="expression" dxfId="114" priority="49" stopIfTrue="1">
      <formula>Y149="G"</formula>
    </cfRule>
  </conditionalFormatting>
  <conditionalFormatting sqref="Y148:Y152">
    <cfRule type="expression" dxfId="113" priority="44" stopIfTrue="1">
      <formula>Y148="R"</formula>
    </cfRule>
    <cfRule type="expression" dxfId="112" priority="45" stopIfTrue="1">
      <formula>Y148="A"</formula>
    </cfRule>
    <cfRule type="expression" dxfId="111" priority="46" stopIfTrue="1">
      <formula>Y148="G"</formula>
    </cfRule>
  </conditionalFormatting>
  <conditionalFormatting sqref="Y150:Y152">
    <cfRule type="expression" dxfId="110" priority="41" stopIfTrue="1">
      <formula>Y150="R"</formula>
    </cfRule>
    <cfRule type="expression" dxfId="109" priority="42" stopIfTrue="1">
      <formula>Y150="A"</formula>
    </cfRule>
    <cfRule type="expression" dxfId="108" priority="43" stopIfTrue="1">
      <formula>Y150="G"</formula>
    </cfRule>
  </conditionalFormatting>
  <conditionalFormatting sqref="Y146:Y152">
    <cfRule type="expression" dxfId="107" priority="38" stopIfTrue="1">
      <formula>Y146="R"</formula>
    </cfRule>
    <cfRule type="expression" dxfId="106" priority="39" stopIfTrue="1">
      <formula>Y146="A"</formula>
    </cfRule>
    <cfRule type="expression" dxfId="105" priority="40" stopIfTrue="1">
      <formula>Y146="G"</formula>
    </cfRule>
  </conditionalFormatting>
  <conditionalFormatting sqref="AD149:AD154">
    <cfRule type="expression" dxfId="104" priority="35" stopIfTrue="1">
      <formula>AD149="R"</formula>
    </cfRule>
    <cfRule type="expression" dxfId="103" priority="36" stopIfTrue="1">
      <formula>AD149="A"</formula>
    </cfRule>
    <cfRule type="expression" dxfId="102" priority="37" stopIfTrue="1">
      <formula>AD149="G"</formula>
    </cfRule>
  </conditionalFormatting>
  <conditionalFormatting sqref="AD148:AD152">
    <cfRule type="expression" dxfId="101" priority="32" stopIfTrue="1">
      <formula>AD148="R"</formula>
    </cfRule>
    <cfRule type="expression" dxfId="100" priority="33" stopIfTrue="1">
      <formula>AD148="A"</formula>
    </cfRule>
    <cfRule type="expression" dxfId="99" priority="34" stopIfTrue="1">
      <formula>AD148="G"</formula>
    </cfRule>
  </conditionalFormatting>
  <conditionalFormatting sqref="AD150:AD152">
    <cfRule type="expression" dxfId="98" priority="29" stopIfTrue="1">
      <formula>AD150="R"</formula>
    </cfRule>
    <cfRule type="expression" dxfId="97" priority="30" stopIfTrue="1">
      <formula>AD150="A"</formula>
    </cfRule>
    <cfRule type="expression" dxfId="96" priority="31" stopIfTrue="1">
      <formula>AD150="G"</formula>
    </cfRule>
  </conditionalFormatting>
  <conditionalFormatting sqref="AD146:AD152">
    <cfRule type="expression" dxfId="95" priority="26" stopIfTrue="1">
      <formula>AD146="R"</formula>
    </cfRule>
    <cfRule type="expression" dxfId="94" priority="27" stopIfTrue="1">
      <formula>AD146="A"</formula>
    </cfRule>
    <cfRule type="expression" dxfId="93" priority="28" stopIfTrue="1">
      <formula>AD146="G"</formula>
    </cfRule>
  </conditionalFormatting>
  <conditionalFormatting sqref="AG149:AG154">
    <cfRule type="expression" dxfId="92" priority="23" stopIfTrue="1">
      <formula>AG149="R"</formula>
    </cfRule>
    <cfRule type="expression" dxfId="91" priority="24" stopIfTrue="1">
      <formula>AG149="A"</formula>
    </cfRule>
    <cfRule type="expression" dxfId="90" priority="25" stopIfTrue="1">
      <formula>AG149="G"</formula>
    </cfRule>
  </conditionalFormatting>
  <conditionalFormatting sqref="AG148:AG152">
    <cfRule type="expression" dxfId="89" priority="20" stopIfTrue="1">
      <formula>AG148="R"</formula>
    </cfRule>
    <cfRule type="expression" dxfId="88" priority="21" stopIfTrue="1">
      <formula>AG148="A"</formula>
    </cfRule>
    <cfRule type="expression" dxfId="87" priority="22" stopIfTrue="1">
      <formula>AG148="G"</formula>
    </cfRule>
  </conditionalFormatting>
  <conditionalFormatting sqref="AG150:AG152">
    <cfRule type="expression" dxfId="86" priority="17" stopIfTrue="1">
      <formula>AG150="R"</formula>
    </cfRule>
    <cfRule type="expression" dxfId="85" priority="18" stopIfTrue="1">
      <formula>AG150="A"</formula>
    </cfRule>
    <cfRule type="expression" dxfId="84" priority="19" stopIfTrue="1">
      <formula>AG150="G"</formula>
    </cfRule>
  </conditionalFormatting>
  <conditionalFormatting sqref="AG146:AG152">
    <cfRule type="expression" dxfId="83" priority="14" stopIfTrue="1">
      <formula>AG146="R"</formula>
    </cfRule>
    <cfRule type="expression" dxfId="82" priority="15" stopIfTrue="1">
      <formula>AG146="A"</formula>
    </cfRule>
    <cfRule type="expression" dxfId="81" priority="16" stopIfTrue="1">
      <formula>AG146="G"</formula>
    </cfRule>
  </conditionalFormatting>
  <conditionalFormatting sqref="AJ149:AJ154">
    <cfRule type="expression" dxfId="80" priority="11" stopIfTrue="1">
      <formula>AJ149="R"</formula>
    </cfRule>
    <cfRule type="expression" dxfId="79" priority="12" stopIfTrue="1">
      <formula>AJ149="A"</formula>
    </cfRule>
    <cfRule type="expression" dxfId="78" priority="13" stopIfTrue="1">
      <formula>AJ149="G"</formula>
    </cfRule>
  </conditionalFormatting>
  <conditionalFormatting sqref="AJ148:AJ152">
    <cfRule type="expression" dxfId="77" priority="8" stopIfTrue="1">
      <formula>AJ148="R"</formula>
    </cfRule>
    <cfRule type="expression" dxfId="76" priority="9" stopIfTrue="1">
      <formula>AJ148="A"</formula>
    </cfRule>
    <cfRule type="expression" dxfId="75" priority="10" stopIfTrue="1">
      <formula>AJ148="G"</formula>
    </cfRule>
  </conditionalFormatting>
  <conditionalFormatting sqref="AJ150:AJ152">
    <cfRule type="expression" dxfId="74" priority="5" stopIfTrue="1">
      <formula>AJ150="R"</formula>
    </cfRule>
    <cfRule type="expression" dxfId="73" priority="6" stopIfTrue="1">
      <formula>AJ150="A"</formula>
    </cfRule>
    <cfRule type="expression" dxfId="72" priority="7" stopIfTrue="1">
      <formula>AJ150="G"</formula>
    </cfRule>
  </conditionalFormatting>
  <conditionalFormatting sqref="AJ146:AJ152">
    <cfRule type="expression" dxfId="71" priority="2" stopIfTrue="1">
      <formula>AJ146="R"</formula>
    </cfRule>
    <cfRule type="expression" dxfId="70" priority="3" stopIfTrue="1">
      <formula>AJ146="A"</formula>
    </cfRule>
    <cfRule type="expression" dxfId="69" priority="4" stopIfTrue="1">
      <formula>AJ146="G"</formula>
    </cfRule>
  </conditionalFormatting>
  <pageMargins left="0.19685039370078741" right="0.15748031496062992" top="0.74803149606299213" bottom="0.74803149606299213" header="0.31496062992125984" footer="0.31496062992125984"/>
  <pageSetup paperSize="8" scale="62" fitToWidth="2" orientation="portrait" r:id="rId1"/>
  <colBreaks count="1" manualBreakCount="1">
    <brk id="25" min="13" max="139" man="1"/>
  </colBreaks>
  <legacyDrawing r:id="rId2"/>
  <extLst>
    <ext xmlns:x14="http://schemas.microsoft.com/office/spreadsheetml/2009/9/main" uri="{CCE6A557-97BC-4b89-ADB6-D9C93CAAB3DF}">
      <x14:dataValidations xmlns:xm="http://schemas.microsoft.com/office/excel/2006/main" count="7">
        <x14:dataValidation type="custom" allowBlank="1" showInputMessage="1" showErrorMessage="1" errorTitle="Data Entry Error" error="You have selected &quot;Private Limited Company/Public Limited Company&quot; or &quot;None&quot; as subcontractor but are entering data into Not-for-profit/Voluntary Sector Organisation tab.">
          <x14:formula1>
            <xm:f>'Bidder Instructions'!$G$40=SysConfig!$F$37</xm:f>
          </x14:formula1>
          <xm:sqref>N25:N31 E16 AJ55 AB123:AJ124 F52:N52 F33:N38 Q123:Y124 AB33:AJ38 AB45:AJ49 AB52:AJ52 Q33:Y38 AB40:AJ41 N127 F40:N41 Q52:Y52 Y21:Y23 AB127:AJ127 F45:N49 Q40:Y41 K123:K124 N123:N124 Q127:Y127 Q45:Y49 AJ58:AJ63 F107:N111 AG55 Q107:Y111 AJ78:AJ87 Y78:Y87 N66:N75 Y66:Y75 AD66:AD75 N78:N87 N94:N102 Y94:Y102 H123:H124 K127 H127 Y25:Y31 AJ94:AJ102 AJ25:AJ31 AJ21:AJ23 AH21:AI31 AG21:AG23 AG25:AG31 AE21:AF31 AD21:AD23 AD25:AD31 P16 AA16 AB21:AC31 AB107:AJ111 N58:N63 Y58:Y63 AJ66:AJ75 AG66:AG75 AD78:AD87 AG78:AG87 S66:S75 V66:V75 S78:S87 V78:V87 H66:H75 K66:K75 H78:H87 K78:K87 H94:H102 K94:K102 S94:S102 V94:V102 AD94:AD102 AG94:AG102 Y55 H58:H63 K58:K63 S58:S63 V58:V63 AD58:AD63 AG58:AG63 F21:G31 H25:H31 H21:H23 I21:J31 K25:K31 K21:K23 L21:M31 N21:N23 Q21:R31 S25:S31 S21:S23 T21:U31 V25:V31 V21:V23 W21:X31 H55 K55 S55 V55 AD55</xm:sqref>
        </x14:dataValidation>
        <x14:dataValidation type="list" allowBlank="1" showInputMessage="1" showErrorMessage="1" errorTitle="Data Entry Error" error="You have selected &quot;Private Limited Company/Public Limited Company&quot; or &quot;None&quot; as subcontractor but are entering data into Not-for-profit/Voluntary Sector Organisation tab.">
          <x14:formula1>
            <xm:f>SysConfig!$F$20:$F$27</xm:f>
          </x14:formula1>
          <xm:sqref>H24 K24 N24 S24 V24 Y24 AD24 AG24 AJ24</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SysConfig!$F$43:$F$44</xm:f>
          </x14:formula1>
          <xm:sqref>H117 K117 N117 S117 V117 Y117 AD117 AG117 AJ117</xm:sqref>
        </x14:dataValidation>
        <x14:dataValidation type="custom" allowBlank="1" showInputMessage="1" showErrorMessage="1" errorTitle="Data Entry Error" error="You have selected &quot;Private Limited Company/Public Limited Company&quot; or &quot;None&quot; as subcontractor but are entering data into Not-for-profit/Voluntary Sector Organisation tab. Otherwise you have entered a positive value for D&amp;A.">
          <x14:formula1>
            <xm:f>AND('Bidder Instructions'!$G$40=SysConfig!$F$37,F55&lt;=0)</xm:f>
          </x14:formula1>
          <xm:sqref>F55:G55 I55:J55 L55:M55 Q55:R55 T55:U55 W55:X55 AB55:AC55 AE55:AF55 AH55:AI55</xm:sqref>
        </x14:dataValidation>
        <x14:dataValidation type="custom" allowBlank="1" showInputMessage="1" showErrorMessage="1" errorTitle="Data Entry Error" error="You have selected &quot;Private Limited Company/Public Limited Company&quot; or &quot;None&quot; as subcontractor but are entering data into Not-for-profit/Voluntary Sector Organisation tab.">
          <x14:formula1>
            <xm:f>$G$45=SysConfig!$F$37</xm:f>
          </x14:formula1>
          <xm:sqref>N55</xm:sqref>
        </x14:dataValidation>
        <x14:dataValidation type="custom" allowBlank="1" showInputMessage="1" showErrorMessage="1" errorTitle="Data Entry Error" error="You have selected &quot;Private Limited Company/PLC&quot; but are entering data into the &quot; Not-for-profit/Voluntary Sector Organisation&quot; tab. Otherwise, you are attempting to enter a negative value in the balance sheet.">
          <x14:formula1>
            <xm:f>AND($G$45=SysConfig!$F$37,AG116&gt;=0)</xm:f>
          </x14:formula1>
          <xm:sqref>AG116</xm:sqref>
        </x14:dataValidation>
        <x14:dataValidation type="custom" allowBlank="1" showInputMessage="1" showErrorMessage="1" errorTitle="Data Entry Error" error="You have selected &quot;Private Limited Company/PLC&quot; or &quot;None&quot; but are entering data into the &quot;Not-for-profit/Voluntary Sector Organisation&quot; tab. Otherwise, you are attempting to enter a negative value in the balance sheet.">
          <x14:formula1>
            <xm:f>AND('Bidder Instructions'!$G$40=SysConfig!$F$37,F58&gt;=0)</xm:f>
          </x14:formula1>
          <xm:sqref>AJ116 AH94:AI102 AD116 Y116 V116 S116 N116 K116 H116 AE66:AF75 AB66:AC75 W66:X75 W78:X87 AB78:AC87 AE78:AF87 L66:M75 Q66:R75 T66:U75 L78:M87 Q78:R87 T78:U87 AH58:AI63 F66:G75 I66:J75 AH66:AI75 I78:J87 AH78:AI87 F94:G102 I94:J102 L94:M102 Q94:R102 T94:U102 W94:X102 AB94:AC102 AE94:AF102 AE58:AF63 I58:J63 L58:M63 Q58:R63 T58:U63 W58:X63 AB58:AC63 F78:G87 F58:G63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3442C0486CC24EBBAD8699EB72CBA7" ma:contentTypeVersion="6" ma:contentTypeDescription="Create a new document." ma:contentTypeScope="" ma:versionID="74eecd0f02660833bcf39ee8a8d223c9">
  <xsd:schema xmlns:xsd="http://www.w3.org/2001/XMLSchema" xmlns:xs="http://www.w3.org/2001/XMLSchema" xmlns:p="http://schemas.microsoft.com/office/2006/metadata/properties" xmlns:ns2="885439bf-a03e-4994-a2bc-2a223ebc4ddc" xmlns:ns3="cc793e0e-7ede-4355-8289-18a94c370c4a" targetNamespace="http://schemas.microsoft.com/office/2006/metadata/properties" ma:root="true" ma:fieldsID="1a8f1b83e42fcab5a477d9c8f2a086ba" ns2:_="" ns3:_="">
    <xsd:import namespace="885439bf-a03e-4994-a2bc-2a223ebc4ddc"/>
    <xsd:import namespace="cc793e0e-7ede-4355-8289-18a94c370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439bf-a03e-4994-a2bc-2a223ebc4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3e0e-7ede-4355-8289-18a94c370c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c793e0e-7ede-4355-8289-18a94c370c4a">
      <UserInfo>
        <DisplayName>Strother, James</DisplayName>
        <AccountId>12</AccountId>
        <AccountType/>
      </UserInfo>
      <UserInfo>
        <DisplayName>Dixon, Guy</DisplayName>
        <AccountId>11</AccountId>
        <AccountType/>
      </UserInfo>
    </SharedWithUsers>
  </documentManagement>
</p:properties>
</file>

<file path=customXml/itemProps1.xml><?xml version="1.0" encoding="utf-8"?>
<ds:datastoreItem xmlns:ds="http://schemas.openxmlformats.org/officeDocument/2006/customXml" ds:itemID="{3590B642-1026-4117-A85F-D060B3645644}">
  <ds:schemaRefs>
    <ds:schemaRef ds:uri="http://schemas.microsoft.com/sharepoint/v3/contenttype/forms"/>
  </ds:schemaRefs>
</ds:datastoreItem>
</file>

<file path=customXml/itemProps2.xml><?xml version="1.0" encoding="utf-8"?>
<ds:datastoreItem xmlns:ds="http://schemas.openxmlformats.org/officeDocument/2006/customXml" ds:itemID="{C058216A-5919-4C99-A59A-B4C2D5533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439bf-a03e-4994-a2bc-2a223ebc4ddc"/>
    <ds:schemaRef ds:uri="cc793e0e-7ede-4355-8289-18a94c370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9FB417-BBDC-4DD8-9FCE-5D2CD9F54DA0}">
  <ds:schemaRefs>
    <ds:schemaRef ds:uri="http://purl.org/dc/elements/1.1/"/>
    <ds:schemaRef ds:uri="cc793e0e-7ede-4355-8289-18a94c370c4a"/>
    <ds:schemaRef ds:uri="885439bf-a03e-4994-a2bc-2a223ebc4dd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20</vt:i4>
      </vt:variant>
      <vt:variant>
        <vt:lpstr>Charts</vt:lpstr>
      </vt:variant>
      <vt:variant>
        <vt:i4>1</vt:i4>
      </vt:variant>
      <vt:variant>
        <vt:lpstr>Named Ranges</vt:lpstr>
      </vt:variant>
      <vt:variant>
        <vt:i4>32</vt:i4>
      </vt:variant>
    </vt:vector>
  </HeadingPairs>
  <TitlesOfParts>
    <vt:vector size="53" baseType="lpstr">
      <vt:lpstr>Contents</vt:lpstr>
      <vt:lpstr>Authority Instructions</vt:lpstr>
      <vt:lpstr>Bidder Instructions</vt:lpstr>
      <vt:lpstr>Authority RAG Thresholds</vt:lpstr>
      <vt:lpstr>Metric Definitions</vt:lpstr>
      <vt:lpstr>1.1a Lead Financial Input</vt:lpstr>
      <vt:lpstr>1.1b Lead Financial Input</vt:lpstr>
      <vt:lpstr>1.2a Subcontractor Input</vt:lpstr>
      <vt:lpstr>1.2b Subcontractor Input</vt:lpstr>
      <vt:lpstr>2.1 Lead Ancillary Input </vt:lpstr>
      <vt:lpstr>2.2 Subcontractor Ancillary Inp</vt:lpstr>
      <vt:lpstr>3.1 Lead Bidder Assessment</vt:lpstr>
      <vt:lpstr>3.2 Immediate Parent Assmt</vt:lpstr>
      <vt:lpstr>3.3 Ultimate Parent Assmt</vt:lpstr>
      <vt:lpstr>3.4 Subcontractor #1 Assmt</vt:lpstr>
      <vt:lpstr>3.5 Subcontractor #2 Assmt</vt:lpstr>
      <vt:lpstr>3.6 Subcontractor #3 Assmt</vt:lpstr>
      <vt:lpstr>Admin&gt;&gt;</vt:lpstr>
      <vt:lpstr>Setup</vt:lpstr>
      <vt:lpstr>SysConfig</vt:lpstr>
      <vt:lpstr>CoverPage</vt:lpstr>
      <vt:lpstr>cstDaysInWk</vt:lpstr>
      <vt:lpstr>cstDaysInYr</vt:lpstr>
      <vt:lpstr>cstMil</vt:lpstr>
      <vt:lpstr>cstMonthsInQtr</vt:lpstr>
      <vt:lpstr>cstMonthsInYr</vt:lpstr>
      <vt:lpstr>cstProjectName</vt:lpstr>
      <vt:lpstr>cstProtectiveMarking</vt:lpstr>
      <vt:lpstr>cstThou</vt:lpstr>
      <vt:lpstr>cstWeeksInYr</vt:lpstr>
      <vt:lpstr>eTol</vt:lpstr>
      <vt:lpstr>'1.1a Lead Financial Input'!Print_Area</vt:lpstr>
      <vt:lpstr>'1.1b Lead Financial Input'!Print_Area</vt:lpstr>
      <vt:lpstr>'1.2a Subcontractor Input'!Print_Area</vt:lpstr>
      <vt:lpstr>'1.2b Subcontractor Input'!Print_Area</vt:lpstr>
      <vt:lpstr>'3.1 Lead Bidder Assessment'!Print_Area</vt:lpstr>
      <vt:lpstr>'3.2 Immediate Parent Assmt'!Print_Area</vt:lpstr>
      <vt:lpstr>'3.3 Ultimate Parent Assmt'!Print_Area</vt:lpstr>
      <vt:lpstr>'3.4 Subcontractor #1 Assmt'!Print_Area</vt:lpstr>
      <vt:lpstr>'3.5 Subcontractor #2 Assmt'!Print_Area</vt:lpstr>
      <vt:lpstr>'3.6 Subcontractor #3 Assmt'!Print_Area</vt:lpstr>
      <vt:lpstr>'Authority Instructions'!Print_Area</vt:lpstr>
      <vt:lpstr>'Bidder Instructions'!Print_Area</vt:lpstr>
      <vt:lpstr>Contents!Print_Area</vt:lpstr>
      <vt:lpstr>SysConfig!Print_Area</vt:lpstr>
      <vt:lpstr>Contents!Print_Titles</vt:lpstr>
      <vt:lpstr>SysConfig!Print_Titles</vt:lpstr>
      <vt:lpstr>rngContents</vt:lpstr>
      <vt:lpstr>rngNamedRanges</vt:lpstr>
      <vt:lpstr>sysChk</vt:lpstr>
      <vt:lpstr>sysChkWord</vt:lpstr>
      <vt:lpstr>sysWarn</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Vara</dc:creator>
  <cp:lastModifiedBy>Robert Bodell</cp:lastModifiedBy>
  <cp:lastPrinted>2018-12-06T08:37:15Z</cp:lastPrinted>
  <dcterms:created xsi:type="dcterms:W3CDTF">2016-11-14T11:09:32Z</dcterms:created>
  <dcterms:modified xsi:type="dcterms:W3CDTF">2021-12-14T13:27:51Z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