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G:\Business Development\Development and Procurement\Procurement\Shared\Quotations &amp; Tenders\P1660 - Window Cleaning\4. Draft Procurement Documants\"/>
    </mc:Choice>
  </mc:AlternateContent>
  <bookViews>
    <workbookView xWindow="120" yWindow="195" windowWidth="19035" windowHeight="11775"/>
  </bookViews>
  <sheets>
    <sheet name="Title Page" sheetId="1" r:id="rId1"/>
    <sheet name="Price Summary Sheet" sheetId="4" r:id="rId2"/>
    <sheet name="Lot 1 - YHN House" sheetId="5" r:id="rId3"/>
    <sheet name="Lot 2 - YHN Locations" sheetId="2" r:id="rId4"/>
    <sheet name="Lot 3 - Leazes Homes Locations" sheetId="3" r:id="rId5"/>
    <sheet name="Lot 4 - Tree Top Village" sheetId="6" r:id="rId6"/>
  </sheets>
  <calcPr calcId="171027"/>
</workbook>
</file>

<file path=xl/calcChain.xml><?xml version="1.0" encoding="utf-8"?>
<calcChain xmlns="http://schemas.openxmlformats.org/spreadsheetml/2006/main">
  <c r="C12" i="4" l="1"/>
  <c r="J18" i="6" l="1"/>
  <c r="I28" i="2" l="1"/>
  <c r="C8" i="4" s="1"/>
  <c r="I17" i="3" l="1"/>
  <c r="C10" i="4" s="1"/>
  <c r="I9" i="5"/>
  <c r="C6" i="4" s="1"/>
  <c r="C14" i="4" s="1"/>
</calcChain>
</file>

<file path=xl/sharedStrings.xml><?xml version="1.0" encoding="utf-8"?>
<sst xmlns="http://schemas.openxmlformats.org/spreadsheetml/2006/main" count="372" uniqueCount="189">
  <si>
    <t>PREMISES</t>
  </si>
  <si>
    <t>LOCATION ADDRESS</t>
  </si>
  <si>
    <t>NATURE OF WORK</t>
  </si>
  <si>
    <t>TOTAL ANNUAL COST</t>
  </si>
  <si>
    <t>Monthly</t>
  </si>
  <si>
    <t>All Internal surfaces of glazed atrium stairwells. Also both sides of the glass balustrades to both atrium staircases.</t>
  </si>
  <si>
    <t>YHN House</t>
  </si>
  <si>
    <t xml:space="preserve">Allendale House </t>
  </si>
  <si>
    <t xml:space="preserve">All External Windows. Also All Internal Windows In Communal Rooms (ie Lounge, Kitchen, Laundry Room) </t>
  </si>
  <si>
    <t>2 hours</t>
  </si>
  <si>
    <t>Bamburgh House</t>
  </si>
  <si>
    <t>15 Communal windows, 22 bedsits x 2 windows, 33 Flats</t>
  </si>
  <si>
    <t>Belvedere House</t>
  </si>
  <si>
    <t>Conewood House</t>
  </si>
  <si>
    <t>3 hours</t>
  </si>
  <si>
    <t>27 Windows + 36 Flats</t>
  </si>
  <si>
    <t>Coniston Court</t>
  </si>
  <si>
    <t>31 external windows, plus lounge and Kitchen, 36 Flats</t>
  </si>
  <si>
    <t>11/1017</t>
  </si>
  <si>
    <t>Dr Ryan House</t>
  </si>
  <si>
    <t>4 hours</t>
  </si>
  <si>
    <t xml:space="preserve">155 Windows, (mostly 4 pane) more windows at side entrance unable to gain access </t>
  </si>
  <si>
    <t>Dunira House</t>
  </si>
  <si>
    <t>77 windows</t>
  </si>
  <si>
    <t>Eastbourne Court</t>
  </si>
  <si>
    <t>157 windows (4 panes)</t>
  </si>
  <si>
    <t>Hadrian House</t>
  </si>
  <si>
    <t>Iris Steadman House</t>
  </si>
  <si>
    <t>35 Windows, internal windows lounge, kitchen, laundry</t>
  </si>
  <si>
    <t>Keebledale House</t>
  </si>
  <si>
    <t xml:space="preserve">165 windows, (mostly 2 panes), </t>
  </si>
  <si>
    <t>Leagreen Court</t>
  </si>
  <si>
    <t>Margaret Collins House</t>
  </si>
  <si>
    <t>307 Windows (4 panes)</t>
  </si>
  <si>
    <t>Milecastle House</t>
  </si>
  <si>
    <t>1 hour</t>
  </si>
  <si>
    <t>116 Windows</t>
  </si>
  <si>
    <t xml:space="preserve">Community room, All External Windows. Internal Windows including  (ie Lounge, Kitchen, Laundry Room) </t>
  </si>
  <si>
    <t>Quarterly (every 3 months)  All external windows</t>
  </si>
  <si>
    <t>Moor House</t>
  </si>
  <si>
    <t>Shield Court</t>
  </si>
  <si>
    <t>5 hours</t>
  </si>
  <si>
    <t>146 Windows - Internal windows to be checked with warden.</t>
  </si>
  <si>
    <t>The Minories</t>
  </si>
  <si>
    <t>Wansbeck House</t>
  </si>
  <si>
    <t>Newcastle Furniture Services</t>
  </si>
  <si>
    <t>All Internal &amp; External Windows To Ground &amp; First Floors. Clean Both Sides Of Internal Partition Glass.</t>
  </si>
  <si>
    <t>124 external windows, 11 internal - reception, 9 internal 1st floor</t>
  </si>
  <si>
    <t>YPS</t>
  </si>
  <si>
    <t>All External Windows (Including Attic Floor). Also All Internal Windows On Ground Floor, Both Sides Of Velux Attic Window &amp; All Window Frames</t>
  </si>
  <si>
    <t>Every 2 Months</t>
  </si>
  <si>
    <t>ESTIMATED TIME ON SITE (HOURS)</t>
  </si>
  <si>
    <t>COST PER SITE VISIT (£)</t>
  </si>
  <si>
    <t>ADDITIONAL INFORMATION</t>
  </si>
  <si>
    <t>DATE OF LAST CLEAN</t>
  </si>
  <si>
    <t>FREQUENCY OF CLEANING</t>
  </si>
  <si>
    <t>Benton Park Road,              South Gosforth,            Newcastle upon Tyne,            NE7 7LX</t>
  </si>
  <si>
    <t>All external office windows. Also all internal office windows, main entrance internal glazing, external surfaces of the glazed atrium stairwells, both surfaces of  internal glazed partion walls (2nd floor offices), both sides of the glass balustrade (main staircase).</t>
  </si>
  <si>
    <t>All external glazing to 2 atriums, using a cherry picker</t>
  </si>
  <si>
    <t>Leazes Homes Properties - Window Cleaning Works Schedule and Pricing Schedule</t>
  </si>
  <si>
    <t>YHN House - Window Cleaning Works Schedule and Pricing Schedule</t>
  </si>
  <si>
    <t>Scrogg Road</t>
  </si>
  <si>
    <t>Napier Street</t>
  </si>
  <si>
    <t>Metal gates on veranda, Juilet balcony, access will be needed from inside of property</t>
  </si>
  <si>
    <t>Trevelyan Court</t>
  </si>
  <si>
    <t>Bungalows not included in price</t>
  </si>
  <si>
    <t>Burnfoot Court</t>
  </si>
  <si>
    <t>Juliet balconies on properties, access will be needed from inside of property</t>
  </si>
  <si>
    <t>Lawson  House</t>
  </si>
  <si>
    <t>550 external windows, 24 internal plus patio doors, bungalows not to be cleaned</t>
  </si>
  <si>
    <t>Dewley House</t>
  </si>
  <si>
    <t>Hartley Court</t>
  </si>
  <si>
    <t>Lilac Crescent</t>
  </si>
  <si>
    <t>Jubilee Court</t>
  </si>
  <si>
    <t>1 - 18 Station Court        ( excluding No 13 )</t>
  </si>
  <si>
    <t>Fossway,                              Walkergate,                        Newcastle upon Tyne,            NE6 4XF</t>
  </si>
  <si>
    <t>Trevelyan Drive,                  Newbiggin Hall,                               Newcastle upon Tyne                        NE5 4EG</t>
  </si>
  <si>
    <t>Kilbourn House</t>
  </si>
  <si>
    <t>Newlyn Road,                      Fawdon,                                    Newcastle upon Tyne                                                           NE3 3JX</t>
  </si>
  <si>
    <t>1-22 Burnfoot Court, Harehills, Kenton,                                    Newastle upon Tyne                                 NE3 4BU</t>
  </si>
  <si>
    <t>Napier Street,                              Shieldfield,                               Newcastle Upon Tyne.                                               NE2 1XJ</t>
  </si>
  <si>
    <t>Kenton Road,                                                Coxlodge,                                                                Newcastle upon Tyne                                                                                     NE3 3BW.</t>
  </si>
  <si>
    <t>Lilac Crescent,                                                                           Blakelaw,                                                              Newcastle upon Tyne.                                                NE5 3DG</t>
  </si>
  <si>
    <t>49 Scrogg Road,                             Walker,                                    Newcastle upon Tyne.                                                   NE6 4EY</t>
  </si>
  <si>
    <t>Lawson Gardens, Fossway,                              Byker,                                     Newastle upon Tyne                         NE6 2UY</t>
  </si>
  <si>
    <t>Hartley Court,  Holmes Close,                                            Dinnington,                                    Newcastle upon Tyne                                    NE14 7JE</t>
  </si>
  <si>
    <t>Dewley House, Vallum Place,                               Throckley,                                    Newcastle upon Tyne                        NE15 9JJ</t>
  </si>
  <si>
    <t>Quarterly (every 3 Months)</t>
  </si>
  <si>
    <t>Half-Yearly (every 6 Months)</t>
  </si>
  <si>
    <t>(8 external windows, 45 bungalow windows)</t>
  </si>
  <si>
    <t xml:space="preserve">ALL external windows. Also ALL internal windows in Communal Rooms (ie Lounge, Kitchen, Laundry Room, Office) </t>
  </si>
  <si>
    <t>External and internal windows - All 3 stories</t>
  </si>
  <si>
    <t>External and internal + 4 bed bungalows, 4 stories, ALL internal windwos in Community Rooms, (ie Lounge, Kitchen, Laundry Room)</t>
  </si>
  <si>
    <t>580 windows in total</t>
  </si>
  <si>
    <t>No outside taps at property</t>
  </si>
  <si>
    <t xml:space="preserve">2-storey building, 24 flats, L-shaped design. Appointments MUST be made for access as this is a Womens Refuge. </t>
  </si>
  <si>
    <t>6 hours</t>
  </si>
  <si>
    <t xml:space="preserve">4 hours       </t>
  </si>
  <si>
    <t>8 hours</t>
  </si>
  <si>
    <t>7 hours</t>
  </si>
  <si>
    <t>External and internal windows - 6 bungalows</t>
  </si>
  <si>
    <t xml:space="preserve">ALL external windows. Also ALL internal windows in Communal Rooms (ie Lounge, Kitchen, Laundry Room) </t>
  </si>
  <si>
    <t>Not recorded</t>
  </si>
  <si>
    <t>Client: Your Homes Newcastle</t>
  </si>
  <si>
    <t>Contract For:</t>
  </si>
  <si>
    <t>Submitted By:</t>
  </si>
  <si>
    <t>Tenderer To Insert Company Name Here</t>
  </si>
  <si>
    <t>NOTES</t>
  </si>
  <si>
    <t>Your Homes Newcastle - Window Cleaning Works Schedule and Pricing Schedule</t>
  </si>
  <si>
    <t>89 External Windows, 3 stories high, rear of property locked</t>
  </si>
  <si>
    <t>204 windows in totaL, 3 stories high, 3 window panes</t>
  </si>
  <si>
    <t>23 Apartments - 144 Windows 24 windows lounge/kitchen, 52 windows ground, 16 windows 1st</t>
  </si>
  <si>
    <t>35 Windows, (other contractors also used to clean internal windows)</t>
  </si>
  <si>
    <t>24 Flats - 96 Communal windows x 2</t>
  </si>
  <si>
    <t>30 flats - approx 161 windows, 27 windows lounge/kitchen/laundry 1st floor, 13 internal windows, 35 ground, 19 lower ground</t>
  </si>
  <si>
    <t>12 windows and internal,1st floor windows at rear. Poor access</t>
  </si>
  <si>
    <t>Allendale Road,                                   Walker,                                         Newcastle Upon Tyne,                              NE6 2SU</t>
  </si>
  <si>
    <t>Heaton Walk,                                            Byker,                                                    Newcastle Upon Tyne,                                                   NE6 1XQ.</t>
  </si>
  <si>
    <t>Fawdon Park Road,                                                         Fawdon,                                                            Newcastle Upon Tyne.                                                NE3 2PG.</t>
  </si>
  <si>
    <t>Slatyford Lane,                                              Fenham,                                                      Newcastle Upon Tyne,                                                           NE5 2SH</t>
  </si>
  <si>
    <t>Airey Terrace,                                             Walker,                                               Newcastle Upon Tyne,                                                 NE6 3HA</t>
  </si>
  <si>
    <t>Reid Park Road,                                                 Jesmond,                                              Newcastle Upon Tyne,                                                NE2 2EB</t>
  </si>
  <si>
    <t>Eastbourne Avenue,                                           Walker,                                                     Newcastle Upon Tyne,                                                     NE6 4DS</t>
  </si>
  <si>
    <t>Hexham Road,                                                Throckley,                                      Newcastle Upon Tyne,                                             NE15 9HX</t>
  </si>
  <si>
    <t>Thorpe Close,                                               Arthurs Hill,                                                   Newcastle Upon Tyne.                                       NE4 5HN.</t>
  </si>
  <si>
    <t>Keebledale Avenue,                                          Walker,                                              Newcastle Upon Tyne,                                             NE6 4HS</t>
  </si>
  <si>
    <t>Kenton Road,                                             Fawdon,                                                 Newcastle Upon Tyne,                                          NE3 3UW</t>
  </si>
  <si>
    <t>Canterbury Street,                                              Walker,                                                    Newcastle Upon Tyne,                                           NE6 2JB</t>
  </si>
  <si>
    <t>Finchale Court,                                       Walker,                                         Newcastle Upon Tyne,                                     NE6 4YW</t>
  </si>
  <si>
    <t>Monkchester Road,                                          Walker,                                       Newcastle Upon Tyne,                                     NE6 2LN</t>
  </si>
  <si>
    <t>Finchale Court,                                             Walker,                                             Newcastle Upon Tyne,                                              NE6 4YW</t>
  </si>
  <si>
    <t>Hamilton Crescent,                                                    Arthurs Hill,                                            Newcastle Upon Tyne.                                       NE4 5HN.</t>
  </si>
  <si>
    <t>Shield Street,                                      Shieldfield,                                        Newcastle Upon Tyne.                                     NE2 1XS.</t>
  </si>
  <si>
    <t>Roseberry Crescent,                                    Jesmond,                                       Newcastle Upon Tyne,                                        NE2 1EU</t>
  </si>
  <si>
    <t>Aln Court,                                 Lemington,                                     Newcastle Upon Tyne,                                        NE15 8ES.</t>
  </si>
  <si>
    <t>Unit 5,                                        Greenfinch Way,                                         Gateway West,                                          Newburn Riverside Estate,                                    Newcastle Upon Tyne,                                             NE15 8NS</t>
  </si>
  <si>
    <t>Stepping Stones YPS,                                                11-12 Lansdowne Terrace,                                          Gosforth,                                Newcastle Upon Tyne.                                     NE3 1HN.</t>
  </si>
  <si>
    <t>Description</t>
  </si>
  <si>
    <t>Year 1 Pricing</t>
  </si>
  <si>
    <t>Total Cost (Year 1)</t>
  </si>
  <si>
    <t>Window Cleaning Pricing Summary Sheet</t>
  </si>
  <si>
    <t>Monkchester Green / Kingston Green / Welbeck Green</t>
  </si>
  <si>
    <t>3 storey building</t>
  </si>
  <si>
    <t>4 storey building</t>
  </si>
  <si>
    <t>Bamburgh Road,                                    Westerhope,                             Newcastle Upon Tyne,                                            NE5 5PZ.</t>
  </si>
  <si>
    <t>All work must be completed at specific times (to be agreed). Preferrably at weekends or after 6.00pm</t>
  </si>
  <si>
    <t>Bungalow residents have their own window cleaner in place so these don't need to be included within the Contract.</t>
  </si>
  <si>
    <t>7 Windows, plus 28 bungalows who pay £1 per week to a private window cleaner</t>
  </si>
  <si>
    <t>Milecastle House (Annex)</t>
  </si>
  <si>
    <t>Although the main building is closed for refurbishment works, the building annex is accessible and still requires a regular clean</t>
  </si>
  <si>
    <t xml:space="preserve"> The area above the main entrance is difficult to access. A cherry-picker may be required required. Also, there is a flat roof above entrance. No internal flats are to be included.</t>
  </si>
  <si>
    <t>Appendix 3: Pricing Schedule</t>
  </si>
  <si>
    <t>The four corner flats on the first floor are almost impossible to get to as there is a sloped roof underneath (covered in moss) which prevents access with a ladder. Also as they are at the back of the scheme the ground has metal fencing and is overgrown with bushes and trees. Windows can be accessed from inside each flat but must be arranged in advance.</t>
  </si>
  <si>
    <t>Currently closed for Refurbishment Works. To be included when works are complete. YHN to inform the Contractor. Due to re-open in April 2019.</t>
  </si>
  <si>
    <r>
      <rPr>
        <b/>
        <u/>
        <sz val="10"/>
        <color theme="1"/>
        <rFont val="Arial"/>
        <family val="2"/>
      </rPr>
      <t>Note</t>
    </r>
    <r>
      <rPr>
        <b/>
        <sz val="10"/>
        <color theme="1"/>
        <rFont val="Arial"/>
        <family val="2"/>
      </rPr>
      <t>: The Contractor must contact an identified YHN Officer a minimum of 48 hours prior to site attendance.</t>
    </r>
  </si>
  <si>
    <t>THE PROVISION OF A WINDOW CLEANING SERVICES TO VARIOUS IDENTIFIIED ADDRESSES IN NEWCASTLE UPON TYNE</t>
  </si>
  <si>
    <t>Tree Top Village - Window Cleaning Works Schedule and Pricing Schedule</t>
  </si>
  <si>
    <t>Tree Top Village</t>
  </si>
  <si>
    <t>Walker Road,                       Walker,                    Newcastle upon Tyne.          NE6 3JW</t>
  </si>
  <si>
    <t>External Windows:                                                          On the Ground Floor, the windows are all at hand-height. As a suggestion, these windows should be cleaned using applicators and squeegees.                                         On the 1st, 2nd and 3rd floors, the windows should be accessed and cleaned using water-fed poles and using deionised water.</t>
  </si>
  <si>
    <t>10 hours</t>
  </si>
  <si>
    <t xml:space="preserve">Balcony Balustrade Glass (External Surface):             Windows should be accessed and cleaned using water-fed poles and deionised water.                                            </t>
  </si>
  <si>
    <t xml:space="preserve">Balcony Balustrade Glass and Windows (Balcony Surface):                                                                       Access to the glass will have to be from inside of each of the apartments (the windows are hand-height and should be cleaned using applicators and squeeges.                                      </t>
  </si>
  <si>
    <t>If access to the glass can not be arranged, this should be deemed as inaccessible and left to the responsibility of the individual Tenant.</t>
  </si>
  <si>
    <t xml:space="preserve">Front Area Lobby Glass and Rear Lobby Glass (External):                                                                                            The high-level windows should be accessed and cleaned using water-fed poles and deionised water. The lower sections are hand-height and should be cleaned using applicators &amp; squeegees. </t>
  </si>
  <si>
    <t xml:space="preserve">Internal Windows:                                                              </t>
  </si>
  <si>
    <t>External Windows</t>
  </si>
  <si>
    <t>WINDOW LOCATION</t>
  </si>
  <si>
    <t xml:space="preserve">Balcony Balustrade Glass (External Surface):             Windows should be accessed from the balcony areas and cleaned using a PFK20 cleaning kit attached to an EZ120 OptiLoc telescopic pole (or an equivalent make and model).                                            </t>
  </si>
  <si>
    <t>14 hours</t>
  </si>
  <si>
    <t xml:space="preserve">Balcony Balustrade Glass (Internal Surface):             The balustrade glass is hand-height and should be cleaned using applicators and squeegees..                                            </t>
  </si>
  <si>
    <t>4 Hours</t>
  </si>
  <si>
    <t>Front Area Lobby Glass (Internal):                                                                                                                           At the top level of windows (where the girder is located), the windows will be accessed from floor level. Cleaning will be via a PFK20 cleaning kit attached to a GN36SH18 'Gooseneck' head assembly and 45' SWIFT water-fed pole (or an equivalent). The remainder of the glass can be accessed from floor level and done via a PFK20 cleaning kit attached to a CJA00 angled joint and, EZ500 OptiLoc telescopic pole.</t>
  </si>
  <si>
    <t xml:space="preserve">Rear Lobby Glass (Internal):                                           Top row of windows (where girder is situated), the windows will be accessed from the balcony. Cleaning will be via PFK20 cleaning kit attached to GN36SH18 'Gooseneck' Head Assembly and 45’ SWIFT water-fed pole . The remainder of the glass will be accessed from each balcony cleaning will be via PFK20 cleaning kit attached to CJA00 angled joint and EZ500 Optiloc pole.                                            </t>
  </si>
  <si>
    <t xml:space="preserve">Internal Stairwell / Passage Windows:                            The windows are hand-height and should be cleaned using applicators and squeegees.         </t>
  </si>
  <si>
    <t>Lobby Skylight:                                                                 This is a self-cleaning glass, therefore there is no requirement for accessing and cleaning this area.</t>
  </si>
  <si>
    <t xml:space="preserve">Business Units:                                                                All Business Units are not included in this specification. </t>
  </si>
  <si>
    <t>Not Included</t>
  </si>
  <si>
    <t>(Tenderer To Insert Company Name Here)</t>
  </si>
  <si>
    <t>Lot 1 - YHN House (Headquarters Building)</t>
  </si>
  <si>
    <t>Lot 2 - Various Your Homes Newcastle Properties</t>
  </si>
  <si>
    <t>Lot 3 - Various Leazes Homes Properties</t>
  </si>
  <si>
    <t>Lot 4 - Tree Top Village</t>
  </si>
  <si>
    <t>Note:</t>
  </si>
  <si>
    <t>Currently closed for Refurbishment Works. To be included when works are complete. YHN to inform the Contractor. Due to re-open in May 2018.</t>
  </si>
  <si>
    <t>Building due to close in June or July 2018.</t>
  </si>
  <si>
    <t>ALL communal windows</t>
  </si>
  <si>
    <t>Please note that due to the design of the building and the under-floor heating, some of the access is restricted and 'challenging'. Therefore, all of the access methods identified / proposed are not ideal but, will be suitable and sufficient for the cleaning and maintenance of the windows, etc. This being the case,  we would insist on a site visit and, are 'open' to alternative cleaning suggestions as long as they include our specifics as a minimum. If a different or alteranative cleaning suggestion is to be made, please ensure that this is clearly stated and detailed.</t>
  </si>
  <si>
    <t>Your Homes Newcastle plan to appoint one Supplier for each of the ‘Lots’ identified. However, depending upon the final evaluation of each Lot, this could be the same Supplier in each case. This being the case, Suppliers are welcome to apply for one or more of the ‘Lots’ identified in this tender.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</si>
</sst>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quot;£&quot;#,##0.00"/>
  </numFmts>
  <fonts count="18" x14ac:knownFonts="1">
    <font>
      <sz val="11"/>
      <color theme="1"/>
      <name val="Calibri"/>
      <family val="2"/>
      <scheme val="minor"/>
    </font>
    <font>
      <b/>
      <sz val="11"/>
      <color theme="1"/>
      <name val="Calibri"/>
      <family val="2"/>
      <scheme val="minor"/>
    </font>
    <font>
      <b/>
      <sz val="10"/>
      <name val="Arial"/>
      <family val="2"/>
    </font>
    <font>
      <sz val="14"/>
      <color theme="1"/>
      <name val="Arial"/>
      <family val="2"/>
    </font>
    <font>
      <b/>
      <sz val="14"/>
      <color theme="1"/>
      <name val="Arial"/>
      <family val="2"/>
    </font>
    <font>
      <sz val="12"/>
      <color theme="1"/>
      <name val="Arial"/>
      <family val="2"/>
    </font>
    <font>
      <b/>
      <sz val="10"/>
      <color theme="1"/>
      <name val="Arial"/>
      <family val="2"/>
    </font>
    <font>
      <b/>
      <u/>
      <sz val="14"/>
      <color theme="1"/>
      <name val="Arial"/>
      <family val="2"/>
    </font>
    <font>
      <u/>
      <sz val="14"/>
      <color theme="1"/>
      <name val="Calibri"/>
      <family val="2"/>
      <scheme val="minor"/>
    </font>
    <font>
      <b/>
      <sz val="14"/>
      <color theme="1"/>
      <name val="Calibri"/>
      <family val="2"/>
      <scheme val="minor"/>
    </font>
    <font>
      <b/>
      <sz val="14"/>
      <color rgb="FFFF0000"/>
      <name val="Arial"/>
      <family val="2"/>
    </font>
    <font>
      <b/>
      <sz val="14"/>
      <color rgb="FFFF0000"/>
      <name val="Calibri"/>
      <family val="2"/>
      <scheme val="minor"/>
    </font>
    <font>
      <b/>
      <sz val="12"/>
      <color theme="1"/>
      <name val="Arial"/>
      <family val="2"/>
    </font>
    <font>
      <b/>
      <u/>
      <sz val="10"/>
      <color theme="1"/>
      <name val="Arial"/>
      <family val="2"/>
    </font>
    <font>
      <b/>
      <u/>
      <sz val="11"/>
      <color theme="1"/>
      <name val="Arial"/>
      <family val="2"/>
    </font>
    <font>
      <sz val="14"/>
      <color theme="1"/>
      <name val="Calibri"/>
      <family val="2"/>
      <scheme val="minor"/>
    </font>
    <font>
      <u/>
      <sz val="11"/>
      <color theme="1"/>
      <name val="Arial"/>
      <family val="2"/>
    </font>
    <font>
      <sz val="11"/>
      <color theme="1"/>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FDE9D9"/>
        <bgColor indexed="64"/>
      </patternFill>
    </fill>
    <fill>
      <patternFill patternType="solid">
        <fgColor theme="4" tint="0.79998168889431442"/>
        <bgColor indexed="64"/>
      </patternFill>
    </fill>
  </fills>
  <borders count="34">
    <border>
      <left/>
      <right/>
      <top/>
      <bottom/>
      <diagonal/>
    </border>
    <border>
      <left style="thick">
        <color auto="1"/>
      </left>
      <right/>
      <top/>
      <bottom/>
      <diagonal/>
    </border>
    <border>
      <left style="thick">
        <color auto="1"/>
      </left>
      <right/>
      <top/>
      <bottom style="thick">
        <color auto="1"/>
      </bottom>
      <diagonal/>
    </border>
    <border>
      <left/>
      <right/>
      <top/>
      <bottom style="thick">
        <color auto="1"/>
      </bottom>
      <diagonal/>
    </border>
    <border>
      <left/>
      <right style="thick">
        <color auto="1"/>
      </right>
      <top/>
      <bottom/>
      <diagonal/>
    </border>
    <border>
      <left/>
      <right style="thick">
        <color auto="1"/>
      </right>
      <top/>
      <bottom style="thick">
        <color auto="1"/>
      </bottom>
      <diagonal/>
    </border>
    <border>
      <left/>
      <right style="thick">
        <color auto="1"/>
      </right>
      <top style="double">
        <color auto="1"/>
      </top>
      <bottom style="double">
        <color auto="1"/>
      </bottom>
      <diagonal/>
    </border>
    <border>
      <left style="thick">
        <color auto="1"/>
      </left>
      <right/>
      <top style="thick">
        <color auto="1"/>
      </top>
      <bottom style="medium">
        <color auto="1"/>
      </bottom>
      <diagonal/>
    </border>
    <border>
      <left/>
      <right style="thick">
        <color auto="1"/>
      </right>
      <top style="thick">
        <color auto="1"/>
      </top>
      <bottom style="medium">
        <color auto="1"/>
      </bottom>
      <diagonal/>
    </border>
    <border>
      <left style="thin">
        <color auto="1"/>
      </left>
      <right style="thin">
        <color auto="1"/>
      </right>
      <top style="thick">
        <color auto="1"/>
      </top>
      <bottom style="medium">
        <color auto="1"/>
      </bottom>
      <diagonal/>
    </border>
    <border>
      <left style="thin">
        <color auto="1"/>
      </left>
      <right style="thin">
        <color auto="1"/>
      </right>
      <top/>
      <bottom/>
      <diagonal/>
    </border>
    <border>
      <left style="thick">
        <color auto="1"/>
      </left>
      <right/>
      <top/>
      <bottom style="thin">
        <color auto="1"/>
      </bottom>
      <diagonal/>
    </border>
    <border>
      <left style="thin">
        <color auto="1"/>
      </left>
      <right style="thin">
        <color auto="1"/>
      </right>
      <top/>
      <bottom style="thin">
        <color auto="1"/>
      </bottom>
      <diagonal/>
    </border>
    <border>
      <left/>
      <right style="thick">
        <color auto="1"/>
      </right>
      <top/>
      <bottom style="thin">
        <color auto="1"/>
      </bottom>
      <diagonal/>
    </border>
    <border>
      <left style="thick">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ck">
        <color auto="1"/>
      </right>
      <top style="thin">
        <color auto="1"/>
      </top>
      <bottom style="thin">
        <color auto="1"/>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auto="1"/>
      </left>
      <right style="thin">
        <color auto="1"/>
      </right>
      <top style="thin">
        <color auto="1"/>
      </top>
      <bottom/>
      <diagonal/>
    </border>
    <border>
      <left style="thick">
        <color indexed="64"/>
      </left>
      <right style="thin">
        <color indexed="64"/>
      </right>
      <top/>
      <bottom/>
      <diagonal/>
    </border>
    <border>
      <left/>
      <right/>
      <top style="thin">
        <color auto="1"/>
      </top>
      <bottom/>
      <diagonal/>
    </border>
    <border>
      <left style="thick">
        <color auto="1"/>
      </left>
      <right/>
      <top style="thin">
        <color auto="1"/>
      </top>
      <bottom/>
      <diagonal/>
    </border>
    <border>
      <left/>
      <right style="thick">
        <color auto="1"/>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double">
        <color auto="1"/>
      </top>
      <bottom style="double">
        <color auto="1"/>
      </bottom>
      <diagonal/>
    </border>
    <border>
      <left style="thin">
        <color auto="1"/>
      </left>
      <right style="thin">
        <color auto="1"/>
      </right>
      <top style="medium">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style="medium">
        <color auto="1"/>
      </top>
      <bottom/>
      <diagonal/>
    </border>
  </borders>
  <cellStyleXfs count="1">
    <xf numFmtId="0" fontId="0" fillId="0" borderId="0"/>
  </cellStyleXfs>
  <cellXfs count="141">
    <xf numFmtId="0" fontId="0" fillId="0" borderId="0" xfId="0"/>
    <xf numFmtId="0" fontId="0" fillId="0" borderId="0" xfId="0" applyAlignment="1">
      <alignment wrapText="1"/>
    </xf>
    <xf numFmtId="0" fontId="0" fillId="0" borderId="1" xfId="0" applyBorder="1"/>
    <xf numFmtId="0" fontId="0" fillId="0" borderId="0" xfId="0" applyBorder="1"/>
    <xf numFmtId="0" fontId="0" fillId="0" borderId="2" xfId="0" applyBorder="1"/>
    <xf numFmtId="0" fontId="0" fillId="0" borderId="3" xfId="0" applyBorder="1"/>
    <xf numFmtId="0" fontId="0" fillId="0" borderId="5" xfId="0" applyBorder="1"/>
    <xf numFmtId="0" fontId="3" fillId="0" borderId="0" xfId="0" applyFont="1"/>
    <xf numFmtId="0" fontId="5" fillId="0" borderId="0" xfId="0" applyFont="1"/>
    <xf numFmtId="0" fontId="2" fillId="0" borderId="1"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6" fillId="0" borderId="0" xfId="0" applyFont="1"/>
    <xf numFmtId="0" fontId="2" fillId="0" borderId="10" xfId="0" applyFont="1" applyFill="1" applyBorder="1" applyAlignment="1">
      <alignment horizontal="left" vertical="center" wrapText="1"/>
    </xf>
    <xf numFmtId="0" fontId="2" fillId="0" borderId="10" xfId="0" applyFont="1" applyFill="1" applyBorder="1" applyAlignment="1">
      <alignment horizontal="center" vertical="center"/>
    </xf>
    <xf numFmtId="0" fontId="2" fillId="0" borderId="15" xfId="0" applyFont="1" applyFill="1" applyBorder="1" applyAlignment="1">
      <alignment horizontal="left" vertical="center" wrapText="1"/>
    </xf>
    <xf numFmtId="0" fontId="2" fillId="0" borderId="15" xfId="0" applyFont="1" applyFill="1" applyBorder="1" applyAlignment="1">
      <alignment horizontal="center" vertical="center" wrapText="1"/>
    </xf>
    <xf numFmtId="0" fontId="2" fillId="0" borderId="12" xfId="0" applyFont="1" applyFill="1" applyBorder="1" applyAlignment="1">
      <alignment horizontal="left" vertical="center" wrapText="1"/>
    </xf>
    <xf numFmtId="0" fontId="2" fillId="0" borderId="12" xfId="0" applyFont="1" applyFill="1" applyBorder="1" applyAlignment="1">
      <alignment horizontal="center" vertical="center" wrapText="1"/>
    </xf>
    <xf numFmtId="0" fontId="6" fillId="0" borderId="1" xfId="0" applyFont="1" applyBorder="1"/>
    <xf numFmtId="0" fontId="6" fillId="0" borderId="0" xfId="0" applyFont="1" applyBorder="1"/>
    <xf numFmtId="0" fontId="6" fillId="0" borderId="2" xfId="0" applyFont="1" applyBorder="1"/>
    <xf numFmtId="0" fontId="6" fillId="0" borderId="3" xfId="0" applyFont="1" applyBorder="1"/>
    <xf numFmtId="0" fontId="6" fillId="0" borderId="5" xfId="0" applyFont="1" applyBorder="1"/>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164" fontId="2" fillId="2" borderId="9" xfId="0" applyNumberFormat="1" applyFont="1" applyFill="1" applyBorder="1" applyAlignment="1">
      <alignment horizontal="center" vertical="center" wrapText="1"/>
    </xf>
    <xf numFmtId="164" fontId="2" fillId="2" borderId="8" xfId="0" applyNumberFormat="1" applyFont="1" applyFill="1" applyBorder="1" applyAlignment="1">
      <alignment horizontal="center" vertical="center" wrapText="1"/>
    </xf>
    <xf numFmtId="14" fontId="2" fillId="0" borderId="10" xfId="0" applyNumberFormat="1" applyFont="1" applyFill="1" applyBorder="1" applyAlignment="1">
      <alignment horizontal="center" vertical="center" wrapText="1"/>
    </xf>
    <xf numFmtId="14" fontId="2" fillId="0" borderId="15" xfId="0" applyNumberFormat="1" applyFont="1" applyFill="1" applyBorder="1" applyAlignment="1">
      <alignment horizontal="center" vertical="center" wrapText="1"/>
    </xf>
    <xf numFmtId="14" fontId="2" fillId="0" borderId="12" xfId="0" applyNumberFormat="1" applyFont="1" applyFill="1" applyBorder="1" applyAlignment="1">
      <alignment horizontal="center" vertical="center"/>
    </xf>
    <xf numFmtId="44" fontId="2" fillId="0" borderId="10" xfId="0" applyNumberFormat="1" applyFont="1" applyFill="1" applyBorder="1" applyAlignment="1">
      <alignment horizontal="center" vertical="center"/>
    </xf>
    <xf numFmtId="44" fontId="2" fillId="0" borderId="15" xfId="0" applyNumberFormat="1" applyFont="1" applyFill="1" applyBorder="1" applyAlignment="1">
      <alignment horizontal="center" vertical="center"/>
    </xf>
    <xf numFmtId="44" fontId="2" fillId="0" borderId="12" xfId="0" applyNumberFormat="1" applyFont="1" applyFill="1" applyBorder="1" applyAlignment="1">
      <alignment horizontal="center" vertical="center"/>
    </xf>
    <xf numFmtId="44" fontId="2" fillId="0" borderId="4" xfId="0" applyNumberFormat="1" applyFont="1" applyFill="1" applyBorder="1" applyAlignment="1">
      <alignment horizontal="center" vertical="center"/>
    </xf>
    <xf numFmtId="44" fontId="2" fillId="0" borderId="16" xfId="0" applyNumberFormat="1" applyFont="1" applyFill="1" applyBorder="1" applyAlignment="1">
      <alignment horizontal="center" vertical="center"/>
    </xf>
    <xf numFmtId="44" fontId="2" fillId="0" borderId="13" xfId="0" applyNumberFormat="1" applyFont="1" applyFill="1" applyBorder="1" applyAlignment="1">
      <alignment horizontal="center" vertical="center"/>
    </xf>
    <xf numFmtId="44" fontId="6" fillId="0" borderId="4" xfId="0" applyNumberFormat="1" applyFont="1" applyBorder="1"/>
    <xf numFmtId="44" fontId="6" fillId="3" borderId="6" xfId="0" applyNumberFormat="1" applyFont="1" applyFill="1" applyBorder="1" applyAlignment="1">
      <alignment horizontal="center" vertical="center"/>
    </xf>
    <xf numFmtId="44" fontId="2" fillId="0" borderId="20" xfId="0" applyNumberFormat="1" applyFont="1" applyFill="1" applyBorder="1" applyAlignment="1">
      <alignment horizontal="center" vertical="center"/>
    </xf>
    <xf numFmtId="44" fontId="2" fillId="0" borderId="15" xfId="0" applyNumberFormat="1" applyFont="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Border="1" applyAlignment="1">
      <alignment horizontal="center" vertical="center" wrapText="1"/>
    </xf>
    <xf numFmtId="0" fontId="2" fillId="0" borderId="20" xfId="0" applyFont="1" applyBorder="1" applyAlignment="1">
      <alignment vertical="center" wrapText="1"/>
    </xf>
    <xf numFmtId="14" fontId="2" fillId="0" borderId="20" xfId="0" applyNumberFormat="1" applyFont="1" applyFill="1" applyBorder="1" applyAlignment="1">
      <alignment horizontal="center" vertical="center" wrapText="1"/>
    </xf>
    <xf numFmtId="44" fontId="1" fillId="0" borderId="4" xfId="0" applyNumberFormat="1" applyFont="1" applyBorder="1"/>
    <xf numFmtId="0" fontId="2" fillId="0" borderId="15" xfId="0" applyFont="1" applyBorder="1" applyAlignment="1">
      <alignment vertical="center" wrapText="1"/>
    </xf>
    <xf numFmtId="0" fontId="2" fillId="0" borderId="15" xfId="0" applyFont="1" applyBorder="1" applyAlignment="1">
      <alignment vertical="center"/>
    </xf>
    <xf numFmtId="0" fontId="2" fillId="0" borderId="15" xfId="0" applyFont="1" applyBorder="1" applyAlignment="1">
      <alignment horizontal="center" vertical="center" wrapText="1"/>
    </xf>
    <xf numFmtId="14" fontId="2" fillId="0" borderId="15" xfId="0" applyNumberFormat="1" applyFont="1" applyBorder="1" applyAlignment="1">
      <alignment horizontal="center" vertical="center"/>
    </xf>
    <xf numFmtId="44" fontId="1" fillId="0" borderId="18" xfId="0" applyNumberFormat="1" applyFont="1" applyBorder="1"/>
    <xf numFmtId="14" fontId="1" fillId="0" borderId="15" xfId="0" applyNumberFormat="1" applyFont="1" applyBorder="1" applyAlignment="1">
      <alignment horizontal="center" vertical="center" wrapText="1"/>
    </xf>
    <xf numFmtId="0" fontId="2" fillId="0" borderId="17" xfId="0" applyFont="1" applyFill="1" applyBorder="1" applyAlignment="1">
      <alignment horizontal="center" vertical="center" wrapText="1"/>
    </xf>
    <xf numFmtId="0" fontId="2" fillId="0" borderId="17" xfId="0" applyFont="1" applyFill="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lef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 fillId="0" borderId="15" xfId="0" applyFont="1" applyBorder="1" applyAlignment="1">
      <alignment horizontal="left" vertical="center" wrapText="1"/>
    </xf>
    <xf numFmtId="0" fontId="2" fillId="0" borderId="21" xfId="0" applyFont="1" applyBorder="1" applyAlignment="1">
      <alignment horizontal="center" vertical="center"/>
    </xf>
    <xf numFmtId="0" fontId="2" fillId="0" borderId="10" xfId="0" applyFont="1" applyBorder="1" applyAlignment="1">
      <alignment horizontal="left" vertical="center" wrapText="1"/>
    </xf>
    <xf numFmtId="44" fontId="2" fillId="0" borderId="10" xfId="0" applyNumberFormat="1" applyFont="1" applyBorder="1" applyAlignment="1">
      <alignment horizontal="center" vertical="center"/>
    </xf>
    <xf numFmtId="0" fontId="2" fillId="0" borderId="10" xfId="0" applyFont="1" applyBorder="1" applyAlignment="1">
      <alignment horizontal="left" vertical="center"/>
    </xf>
    <xf numFmtId="0" fontId="2" fillId="0" borderId="10" xfId="0" applyFont="1" applyFill="1" applyBorder="1" applyAlignment="1">
      <alignment horizontal="center" vertical="center" wrapText="1"/>
    </xf>
    <xf numFmtId="0" fontId="2" fillId="0" borderId="10" xfId="0" applyFont="1" applyBorder="1" applyAlignment="1">
      <alignment vertical="center"/>
    </xf>
    <xf numFmtId="0" fontId="2" fillId="0" borderId="10" xfId="0" applyFont="1" applyBorder="1" applyAlignment="1">
      <alignment horizontal="center" vertical="center"/>
    </xf>
    <xf numFmtId="0" fontId="0" fillId="0" borderId="22" xfId="0" applyBorder="1"/>
    <xf numFmtId="0" fontId="0" fillId="0" borderId="23" xfId="0" applyBorder="1"/>
    <xf numFmtId="0" fontId="0" fillId="0" borderId="24" xfId="0" applyBorder="1"/>
    <xf numFmtId="0" fontId="3" fillId="0" borderId="0" xfId="0" applyFont="1" applyAlignment="1">
      <alignment horizontal="center" vertical="center"/>
    </xf>
    <xf numFmtId="0" fontId="4" fillId="0" borderId="0" xfId="0" applyFont="1"/>
    <xf numFmtId="0" fontId="1" fillId="4" borderId="8" xfId="0" applyFont="1" applyFill="1" applyBorder="1" applyAlignment="1">
      <alignment horizontal="center" vertical="center" wrapText="1"/>
    </xf>
    <xf numFmtId="164" fontId="2" fillId="4" borderId="9" xfId="0" applyNumberFormat="1" applyFont="1" applyFill="1" applyBorder="1" applyAlignment="1">
      <alignment horizontal="center" vertical="center" wrapText="1"/>
    </xf>
    <xf numFmtId="44" fontId="6" fillId="3" borderId="28" xfId="0" applyNumberFormat="1" applyFont="1" applyFill="1" applyBorder="1" applyAlignment="1">
      <alignment horizontal="center" vertical="center"/>
    </xf>
    <xf numFmtId="0" fontId="1" fillId="0" borderId="4" xfId="0" applyFont="1" applyBorder="1"/>
    <xf numFmtId="0" fontId="1" fillId="0" borderId="0" xfId="0" applyFont="1" applyBorder="1"/>
    <xf numFmtId="0" fontId="1" fillId="0" borderId="3" xfId="0" applyFont="1" applyBorder="1"/>
    <xf numFmtId="0" fontId="1" fillId="0" borderId="5" xfId="0" applyFont="1" applyBorder="1"/>
    <xf numFmtId="0" fontId="2" fillId="0" borderId="15" xfId="0" applyFont="1" applyFill="1" applyBorder="1" applyAlignment="1">
      <alignment horizontal="center" vertical="center"/>
    </xf>
    <xf numFmtId="14" fontId="2" fillId="0" borderId="15" xfId="0" applyNumberFormat="1" applyFont="1" applyFill="1" applyBorder="1" applyAlignment="1">
      <alignment horizontal="center" vertical="center"/>
    </xf>
    <xf numFmtId="44" fontId="2" fillId="0" borderId="12" xfId="0" applyNumberFormat="1" applyFont="1" applyFill="1" applyBorder="1" applyAlignment="1">
      <alignment horizontal="center"/>
    </xf>
    <xf numFmtId="44" fontId="2" fillId="0" borderId="15" xfId="0" applyNumberFormat="1" applyFont="1" applyFill="1" applyBorder="1" applyAlignment="1">
      <alignment horizontal="center"/>
    </xf>
    <xf numFmtId="44" fontId="1" fillId="0" borderId="0" xfId="0" applyNumberFormat="1" applyFont="1" applyBorder="1"/>
    <xf numFmtId="164" fontId="2" fillId="0" borderId="29" xfId="0" applyNumberFormat="1" applyFont="1" applyFill="1" applyBorder="1" applyAlignment="1">
      <alignment horizontal="center" vertical="center" wrapText="1"/>
    </xf>
    <xf numFmtId="164" fontId="2" fillId="0" borderId="15" xfId="0" applyNumberFormat="1" applyFont="1" applyFill="1" applyBorder="1" applyAlignment="1">
      <alignment horizontal="center" vertical="center"/>
    </xf>
    <xf numFmtId="0" fontId="2" fillId="0" borderId="15" xfId="0" applyFont="1" applyBorder="1" applyAlignment="1">
      <alignment horizontal="center" vertical="center"/>
    </xf>
    <xf numFmtId="0" fontId="1" fillId="0" borderId="4" xfId="0" applyFont="1" applyBorder="1" applyAlignment="1">
      <alignment horizontal="center" vertical="center"/>
    </xf>
    <xf numFmtId="0" fontId="1" fillId="0" borderId="18" xfId="0" applyFont="1" applyBorder="1" applyAlignment="1">
      <alignment horizontal="center" vertical="center"/>
    </xf>
    <xf numFmtId="0" fontId="1" fillId="0" borderId="18" xfId="0" applyFont="1" applyBorder="1" applyAlignment="1">
      <alignment horizontal="center" vertical="center" wrapText="1"/>
    </xf>
    <xf numFmtId="0" fontId="2" fillId="0" borderId="18" xfId="0" applyFont="1" applyBorder="1" applyAlignment="1">
      <alignment horizontal="center" vertical="center" wrapText="1"/>
    </xf>
    <xf numFmtId="0" fontId="12" fillId="0" borderId="0" xfId="0" applyFont="1"/>
    <xf numFmtId="0" fontId="12" fillId="0" borderId="0" xfId="0" applyFont="1" applyAlignment="1">
      <alignment horizontal="center"/>
    </xf>
    <xf numFmtId="0" fontId="1" fillId="0" borderId="1" xfId="0" applyFont="1" applyBorder="1" applyAlignment="1">
      <alignment wrapText="1"/>
    </xf>
    <xf numFmtId="0" fontId="1" fillId="0" borderId="2" xfId="0" applyFont="1" applyBorder="1" applyAlignment="1">
      <alignment wrapText="1"/>
    </xf>
    <xf numFmtId="0" fontId="1" fillId="0" borderId="18"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2" fillId="0" borderId="0" xfId="0" applyFont="1" applyBorder="1"/>
    <xf numFmtId="0" fontId="12" fillId="0" borderId="0" xfId="0" applyFont="1" applyBorder="1" applyAlignment="1">
      <alignment horizontal="center"/>
    </xf>
    <xf numFmtId="0" fontId="4" fillId="0" borderId="0" xfId="0" applyFont="1" applyAlignment="1">
      <alignment horizontal="center"/>
    </xf>
    <xf numFmtId="164" fontId="2" fillId="0" borderId="33" xfId="0" applyNumberFormat="1" applyFont="1" applyFill="1" applyBorder="1" applyAlignment="1">
      <alignment horizontal="center" vertical="center" wrapText="1"/>
    </xf>
    <xf numFmtId="164" fontId="2" fillId="0" borderId="15" xfId="0" applyNumberFormat="1" applyFont="1" applyFill="1" applyBorder="1" applyAlignment="1">
      <alignment horizontal="center" vertical="center" wrapText="1"/>
    </xf>
    <xf numFmtId="0" fontId="2" fillId="0" borderId="20" xfId="0" applyFont="1" applyFill="1" applyBorder="1" applyAlignment="1">
      <alignment horizontal="left" vertical="center" wrapText="1"/>
    </xf>
    <xf numFmtId="44" fontId="2" fillId="0" borderId="18" xfId="0" applyNumberFormat="1" applyFont="1" applyFill="1" applyBorder="1" applyAlignment="1">
      <alignment horizontal="center" vertical="center"/>
    </xf>
    <xf numFmtId="0" fontId="6" fillId="0" borderId="0" xfId="0" applyFont="1" applyAlignment="1">
      <alignment wrapText="1"/>
    </xf>
    <xf numFmtId="164" fontId="2" fillId="0" borderId="15" xfId="0" applyNumberFormat="1" applyFont="1" applyFill="1" applyBorder="1" applyAlignment="1">
      <alignment horizontal="left" vertical="center" wrapText="1"/>
    </xf>
    <xf numFmtId="0" fontId="2" fillId="0" borderId="20" xfId="0" applyFont="1" applyFill="1" applyBorder="1" applyAlignment="1">
      <alignment horizontal="center" vertical="center" wrapText="1"/>
    </xf>
    <xf numFmtId="0" fontId="4" fillId="0" borderId="0" xfId="0" applyFont="1" applyBorder="1"/>
    <xf numFmtId="0" fontId="4" fillId="0" borderId="0" xfId="0" applyFont="1" applyBorder="1" applyAlignment="1">
      <alignment horizontal="center"/>
    </xf>
    <xf numFmtId="0" fontId="7" fillId="0" borderId="0" xfId="0" applyFont="1" applyBorder="1"/>
    <xf numFmtId="0" fontId="7" fillId="0" borderId="0" xfId="0" applyFont="1" applyBorder="1" applyAlignment="1">
      <alignment horizontal="center"/>
    </xf>
    <xf numFmtId="44" fontId="4" fillId="0" borderId="0" xfId="0" applyNumberFormat="1" applyFont="1" applyBorder="1" applyAlignment="1">
      <alignment horizontal="center"/>
    </xf>
    <xf numFmtId="0" fontId="4" fillId="0" borderId="0" xfId="0" applyFont="1" applyBorder="1" applyAlignment="1">
      <alignment horizontal="right"/>
    </xf>
    <xf numFmtId="44" fontId="4" fillId="3" borderId="28" xfId="0" applyNumberFormat="1" applyFont="1" applyFill="1" applyBorder="1" applyAlignment="1">
      <alignment horizontal="center"/>
    </xf>
    <xf numFmtId="0" fontId="16" fillId="0" borderId="0" xfId="0" applyFont="1"/>
    <xf numFmtId="0" fontId="5" fillId="0" borderId="0" xfId="0" applyFont="1" applyAlignment="1">
      <alignment horizont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xf>
    <xf numFmtId="0" fontId="4" fillId="0" borderId="0" xfId="0" applyFont="1" applyAlignment="1"/>
    <xf numFmtId="0" fontId="9" fillId="0" borderId="0" xfId="0" applyFont="1" applyAlignment="1"/>
    <xf numFmtId="0" fontId="9" fillId="0" borderId="0" xfId="0" applyFont="1" applyAlignment="1">
      <alignment horizontal="center"/>
    </xf>
    <xf numFmtId="0" fontId="4" fillId="0" borderId="25" xfId="0" applyFont="1" applyBorder="1" applyAlignment="1">
      <alignment horizontal="center" vertical="center"/>
    </xf>
    <xf numFmtId="0" fontId="9" fillId="0" borderId="26" xfId="0" applyFont="1" applyBorder="1" applyAlignment="1">
      <alignment horizontal="center" vertical="center"/>
    </xf>
    <xf numFmtId="0" fontId="10" fillId="0" borderId="25" xfId="0" applyFont="1" applyBorder="1" applyAlignment="1">
      <alignment horizontal="center" vertical="center"/>
    </xf>
    <xf numFmtId="0" fontId="11" fillId="0" borderId="27" xfId="0" applyFont="1" applyBorder="1" applyAlignment="1">
      <alignment horizontal="center" vertical="center"/>
    </xf>
    <xf numFmtId="0" fontId="11" fillId="0" borderId="26" xfId="0" applyFont="1" applyBorder="1" applyAlignment="1">
      <alignment horizontal="center" vertical="center"/>
    </xf>
    <xf numFmtId="0" fontId="7" fillId="0" borderId="0" xfId="0" applyFont="1" applyBorder="1" applyAlignment="1">
      <alignment horizontal="center"/>
    </xf>
    <xf numFmtId="0" fontId="8" fillId="0" borderId="0" xfId="0" applyFont="1" applyBorder="1" applyAlignment="1">
      <alignment horizontal="center"/>
    </xf>
    <xf numFmtId="0" fontId="10"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7" fillId="0" borderId="0" xfId="0" applyFont="1" applyAlignment="1">
      <alignment wrapText="1"/>
    </xf>
    <xf numFmtId="0" fontId="0" fillId="0" borderId="0" xfId="0" applyFont="1" applyAlignment="1">
      <alignment wrapText="1"/>
    </xf>
    <xf numFmtId="0" fontId="6" fillId="3" borderId="0" xfId="0" applyFont="1" applyFill="1" applyBorder="1" applyAlignment="1">
      <alignment horizontal="center" vertical="center"/>
    </xf>
    <xf numFmtId="0" fontId="6" fillId="3" borderId="0" xfId="0" applyFont="1" applyFill="1" applyAlignment="1">
      <alignment horizontal="center" vertical="center"/>
    </xf>
    <xf numFmtId="0" fontId="7" fillId="0" borderId="0" xfId="0" applyFont="1" applyAlignment="1">
      <alignment horizontal="center"/>
    </xf>
    <xf numFmtId="0" fontId="8" fillId="0" borderId="0" xfId="0" applyFont="1" applyAlignment="1">
      <alignment horizontal="center"/>
    </xf>
    <xf numFmtId="0" fontId="6" fillId="0" borderId="1" xfId="0" applyFont="1" applyBorder="1" applyAlignment="1"/>
    <xf numFmtId="0" fontId="0" fillId="0" borderId="0" xfId="0" applyAlignment="1"/>
    <xf numFmtId="0" fontId="14" fillId="0" borderId="0" xfId="0" applyFont="1" applyAlignment="1">
      <alignment horizontal="center" wrapText="1"/>
    </xf>
    <xf numFmtId="0" fontId="0" fillId="0" borderId="0" xfId="0" applyFont="1" applyAlignment="1">
      <alignment horizontal="center" wrapText="1"/>
    </xf>
  </cellXfs>
  <cellStyles count="1">
    <cellStyle name="Normal" xfId="0" builtinId="0"/>
  </cellStyles>
  <dxfs count="0"/>
  <tableStyles count="0" defaultTableStyle="TableStyleMedium2" defaultPivotStyle="PivotStyleLight16"/>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769387</xdr:colOff>
      <xdr:row>2</xdr:row>
      <xdr:rowOff>180974</xdr:rowOff>
    </xdr:from>
    <xdr:to>
      <xdr:col>4</xdr:col>
      <xdr:colOff>259036</xdr:colOff>
      <xdr:row>6</xdr:row>
      <xdr:rowOff>190499</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7137" y="561974"/>
          <a:ext cx="2632899"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F23"/>
  <sheetViews>
    <sheetView tabSelected="1" zoomScaleNormal="100" workbookViewId="0">
      <selection activeCell="A12" sqref="A12:F12"/>
    </sheetView>
  </sheetViews>
  <sheetFormatPr defaultRowHeight="15" x14ac:dyDescent="0.2"/>
  <cols>
    <col min="1" max="6" width="15.7109375" style="8" customWidth="1"/>
    <col min="7" max="16384" width="9.140625" style="8"/>
  </cols>
  <sheetData>
    <row r="10" spans="1:6" s="7" customFormat="1" ht="18.75" x14ac:dyDescent="0.3">
      <c r="A10" s="118" t="s">
        <v>104</v>
      </c>
      <c r="B10" s="119"/>
    </row>
    <row r="11" spans="1:6" s="7" customFormat="1" ht="18" x14ac:dyDescent="0.25"/>
    <row r="12" spans="1:6" s="69" customFormat="1" ht="51" customHeight="1" x14ac:dyDescent="0.25">
      <c r="A12" s="115" t="s">
        <v>155</v>
      </c>
      <c r="B12" s="116"/>
      <c r="C12" s="116"/>
      <c r="D12" s="116"/>
      <c r="E12" s="116"/>
      <c r="F12" s="116"/>
    </row>
    <row r="13" spans="1:6" s="7" customFormat="1" ht="18" x14ac:dyDescent="0.25"/>
    <row r="14" spans="1:6" s="7" customFormat="1" ht="18" x14ac:dyDescent="0.25"/>
    <row r="15" spans="1:6" s="7" customFormat="1" ht="18.75" x14ac:dyDescent="0.3">
      <c r="A15" s="117" t="s">
        <v>151</v>
      </c>
      <c r="B15" s="120"/>
      <c r="C15" s="120"/>
      <c r="D15" s="120"/>
      <c r="E15" s="120"/>
      <c r="F15" s="120"/>
    </row>
    <row r="16" spans="1:6" s="7" customFormat="1" ht="18" x14ac:dyDescent="0.25"/>
    <row r="17" spans="1:6" s="7" customFormat="1" ht="18" x14ac:dyDescent="0.25"/>
    <row r="18" spans="1:6" s="7" customFormat="1" ht="18" x14ac:dyDescent="0.25"/>
    <row r="19" spans="1:6" s="7" customFormat="1" ht="18" x14ac:dyDescent="0.25">
      <c r="A19" s="117" t="s">
        <v>103</v>
      </c>
      <c r="B19" s="117"/>
      <c r="C19" s="117"/>
      <c r="D19" s="117"/>
      <c r="E19" s="117"/>
      <c r="F19" s="117"/>
    </row>
    <row r="20" spans="1:6" s="7" customFormat="1" ht="18" x14ac:dyDescent="0.25"/>
    <row r="21" spans="1:6" s="7" customFormat="1" ht="18" x14ac:dyDescent="0.25"/>
    <row r="22" spans="1:6" s="7" customFormat="1" ht="18.75" thickBot="1" x14ac:dyDescent="0.3"/>
    <row r="23" spans="1:6" s="70" customFormat="1" ht="30" customHeight="1" thickBot="1" x14ac:dyDescent="0.3">
      <c r="A23" s="121" t="s">
        <v>105</v>
      </c>
      <c r="B23" s="122"/>
      <c r="C23" s="123" t="s">
        <v>106</v>
      </c>
      <c r="D23" s="124"/>
      <c r="E23" s="124"/>
      <c r="F23" s="125"/>
    </row>
  </sheetData>
  <mergeCells count="6">
    <mergeCell ref="A12:F12"/>
    <mergeCell ref="A19:F19"/>
    <mergeCell ref="A10:B10"/>
    <mergeCell ref="A15:F15"/>
    <mergeCell ref="A23:B23"/>
    <mergeCell ref="C23:F23"/>
  </mergeCells>
  <pageMargins left="0.7" right="0.7" top="0.75" bottom="0.75" header="0.3" footer="0.3"/>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2"/>
  <sheetViews>
    <sheetView zoomScaleNormal="100" workbookViewId="0">
      <selection activeCell="A22" sqref="A22:C22"/>
    </sheetView>
  </sheetViews>
  <sheetFormatPr defaultRowHeight="15.75" x14ac:dyDescent="0.25"/>
  <cols>
    <col min="1" max="1" width="66.7109375" style="90" customWidth="1"/>
    <col min="2" max="2" width="2.7109375" style="90" customWidth="1"/>
    <col min="3" max="3" width="25.7109375" style="91" customWidth="1"/>
    <col min="4" max="16384" width="9.140625" style="90"/>
  </cols>
  <sheetData>
    <row r="1" spans="1:4" x14ac:dyDescent="0.25">
      <c r="A1" s="96"/>
      <c r="B1" s="96"/>
      <c r="C1" s="97"/>
      <c r="D1" s="96"/>
    </row>
    <row r="2" spans="1:4" ht="18.75" x14ac:dyDescent="0.3">
      <c r="A2" s="126" t="s">
        <v>140</v>
      </c>
      <c r="B2" s="127"/>
      <c r="C2" s="127"/>
      <c r="D2" s="96"/>
    </row>
    <row r="3" spans="1:4" ht="18" x14ac:dyDescent="0.25">
      <c r="A3" s="106"/>
      <c r="B3" s="106"/>
      <c r="C3" s="107"/>
      <c r="D3" s="96"/>
    </row>
    <row r="4" spans="1:4" ht="18" x14ac:dyDescent="0.25">
      <c r="A4" s="108" t="s">
        <v>137</v>
      </c>
      <c r="B4" s="108"/>
      <c r="C4" s="109" t="s">
        <v>138</v>
      </c>
      <c r="D4" s="96"/>
    </row>
    <row r="5" spans="1:4" ht="18" x14ac:dyDescent="0.25">
      <c r="A5" s="106"/>
      <c r="B5" s="106"/>
      <c r="C5" s="107"/>
      <c r="D5" s="96"/>
    </row>
    <row r="6" spans="1:4" ht="18" x14ac:dyDescent="0.25">
      <c r="A6" s="106" t="s">
        <v>179</v>
      </c>
      <c r="B6" s="106"/>
      <c r="C6" s="110">
        <f>SUM('Lot 1 - YHN House'!I9)</f>
        <v>0</v>
      </c>
      <c r="D6" s="96"/>
    </row>
    <row r="7" spans="1:4" ht="18" x14ac:dyDescent="0.25">
      <c r="A7" s="106"/>
      <c r="B7" s="106"/>
      <c r="C7" s="110"/>
      <c r="D7" s="96"/>
    </row>
    <row r="8" spans="1:4" ht="18" x14ac:dyDescent="0.25">
      <c r="A8" s="106" t="s">
        <v>180</v>
      </c>
      <c r="B8" s="106"/>
      <c r="C8" s="110">
        <f>SUM('Lot 2 - YHN Locations'!I28)</f>
        <v>0</v>
      </c>
      <c r="D8" s="96"/>
    </row>
    <row r="9" spans="1:4" ht="18" x14ac:dyDescent="0.25">
      <c r="A9" s="106"/>
      <c r="B9" s="106"/>
      <c r="C9" s="110"/>
      <c r="D9" s="96"/>
    </row>
    <row r="10" spans="1:4" ht="18" x14ac:dyDescent="0.25">
      <c r="A10" s="106" t="s">
        <v>181</v>
      </c>
      <c r="B10" s="106"/>
      <c r="C10" s="110">
        <f>SUM('Lot 3 - Leazes Homes Locations'!I17)</f>
        <v>0</v>
      </c>
      <c r="D10" s="96"/>
    </row>
    <row r="11" spans="1:4" ht="18" x14ac:dyDescent="0.25">
      <c r="A11" s="106"/>
      <c r="B11" s="106"/>
      <c r="C11" s="110"/>
      <c r="D11" s="96"/>
    </row>
    <row r="12" spans="1:4" ht="18" x14ac:dyDescent="0.25">
      <c r="A12" s="106" t="s">
        <v>182</v>
      </c>
      <c r="B12" s="106"/>
      <c r="C12" s="110">
        <f>-SUM('Lot 4 - Tree Top Village'!J18)</f>
        <v>0</v>
      </c>
      <c r="D12" s="96"/>
    </row>
    <row r="13" spans="1:4" ht="18.75" thickBot="1" x14ac:dyDescent="0.3">
      <c r="A13" s="106"/>
      <c r="B13" s="106"/>
      <c r="C13" s="110"/>
      <c r="D13" s="96"/>
    </row>
    <row r="14" spans="1:4" ht="19.5" thickTop="1" thickBot="1" x14ac:dyDescent="0.3">
      <c r="A14" s="111" t="s">
        <v>139</v>
      </c>
      <c r="B14" s="106"/>
      <c r="C14" s="112">
        <f>SUM(C6:C13)</f>
        <v>0</v>
      </c>
      <c r="D14" s="96"/>
    </row>
    <row r="15" spans="1:4" ht="18.75" thickTop="1" x14ac:dyDescent="0.25">
      <c r="A15" s="106"/>
      <c r="B15" s="106"/>
      <c r="C15" s="107"/>
      <c r="D15" s="96"/>
    </row>
    <row r="16" spans="1:4" ht="18" x14ac:dyDescent="0.25">
      <c r="A16" s="70"/>
      <c r="B16" s="70"/>
      <c r="C16" s="98"/>
    </row>
    <row r="17" spans="1:3" ht="18.75" thickBot="1" x14ac:dyDescent="0.3">
      <c r="A17" s="70" t="s">
        <v>105</v>
      </c>
      <c r="B17" s="70"/>
      <c r="C17" s="98"/>
    </row>
    <row r="18" spans="1:3" ht="28.5" customHeight="1" thickTop="1" thickBot="1" x14ac:dyDescent="0.3">
      <c r="A18" s="128" t="s">
        <v>178</v>
      </c>
      <c r="B18" s="129"/>
      <c r="C18" s="130"/>
    </row>
    <row r="19" spans="1:3" ht="16.5" thickTop="1" x14ac:dyDescent="0.25"/>
    <row r="21" spans="1:3" x14ac:dyDescent="0.25">
      <c r="A21" s="113" t="s">
        <v>183</v>
      </c>
      <c r="B21" s="8"/>
      <c r="C21" s="114"/>
    </row>
    <row r="22" spans="1:3" ht="51.75" customHeight="1" x14ac:dyDescent="0.25">
      <c r="A22" s="131" t="s">
        <v>188</v>
      </c>
      <c r="B22" s="132"/>
      <c r="C22" s="132"/>
    </row>
  </sheetData>
  <mergeCells count="3">
    <mergeCell ref="A2:C2"/>
    <mergeCell ref="A18:C18"/>
    <mergeCell ref="A22:C22"/>
  </mergeCells>
  <printOptions horizontalCentered="1"/>
  <pageMargins left="0" right="0" top="0"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11"/>
  <sheetViews>
    <sheetView zoomScaleNormal="100" workbookViewId="0">
      <selection activeCell="A2" sqref="A2:I2"/>
    </sheetView>
  </sheetViews>
  <sheetFormatPr defaultRowHeight="12.75" x14ac:dyDescent="0.2"/>
  <cols>
    <col min="1" max="1" width="21.7109375" style="12" customWidth="1"/>
    <col min="2" max="2" width="25.7109375" style="12" customWidth="1"/>
    <col min="3" max="3" width="50.7109375" style="12" customWidth="1"/>
    <col min="4" max="5" width="12.7109375" style="12" customWidth="1"/>
    <col min="6" max="6" width="15.7109375" style="12" customWidth="1"/>
    <col min="7" max="7" width="30.7109375" style="12" customWidth="1"/>
    <col min="8" max="8" width="12.7109375" style="12" customWidth="1"/>
    <col min="9" max="9" width="15.7109375" style="12" customWidth="1"/>
    <col min="10" max="16384" width="9.140625" style="12"/>
  </cols>
  <sheetData>
    <row r="2" spans="1:9" ht="22.5" customHeight="1" x14ac:dyDescent="0.3">
      <c r="A2" s="135" t="s">
        <v>60</v>
      </c>
      <c r="B2" s="136"/>
      <c r="C2" s="136"/>
      <c r="D2" s="136"/>
      <c r="E2" s="136"/>
      <c r="F2" s="136"/>
      <c r="G2" s="136"/>
      <c r="H2" s="136"/>
      <c r="I2" s="136"/>
    </row>
    <row r="3" spans="1:9" ht="13.5" thickBot="1" x14ac:dyDescent="0.25"/>
    <row r="4" spans="1:9" ht="65.099999999999994" customHeight="1" thickTop="1" thickBot="1" x14ac:dyDescent="0.25">
      <c r="A4" s="24" t="s">
        <v>0</v>
      </c>
      <c r="B4" s="25" t="s">
        <v>1</v>
      </c>
      <c r="C4" s="25" t="s">
        <v>2</v>
      </c>
      <c r="D4" s="25" t="s">
        <v>55</v>
      </c>
      <c r="E4" s="25" t="s">
        <v>51</v>
      </c>
      <c r="F4" s="26" t="s">
        <v>52</v>
      </c>
      <c r="G4" s="26" t="s">
        <v>53</v>
      </c>
      <c r="H4" s="25" t="s">
        <v>54</v>
      </c>
      <c r="I4" s="27" t="s">
        <v>3</v>
      </c>
    </row>
    <row r="5" spans="1:9" ht="65.099999999999994" customHeight="1" thickBot="1" x14ac:dyDescent="0.25">
      <c r="A5" s="9" t="s">
        <v>6</v>
      </c>
      <c r="B5" s="15" t="s">
        <v>56</v>
      </c>
      <c r="C5" s="13" t="s">
        <v>57</v>
      </c>
      <c r="D5" s="14" t="s">
        <v>4</v>
      </c>
      <c r="E5" s="14" t="s">
        <v>96</v>
      </c>
      <c r="F5" s="31"/>
      <c r="G5" s="83" t="s">
        <v>145</v>
      </c>
      <c r="H5" s="28">
        <v>43113</v>
      </c>
      <c r="I5" s="34"/>
    </row>
    <row r="6" spans="1:9" ht="65.099999999999994" customHeight="1" thickBot="1" x14ac:dyDescent="0.25">
      <c r="A6" s="10" t="s">
        <v>6</v>
      </c>
      <c r="B6" s="15" t="s">
        <v>56</v>
      </c>
      <c r="C6" s="15" t="s">
        <v>5</v>
      </c>
      <c r="D6" s="16" t="s">
        <v>87</v>
      </c>
      <c r="E6" s="16" t="s">
        <v>14</v>
      </c>
      <c r="F6" s="32"/>
      <c r="G6" s="83" t="s">
        <v>145</v>
      </c>
      <c r="H6" s="29">
        <v>43113</v>
      </c>
      <c r="I6" s="35"/>
    </row>
    <row r="7" spans="1:9" ht="65.099999999999994" customHeight="1" x14ac:dyDescent="0.2">
      <c r="A7" s="11" t="s">
        <v>6</v>
      </c>
      <c r="B7" s="15" t="s">
        <v>56</v>
      </c>
      <c r="C7" s="17" t="s">
        <v>58</v>
      </c>
      <c r="D7" s="18" t="s">
        <v>88</v>
      </c>
      <c r="E7" s="16" t="s">
        <v>14</v>
      </c>
      <c r="F7" s="33"/>
      <c r="G7" s="83" t="s">
        <v>145</v>
      </c>
      <c r="H7" s="30">
        <v>43038</v>
      </c>
      <c r="I7" s="36"/>
    </row>
    <row r="8" spans="1:9" ht="13.5" thickBot="1" x14ac:dyDescent="0.25">
      <c r="A8" s="19"/>
      <c r="B8" s="20"/>
      <c r="C8" s="20"/>
      <c r="D8" s="20"/>
      <c r="E8" s="20"/>
      <c r="F8" s="20"/>
      <c r="G8" s="20"/>
      <c r="H8" s="20"/>
      <c r="I8" s="37"/>
    </row>
    <row r="9" spans="1:9" ht="22.5" customHeight="1" thickTop="1" thickBot="1" x14ac:dyDescent="0.3">
      <c r="A9" s="137" t="s">
        <v>154</v>
      </c>
      <c r="B9" s="138"/>
      <c r="C9" s="138"/>
      <c r="D9" s="138"/>
      <c r="E9" s="138"/>
      <c r="F9" s="20"/>
      <c r="G9" s="133" t="s">
        <v>3</v>
      </c>
      <c r="H9" s="134"/>
      <c r="I9" s="38">
        <f>SUM(I5+I6+I7)</f>
        <v>0</v>
      </c>
    </row>
    <row r="10" spans="1:9" ht="14.25" thickTop="1" thickBot="1" x14ac:dyDescent="0.25">
      <c r="A10" s="21"/>
      <c r="B10" s="22"/>
      <c r="C10" s="22"/>
      <c r="D10" s="22"/>
      <c r="E10" s="22"/>
      <c r="F10" s="22"/>
      <c r="G10" s="22"/>
      <c r="H10" s="22"/>
      <c r="I10" s="23"/>
    </row>
    <row r="11" spans="1:9" ht="13.5" thickTop="1" x14ac:dyDescent="0.2"/>
  </sheetData>
  <mergeCells count="3">
    <mergeCell ref="G9:H9"/>
    <mergeCell ref="A2:I2"/>
    <mergeCell ref="A9:E9"/>
  </mergeCells>
  <printOptions horizontalCentered="1"/>
  <pageMargins left="0.39370078740157483" right="0.39370078740157483" top="0.39370078740157483" bottom="0.39370078740157483" header="0.31496062992125984" footer="0.31496062992125984"/>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30"/>
  <sheetViews>
    <sheetView zoomScaleNormal="100" workbookViewId="0">
      <selection activeCell="A2" sqref="A2:J2"/>
    </sheetView>
  </sheetViews>
  <sheetFormatPr defaultRowHeight="15" x14ac:dyDescent="0.25"/>
  <cols>
    <col min="1" max="1" width="21.7109375" style="1" customWidth="1"/>
    <col min="2" max="2" width="25.7109375" customWidth="1"/>
    <col min="3" max="3" width="50.7109375" customWidth="1"/>
    <col min="4" max="5" width="12.7109375" customWidth="1"/>
    <col min="6" max="6" width="15.7109375" customWidth="1"/>
    <col min="7" max="7" width="30.7109375" customWidth="1"/>
    <col min="8" max="8" width="12.7109375" customWidth="1"/>
    <col min="9" max="9" width="15.7109375" customWidth="1"/>
    <col min="10" max="10" width="35.7109375" customWidth="1"/>
  </cols>
  <sheetData>
    <row r="2" spans="1:10" ht="22.5" customHeight="1" x14ac:dyDescent="0.25">
      <c r="A2" s="135" t="s">
        <v>108</v>
      </c>
      <c r="B2" s="135"/>
      <c r="C2" s="135"/>
      <c r="D2" s="135"/>
      <c r="E2" s="135"/>
      <c r="F2" s="135"/>
      <c r="G2" s="135"/>
      <c r="H2" s="135"/>
      <c r="I2" s="135"/>
      <c r="J2" s="135"/>
    </row>
    <row r="3" spans="1:10" ht="15.75" thickBot="1" x14ac:dyDescent="0.3"/>
    <row r="4" spans="1:10" s="1" customFormat="1" ht="64.5" customHeight="1" thickTop="1" thickBot="1" x14ac:dyDescent="0.3">
      <c r="A4" s="24" t="s">
        <v>0</v>
      </c>
      <c r="B4" s="25" t="s">
        <v>1</v>
      </c>
      <c r="C4" s="25" t="s">
        <v>2</v>
      </c>
      <c r="D4" s="25" t="s">
        <v>55</v>
      </c>
      <c r="E4" s="25" t="s">
        <v>51</v>
      </c>
      <c r="F4" s="26" t="s">
        <v>52</v>
      </c>
      <c r="G4" s="26" t="s">
        <v>53</v>
      </c>
      <c r="H4" s="25" t="s">
        <v>54</v>
      </c>
      <c r="I4" s="72" t="s">
        <v>3</v>
      </c>
      <c r="J4" s="71" t="s">
        <v>107</v>
      </c>
    </row>
    <row r="5" spans="1:10" ht="64.5" customHeight="1" x14ac:dyDescent="0.25">
      <c r="A5" s="9" t="s">
        <v>7</v>
      </c>
      <c r="B5" s="17" t="s">
        <v>116</v>
      </c>
      <c r="C5" s="17" t="s">
        <v>8</v>
      </c>
      <c r="D5" s="16" t="s">
        <v>87</v>
      </c>
      <c r="E5" s="18" t="s">
        <v>9</v>
      </c>
      <c r="F5" s="80"/>
      <c r="G5" s="18" t="s">
        <v>109</v>
      </c>
      <c r="H5" s="30">
        <v>42978</v>
      </c>
      <c r="I5" s="80"/>
      <c r="J5" s="86"/>
    </row>
    <row r="6" spans="1:10" ht="75" x14ac:dyDescent="0.25">
      <c r="A6" s="52" t="s">
        <v>10</v>
      </c>
      <c r="B6" s="15" t="s">
        <v>144</v>
      </c>
      <c r="C6" s="15" t="s">
        <v>8</v>
      </c>
      <c r="D6" s="16" t="s">
        <v>87</v>
      </c>
      <c r="E6" s="18" t="s">
        <v>9</v>
      </c>
      <c r="F6" s="81"/>
      <c r="G6" s="16" t="s">
        <v>11</v>
      </c>
      <c r="H6" s="85" t="s">
        <v>102</v>
      </c>
      <c r="I6" s="81"/>
      <c r="J6" s="95" t="s">
        <v>184</v>
      </c>
    </row>
    <row r="7" spans="1:10" ht="75" x14ac:dyDescent="0.25">
      <c r="A7" s="52" t="s">
        <v>12</v>
      </c>
      <c r="B7" s="15" t="s">
        <v>117</v>
      </c>
      <c r="C7" s="15" t="s">
        <v>8</v>
      </c>
      <c r="D7" s="16" t="s">
        <v>87</v>
      </c>
      <c r="E7" s="18" t="s">
        <v>9</v>
      </c>
      <c r="F7" s="81"/>
      <c r="G7" s="16" t="s">
        <v>110</v>
      </c>
      <c r="H7" s="79">
        <v>43020</v>
      </c>
      <c r="I7" s="81"/>
      <c r="J7" s="95" t="s">
        <v>153</v>
      </c>
    </row>
    <row r="8" spans="1:10" ht="75" x14ac:dyDescent="0.25">
      <c r="A8" s="52" t="s">
        <v>13</v>
      </c>
      <c r="B8" s="15" t="s">
        <v>118</v>
      </c>
      <c r="C8" s="15" t="s">
        <v>8</v>
      </c>
      <c r="D8" s="16" t="s">
        <v>87</v>
      </c>
      <c r="E8" s="16" t="s">
        <v>14</v>
      </c>
      <c r="F8" s="81"/>
      <c r="G8" s="16" t="s">
        <v>15</v>
      </c>
      <c r="H8" s="79">
        <v>43022</v>
      </c>
      <c r="I8" s="81"/>
      <c r="J8" s="95" t="s">
        <v>153</v>
      </c>
    </row>
    <row r="9" spans="1:10" ht="75" x14ac:dyDescent="0.25">
      <c r="A9" s="52" t="s">
        <v>16</v>
      </c>
      <c r="B9" s="15" t="s">
        <v>119</v>
      </c>
      <c r="C9" s="15" t="s">
        <v>8</v>
      </c>
      <c r="D9" s="16" t="s">
        <v>87</v>
      </c>
      <c r="E9" s="16" t="s">
        <v>14</v>
      </c>
      <c r="F9" s="81"/>
      <c r="G9" s="16" t="s">
        <v>17</v>
      </c>
      <c r="H9" s="16" t="s">
        <v>18</v>
      </c>
      <c r="I9" s="81"/>
      <c r="J9" s="95" t="s">
        <v>153</v>
      </c>
    </row>
    <row r="10" spans="1:10" ht="51" x14ac:dyDescent="0.25">
      <c r="A10" s="52" t="s">
        <v>19</v>
      </c>
      <c r="B10" s="15" t="s">
        <v>120</v>
      </c>
      <c r="C10" s="15" t="s">
        <v>8</v>
      </c>
      <c r="D10" s="16" t="s">
        <v>87</v>
      </c>
      <c r="E10" s="16" t="s">
        <v>20</v>
      </c>
      <c r="F10" s="81"/>
      <c r="G10" s="16" t="s">
        <v>21</v>
      </c>
      <c r="H10" s="79">
        <v>43022</v>
      </c>
      <c r="I10" s="81"/>
      <c r="J10" s="87"/>
    </row>
    <row r="11" spans="1:10" ht="64.5" customHeight="1" x14ac:dyDescent="0.25">
      <c r="A11" s="52" t="s">
        <v>22</v>
      </c>
      <c r="B11" s="15" t="s">
        <v>121</v>
      </c>
      <c r="C11" s="15" t="s">
        <v>8</v>
      </c>
      <c r="D11" s="16" t="s">
        <v>87</v>
      </c>
      <c r="E11" s="18" t="s">
        <v>9</v>
      </c>
      <c r="F11" s="81"/>
      <c r="G11" s="16" t="s">
        <v>23</v>
      </c>
      <c r="H11" s="79">
        <v>43026</v>
      </c>
      <c r="I11" s="81"/>
      <c r="J11" s="87"/>
    </row>
    <row r="12" spans="1:10" ht="64.5" customHeight="1" x14ac:dyDescent="0.25">
      <c r="A12" s="52" t="s">
        <v>24</v>
      </c>
      <c r="B12" s="15" t="s">
        <v>122</v>
      </c>
      <c r="C12" s="15" t="s">
        <v>8</v>
      </c>
      <c r="D12" s="16" t="s">
        <v>87</v>
      </c>
      <c r="E12" s="18" t="s">
        <v>9</v>
      </c>
      <c r="F12" s="81"/>
      <c r="G12" s="16" t="s">
        <v>25</v>
      </c>
      <c r="H12" s="79">
        <v>43135</v>
      </c>
      <c r="I12" s="81"/>
      <c r="J12" s="87"/>
    </row>
    <row r="13" spans="1:10" ht="51" x14ac:dyDescent="0.25">
      <c r="A13" s="52" t="s">
        <v>26</v>
      </c>
      <c r="B13" s="15" t="s">
        <v>123</v>
      </c>
      <c r="C13" s="15" t="s">
        <v>8</v>
      </c>
      <c r="D13" s="16" t="s">
        <v>87</v>
      </c>
      <c r="E13" s="16" t="s">
        <v>14</v>
      </c>
      <c r="F13" s="81"/>
      <c r="G13" s="16" t="s">
        <v>111</v>
      </c>
      <c r="H13" s="79">
        <v>43023</v>
      </c>
      <c r="I13" s="81"/>
      <c r="J13" s="87"/>
    </row>
    <row r="14" spans="1:10" ht="64.5" customHeight="1" x14ac:dyDescent="0.25">
      <c r="A14" s="52" t="s">
        <v>27</v>
      </c>
      <c r="B14" s="15" t="s">
        <v>124</v>
      </c>
      <c r="C14" s="15" t="s">
        <v>8</v>
      </c>
      <c r="D14" s="16" t="s">
        <v>87</v>
      </c>
      <c r="E14" s="18" t="s">
        <v>9</v>
      </c>
      <c r="F14" s="81"/>
      <c r="G14" s="16" t="s">
        <v>28</v>
      </c>
      <c r="H14" s="79">
        <v>43135</v>
      </c>
      <c r="I14" s="81"/>
      <c r="J14" s="87"/>
    </row>
    <row r="15" spans="1:10" ht="64.5" customHeight="1" x14ac:dyDescent="0.25">
      <c r="A15" s="52" t="s">
        <v>29</v>
      </c>
      <c r="B15" s="15" t="s">
        <v>125</v>
      </c>
      <c r="C15" s="15" t="s">
        <v>8</v>
      </c>
      <c r="D15" s="16" t="s">
        <v>87</v>
      </c>
      <c r="E15" s="18" t="s">
        <v>9</v>
      </c>
      <c r="F15" s="81"/>
      <c r="G15" s="16" t="s">
        <v>30</v>
      </c>
      <c r="H15" s="79">
        <v>43021</v>
      </c>
      <c r="I15" s="81"/>
      <c r="J15" s="87"/>
    </row>
    <row r="16" spans="1:10" ht="60" x14ac:dyDescent="0.25">
      <c r="A16" s="52" t="s">
        <v>31</v>
      </c>
      <c r="B16" s="15" t="s">
        <v>126</v>
      </c>
      <c r="C16" s="15" t="s">
        <v>8</v>
      </c>
      <c r="D16" s="16" t="s">
        <v>87</v>
      </c>
      <c r="E16" s="16" t="s">
        <v>35</v>
      </c>
      <c r="F16" s="81"/>
      <c r="G16" s="16" t="s">
        <v>147</v>
      </c>
      <c r="H16" s="79">
        <v>43023</v>
      </c>
      <c r="I16" s="81"/>
      <c r="J16" s="88" t="s">
        <v>146</v>
      </c>
    </row>
    <row r="17" spans="1:10" ht="64.5" customHeight="1" x14ac:dyDescent="0.25">
      <c r="A17" s="52" t="s">
        <v>32</v>
      </c>
      <c r="B17" s="15" t="s">
        <v>127</v>
      </c>
      <c r="C17" s="15" t="s">
        <v>8</v>
      </c>
      <c r="D17" s="16" t="s">
        <v>87</v>
      </c>
      <c r="E17" s="16" t="s">
        <v>14</v>
      </c>
      <c r="F17" s="81"/>
      <c r="G17" s="16" t="s">
        <v>33</v>
      </c>
      <c r="H17" s="79">
        <v>43135</v>
      </c>
      <c r="I17" s="81"/>
      <c r="J17" s="87"/>
    </row>
    <row r="18" spans="1:10" ht="75" x14ac:dyDescent="0.25">
      <c r="A18" s="52" t="s">
        <v>34</v>
      </c>
      <c r="B18" s="15" t="s">
        <v>128</v>
      </c>
      <c r="C18" s="15" t="s">
        <v>8</v>
      </c>
      <c r="D18" s="16" t="s">
        <v>87</v>
      </c>
      <c r="E18" s="16" t="s">
        <v>35</v>
      </c>
      <c r="F18" s="81"/>
      <c r="G18" s="16" t="s">
        <v>36</v>
      </c>
      <c r="H18" s="85" t="s">
        <v>102</v>
      </c>
      <c r="I18" s="81"/>
      <c r="J18" s="95" t="s">
        <v>184</v>
      </c>
    </row>
    <row r="19" spans="1:10" ht="64.5" customHeight="1" x14ac:dyDescent="0.25">
      <c r="A19" s="52" t="s">
        <v>148</v>
      </c>
      <c r="B19" s="15" t="s">
        <v>130</v>
      </c>
      <c r="C19" s="15" t="s">
        <v>38</v>
      </c>
      <c r="D19" s="16" t="s">
        <v>87</v>
      </c>
      <c r="E19" s="16" t="s">
        <v>35</v>
      </c>
      <c r="F19" s="81"/>
      <c r="G19" s="84"/>
      <c r="H19" s="78" t="s">
        <v>102</v>
      </c>
      <c r="I19" s="81"/>
      <c r="J19" s="94" t="s">
        <v>149</v>
      </c>
    </row>
    <row r="20" spans="1:10" ht="64.5" customHeight="1" x14ac:dyDescent="0.25">
      <c r="A20" s="52" t="s">
        <v>141</v>
      </c>
      <c r="B20" s="15" t="s">
        <v>129</v>
      </c>
      <c r="C20" s="15" t="s">
        <v>37</v>
      </c>
      <c r="D20" s="16" t="s">
        <v>87</v>
      </c>
      <c r="E20" s="16" t="s">
        <v>35</v>
      </c>
      <c r="F20" s="81"/>
      <c r="G20" s="84"/>
      <c r="H20" s="79">
        <v>43020</v>
      </c>
      <c r="I20" s="81"/>
      <c r="J20" s="87"/>
    </row>
    <row r="21" spans="1:10" ht="64.5" customHeight="1" x14ac:dyDescent="0.25">
      <c r="A21" s="52" t="s">
        <v>39</v>
      </c>
      <c r="B21" s="15" t="s">
        <v>131</v>
      </c>
      <c r="C21" s="15" t="s">
        <v>8</v>
      </c>
      <c r="D21" s="16" t="s">
        <v>87</v>
      </c>
      <c r="E21" s="18" t="s">
        <v>9</v>
      </c>
      <c r="F21" s="81"/>
      <c r="G21" s="16" t="s">
        <v>112</v>
      </c>
      <c r="H21" s="79">
        <v>43135</v>
      </c>
      <c r="I21" s="81"/>
      <c r="J21" s="89" t="s">
        <v>150</v>
      </c>
    </row>
    <row r="22" spans="1:10" ht="64.5" customHeight="1" x14ac:dyDescent="0.25">
      <c r="A22" s="52" t="s">
        <v>40</v>
      </c>
      <c r="B22" s="15" t="s">
        <v>132</v>
      </c>
      <c r="C22" s="15" t="s">
        <v>8</v>
      </c>
      <c r="D22" s="16" t="s">
        <v>87</v>
      </c>
      <c r="E22" s="16" t="s">
        <v>41</v>
      </c>
      <c r="F22" s="81"/>
      <c r="G22" s="16" t="s">
        <v>42</v>
      </c>
      <c r="H22" s="79">
        <v>43008</v>
      </c>
      <c r="I22" s="81"/>
      <c r="J22" s="87"/>
    </row>
    <row r="23" spans="1:10" ht="140.25" x14ac:dyDescent="0.25">
      <c r="A23" s="52" t="s">
        <v>43</v>
      </c>
      <c r="B23" s="15" t="s">
        <v>133</v>
      </c>
      <c r="C23" s="15" t="s">
        <v>8</v>
      </c>
      <c r="D23" s="16" t="s">
        <v>87</v>
      </c>
      <c r="E23" s="18" t="s">
        <v>9</v>
      </c>
      <c r="F23" s="81"/>
      <c r="G23" s="16" t="s">
        <v>113</v>
      </c>
      <c r="H23" s="79">
        <v>43025</v>
      </c>
      <c r="I23" s="81"/>
      <c r="J23" s="89" t="s">
        <v>152</v>
      </c>
    </row>
    <row r="24" spans="1:10" ht="63.75" x14ac:dyDescent="0.25">
      <c r="A24" s="52" t="s">
        <v>44</v>
      </c>
      <c r="B24" s="15" t="s">
        <v>134</v>
      </c>
      <c r="C24" s="15" t="s">
        <v>8</v>
      </c>
      <c r="D24" s="16" t="s">
        <v>87</v>
      </c>
      <c r="E24" s="18" t="s">
        <v>9</v>
      </c>
      <c r="F24" s="81"/>
      <c r="G24" s="16" t="s">
        <v>114</v>
      </c>
      <c r="H24" s="79">
        <v>43018</v>
      </c>
      <c r="I24" s="81"/>
      <c r="J24" s="87"/>
    </row>
    <row r="25" spans="1:10" ht="76.5" x14ac:dyDescent="0.25">
      <c r="A25" s="52" t="s">
        <v>45</v>
      </c>
      <c r="B25" s="15" t="s">
        <v>135</v>
      </c>
      <c r="C25" s="15" t="s">
        <v>46</v>
      </c>
      <c r="D25" s="16" t="s">
        <v>50</v>
      </c>
      <c r="E25" s="16" t="s">
        <v>14</v>
      </c>
      <c r="F25" s="81"/>
      <c r="G25" s="16" t="s">
        <v>47</v>
      </c>
      <c r="H25" s="79">
        <v>43028</v>
      </c>
      <c r="I25" s="81"/>
      <c r="J25" s="88" t="s">
        <v>185</v>
      </c>
    </row>
    <row r="26" spans="1:10" ht="64.5" customHeight="1" x14ac:dyDescent="0.25">
      <c r="A26" s="52" t="s">
        <v>48</v>
      </c>
      <c r="B26" s="15" t="s">
        <v>136</v>
      </c>
      <c r="C26" s="15" t="s">
        <v>49</v>
      </c>
      <c r="D26" s="16" t="s">
        <v>50</v>
      </c>
      <c r="E26" s="16" t="s">
        <v>9</v>
      </c>
      <c r="F26" s="81"/>
      <c r="G26" s="48" t="s">
        <v>115</v>
      </c>
      <c r="H26" s="79">
        <v>43032</v>
      </c>
      <c r="I26" s="81"/>
      <c r="J26" s="87"/>
    </row>
    <row r="27" spans="1:10" ht="15.75" thickBot="1" x14ac:dyDescent="0.3">
      <c r="A27" s="92"/>
      <c r="B27" s="75"/>
      <c r="C27" s="75"/>
      <c r="D27" s="75"/>
      <c r="E27" s="75"/>
      <c r="F27" s="75"/>
      <c r="G27" s="75"/>
      <c r="H27" s="75"/>
      <c r="I27" s="82"/>
      <c r="J27" s="74"/>
    </row>
    <row r="28" spans="1:10" ht="22.5" customHeight="1" thickTop="1" thickBot="1" x14ac:dyDescent="0.3">
      <c r="A28" s="92"/>
      <c r="B28" s="75"/>
      <c r="C28" s="75"/>
      <c r="D28" s="75"/>
      <c r="E28" s="75"/>
      <c r="F28" s="75"/>
      <c r="G28" s="133" t="s">
        <v>3</v>
      </c>
      <c r="H28" s="134"/>
      <c r="I28" s="73">
        <f>SUM(I5:I26)</f>
        <v>0</v>
      </c>
      <c r="J28" s="74"/>
    </row>
    <row r="29" spans="1:10" ht="16.5" thickTop="1" thickBot="1" x14ac:dyDescent="0.3">
      <c r="A29" s="93"/>
      <c r="B29" s="76"/>
      <c r="C29" s="76"/>
      <c r="D29" s="76"/>
      <c r="E29" s="76"/>
      <c r="F29" s="76"/>
      <c r="G29" s="76"/>
      <c r="H29" s="76"/>
      <c r="I29" s="76"/>
      <c r="J29" s="77"/>
    </row>
    <row r="30" spans="1:10" ht="15.75" thickTop="1" x14ac:dyDescent="0.25"/>
  </sheetData>
  <mergeCells count="2">
    <mergeCell ref="G28:H28"/>
    <mergeCell ref="A2:J2"/>
  </mergeCells>
  <printOptions horizontalCentered="1"/>
  <pageMargins left="0" right="0" top="0.39370078740157483" bottom="0.39370078740157483" header="0.51181102362204722" footer="0.31496062992125984"/>
  <pageSetup paperSize="8" scale="60" orientation="portrait" r:id="rId1"/>
  <rowBreaks count="1" manualBreakCount="1">
    <brk id="2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19"/>
  <sheetViews>
    <sheetView zoomScaleNormal="100" workbookViewId="0">
      <selection activeCell="A2" sqref="A2:I2"/>
    </sheetView>
  </sheetViews>
  <sheetFormatPr defaultRowHeight="15" x14ac:dyDescent="0.25"/>
  <cols>
    <col min="1" max="1" width="21.7109375" customWidth="1"/>
    <col min="2" max="2" width="25.7109375" customWidth="1"/>
    <col min="3" max="3" width="50.7109375" customWidth="1"/>
    <col min="4" max="5" width="12.7109375" customWidth="1"/>
    <col min="6" max="6" width="15.7109375" customWidth="1"/>
    <col min="7" max="7" width="30.7109375" customWidth="1"/>
    <col min="8" max="8" width="12.7109375" customWidth="1"/>
    <col min="9" max="9" width="15.7109375" customWidth="1"/>
  </cols>
  <sheetData>
    <row r="2" spans="1:9" ht="22.5" customHeight="1" x14ac:dyDescent="0.3">
      <c r="A2" s="135" t="s">
        <v>59</v>
      </c>
      <c r="B2" s="136"/>
      <c r="C2" s="136"/>
      <c r="D2" s="136"/>
      <c r="E2" s="136"/>
      <c r="F2" s="136"/>
      <c r="G2" s="136"/>
      <c r="H2" s="136"/>
      <c r="I2" s="136"/>
    </row>
    <row r="3" spans="1:9" ht="15.75" thickBot="1" x14ac:dyDescent="0.3">
      <c r="A3" s="12"/>
      <c r="B3" s="12"/>
      <c r="C3" s="12"/>
      <c r="D3" s="12"/>
      <c r="E3" s="12"/>
      <c r="F3" s="12"/>
      <c r="G3" s="12"/>
      <c r="H3" s="12"/>
      <c r="I3" s="12"/>
    </row>
    <row r="4" spans="1:9" ht="52.5" thickTop="1" thickBot="1" x14ac:dyDescent="0.3">
      <c r="A4" s="24" t="s">
        <v>0</v>
      </c>
      <c r="B4" s="25" t="s">
        <v>1</v>
      </c>
      <c r="C4" s="25" t="s">
        <v>2</v>
      </c>
      <c r="D4" s="25" t="s">
        <v>55</v>
      </c>
      <c r="E4" s="25" t="s">
        <v>51</v>
      </c>
      <c r="F4" s="26" t="s">
        <v>52</v>
      </c>
      <c r="G4" s="26" t="s">
        <v>53</v>
      </c>
      <c r="H4" s="25" t="s">
        <v>54</v>
      </c>
      <c r="I4" s="27" t="s">
        <v>3</v>
      </c>
    </row>
    <row r="5" spans="1:9" ht="64.5" customHeight="1" x14ac:dyDescent="0.25">
      <c r="A5" s="41" t="s">
        <v>74</v>
      </c>
      <c r="B5" s="55" t="s">
        <v>75</v>
      </c>
      <c r="C5" s="55" t="s">
        <v>90</v>
      </c>
      <c r="D5" s="18" t="s">
        <v>88</v>
      </c>
      <c r="E5" s="42" t="s">
        <v>14</v>
      </c>
      <c r="F5" s="39"/>
      <c r="G5" s="43" t="s">
        <v>89</v>
      </c>
      <c r="H5" s="44">
        <v>43135</v>
      </c>
      <c r="I5" s="45"/>
    </row>
    <row r="6" spans="1:9" ht="64.5" customHeight="1" x14ac:dyDescent="0.25">
      <c r="A6" s="52" t="s">
        <v>61</v>
      </c>
      <c r="B6" s="56" t="s">
        <v>83</v>
      </c>
      <c r="C6" s="57" t="s">
        <v>91</v>
      </c>
      <c r="D6" s="18" t="s">
        <v>88</v>
      </c>
      <c r="E6" s="48" t="s">
        <v>14</v>
      </c>
      <c r="F6" s="40"/>
      <c r="G6" s="47"/>
      <c r="H6" s="49">
        <v>43135</v>
      </c>
      <c r="I6" s="50"/>
    </row>
    <row r="7" spans="1:9" ht="64.5" customHeight="1" x14ac:dyDescent="0.25">
      <c r="A7" s="53" t="s">
        <v>62</v>
      </c>
      <c r="B7" s="58" t="s">
        <v>80</v>
      </c>
      <c r="C7" s="57" t="s">
        <v>91</v>
      </c>
      <c r="D7" s="18" t="s">
        <v>88</v>
      </c>
      <c r="E7" s="48" t="s">
        <v>14</v>
      </c>
      <c r="F7" s="40"/>
      <c r="G7" s="46" t="s">
        <v>63</v>
      </c>
      <c r="H7" s="49">
        <v>43381</v>
      </c>
      <c r="I7" s="50"/>
    </row>
    <row r="8" spans="1:9" ht="64.5" customHeight="1" x14ac:dyDescent="0.25">
      <c r="A8" s="53" t="s">
        <v>64</v>
      </c>
      <c r="B8" s="56" t="s">
        <v>76</v>
      </c>
      <c r="C8" s="56" t="s">
        <v>92</v>
      </c>
      <c r="D8" s="18" t="s">
        <v>88</v>
      </c>
      <c r="E8" s="48" t="s">
        <v>96</v>
      </c>
      <c r="F8" s="40"/>
      <c r="G8" s="46" t="s">
        <v>65</v>
      </c>
      <c r="H8" s="49">
        <v>43022</v>
      </c>
      <c r="I8" s="50"/>
    </row>
    <row r="9" spans="1:9" ht="64.5" customHeight="1" x14ac:dyDescent="0.25">
      <c r="A9" s="53" t="s">
        <v>66</v>
      </c>
      <c r="B9" s="56" t="s">
        <v>79</v>
      </c>
      <c r="C9" s="57" t="s">
        <v>100</v>
      </c>
      <c r="D9" s="18" t="s">
        <v>88</v>
      </c>
      <c r="E9" s="16" t="s">
        <v>97</v>
      </c>
      <c r="F9" s="40"/>
      <c r="G9" s="46" t="s">
        <v>67</v>
      </c>
      <c r="H9" s="49">
        <v>43015</v>
      </c>
      <c r="I9" s="50"/>
    </row>
    <row r="10" spans="1:9" ht="64.5" customHeight="1" x14ac:dyDescent="0.25">
      <c r="A10" s="53" t="s">
        <v>77</v>
      </c>
      <c r="B10" s="56" t="s">
        <v>78</v>
      </c>
      <c r="C10" s="57" t="s">
        <v>143</v>
      </c>
      <c r="D10" s="18" t="s">
        <v>88</v>
      </c>
      <c r="E10" s="48" t="s">
        <v>41</v>
      </c>
      <c r="F10" s="40"/>
      <c r="G10" s="46" t="s">
        <v>67</v>
      </c>
      <c r="H10" s="49">
        <v>43006</v>
      </c>
      <c r="I10" s="50"/>
    </row>
    <row r="11" spans="1:9" ht="64.5" customHeight="1" x14ac:dyDescent="0.25">
      <c r="A11" s="53" t="s">
        <v>68</v>
      </c>
      <c r="B11" s="56" t="s">
        <v>84</v>
      </c>
      <c r="C11" s="57" t="s">
        <v>142</v>
      </c>
      <c r="D11" s="18" t="s">
        <v>88</v>
      </c>
      <c r="E11" s="16" t="s">
        <v>98</v>
      </c>
      <c r="F11" s="40"/>
      <c r="G11" s="46" t="s">
        <v>69</v>
      </c>
      <c r="H11" s="51">
        <v>43005</v>
      </c>
      <c r="I11" s="50"/>
    </row>
    <row r="12" spans="1:9" ht="64.5" customHeight="1" x14ac:dyDescent="0.25">
      <c r="A12" s="53" t="s">
        <v>70</v>
      </c>
      <c r="B12" s="56" t="s">
        <v>86</v>
      </c>
      <c r="C12" s="15" t="s">
        <v>101</v>
      </c>
      <c r="D12" s="18" t="s">
        <v>88</v>
      </c>
      <c r="E12" s="16" t="s">
        <v>99</v>
      </c>
      <c r="F12" s="40"/>
      <c r="G12" s="46" t="s">
        <v>93</v>
      </c>
      <c r="H12" s="49">
        <v>43006</v>
      </c>
      <c r="I12" s="50"/>
    </row>
    <row r="13" spans="1:9" ht="64.5" customHeight="1" x14ac:dyDescent="0.25">
      <c r="A13" s="53" t="s">
        <v>71</v>
      </c>
      <c r="B13" s="56" t="s">
        <v>85</v>
      </c>
      <c r="C13" s="15" t="s">
        <v>101</v>
      </c>
      <c r="D13" s="18" t="s">
        <v>88</v>
      </c>
      <c r="E13" s="16" t="s">
        <v>96</v>
      </c>
      <c r="F13" s="40"/>
      <c r="G13" s="47" t="s">
        <v>94</v>
      </c>
      <c r="H13" s="49">
        <v>43004</v>
      </c>
      <c r="I13" s="50"/>
    </row>
    <row r="14" spans="1:9" ht="64.5" customHeight="1" x14ac:dyDescent="0.25">
      <c r="A14" s="54" t="s">
        <v>72</v>
      </c>
      <c r="B14" s="56" t="s">
        <v>82</v>
      </c>
      <c r="C14" s="15" t="s">
        <v>101</v>
      </c>
      <c r="D14" s="18" t="s">
        <v>88</v>
      </c>
      <c r="E14" s="16" t="s">
        <v>96</v>
      </c>
      <c r="F14" s="40"/>
      <c r="G14" s="46" t="s">
        <v>95</v>
      </c>
      <c r="H14" s="49">
        <v>43008</v>
      </c>
      <c r="I14" s="50"/>
    </row>
    <row r="15" spans="1:9" ht="64.5" customHeight="1" x14ac:dyDescent="0.25">
      <c r="A15" s="59" t="s">
        <v>73</v>
      </c>
      <c r="B15" s="60" t="s">
        <v>81</v>
      </c>
      <c r="C15" s="62" t="s">
        <v>186</v>
      </c>
      <c r="D15" s="63" t="s">
        <v>88</v>
      </c>
      <c r="E15" s="63" t="s">
        <v>35</v>
      </c>
      <c r="F15" s="61"/>
      <c r="G15" s="64"/>
      <c r="H15" s="65" t="s">
        <v>102</v>
      </c>
      <c r="I15" s="45"/>
    </row>
    <row r="16" spans="1:9" ht="15.75" thickBot="1" x14ac:dyDescent="0.3">
      <c r="A16" s="67"/>
      <c r="B16" s="66"/>
      <c r="C16" s="66"/>
      <c r="D16" s="66"/>
      <c r="E16" s="66"/>
      <c r="F16" s="66"/>
      <c r="G16" s="66"/>
      <c r="H16" s="66"/>
      <c r="I16" s="68"/>
    </row>
    <row r="17" spans="1:9" ht="22.5" customHeight="1" thickTop="1" thickBot="1" x14ac:dyDescent="0.3">
      <c r="A17" s="2"/>
      <c r="B17" s="3"/>
      <c r="C17" s="3"/>
      <c r="D17" s="3"/>
      <c r="E17" s="3"/>
      <c r="F17" s="3"/>
      <c r="G17" s="133" t="s">
        <v>3</v>
      </c>
      <c r="H17" s="134"/>
      <c r="I17" s="38">
        <f>SUM(I5+I6+I7+I8+I9+I10+I11+I12+I13+I14+I15)</f>
        <v>0</v>
      </c>
    </row>
    <row r="18" spans="1:9" ht="16.5" thickTop="1" thickBot="1" x14ac:dyDescent="0.3">
      <c r="A18" s="4"/>
      <c r="B18" s="5"/>
      <c r="C18" s="5"/>
      <c r="D18" s="5"/>
      <c r="E18" s="5"/>
      <c r="F18" s="5"/>
      <c r="G18" s="5"/>
      <c r="H18" s="5"/>
      <c r="I18" s="6"/>
    </row>
    <row r="19" spans="1:9" ht="15.75" thickTop="1" x14ac:dyDescent="0.25"/>
  </sheetData>
  <mergeCells count="2">
    <mergeCell ref="A2:I2"/>
    <mergeCell ref="G17:H17"/>
  </mergeCells>
  <printOptions horizontalCentered="1"/>
  <pageMargins left="0.39370078740157483" right="0.39370078740157483" top="0.39370078740157483" bottom="0.39370078740157483" header="0.31496062992125984" footer="0.31496062992125984"/>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20"/>
  <sheetViews>
    <sheetView workbookViewId="0">
      <selection activeCell="A2" sqref="A2:J2"/>
    </sheetView>
  </sheetViews>
  <sheetFormatPr defaultRowHeight="12.75" x14ac:dyDescent="0.2"/>
  <cols>
    <col min="1" max="1" width="21.7109375" style="12" customWidth="1"/>
    <col min="2" max="3" width="25.7109375" style="12" customWidth="1"/>
    <col min="4" max="4" width="50.7109375" style="12" customWidth="1"/>
    <col min="5" max="6" width="12.7109375" style="12" customWidth="1"/>
    <col min="7" max="7" width="15.7109375" style="12" customWidth="1"/>
    <col min="8" max="8" width="30.7109375" style="12" customWidth="1"/>
    <col min="9" max="9" width="12.7109375" style="12" customWidth="1"/>
    <col min="10" max="10" width="15.7109375" style="12" customWidth="1"/>
    <col min="11" max="16384" width="9.140625" style="12"/>
  </cols>
  <sheetData>
    <row r="2" spans="1:10" ht="22.5" customHeight="1" x14ac:dyDescent="0.3">
      <c r="A2" s="135" t="s">
        <v>156</v>
      </c>
      <c r="B2" s="136"/>
      <c r="C2" s="136"/>
      <c r="D2" s="136"/>
      <c r="E2" s="136"/>
      <c r="F2" s="136"/>
      <c r="G2" s="136"/>
      <c r="H2" s="136"/>
      <c r="I2" s="136"/>
      <c r="J2" s="136"/>
    </row>
    <row r="3" spans="1:10" s="103" customFormat="1" ht="66.599999999999994" customHeight="1" x14ac:dyDescent="0.25">
      <c r="A3" s="139" t="s">
        <v>187</v>
      </c>
      <c r="B3" s="140"/>
      <c r="C3" s="140"/>
      <c r="D3" s="140"/>
      <c r="E3" s="140"/>
      <c r="F3" s="140"/>
      <c r="G3" s="140"/>
      <c r="H3" s="140"/>
      <c r="I3" s="140"/>
      <c r="J3" s="140"/>
    </row>
    <row r="4" spans="1:10" ht="13.5" thickBot="1" x14ac:dyDescent="0.25"/>
    <row r="5" spans="1:10" ht="65.099999999999994" customHeight="1" thickTop="1" thickBot="1" x14ac:dyDescent="0.25">
      <c r="A5" s="24" t="s">
        <v>0</v>
      </c>
      <c r="B5" s="25" t="s">
        <v>1</v>
      </c>
      <c r="C5" s="25" t="s">
        <v>167</v>
      </c>
      <c r="D5" s="25" t="s">
        <v>2</v>
      </c>
      <c r="E5" s="25" t="s">
        <v>55</v>
      </c>
      <c r="F5" s="25" t="s">
        <v>51</v>
      </c>
      <c r="G5" s="26" t="s">
        <v>52</v>
      </c>
      <c r="H5" s="26" t="s">
        <v>53</v>
      </c>
      <c r="I5" s="25" t="s">
        <v>54</v>
      </c>
      <c r="J5" s="27" t="s">
        <v>3</v>
      </c>
    </row>
    <row r="6" spans="1:10" ht="90" customHeight="1" x14ac:dyDescent="0.2">
      <c r="A6" s="9" t="s">
        <v>157</v>
      </c>
      <c r="B6" s="101" t="s">
        <v>158</v>
      </c>
      <c r="C6" s="13" t="s">
        <v>166</v>
      </c>
      <c r="D6" s="13" t="s">
        <v>159</v>
      </c>
      <c r="E6" s="105" t="s">
        <v>87</v>
      </c>
      <c r="F6" s="14" t="s">
        <v>160</v>
      </c>
      <c r="G6" s="31"/>
      <c r="H6" s="99"/>
      <c r="I6" s="28" t="s">
        <v>102</v>
      </c>
      <c r="J6" s="34"/>
    </row>
    <row r="7" spans="1:10" ht="65.099999999999994" customHeight="1" x14ac:dyDescent="0.2">
      <c r="A7" s="52" t="s">
        <v>157</v>
      </c>
      <c r="B7" s="15" t="s">
        <v>158</v>
      </c>
      <c r="C7" s="15" t="s">
        <v>166</v>
      </c>
      <c r="D7" s="15" t="s">
        <v>161</v>
      </c>
      <c r="E7" s="16" t="s">
        <v>87</v>
      </c>
      <c r="F7" s="78" t="s">
        <v>96</v>
      </c>
      <c r="G7" s="32"/>
      <c r="H7" s="100"/>
      <c r="I7" s="29" t="s">
        <v>102</v>
      </c>
      <c r="J7" s="102"/>
    </row>
    <row r="8" spans="1:10" ht="65.099999999999994" customHeight="1" x14ac:dyDescent="0.2">
      <c r="A8" s="52" t="s">
        <v>157</v>
      </c>
      <c r="B8" s="15" t="s">
        <v>158</v>
      </c>
      <c r="C8" s="15" t="s">
        <v>166</v>
      </c>
      <c r="D8" s="15" t="s">
        <v>162</v>
      </c>
      <c r="E8" s="16" t="s">
        <v>87</v>
      </c>
      <c r="F8" s="78" t="s">
        <v>96</v>
      </c>
      <c r="G8" s="32"/>
      <c r="H8" s="104" t="s">
        <v>163</v>
      </c>
      <c r="I8" s="29" t="s">
        <v>102</v>
      </c>
      <c r="J8" s="102"/>
    </row>
    <row r="9" spans="1:10" ht="76.5" x14ac:dyDescent="0.2">
      <c r="A9" s="52" t="s">
        <v>157</v>
      </c>
      <c r="B9" s="15" t="s">
        <v>158</v>
      </c>
      <c r="C9" s="15" t="s">
        <v>166</v>
      </c>
      <c r="D9" s="15" t="s">
        <v>164</v>
      </c>
      <c r="E9" s="16" t="s">
        <v>87</v>
      </c>
      <c r="F9" s="78" t="s">
        <v>9</v>
      </c>
      <c r="G9" s="32"/>
      <c r="H9" s="100"/>
      <c r="I9" s="29" t="s">
        <v>102</v>
      </c>
      <c r="J9" s="102"/>
    </row>
    <row r="10" spans="1:10" ht="65.099999999999994" customHeight="1" x14ac:dyDescent="0.2">
      <c r="A10" s="52" t="s">
        <v>157</v>
      </c>
      <c r="B10" s="15" t="s">
        <v>158</v>
      </c>
      <c r="C10" s="15" t="s">
        <v>165</v>
      </c>
      <c r="D10" s="15" t="s">
        <v>168</v>
      </c>
      <c r="E10" s="16" t="s">
        <v>87</v>
      </c>
      <c r="F10" s="78" t="s">
        <v>169</v>
      </c>
      <c r="G10" s="32"/>
      <c r="H10" s="100"/>
      <c r="I10" s="29" t="s">
        <v>102</v>
      </c>
      <c r="J10" s="102"/>
    </row>
    <row r="11" spans="1:10" ht="63.75" customHeight="1" x14ac:dyDescent="0.2">
      <c r="A11" s="52" t="s">
        <v>157</v>
      </c>
      <c r="B11" s="15" t="s">
        <v>158</v>
      </c>
      <c r="C11" s="15" t="s">
        <v>165</v>
      </c>
      <c r="D11" s="15" t="s">
        <v>170</v>
      </c>
      <c r="E11" s="16" t="s">
        <v>87</v>
      </c>
      <c r="F11" s="78" t="s">
        <v>171</v>
      </c>
      <c r="G11" s="32"/>
      <c r="H11" s="100"/>
      <c r="I11" s="29" t="s">
        <v>102</v>
      </c>
      <c r="J11" s="102"/>
    </row>
    <row r="12" spans="1:10" ht="127.5" x14ac:dyDescent="0.2">
      <c r="A12" s="52" t="s">
        <v>157</v>
      </c>
      <c r="B12" s="15" t="s">
        <v>158</v>
      </c>
      <c r="C12" s="15" t="s">
        <v>165</v>
      </c>
      <c r="D12" s="15" t="s">
        <v>172</v>
      </c>
      <c r="E12" s="16" t="s">
        <v>87</v>
      </c>
      <c r="F12" s="78" t="s">
        <v>9</v>
      </c>
      <c r="G12" s="32"/>
      <c r="H12" s="100"/>
      <c r="I12" s="29" t="s">
        <v>102</v>
      </c>
      <c r="J12" s="102"/>
    </row>
    <row r="13" spans="1:10" ht="114.75" x14ac:dyDescent="0.2">
      <c r="A13" s="52" t="s">
        <v>157</v>
      </c>
      <c r="B13" s="15" t="s">
        <v>158</v>
      </c>
      <c r="C13" s="15" t="s">
        <v>165</v>
      </c>
      <c r="D13" s="15" t="s">
        <v>173</v>
      </c>
      <c r="E13" s="16" t="s">
        <v>87</v>
      </c>
      <c r="F13" s="16" t="s">
        <v>9</v>
      </c>
      <c r="G13" s="32"/>
      <c r="H13" s="100"/>
      <c r="I13" s="29" t="s">
        <v>102</v>
      </c>
      <c r="J13" s="102"/>
    </row>
    <row r="14" spans="1:10" ht="65.099999999999994" customHeight="1" x14ac:dyDescent="0.2">
      <c r="A14" s="52" t="s">
        <v>157</v>
      </c>
      <c r="B14" s="15" t="s">
        <v>158</v>
      </c>
      <c r="C14" s="15" t="s">
        <v>165</v>
      </c>
      <c r="D14" s="15" t="s">
        <v>174</v>
      </c>
      <c r="E14" s="16" t="s">
        <v>87</v>
      </c>
      <c r="F14" s="16" t="s">
        <v>9</v>
      </c>
      <c r="G14" s="32"/>
      <c r="H14" s="100"/>
      <c r="I14" s="29" t="s">
        <v>102</v>
      </c>
      <c r="J14" s="102"/>
    </row>
    <row r="15" spans="1:10" ht="65.099999999999994" customHeight="1" x14ac:dyDescent="0.2">
      <c r="A15" s="52" t="s">
        <v>157</v>
      </c>
      <c r="B15" s="15" t="s">
        <v>158</v>
      </c>
      <c r="C15" s="15" t="s">
        <v>165</v>
      </c>
      <c r="D15" s="15" t="s">
        <v>175</v>
      </c>
      <c r="E15" s="16" t="s">
        <v>177</v>
      </c>
      <c r="F15" s="16" t="s">
        <v>177</v>
      </c>
      <c r="G15" s="32"/>
      <c r="H15" s="100"/>
      <c r="I15" s="29" t="s">
        <v>177</v>
      </c>
      <c r="J15" s="102"/>
    </row>
    <row r="16" spans="1:10" ht="65.099999999999994" customHeight="1" x14ac:dyDescent="0.2">
      <c r="A16" s="52" t="s">
        <v>157</v>
      </c>
      <c r="B16" s="15" t="s">
        <v>158</v>
      </c>
      <c r="C16" s="15" t="s">
        <v>165</v>
      </c>
      <c r="D16" s="15" t="s">
        <v>176</v>
      </c>
      <c r="E16" s="16" t="s">
        <v>177</v>
      </c>
      <c r="F16" s="16" t="s">
        <v>177</v>
      </c>
      <c r="G16" s="32"/>
      <c r="H16" s="100"/>
      <c r="I16" s="29" t="s">
        <v>177</v>
      </c>
      <c r="J16" s="102"/>
    </row>
    <row r="17" spans="1:10" ht="13.5" thickBot="1" x14ac:dyDescent="0.25">
      <c r="A17" s="19"/>
      <c r="B17" s="20"/>
      <c r="C17" s="20"/>
      <c r="D17" s="20"/>
      <c r="E17" s="20"/>
      <c r="F17" s="20"/>
      <c r="G17" s="20"/>
      <c r="H17" s="20"/>
      <c r="I17" s="20"/>
      <c r="J17" s="37"/>
    </row>
    <row r="18" spans="1:10" ht="22.5" customHeight="1" thickTop="1" thickBot="1" x14ac:dyDescent="0.3">
      <c r="A18" s="137" t="s">
        <v>154</v>
      </c>
      <c r="B18" s="138"/>
      <c r="C18" s="138"/>
      <c r="D18" s="138"/>
      <c r="E18" s="138"/>
      <c r="F18" s="138"/>
      <c r="G18" s="20"/>
      <c r="H18" s="133" t="s">
        <v>3</v>
      </c>
      <c r="I18" s="134"/>
      <c r="J18" s="38">
        <f>SUM(J6+J13+J14)</f>
        <v>0</v>
      </c>
    </row>
    <row r="19" spans="1:10" ht="14.25" thickTop="1" thickBot="1" x14ac:dyDescent="0.25">
      <c r="A19" s="21"/>
      <c r="B19" s="22"/>
      <c r="C19" s="22"/>
      <c r="D19" s="22"/>
      <c r="E19" s="22"/>
      <c r="F19" s="22"/>
      <c r="G19" s="22"/>
      <c r="H19" s="22"/>
      <c r="I19" s="22"/>
      <c r="J19" s="23"/>
    </row>
    <row r="20" spans="1:10" ht="13.5" thickTop="1" x14ac:dyDescent="0.2"/>
  </sheetData>
  <mergeCells count="4">
    <mergeCell ref="A2:J2"/>
    <mergeCell ref="A18:F18"/>
    <mergeCell ref="H18:I18"/>
    <mergeCell ref="A3:J3"/>
  </mergeCells>
  <printOptions horizontalCentered="1"/>
  <pageMargins left="0" right="0" top="0" bottom="0" header="0.31496062992125984" footer="0.31496062992125984"/>
  <pageSetup paperSize="8"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Title Page</vt:lpstr>
      <vt:lpstr>Price Summary Sheet</vt:lpstr>
      <vt:lpstr>Lot 1 - YHN House</vt:lpstr>
      <vt:lpstr>Lot 2 - YHN Locations</vt:lpstr>
      <vt:lpstr>Lot 3 - Leazes Homes Locations</vt:lpstr>
      <vt:lpstr>Lot 4 - Tree Top Village</vt:lpstr>
    </vt:vector>
  </TitlesOfParts>
  <Company>Your Homes Newcastle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 David (YHN)</dc:creator>
  <cp:lastModifiedBy>Bell, David (YHN)</cp:lastModifiedBy>
  <cp:lastPrinted>2018-04-26T07:41:40Z</cp:lastPrinted>
  <dcterms:created xsi:type="dcterms:W3CDTF">2018-02-23T10:38:38Z</dcterms:created>
  <dcterms:modified xsi:type="dcterms:W3CDTF">2018-04-26T08:07:46Z</dcterms:modified>
</cp:coreProperties>
</file>