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Pgrieve\Objective\objective.ims.gov.uk-8008\PGrieve\Objects\"/>
    </mc:Choice>
  </mc:AlternateContent>
  <xr:revisionPtr revIDLastSave="0" documentId="13_ncr:1_{02FFF414-F096-4518-8E85-F74F3398EB76}" xr6:coauthVersionLast="36" xr6:coauthVersionMax="36" xr10:uidLastSave="{00000000-0000-0000-0000-000000000000}"/>
  <bookViews>
    <workbookView xWindow="-30" yWindow="6120" windowWidth="28515" windowHeight="6480" tabRatio="671" xr2:uid="{00000000-000D-0000-FFFF-FFFF00000000}"/>
  </bookViews>
  <sheets>
    <sheet name="README" sheetId="19" r:id="rId1"/>
    <sheet name="MonthlySalesData" sheetId="18" r:id="rId2"/>
    <sheet name="Customers" sheetId="25" r:id="rId3"/>
    <sheet name="Products" sheetId="22" r:id="rId4"/>
    <sheet name="pvt" sheetId="23" r:id="rId5"/>
  </sheets>
  <externalReferences>
    <externalReference r:id="rId6"/>
    <externalReference r:id="rId7"/>
    <externalReference r:id="rId8"/>
    <externalReference r:id="rId9"/>
  </externalReferences>
  <definedNames>
    <definedName name="_xlnm._FilterDatabase" localSheetId="2" hidden="1">Customers!$A$4:$K$377</definedName>
    <definedName name="_xlnm._FilterDatabase" localSheetId="1" hidden="1">MonthlySalesData!$A$4:$CP$305</definedName>
    <definedName name="_xlnm._FilterDatabase" localSheetId="3" hidden="1">Products!$A$4:$P$9</definedName>
    <definedName name="ContractRefs1">[1]README!$B$16:$F$28</definedName>
    <definedName name="ID" localSheetId="2" hidden="1">"4db7ddd7-c8fc-4caf-ac7f-7a4cbcf1893f"</definedName>
    <definedName name="ID" localSheetId="1" hidden="1">"6e93bfbf-a063-4c07-b379-7ca20fe591a1"</definedName>
    <definedName name="ID" localSheetId="3" hidden="1">"4a1dd55c-2823-4509-bc0b-5ba5350f7615"</definedName>
    <definedName name="ID" localSheetId="4" hidden="1">"e22c26c6-5fa7-473f-ac6c-e0b7282f2a1b"</definedName>
    <definedName name="ID" localSheetId="0" hidden="1">"aa8fe100-7b60-4515-abe2-1aa15e6a0838"</definedName>
    <definedName name="lkpBupa">#REF!</definedName>
    <definedName name="Order_Numbers">OFFSET( [2]MonthlySalesData!$A$3,0,0,COUNTA([2]MonthlySalesData!$A:$A),COUNTA([2]MonthlySalesData!$3:$3))</definedName>
    <definedName name="_xlnm.Print_Area" localSheetId="2">Customers!$B$4:$K$346</definedName>
    <definedName name="_xlnm.Print_Area" localSheetId="1">MonthlySalesData!$B$2:$Y$4</definedName>
    <definedName name="_xlnm.Print_Area" localSheetId="3">Products!$B$4:$P$4</definedName>
    <definedName name="_xlnm.Print_Area" localSheetId="0">README!$A$1:$F$55</definedName>
    <definedName name="_xlnm.Print_Titles" localSheetId="2">Customers!$4:$4</definedName>
    <definedName name="_xlnm.Print_Titles" localSheetId="3">Products!$4:$4</definedName>
    <definedName name="PRODUCT">'[3]Pricing Schedule'!$A$2:$A$23</definedName>
    <definedName name="sdfjsdk">'[4]Pricing Schedule'!$A$2:$A$23</definedName>
    <definedName name="SupplierNames">[1]README!$B$16:$B$28</definedName>
    <definedName name="Trust">#REF!</definedName>
    <definedName name="Trust_Name">#REF!</definedName>
  </definedNames>
  <calcPr calcId="191029"/>
  <pivotCaches>
    <pivotCache cacheId="0" r:id="rId10"/>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18" l="1"/>
  <c r="B6" i="18"/>
  <c r="BP6" i="18" s="1"/>
  <c r="B7" i="18"/>
  <c r="B8" i="18"/>
  <c r="B9" i="18"/>
  <c r="BP9" i="18" s="1"/>
  <c r="BP7" i="18"/>
  <c r="BP8" i="18"/>
  <c r="BP5" i="18"/>
  <c r="Q5" i="18" l="1"/>
  <c r="Q7" i="18" l="1"/>
  <c r="Q8" i="18"/>
  <c r="Q9" i="18"/>
  <c r="Q6" i="18"/>
  <c r="Y5" i="18" l="1"/>
  <c r="X9" i="18"/>
  <c r="Y7" i="18"/>
  <c r="X7" i="18"/>
  <c r="X5" i="18"/>
  <c r="Y9" i="18"/>
  <c r="Y6" i="18"/>
  <c r="X6" i="18"/>
  <c r="X8" i="18"/>
  <c r="Y8" i="18"/>
  <c r="BH6" i="18"/>
  <c r="BH7" i="18"/>
  <c r="BH8" i="18"/>
  <c r="BH9" i="18"/>
  <c r="BH5" i="18"/>
  <c r="BF6" i="18"/>
  <c r="CL6" i="18" s="1"/>
  <c r="BF7" i="18"/>
  <c r="CL7" i="18" s="1"/>
  <c r="BF8" i="18"/>
  <c r="CL8" i="18" s="1"/>
  <c r="BF9" i="18"/>
  <c r="CL9" i="18" s="1"/>
  <c r="BF5" i="18"/>
  <c r="CL5" i="18" s="1"/>
  <c r="M6" i="18" l="1"/>
  <c r="M7" i="18"/>
  <c r="M8" i="18"/>
  <c r="M9" i="18"/>
  <c r="V6" i="18"/>
  <c r="V7" i="18"/>
  <c r="V8" i="18"/>
  <c r="V9" i="18"/>
  <c r="V5" i="18"/>
  <c r="K6" i="18" l="1"/>
  <c r="K7" i="18"/>
  <c r="K8" i="18"/>
  <c r="K9" i="18"/>
  <c r="K5" i="18" l="1"/>
  <c r="D6" i="18" l="1"/>
  <c r="BG6" i="18" s="1"/>
  <c r="D7" i="18"/>
  <c r="BG7" i="18" s="1"/>
  <c r="D8" i="18"/>
  <c r="BG8" i="18" s="1"/>
  <c r="D9" i="18"/>
  <c r="BG9" i="18" s="1"/>
  <c r="D5" i="18"/>
  <c r="BG5" i="18" s="1"/>
  <c r="G6" i="18" l="1"/>
  <c r="G7" i="18"/>
  <c r="G8" i="18"/>
  <c r="G9" i="18"/>
  <c r="G5" i="18"/>
  <c r="H6" i="18" l="1"/>
  <c r="H7" i="18"/>
  <c r="H8" i="18"/>
  <c r="H9" i="18"/>
  <c r="H5" i="18"/>
  <c r="W6" i="18" l="1"/>
  <c r="W7" i="18"/>
  <c r="W8" i="18"/>
  <c r="W9" i="18"/>
  <c r="W5" i="18"/>
  <c r="B15" i="19" l="1"/>
  <c r="C15" i="19"/>
  <c r="D15" i="19"/>
  <c r="E15" i="19"/>
  <c r="F15" i="19"/>
  <c r="G15" i="19"/>
  <c r="H15" i="19"/>
  <c r="I15" i="19"/>
  <c r="E13" i="19"/>
  <c r="C13" i="19"/>
  <c r="H13" i="19"/>
  <c r="F13" i="19"/>
  <c r="I13" i="19"/>
  <c r="G13" i="19"/>
  <c r="D13" i="19"/>
  <c r="B13" i="19"/>
  <c r="BU6" i="18"/>
  <c r="BU7" i="18"/>
  <c r="BU8" i="18"/>
  <c r="BU9" i="18"/>
  <c r="BJ6" i="18"/>
  <c r="CM6" i="18" s="1"/>
  <c r="BJ7" i="18"/>
  <c r="CM7" i="18" s="1"/>
  <c r="BJ8" i="18"/>
  <c r="CM8" i="18" s="1"/>
  <c r="BJ9" i="18"/>
  <c r="CM9" i="18" s="1"/>
  <c r="BJ5" i="18"/>
  <c r="CM5" i="18" s="1"/>
  <c r="BA6" i="18"/>
  <c r="BM6" i="18" s="1"/>
  <c r="BA7" i="18"/>
  <c r="CN7" i="18" s="1"/>
  <c r="BA8" i="18"/>
  <c r="BQ8" i="18" s="1"/>
  <c r="BA9" i="18"/>
  <c r="CN9" i="18" s="1"/>
  <c r="BA5" i="18"/>
  <c r="CN5" i="18" s="1"/>
  <c r="BB6" i="18"/>
  <c r="BB7" i="18"/>
  <c r="BB8" i="18"/>
  <c r="BB9" i="18"/>
  <c r="BB5" i="18"/>
  <c r="CO6" i="18"/>
  <c r="CO7" i="18"/>
  <c r="CO8" i="18"/>
  <c r="CO9" i="18"/>
  <c r="CO5" i="18"/>
  <c r="BE6" i="18"/>
  <c r="BE7" i="18"/>
  <c r="BE8" i="18"/>
  <c r="BE9" i="18"/>
  <c r="BE5" i="18"/>
  <c r="BC6" i="18" l="1"/>
  <c r="BC8" i="18"/>
  <c r="BC5" i="18"/>
  <c r="CN8" i="18"/>
  <c r="BL8" i="18"/>
  <c r="BM9" i="18"/>
  <c r="BN5" i="18"/>
  <c r="BN6" i="18"/>
  <c r="BI6" i="18" s="1"/>
  <c r="BQ7" i="18"/>
  <c r="BR8" i="18"/>
  <c r="CN6" i="18"/>
  <c r="BL7" i="18"/>
  <c r="BM8" i="18"/>
  <c r="BN9" i="18"/>
  <c r="BI9" i="18" s="1"/>
  <c r="BQ5" i="18"/>
  <c r="BQ6" i="18"/>
  <c r="BR7" i="18"/>
  <c r="BL5" i="18"/>
  <c r="BL6" i="18"/>
  <c r="BM7" i="18"/>
  <c r="BN8" i="18"/>
  <c r="BI8" i="18" s="1"/>
  <c r="BQ9" i="18"/>
  <c r="BR5" i="18"/>
  <c r="BR6" i="18"/>
  <c r="BL9" i="18"/>
  <c r="BM5" i="18"/>
  <c r="BN7" i="18"/>
  <c r="BI7" i="18" s="1"/>
  <c r="BR9" i="18"/>
  <c r="BC9" i="18"/>
  <c r="BC7" i="18"/>
  <c r="S6" i="18"/>
  <c r="S7" i="18"/>
  <c r="S8" i="18"/>
  <c r="S9" i="18"/>
  <c r="S5" i="18"/>
  <c r="BO5" i="18" l="1"/>
  <c r="BI5" i="18"/>
  <c r="T6" i="18"/>
  <c r="BO6" i="18"/>
  <c r="BO7" i="18"/>
  <c r="BO8" i="18"/>
  <c r="BO9" i="18"/>
  <c r="BD6" i="18"/>
  <c r="BD7" i="18"/>
  <c r="BD8" i="18"/>
  <c r="BD9" i="18"/>
  <c r="BD5" i="18"/>
  <c r="T7" i="18" l="1"/>
  <c r="T8" i="18"/>
  <c r="T9" i="18"/>
  <c r="BV8" i="18" l="1"/>
  <c r="BS8" i="18" l="1"/>
  <c r="BX8" i="18"/>
  <c r="U8" i="18"/>
  <c r="BV6" i="18" l="1"/>
  <c r="BV9" i="18"/>
  <c r="BV7" i="18" l="1"/>
  <c r="BS7" i="18" s="1"/>
  <c r="U7" i="18"/>
  <c r="BS9" i="18"/>
  <c r="BX9" i="18"/>
  <c r="BX6" i="18"/>
  <c r="BS6" i="18"/>
  <c r="U6" i="18"/>
  <c r="U9" i="18"/>
  <c r="BX7" i="18" l="1"/>
  <c r="BV5" i="18"/>
  <c r="BX5" i="18" l="1"/>
  <c r="U5" i="18" l="1"/>
  <c r="T5" i="18" l="1"/>
  <c r="M5" i="18" l="1"/>
  <c r="BU5" i="18"/>
  <c r="BS5" i="18" s="1"/>
</calcChain>
</file>

<file path=xl/sharedStrings.xml><?xml version="1.0" encoding="utf-8"?>
<sst xmlns="http://schemas.openxmlformats.org/spreadsheetml/2006/main" count="378" uniqueCount="228">
  <si>
    <t>LineID</t>
  </si>
  <si>
    <t>EAN code</t>
  </si>
  <si>
    <t>Calculated automatically</t>
  </si>
  <si>
    <t>Check column</t>
  </si>
  <si>
    <t>UNSPSC code</t>
  </si>
  <si>
    <r>
      <t>PxName (dm</t>
    </r>
    <r>
      <rPr>
        <b/>
        <sz val="8"/>
        <color indexed="10"/>
        <rFont val="Arial"/>
        <family val="2"/>
      </rPr>
      <t>+</t>
    </r>
    <r>
      <rPr>
        <b/>
        <sz val="8"/>
        <color indexed="9"/>
        <rFont val="Arial"/>
        <family val="2"/>
      </rPr>
      <t>d)</t>
    </r>
  </si>
  <si>
    <t>NPC 
(Internal use only)</t>
  </si>
  <si>
    <t>Medicine Provider</t>
  </si>
  <si>
    <t>Date delivered</t>
  </si>
  <si>
    <t>P</t>
  </si>
  <si>
    <t>Product Code</t>
  </si>
  <si>
    <t>Calculated automatically (should equal column I)</t>
  </si>
  <si>
    <t>Product Name</t>
  </si>
  <si>
    <t>Supplier input required</t>
  </si>
  <si>
    <t>Supplier Name</t>
  </si>
  <si>
    <t>Name of person submitting data</t>
  </si>
  <si>
    <t>Tel</t>
  </si>
  <si>
    <t>Email</t>
  </si>
  <si>
    <t>Note:</t>
  </si>
  <si>
    <t>This list may be subject to amendment during the contract period.</t>
  </si>
  <si>
    <t>READ ME FIRST</t>
  </si>
  <si>
    <t>Select non-blanks for bleeding disorder regions</t>
  </si>
  <si>
    <t>Report Extract date</t>
  </si>
  <si>
    <t>Referring Customer Name</t>
  </si>
  <si>
    <t>Supplier's Customer code for Purchasing Authority 
(Invoice)</t>
  </si>
  <si>
    <t>Site Postcode</t>
  </si>
  <si>
    <t>General site postcodes have been provided below; Suppliers to enter their own customer code (or postcode) in the yellow cells - for trusts, centres, PCTs, as well as for other suppliers selling their medicines, or shared services who may be processing invoices on behalf of trusts. Additional rows are available at the end if you need to add additional sites:</t>
  </si>
  <si>
    <t>Delivery Indicator</t>
  </si>
  <si>
    <t>Product Group</t>
  </si>
  <si>
    <t>Product Classification</t>
  </si>
  <si>
    <t>Supplier Product Code (or short description)</t>
  </si>
  <si>
    <t>Total Sales Value</t>
  </si>
  <si>
    <t>Source</t>
  </si>
  <si>
    <t>Brand</t>
  </si>
  <si>
    <t>Unit of Measure</t>
  </si>
  <si>
    <t>Units</t>
  </si>
  <si>
    <t>SiteID</t>
  </si>
  <si>
    <t>Site (Town)</t>
  </si>
  <si>
    <t>SiteIDtmp</t>
  </si>
  <si>
    <t>Org</t>
  </si>
  <si>
    <t>OrgID</t>
  </si>
  <si>
    <t>IMMUNO_region</t>
  </si>
  <si>
    <t>Pack Size</t>
  </si>
  <si>
    <t>Framework</t>
  </si>
  <si>
    <t>Area Team</t>
  </si>
  <si>
    <t>UKHCDO Centre</t>
  </si>
  <si>
    <t>ENTER Date of extract (dd/mm/yyyy)</t>
  </si>
  <si>
    <t>Unique Sales Order Ref</t>
  </si>
  <si>
    <t>Grand Total</t>
  </si>
  <si>
    <t>Provision of framework data to CMU</t>
  </si>
  <si>
    <t>Please enter your short (and/or long) product codes into the yellow cells</t>
  </si>
  <si>
    <t>Supplier Product Description i.e. Long description
(Optional)</t>
  </si>
  <si>
    <t>ENTER Current stockholding</t>
  </si>
  <si>
    <t>ENTER Number of orders</t>
  </si>
  <si>
    <t>Before proceeding please update the details below and review your contact details, then take some time to read the guidance provided below:</t>
  </si>
  <si>
    <t>Customer Name</t>
  </si>
  <si>
    <t>Customer Code</t>
  </si>
  <si>
    <t>^README!$F$8</t>
  </si>
  <si>
    <t>Check Products</t>
  </si>
  <si>
    <t>Check Customers</t>
  </si>
  <si>
    <t>Check Area Teams</t>
  </si>
  <si>
    <t>ENTER Total Volume for the month</t>
  </si>
  <si>
    <t>^IF(ISERROR(VLOOKUP(F4,Products!B:J,9,FALSE)),"",VLOOKUP(F4,Products!B:J,9,FALSE))</t>
  </si>
  <si>
    <t>^IF(ISERROR(I4*S4),"",I4*S4)</t>
  </si>
  <si>
    <t>^IF(ISERROR(V4/S4),"",V4/S4)</t>
  </si>
  <si>
    <t>^IF(ISERROR(N4/I4),"",(N4/I4))</t>
  </si>
  <si>
    <t>^IF(ISERROR(VLOOKUP(F4,Products!B:R,5,FALSE)),"",VLOOKUP(F4,Products!B:R,5,FALSE))</t>
  </si>
  <si>
    <t>^IF(ISERROR(VLOOKUP(C4,Customers!D:K,2,FALSE)),"",VLOOKUP(C4,Customers!D:K,2,FALSE))</t>
  </si>
  <si>
    <t>^IF(ISERROR(VLOOKUP(C4,Customers!D:J,7,FALSE)),"",VLOOKUP(C4,Customers!D:J,7,FALSE))</t>
  </si>
  <si>
    <t>LFB(01)_2014mm_0001</t>
  </si>
  <si>
    <t>Enter same product code in Products tab to enable mapping</t>
  </si>
  <si>
    <t>Enter homecare supplier (e.g. Bupa) or SOLD TO HOMECARE for stock</t>
  </si>
  <si>
    <t>Link from customers tab</t>
  </si>
  <si>
    <t>i.e. Purchasing Authority being invoiced.
Enter same customer code in Customers tab to enable mapping</t>
  </si>
  <si>
    <t>Link from products tab</t>
  </si>
  <si>
    <t>Link from README tab</t>
  </si>
  <si>
    <t>Autofill</t>
  </si>
  <si>
    <t>^IF(ISERROR(MonthlySalesData!$F4),"",MonthlySalesData!$F4)</t>
  </si>
  <si>
    <t>^IF(ISERROR(MonthlySalesData!$L4),"",LEFT(MonthlySalesData!$L4,4))</t>
  </si>
  <si>
    <t>^IF(ISERROR(VLOOKUP(BA4,Products!B:E,4,FALSE)),"n/a",VLOOKUP(BA4,Products!B:E,4,FALSE))</t>
  </si>
  <si>
    <t>^Q4</t>
  </si>
  <si>
    <t>^IF(BB4^"P",VLOOKUP(MonthlySalesData!$F4,Products!B:D,3,FALSE),README!$B$8)</t>
  </si>
  <si>
    <t>^VLOOKUP(MonthlySalesData!$C4,Customers!$B:$J,3,FALSE)</t>
  </si>
  <si>
    <t>^MonthlySalesData!$B4</t>
  </si>
  <si>
    <t>^VLOOKUP(MonthlySalesData!$C4,Customers!$B:$J,9,FALSE)</t>
  </si>
  <si>
    <t>^HLOOKUP(BN4,README!$B$10:$G$45,3,FALSE)</t>
  </si>
  <si>
    <t>^IF(MonthlySalesData!$O4^"","",MonthlySalesData!$O4)</t>
  </si>
  <si>
    <t>Bleeding Disorders</t>
  </si>
  <si>
    <t>^IF(ISERROR(IF(MonthlySalesData!$BB4^"P",VLOOKUP($BA4,Products!$B:$P,12,FALSE))),"",IF(MonthlySalesData!$BB4^"P",VLOOKUP($BA4,Products!$B:$P,12,FALSE)))</t>
  </si>
  <si>
    <t>^IF(ISERROR(IF(MonthlySalesData!$BB4^"P",VLOOKUP($BA4,Products!$B:$P,14,FALSE))),"",IF(MonthlySalesData!$BB4^"P",VLOOKUP($BA4,Products!$B:$P,14,FALSE),IF(MonthlySalesData!$BB4^"A","ANCILLARIES")))</t>
  </si>
  <si>
    <t>^IF(ISERROR(IF(MonthlySalesData!$BB4^"P",VLOOKUP($BA4,Products!$B:$P,5,FALSE))),"",IF(MonthlySalesData!$BB4^"P",VLOOKUP($BA4,Products!$B:$P,5,FALSE),IF(MonthlySalesData!$L4^"A","ANCILLARIES")))</t>
  </si>
  <si>
    <t>^$BN4</t>
  </si>
  <si>
    <t>^IF(LEFT(MonthlySalesData!P4,4)^"Z","Stockdelivery/"&amp;MonthlySalesData!B4,IF(MonthlySalesData!P4^"T","Trustdelivery","Homedelivery/"&amp;MonthlySalesData!A4))</t>
  </si>
  <si>
    <t>^IF(ISERROR(VLOOKUP($BA4,Products!B:P,8,FALSE)),"",VLOOKUP($BA4,Products!B:P,8,FALSE))</t>
  </si>
  <si>
    <t>^IF(ISERROR(VLOOKUP($BA4,Products!B:P,7,FALSE)),"",VLOOKUP($BA4,Products!B:P,7,FALSE))</t>
  </si>
  <si>
    <t>^IF(LEFT(MonthlySalesData!$L4,4)^"P",MonthlySalesData!$M4,MonthlySalesData!$V4)</t>
  </si>
  <si>
    <t>N</t>
  </si>
  <si>
    <t>^IF(LEFT(MonthlySalesData!$BB4,4)^"P",MonthlySalesData!$J4,"")</t>
  </si>
  <si>
    <t>^IF(ISERROR($BS4*$BU4),"",$BS4*$BU4)</t>
  </si>
  <si>
    <t>N/A</t>
  </si>
  <si>
    <t>^BV4-N4</t>
  </si>
  <si>
    <t>^VLOOKUP(C4,Customers!C:K,9,FALSE)</t>
  </si>
  <si>
    <t>^IF(ISERROR(YEAR(BJ4)&amp;MONTH(BJ4)),"",YEAR(BJ4)&amp;MONTH(BJ4))</t>
  </si>
  <si>
    <t>^IF(ISERROR(VLOOKUP($BA4,Products!$B:$P,6,FALSE)),"",VLOOKUP($BA4,Products!$B:$P,6,FALSE))</t>
  </si>
  <si>
    <t>^Z4</t>
  </si>
  <si>
    <t>Supplier Product Code</t>
  </si>
  <si>
    <t>Line Type</t>
  </si>
  <si>
    <t>Ref</t>
  </si>
  <si>
    <t>Extract Date</t>
  </si>
  <si>
    <t>SiteCode</t>
  </si>
  <si>
    <t>SiteName</t>
  </si>
  <si>
    <t>Contract Reference</t>
  </si>
  <si>
    <t>Transaction Date</t>
  </si>
  <si>
    <t>Product type</t>
  </si>
  <si>
    <t>Drug or service name</t>
  </si>
  <si>
    <t>Suppliers Product Code</t>
  </si>
  <si>
    <t>Manufacturers Product Code</t>
  </si>
  <si>
    <t>Unit of Purchase</t>
  </si>
  <si>
    <t>Unit Price</t>
  </si>
  <si>
    <t xml:space="preserve">VAT flag </t>
  </si>
  <si>
    <t>(Quantity of Packs) Units purchased</t>
  </si>
  <si>
    <t>Total spend</t>
  </si>
  <si>
    <t>Flex Character1</t>
  </si>
  <si>
    <t>Flex Character2</t>
  </si>
  <si>
    <t>Flex Character3</t>
  </si>
  <si>
    <t>Flex Character4</t>
  </si>
  <si>
    <t>Flex Character5</t>
  </si>
  <si>
    <t>Flex Character6</t>
  </si>
  <si>
    <t>Flex Character7</t>
  </si>
  <si>
    <t>Flex Character8</t>
  </si>
  <si>
    <t>Flex Character9</t>
  </si>
  <si>
    <t>Flex Character10</t>
  </si>
  <si>
    <t>Flex Character11</t>
  </si>
  <si>
    <t>Flex Character12</t>
  </si>
  <si>
    <t>Flex Character13</t>
  </si>
  <si>
    <t>Flex Character14</t>
  </si>
  <si>
    <t>Flex Character15</t>
  </si>
  <si>
    <t>UkhcdoCentre</t>
  </si>
  <si>
    <t>YrMonth</t>
  </si>
  <si>
    <t>NPC</t>
  </si>
  <si>
    <t>Supplier to enter data</t>
  </si>
  <si>
    <t>Auto checks</t>
  </si>
  <si>
    <t>CMU columns - autofilled</t>
  </si>
  <si>
    <t>Values</t>
  </si>
  <si>
    <t>SHI(01)_2017mm_0001</t>
  </si>
  <si>
    <t>NHS England</t>
  </si>
  <si>
    <t>OFFICIAL SENSITIVE COMMERCIAL</t>
  </si>
  <si>
    <t>1st of the month if unknown</t>
  </si>
  <si>
    <t>^VLOOKUP(F5,SupplierLookups!B:Q,16,FALSE)</t>
  </si>
  <si>
    <t>Useful to cross check against invoice</t>
  </si>
  <si>
    <t>^IF(ISERROR(MonthlySalesData!$F5),"",MonthlySalesData!$F5)</t>
  </si>
  <si>
    <t>^IF(ISERROR(MonthlySalesData!$K5),"",LEFT(MonthlySalesData!$K5,4))</t>
  </si>
  <si>
    <t>^IF(ISERROR(VLOOKUP(AZ5,Products!B:E,4,FALSE)),"n/a",VLOOKUP(AZ5,Products!B:E,4,FALSE))</t>
  </si>
  <si>
    <t>^P5</t>
  </si>
  <si>
    <t>^IF(BA5^"P",VLOOKUP(MonthlySalesData!$F5,Products!B:D,3,FALSE),README!$B$8)</t>
  </si>
  <si>
    <t>^VLOOKUP(MonthlySalesData!$C5,SupplierLookups!BB:BE,3,FALSE)</t>
  </si>
  <si>
    <t>^MonthlySalesData!$B5</t>
  </si>
  <si>
    <t>^VLOOKUP(MonthlySalesData!$C5,SupplierLookups!BB:BJ,9,FALSE)</t>
  </si>
  <si>
    <t>^HLOOKUP(BM5,README!$B$10:$G$45,3,FALSE)</t>
  </si>
  <si>
    <t>^IF(MonthlySalesData!$N5^"","",MonthlySalesData!$N5)</t>
  </si>
  <si>
    <t>^IF(ISERROR(IF(MonthlySalesData!$BA5^"P",VLOOKUP($AZ5,SupplierLookups!$B:$P,12,FALSE))),"",IF(MonthlySalesData!$BA5^"P",VLOOKUP($AZ5,SupplierLookups!$B:$P,12,FALSE)))</t>
  </si>
  <si>
    <t>^IF(ISERROR(IF(MonthlySalesData!$BA5^"P",VLOOKUP($AZ5,SupplierLookups!$B:$P,14,FALSE))),"",IF(MonthlySalesData!$BA5^"P",VLOOKUP($AZ5,SupplierLookups!$B:$P,14,FALSE),IF(MonthlySalesData!$BA5^"A","ANCILLARIES")))</t>
  </si>
  <si>
    <t>^IF(ISERROR(IF(MonthlySalesData!$BA5^"P",VLOOKUP($AZ5,SupplierLookups!$B:$P,5,FALSE))),"",IF(MonthlySalesData!$BA5^"P",VLOOKUP($AZ5,SupplierLookups!$B:$P,5,FALSE),IF(MonthlySalesData!$K5^"A","ANCILLARIES")))</t>
  </si>
  <si>
    <t>^$BM5</t>
  </si>
  <si>
    <t>^IF(LEFT(MonthlySalesData!O5,1)^"Z","Stockdelivery/"&amp;MonthlySalesData!B5,IF(MonthlySalesData!O5^"T","Trustdelivery","Homedelivery/"&amp;MonthlySalesData!A5))</t>
  </si>
  <si>
    <t>^IF(ISERROR(VLOOKUP($AZ5,SupplierLookups!B:P,8,FALSE)),"",VLOOKUP($AZ5,SupplierLookups!B:P,8,FALSE))</t>
  </si>
  <si>
    <t>^IF(ISERROR(VLOOKUP($AZ5,SupplierLookups!B:P,7,FALSE)),"",VLOOKUP($AZ5,SupplierLookups!B:P,7,FALSE))</t>
  </si>
  <si>
    <t>^IF(LEFT(MonthlySalesData!$K5,4)^"P",VLOOKUP(AZ5,SupplierLookups!B:Q,16,FALSE),MonthlySalesData!$U5)</t>
  </si>
  <si>
    <t>^IF(LEFT(MonthlySalesData!$BA5,4)^"P",MonthlySalesData!$I5,"")</t>
  </si>
  <si>
    <t>^IF(ISERROR($BR5*$BT5),"",$BR5*$BT5)</t>
  </si>
  <si>
    <t>^BT5-I5</t>
  </si>
  <si>
    <t>^BU5-M5</t>
  </si>
  <si>
    <t>^VLOOKUP(C5,Customers!B:K,10,FALSE)</t>
  </si>
  <si>
    <t>^IF(ISERROR(YEAR(BI5)&amp;MONTH(BI5)),"",IF(MONTH(BI5)&lt;10,YEAR(BI5)&amp;0&amp;MONTH(BI5),YEAR(BI5)&amp;MONTH(BI5)))</t>
  </si>
  <si>
    <t>^IF(ISERROR(VLOOKUP($AZ5,Products!$B:$P,6,FALSE)),"",VLOOKUP($AZ5,Products!$B:$P,6,FALSE))</t>
  </si>
  <si>
    <t>^Y5</t>
  </si>
  <si>
    <t>Supplier short name</t>
  </si>
  <si>
    <t>Referring Customer Code or Postcode</t>
  </si>
  <si>
    <t>Pack/Vials</t>
  </si>
  <si>
    <t>Total units purchased</t>
  </si>
  <si>
    <t>Line Type (Product)</t>
  </si>
  <si>
    <t>Price per unit of measure</t>
  </si>
  <si>
    <t>check Units per pack</t>
  </si>
  <si>
    <t>Check Total units Purchased</t>
  </si>
  <si>
    <t>Check pack Price</t>
  </si>
  <si>
    <t>Check Price per unit of measure</t>
  </si>
  <si>
    <t>Contract Price</t>
  </si>
  <si>
    <t>Supplier own check1</t>
  </si>
  <si>
    <t>Supplier own check2</t>
  </si>
  <si>
    <t>Supplier own check3</t>
  </si>
  <si>
    <t>Supplier own check4</t>
  </si>
  <si>
    <t>Supplier own check5</t>
  </si>
  <si>
    <t>Supplier own check6</t>
  </si>
  <si>
    <t>Supplier own check7</t>
  </si>
  <si>
    <t>Supplier own check8</t>
  </si>
  <si>
    <t>Supplier own check9</t>
  </si>
  <si>
    <t>Supplier own check10</t>
  </si>
  <si>
    <t>Supplier own check11</t>
  </si>
  <si>
    <t>Supplier own check12</t>
  </si>
  <si>
    <t>Supplier own check13</t>
  </si>
  <si>
    <t>Supplier own check14</t>
  </si>
  <si>
    <t>Supplier own check15</t>
  </si>
  <si>
    <t>Supplier own check16</t>
  </si>
  <si>
    <t>Supplier own check17</t>
  </si>
  <si>
    <t>Supplier own check18</t>
  </si>
  <si>
    <t>Supplier own check19</t>
  </si>
  <si>
    <t>Supplier own check20</t>
  </si>
  <si>
    <t>Supplier own check21</t>
  </si>
  <si>
    <t>Supplier own check22</t>
  </si>
  <si>
    <t>Supplier own check23</t>
  </si>
  <si>
    <t>Supplier own check24</t>
  </si>
  <si>
    <t>Supplier own check25</t>
  </si>
  <si>
    <t>Supplier own check26</t>
  </si>
  <si>
    <t xml:space="preserve">Supplier's Customer code for Purchasing Authority </t>
  </si>
  <si>
    <r>
      <t xml:space="preserve">Enter either:
</t>
    </r>
    <r>
      <rPr>
        <b/>
        <sz val="10"/>
        <color rgb="FF9C6500"/>
        <rFont val="Calibri"/>
        <family val="2"/>
        <scheme val="minor"/>
      </rPr>
      <t>T</t>
    </r>
    <r>
      <rPr>
        <sz val="10"/>
        <color rgb="FF9C6500"/>
        <rFont val="Calibri"/>
        <family val="2"/>
        <scheme val="minor"/>
      </rPr>
      <t xml:space="preserve"> if delivery to Trust/Centre
</t>
    </r>
    <r>
      <rPr>
        <b/>
        <sz val="10"/>
        <color rgb="FF9C6500"/>
        <rFont val="Calibri"/>
        <family val="2"/>
        <scheme val="minor"/>
      </rPr>
      <t>H</t>
    </r>
    <r>
      <rPr>
        <sz val="10"/>
        <color rgb="FF9C6500"/>
        <rFont val="Calibri"/>
        <family val="2"/>
        <scheme val="minor"/>
      </rPr>
      <t xml:space="preserve"> for homedelivery/ThirdPartySupplierName
</t>
    </r>
    <r>
      <rPr>
        <b/>
        <sz val="10"/>
        <color rgb="FF9C6500"/>
        <rFont val="Calibri"/>
        <family val="2"/>
        <scheme val="minor"/>
      </rPr>
      <t>ZZ</t>
    </r>
    <r>
      <rPr>
        <sz val="10"/>
        <color rgb="FF9C6500"/>
        <rFont val="Calibri"/>
        <family val="2"/>
        <scheme val="minor"/>
      </rPr>
      <t xml:space="preserve"> if delivery to another Supplier (ensure Customer name is set to Supplier name)</t>
    </r>
  </si>
  <si>
    <t>Please send your completed return to: specialisedpharma@cmu.nhs.uk</t>
  </si>
  <si>
    <t>version:  February 2020</t>
  </si>
  <si>
    <t>SUPPLIER(01)_2020XX_0001</t>
  </si>
  <si>
    <t>SUPPLIER(01)_2020XX_0002</t>
  </si>
  <si>
    <t>SUPPLIER(01)_2020XX_0003</t>
  </si>
  <si>
    <t>SUPPLIER(01)_2020XX_0004</t>
  </si>
  <si>
    <t>SUPPLIER(01)_2020XX_0005</t>
  </si>
  <si>
    <t>Sum of (Quantity of Packs) Units purchased</t>
  </si>
  <si>
    <t>Sum of Total spend</t>
  </si>
  <si>
    <t>(blank)</t>
  </si>
  <si>
    <t>XXPRODUCT NAMEXX</t>
  </si>
  <si>
    <t>XXFRAMEWORK TITLEXX</t>
  </si>
  <si>
    <t>XXFRAMEWORK REFERENCEXX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</si>
</sst>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 numFmtId="165" formatCode="#,##0_ ;[Red]\-#,##0\ "/>
    <numFmt numFmtId="166" formatCode="_-* #,##0_-;\-* #,##0_-;_-* &quot;-&quot;??_-;_-@_-"/>
    <numFmt numFmtId="167" formatCode="#,##0_ ;\-#,##0\ "/>
    <numFmt numFmtId="168" formatCode="_-&quot;$&quot;* #,##0.00_-;\-&quot;$&quot;* #,##0.00_-;_-&quot;$&quot;* &quot;-&quot;??_-;_-@_-"/>
    <numFmt numFmtId="169" formatCode="dd/mm/yy;@"/>
    <numFmt numFmtId="170" formatCode="dd\/mm\/yy"/>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8"/>
      <color indexed="9"/>
      <name val="Arial"/>
      <family val="2"/>
    </font>
    <font>
      <sz val="10"/>
      <name val="Arial"/>
      <family val="2"/>
    </font>
    <font>
      <b/>
      <sz val="10"/>
      <name val="Arial"/>
      <family val="2"/>
    </font>
    <font>
      <b/>
      <sz val="11"/>
      <name val="Arial"/>
      <family val="2"/>
    </font>
    <font>
      <b/>
      <sz val="18"/>
      <name val="Arial"/>
      <family val="2"/>
    </font>
    <font>
      <b/>
      <sz val="14"/>
      <name val="Arial"/>
      <family val="2"/>
    </font>
    <font>
      <sz val="12"/>
      <name val="Arial"/>
      <family val="2"/>
    </font>
    <font>
      <b/>
      <sz val="12"/>
      <name val="Arial"/>
      <family val="2"/>
    </font>
    <font>
      <sz val="10"/>
      <color indexed="8"/>
      <name val="Arial"/>
      <family val="2"/>
    </font>
    <font>
      <b/>
      <sz val="10"/>
      <color indexed="9"/>
      <name val="Arial"/>
      <family val="2"/>
    </font>
    <font>
      <b/>
      <sz val="8"/>
      <color indexed="10"/>
      <name val="Arial"/>
      <family val="2"/>
    </font>
    <font>
      <sz val="10"/>
      <color indexed="10"/>
      <name val="Arial"/>
      <family val="2"/>
    </font>
    <font>
      <sz val="8"/>
      <color indexed="23"/>
      <name val="Arial"/>
      <family val="2"/>
    </font>
    <font>
      <b/>
      <sz val="12"/>
      <color indexed="36"/>
      <name val="Arial"/>
      <family val="2"/>
    </font>
    <font>
      <sz val="8"/>
      <name val="Arial"/>
      <family val="2"/>
    </font>
    <font>
      <sz val="11"/>
      <color indexed="8"/>
      <name val="Calibri"/>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sz val="12"/>
      <color theme="1"/>
      <name val="Arial"/>
      <family val="2"/>
    </font>
    <font>
      <sz val="10"/>
      <color rgb="FF000000"/>
      <name val="Calibri"/>
      <family val="2"/>
      <scheme val="minor"/>
    </font>
    <font>
      <b/>
      <i/>
      <sz val="16"/>
      <color rgb="FFFF0000"/>
      <name val="Arial"/>
      <family val="2"/>
    </font>
    <font>
      <b/>
      <i/>
      <sz val="16"/>
      <name val="Arial"/>
      <family val="2"/>
    </font>
    <font>
      <b/>
      <sz val="24"/>
      <name val="Calibri"/>
      <family val="2"/>
    </font>
    <font>
      <sz val="10"/>
      <color theme="9" tint="0.39997558519241921"/>
      <name val="Calibri"/>
      <family val="2"/>
      <scheme val="minor"/>
    </font>
    <font>
      <sz val="10"/>
      <color theme="1"/>
      <name val="Trebuchet MS"/>
      <family val="2"/>
    </font>
    <font>
      <sz val="10"/>
      <color theme="1"/>
      <name val="Verdana"/>
      <family val="2"/>
    </font>
    <font>
      <sz val="10"/>
      <name val="Calibri"/>
      <family val="2"/>
      <scheme val="minor"/>
    </font>
    <font>
      <b/>
      <sz val="11"/>
      <color rgb="FFFF0000"/>
      <name val="Arial"/>
      <family val="2"/>
    </font>
    <font>
      <b/>
      <sz val="10"/>
      <color indexed="9"/>
      <name val="Calibri"/>
      <family val="2"/>
      <scheme val="minor"/>
    </font>
    <font>
      <sz val="10"/>
      <color indexed="8"/>
      <name val="Calibri"/>
      <family val="2"/>
      <scheme val="minor"/>
    </font>
    <font>
      <sz val="10"/>
      <color indexed="10"/>
      <name val="Calibri"/>
      <family val="2"/>
      <scheme val="minor"/>
    </font>
    <font>
      <b/>
      <sz val="10"/>
      <name val="Calibri"/>
      <family val="2"/>
      <scheme val="minor"/>
    </font>
    <font>
      <b/>
      <sz val="10"/>
      <color indexed="23"/>
      <name val="Calibri"/>
      <family val="2"/>
      <scheme val="minor"/>
    </font>
    <font>
      <sz val="10"/>
      <color indexed="23"/>
      <name val="Calibri"/>
      <family val="2"/>
      <scheme val="minor"/>
    </font>
    <font>
      <b/>
      <sz val="10"/>
      <color theme="0"/>
      <name val="Calibri"/>
      <family val="2"/>
      <scheme val="minor"/>
    </font>
    <font>
      <b/>
      <sz val="10"/>
      <color rgb="FF9C6500"/>
      <name val="Calibri"/>
      <family val="2"/>
      <scheme val="minor"/>
    </font>
    <font>
      <b/>
      <sz val="10"/>
      <color rgb="FF006100"/>
      <name val="Calibri"/>
      <family val="2"/>
      <scheme val="minor"/>
    </font>
    <font>
      <sz val="10"/>
      <color rgb="FF006100"/>
      <name val="Calibri"/>
      <family val="2"/>
      <scheme val="minor"/>
    </font>
    <font>
      <sz val="10"/>
      <color rgb="FF9C6500"/>
      <name val="Calibri"/>
      <family val="2"/>
      <scheme val="minor"/>
    </font>
    <font>
      <b/>
      <sz val="10"/>
      <color rgb="FFFF0000"/>
      <name val="Calibri"/>
      <family val="2"/>
      <scheme val="minor"/>
    </font>
    <font>
      <sz val="10"/>
      <color theme="0" tint="-0.499984740745262"/>
      <name val="Calibri"/>
      <family val="2"/>
      <scheme val="minor"/>
    </font>
    <font>
      <sz val="10"/>
      <color theme="1"/>
      <name val="Calibri"/>
      <family val="2"/>
      <scheme val="minor"/>
    </font>
  </fonts>
  <fills count="5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27"/>
        <bgColor indexed="8"/>
      </patternFill>
    </fill>
    <fill>
      <patternFill patternType="solid">
        <fgColor rgb="FFFFFF99"/>
        <bgColor indexed="64"/>
      </patternFill>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00B0F0"/>
        <bgColor indexed="0"/>
      </patternFill>
    </fill>
    <fill>
      <patternFill patternType="solid">
        <fgColor theme="8" tint="0.79998168889431442"/>
        <bgColor indexed="64"/>
      </patternFill>
    </fill>
    <fill>
      <patternFill patternType="solid">
        <fgColor rgb="FFFFFFCC"/>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tint="-0.249977111117893"/>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D6EC"/>
        <bgColor indexed="64"/>
      </patternFill>
    </fill>
    <fill>
      <patternFill patternType="solid">
        <fgColor theme="3" tint="0.39997558519241921"/>
        <bgColor indexed="64"/>
      </patternFill>
    </fill>
    <fill>
      <patternFill patternType="solid">
        <fgColor indexed="50"/>
        <bgColor indexed="64"/>
      </patternFill>
    </fill>
    <fill>
      <patternFill patternType="solid">
        <fgColor rgb="FF7030A0"/>
        <bgColor indexed="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7"/>
      </left>
      <right/>
      <top style="thin">
        <color indexed="27"/>
      </top>
      <bottom style="thin">
        <color indexed="27"/>
      </bottom>
      <diagonal/>
    </border>
    <border>
      <left/>
      <right/>
      <top style="thin">
        <color indexed="27"/>
      </top>
      <bottom style="thin">
        <color indexed="27"/>
      </bottom>
      <diagonal/>
    </border>
    <border>
      <left style="thin">
        <color indexed="64"/>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right style="thin">
        <color indexed="22"/>
      </right>
      <top style="thin">
        <color indexed="22"/>
      </top>
      <bottom style="thin">
        <color indexed="2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92">
    <xf numFmtId="0" fontId="0" fillId="0" borderId="0"/>
    <xf numFmtId="43" fontId="8" fillId="0" borderId="0" applyFont="0" applyFill="0" applyBorder="0" applyAlignment="0" applyProtection="0"/>
    <xf numFmtId="43" fontId="12" fillId="0" borderId="0" applyFont="0" applyFill="0" applyBorder="0" applyAlignment="0" applyProtection="0"/>
    <xf numFmtId="0" fontId="12" fillId="0" borderId="0"/>
    <xf numFmtId="0" fontId="8" fillId="0" borderId="0"/>
    <xf numFmtId="0" fontId="8" fillId="0" borderId="0"/>
    <xf numFmtId="0" fontId="19" fillId="0" borderId="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1" fillId="0" borderId="0" applyNumberFormat="0" applyFill="0" applyBorder="0" applyAlignment="0" applyProtection="0"/>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18" borderId="10" applyNumberFormat="0" applyAlignment="0" applyProtection="0"/>
    <xf numFmtId="0" fontId="36" fillId="19" borderId="11" applyNumberFormat="0" applyAlignment="0" applyProtection="0"/>
    <xf numFmtId="0" fontId="37" fillId="19" borderId="10" applyNumberFormat="0" applyAlignment="0" applyProtection="0"/>
    <xf numFmtId="0" fontId="38" fillId="0" borderId="12" applyNumberFormat="0" applyFill="0" applyAlignment="0" applyProtection="0"/>
    <xf numFmtId="0" fontId="39" fillId="20" borderId="1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43" fillId="45"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7" fillId="0" borderId="0" applyFont="0" applyFill="0" applyBorder="0" applyAlignment="0" applyProtection="0"/>
    <xf numFmtId="0" fontId="8" fillId="0" borderId="0"/>
    <xf numFmtId="9" fontId="2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0" fontId="44" fillId="0" borderId="1" applyBorder="0" applyAlignment="0"/>
    <xf numFmtId="0" fontId="7" fillId="21" borderId="14" applyNumberFormat="0" applyFont="0" applyAlignment="0" applyProtection="0"/>
    <xf numFmtId="0" fontId="8" fillId="0" borderId="0"/>
    <xf numFmtId="0" fontId="8" fillId="0" borderId="0"/>
    <xf numFmtId="0" fontId="19" fillId="0" borderId="0">
      <alignment vertical="top"/>
    </xf>
    <xf numFmtId="0" fontId="19" fillId="0" borderId="0">
      <alignment vertical="top"/>
    </xf>
    <xf numFmtId="0" fontId="8" fillId="0" borderId="0">
      <alignment wrapText="1"/>
    </xf>
    <xf numFmtId="0" fontId="45" fillId="0" borderId="0"/>
    <xf numFmtId="0" fontId="6" fillId="0" borderId="0"/>
    <xf numFmtId="0" fontId="46" fillId="46" borderId="0">
      <alignment horizontal="left" vertical="top"/>
    </xf>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alignment wrapText="1"/>
    </xf>
    <xf numFmtId="0" fontId="8"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lignment wrapText="1"/>
    </xf>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1" borderId="14" applyNumberFormat="0" applyFont="0" applyAlignment="0" applyProtection="0"/>
    <xf numFmtId="0" fontId="6" fillId="21" borderId="14" applyNumberFormat="0" applyFont="0" applyAlignment="0" applyProtection="0"/>
    <xf numFmtId="0" fontId="6" fillId="21" borderId="14" applyNumberFormat="0" applyFont="0" applyAlignment="0" applyProtection="0"/>
    <xf numFmtId="0" fontId="6" fillId="21"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5" fillId="21" borderId="14" applyNumberFormat="0" applyFont="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8" fillId="0" borderId="0"/>
    <xf numFmtId="0" fontId="8"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4" fillId="21" borderId="14"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8" fillId="0" borderId="0"/>
    <xf numFmtId="0" fontId="8" fillId="0" borderId="0"/>
    <xf numFmtId="0" fontId="3" fillId="0" borderId="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19" fillId="0" borderId="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21" borderId="14" applyNumberFormat="0" applyFont="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8" fillId="0" borderId="0"/>
    <xf numFmtId="43" fontId="26" fillId="0" borderId="0" applyFont="0" applyFill="0" applyBorder="0" applyAlignment="0" applyProtection="0"/>
    <xf numFmtId="168" fontId="3" fillId="0" borderId="0" applyFont="0" applyFill="0" applyBorder="0" applyAlignment="0" applyProtection="0"/>
    <xf numFmtId="0" fontId="8" fillId="0" borderId="0"/>
    <xf numFmtId="9" fontId="26" fillId="0" borderId="0" applyFont="0" applyFill="0" applyBorder="0" applyAlignment="0" applyProtection="0"/>
    <xf numFmtId="9" fontId="8" fillId="0" borderId="0" applyFont="0" applyFill="0" applyBorder="0" applyAlignment="0" applyProtection="0"/>
    <xf numFmtId="0" fontId="44" fillId="0" borderId="16" applyBorder="0" applyAlignment="0"/>
    <xf numFmtId="0" fontId="52" fillId="0" borderId="0"/>
    <xf numFmtId="0" fontId="51" fillId="0" borderId="0"/>
    <xf numFmtId="0" fontId="19" fillId="0" borderId="0">
      <alignment vertical="top"/>
    </xf>
    <xf numFmtId="0" fontId="8" fillId="0" borderId="0"/>
    <xf numFmtId="0" fontId="2" fillId="0" borderId="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21" borderId="1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 fillId="0" borderId="0"/>
    <xf numFmtId="0" fontId="1" fillId="0" borderId="0"/>
  </cellStyleXfs>
  <cellXfs count="219">
    <xf numFmtId="0" fontId="0" fillId="0" borderId="0" xfId="0"/>
    <xf numFmtId="0" fontId="0" fillId="0" borderId="0" xfId="0" applyProtection="1"/>
    <xf numFmtId="0" fontId="0" fillId="2" borderId="0" xfId="0" applyFill="1" applyAlignment="1" applyProtection="1">
      <alignment vertical="center"/>
    </xf>
    <xf numFmtId="0" fontId="15" fillId="2" borderId="0" xfId="0" applyFont="1" applyFill="1" applyAlignment="1" applyProtection="1"/>
    <xf numFmtId="0" fontId="0" fillId="0" borderId="0" xfId="0" applyFill="1" applyAlignment="1" applyProtection="1">
      <alignment vertical="center"/>
    </xf>
    <xf numFmtId="0" fontId="16" fillId="2" borderId="0" xfId="0" applyFont="1" applyFill="1" applyAlignment="1" applyProtection="1">
      <alignment horizontal="center"/>
    </xf>
    <xf numFmtId="0" fontId="0" fillId="0" borderId="0" xfId="0" applyFill="1" applyAlignment="1" applyProtection="1">
      <alignment vertical="top"/>
    </xf>
    <xf numFmtId="0" fontId="16" fillId="2" borderId="0" xfId="0" applyFont="1" applyFill="1" applyAlignment="1" applyProtection="1">
      <alignment vertical="top" wrapText="1"/>
    </xf>
    <xf numFmtId="0" fontId="16" fillId="2" borderId="0" xfId="0" applyFont="1" applyFill="1" applyAlignment="1" applyProtection="1">
      <alignment vertical="top"/>
    </xf>
    <xf numFmtId="49" fontId="0" fillId="0" borderId="0" xfId="0" applyNumberFormat="1" applyFill="1" applyAlignment="1" applyProtection="1">
      <alignment vertical="top"/>
    </xf>
    <xf numFmtId="0" fontId="0" fillId="0" borderId="0" xfId="0" applyAlignment="1" applyProtection="1">
      <alignment wrapText="1"/>
    </xf>
    <xf numFmtId="0" fontId="0" fillId="2" borderId="0" xfId="0" applyFill="1" applyBorder="1" applyAlignment="1" applyProtection="1">
      <alignment horizontal="left" vertical="center"/>
    </xf>
    <xf numFmtId="0" fontId="17" fillId="2" borderId="0" xfId="0" applyFont="1" applyFill="1" applyAlignment="1" applyProtection="1">
      <alignment wrapText="1"/>
    </xf>
    <xf numFmtId="0" fontId="9" fillId="0" borderId="0" xfId="0" applyFont="1" applyFill="1" applyBorder="1" applyAlignment="1" applyProtection="1"/>
    <xf numFmtId="164" fontId="9" fillId="0" borderId="0" xfId="0" applyNumberFormat="1" applyFont="1" applyFill="1" applyBorder="1" applyAlignment="1" applyProtection="1"/>
    <xf numFmtId="0" fontId="0" fillId="0" borderId="0" xfId="0" applyAlignment="1" applyProtection="1"/>
    <xf numFmtId="0" fontId="9" fillId="0" borderId="0" xfId="0" applyFont="1" applyFill="1" applyBorder="1" applyAlignment="1" applyProtection="1">
      <alignment horizontal="center"/>
    </xf>
    <xf numFmtId="0" fontId="10" fillId="0" borderId="0" xfId="0" applyFont="1" applyFill="1" applyBorder="1" applyAlignment="1" applyProtection="1">
      <alignment horizontal="center"/>
    </xf>
    <xf numFmtId="49" fontId="20" fillId="8" borderId="1" xfId="0" applyNumberFormat="1" applyFont="1" applyFill="1" applyBorder="1" applyAlignment="1" applyProtection="1">
      <alignment horizontal="center" vertical="center" wrapText="1"/>
    </xf>
    <xf numFmtId="0" fontId="8" fillId="2" borderId="0" xfId="0" applyFont="1" applyFill="1" applyAlignment="1" applyProtection="1">
      <alignment horizontal="left" vertical="center"/>
    </xf>
    <xf numFmtId="0" fontId="0" fillId="0" borderId="0" xfId="0" applyAlignment="1">
      <alignment wrapText="1"/>
    </xf>
    <xf numFmtId="0" fontId="0" fillId="0" borderId="0" xfId="0" pivotButton="1"/>
    <xf numFmtId="0" fontId="8" fillId="0" borderId="0" xfId="0" applyFont="1"/>
    <xf numFmtId="0" fontId="10" fillId="2" borderId="0" xfId="0" applyFont="1" applyFill="1" applyAlignment="1" applyProtection="1"/>
    <xf numFmtId="0" fontId="9" fillId="2" borderId="0" xfId="0" applyFont="1" applyFill="1" applyAlignment="1" applyProtection="1"/>
    <xf numFmtId="0" fontId="0" fillId="0" borderId="0" xfId="0" applyFill="1" applyAlignment="1" applyProtection="1"/>
    <xf numFmtId="0" fontId="14" fillId="0" borderId="0" xfId="0" applyFont="1" applyFill="1" applyBorder="1" applyAlignment="1" applyProtection="1">
      <alignment horizontal="center"/>
    </xf>
    <xf numFmtId="0" fontId="14" fillId="0" borderId="0" xfId="0" applyFont="1" applyFill="1" applyBorder="1" applyAlignment="1" applyProtection="1"/>
    <xf numFmtId="0" fontId="0" fillId="0" borderId="0" xfId="0" applyFill="1" applyBorder="1" applyAlignment="1" applyProtection="1"/>
    <xf numFmtId="0" fontId="13" fillId="0" borderId="0" xfId="0" applyFont="1" applyFill="1" applyAlignment="1" applyProtection="1"/>
    <xf numFmtId="0" fontId="23" fillId="2" borderId="0" xfId="0" applyFont="1" applyFill="1" applyAlignment="1" applyProtection="1">
      <alignment horizontal="center"/>
    </xf>
    <xf numFmtId="0" fontId="9" fillId="0" borderId="0" xfId="0" applyFont="1" applyAlignment="1" applyProtection="1"/>
    <xf numFmtId="0" fontId="10" fillId="7" borderId="1" xfId="0" applyFont="1" applyFill="1" applyBorder="1" applyAlignment="1" applyProtection="1">
      <alignment horizontal="center" vertical="center" wrapText="1"/>
    </xf>
    <xf numFmtId="0" fontId="0" fillId="0" borderId="0" xfId="0" applyAlignment="1" applyProtection="1">
      <alignment horizontal="right"/>
    </xf>
    <xf numFmtId="0" fontId="0" fillId="0" borderId="0" xfId="0" applyFill="1" applyBorder="1" applyProtection="1"/>
    <xf numFmtId="166" fontId="18" fillId="0" borderId="0" xfId="1" applyNumberFormat="1" applyFont="1" applyFill="1" applyBorder="1" applyAlignment="1" applyProtection="1">
      <alignment horizontal="center" vertical="center" wrapText="1"/>
    </xf>
    <xf numFmtId="14" fontId="0" fillId="0" borderId="0" xfId="0" applyNumberFormat="1" applyAlignment="1" applyProtection="1">
      <alignment horizontal="right" vertical="center"/>
    </xf>
    <xf numFmtId="14" fontId="13" fillId="12" borderId="1"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xf>
    <xf numFmtId="0" fontId="10" fillId="0" borderId="6" xfId="0" applyFont="1" applyFill="1" applyBorder="1" applyAlignment="1" applyProtection="1">
      <alignment horizontal="center" vertical="center" wrapText="1"/>
    </xf>
    <xf numFmtId="0" fontId="8" fillId="0" borderId="0" xfId="0" applyFont="1" applyProtection="1"/>
    <xf numFmtId="0" fontId="13" fillId="12" borderId="1"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vertical="top" wrapText="1"/>
    </xf>
    <xf numFmtId="0" fontId="49" fillId="0" borderId="0" xfId="4" applyFont="1" applyFill="1" applyBorder="1" applyAlignment="1" applyProtection="1">
      <alignment horizontal="right"/>
    </xf>
    <xf numFmtId="49" fontId="8" fillId="2" borderId="0" xfId="0" applyNumberFormat="1" applyFont="1" applyFill="1" applyAlignment="1" applyProtection="1">
      <alignment horizontal="right" vertical="center"/>
    </xf>
    <xf numFmtId="0" fontId="50" fillId="16" borderId="0" xfId="9" applyFont="1" applyBorder="1" applyAlignment="1" applyProtection="1"/>
    <xf numFmtId="0" fontId="53" fillId="0" borderId="20" xfId="0" applyFont="1" applyFill="1" applyBorder="1" applyAlignment="1" applyProtection="1">
      <alignment horizontal="center" vertical="center"/>
    </xf>
    <xf numFmtId="0" fontId="8" fillId="0" borderId="16" xfId="0" applyFont="1" applyBorder="1"/>
    <xf numFmtId="0" fontId="22" fillId="2" borderId="0" xfId="0" applyFont="1" applyFill="1" applyAlignment="1" applyProtection="1">
      <alignment horizontal="left" vertical="top"/>
    </xf>
    <xf numFmtId="0" fontId="8"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wrapText="1"/>
    </xf>
    <xf numFmtId="0" fontId="8" fillId="0" borderId="0" xfId="0" applyFont="1" applyFill="1" applyAlignment="1" applyProtection="1">
      <alignment horizontal="center"/>
    </xf>
    <xf numFmtId="0" fontId="8" fillId="0" borderId="0" xfId="0" applyFont="1" applyAlignment="1" applyProtection="1"/>
    <xf numFmtId="0" fontId="9" fillId="0" borderId="0" xfId="0" applyNumberFormat="1" applyFont="1" applyFill="1" applyBorder="1" applyAlignment="1" applyProtection="1"/>
    <xf numFmtId="0" fontId="9" fillId="6" borderId="16"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9" fillId="0" borderId="16" xfId="0" applyFont="1" applyFill="1" applyBorder="1" applyAlignment="1" applyProtection="1"/>
    <xf numFmtId="0" fontId="10" fillId="0" borderId="16" xfId="0" applyFont="1" applyFill="1" applyBorder="1" applyAlignment="1" applyProtection="1">
      <alignment horizontal="center"/>
    </xf>
    <xf numFmtId="0" fontId="30" fillId="0" borderId="16" xfId="0" applyFont="1" applyBorder="1"/>
    <xf numFmtId="0" fontId="9" fillId="0" borderId="16" xfId="0" applyFont="1" applyFill="1" applyBorder="1" applyAlignment="1" applyProtection="1">
      <alignment horizontal="center"/>
    </xf>
    <xf numFmtId="0" fontId="10" fillId="7" borderId="16" xfId="0" applyFont="1" applyFill="1" applyBorder="1" applyAlignment="1" applyProtection="1">
      <alignment horizontal="center" vertical="center" wrapText="1"/>
    </xf>
    <xf numFmtId="49" fontId="20" fillId="8" borderId="16" xfId="0" applyNumberFormat="1" applyFont="1" applyFill="1" applyBorder="1" applyAlignment="1" applyProtection="1">
      <alignment horizontal="center" vertical="center" wrapText="1"/>
    </xf>
    <xf numFmtId="166" fontId="54" fillId="12" borderId="16" xfId="320" applyNumberFormat="1" applyFont="1" applyFill="1" applyBorder="1" applyAlignment="1" applyProtection="1">
      <alignment horizontal="right" vertical="center" wrapText="1"/>
      <protection locked="0"/>
    </xf>
    <xf numFmtId="0" fontId="13" fillId="0" borderId="16" xfId="0" applyNumberFormat="1" applyFont="1" applyFill="1" applyBorder="1" applyAlignment="1" applyProtection="1">
      <alignment horizontal="center" vertical="center" wrapText="1"/>
    </xf>
    <xf numFmtId="0" fontId="55" fillId="8" borderId="1" xfId="4" applyFont="1" applyFill="1" applyBorder="1" applyAlignment="1" applyProtection="1">
      <alignment horizontal="center" wrapText="1"/>
    </xf>
    <xf numFmtId="0" fontId="55" fillId="8" borderId="1" xfId="4" applyFont="1" applyFill="1" applyBorder="1" applyAlignment="1" applyProtection="1">
      <alignment horizontal="left" wrapText="1"/>
    </xf>
    <xf numFmtId="0" fontId="55" fillId="10" borderId="1" xfId="4" applyFont="1" applyFill="1" applyBorder="1" applyAlignment="1" applyProtection="1">
      <alignment horizontal="left" wrapText="1"/>
    </xf>
    <xf numFmtId="0" fontId="53" fillId="0" borderId="1" xfId="4" applyFont="1" applyFill="1" applyBorder="1" applyAlignment="1" applyProtection="1">
      <alignment horizontal="center" wrapText="1"/>
    </xf>
    <xf numFmtId="0" fontId="53" fillId="11" borderId="1" xfId="4" applyFont="1" applyFill="1" applyBorder="1" applyAlignment="1" applyProtection="1">
      <alignment horizontal="center" wrapText="1"/>
    </xf>
    <xf numFmtId="0" fontId="53" fillId="0" borderId="1" xfId="4" applyFont="1" applyFill="1" applyBorder="1" applyAlignment="1" applyProtection="1">
      <alignment wrapText="1"/>
    </xf>
    <xf numFmtId="0" fontId="53" fillId="0" borderId="5" xfId="4" applyFont="1" applyFill="1" applyBorder="1" applyAlignment="1" applyProtection="1">
      <alignment wrapText="1"/>
    </xf>
    <xf numFmtId="0" fontId="53" fillId="4" borderId="1" xfId="4" applyFont="1" applyFill="1" applyBorder="1" applyAlignment="1" applyProtection="1">
      <alignment horizontal="center" wrapText="1"/>
    </xf>
    <xf numFmtId="0" fontId="53" fillId="0" borderId="17" xfId="4" applyFont="1" applyFill="1" applyBorder="1" applyAlignment="1" applyProtection="1">
      <alignment horizontal="center" wrapText="1"/>
    </xf>
    <xf numFmtId="0" fontId="53" fillId="0" borderId="1" xfId="4" applyFont="1" applyFill="1" applyBorder="1" applyAlignment="1" applyProtection="1">
      <alignment horizontal="left" wrapText="1"/>
    </xf>
    <xf numFmtId="0" fontId="53" fillId="5" borderId="1" xfId="4" applyFont="1" applyFill="1" applyBorder="1" applyAlignment="1" applyProtection="1">
      <alignment horizontal="left" wrapText="1"/>
    </xf>
    <xf numFmtId="0" fontId="56" fillId="4" borderId="1" xfId="4" applyFont="1" applyFill="1" applyBorder="1" applyAlignment="1" applyProtection="1">
      <alignment horizontal="center" wrapText="1"/>
    </xf>
    <xf numFmtId="0" fontId="56" fillId="0" borderId="1" xfId="4" applyFont="1" applyFill="1" applyBorder="1" applyAlignment="1" applyProtection="1">
      <alignment horizontal="left" wrapText="1"/>
    </xf>
    <xf numFmtId="0" fontId="56" fillId="0" borderId="1" xfId="0" applyFont="1" applyFill="1" applyBorder="1" applyAlignment="1" applyProtection="1">
      <alignment horizontal="left" wrapText="1"/>
    </xf>
    <xf numFmtId="0" fontId="53" fillId="0" borderId="19" xfId="4" applyFont="1" applyFill="1" applyBorder="1" applyAlignment="1" applyProtection="1">
      <alignment horizontal="center" wrapText="1"/>
    </xf>
    <xf numFmtId="0" fontId="57" fillId="5" borderId="1" xfId="4" applyFont="1" applyFill="1" applyBorder="1" applyAlignment="1" applyProtection="1">
      <alignment horizontal="left" wrapText="1"/>
    </xf>
    <xf numFmtId="0" fontId="57" fillId="0" borderId="1" xfId="0" applyFont="1" applyFill="1" applyBorder="1" applyAlignment="1" applyProtection="1">
      <alignment wrapText="1"/>
    </xf>
    <xf numFmtId="0" fontId="53" fillId="4" borderId="2" xfId="4" applyFont="1" applyFill="1" applyBorder="1" applyAlignment="1" applyProtection="1">
      <alignment horizontal="center" wrapText="1"/>
    </xf>
    <xf numFmtId="0" fontId="53" fillId="2" borderId="0" xfId="0" applyFont="1" applyFill="1" applyAlignment="1" applyProtection="1">
      <alignment vertical="center"/>
    </xf>
    <xf numFmtId="0" fontId="53" fillId="2" borderId="0" xfId="0" applyFont="1" applyFill="1" applyAlignment="1" applyProtection="1">
      <alignment horizontal="left" vertical="center"/>
    </xf>
    <xf numFmtId="0" fontId="53" fillId="0" borderId="0" xfId="0" applyFont="1" applyProtection="1"/>
    <xf numFmtId="0" fontId="53" fillId="0" borderId="0" xfId="0" applyFont="1" applyAlignment="1" applyProtection="1">
      <alignment horizontal="left"/>
    </xf>
    <xf numFmtId="0" fontId="58" fillId="0" borderId="0" xfId="0" applyFont="1" applyFill="1" applyBorder="1" applyAlignment="1" applyProtection="1">
      <alignment horizontal="center" wrapText="1"/>
    </xf>
    <xf numFmtId="0" fontId="57" fillId="0" borderId="0" xfId="0" applyFont="1" applyAlignment="1" applyProtection="1">
      <alignment horizontal="center"/>
    </xf>
    <xf numFmtId="0" fontId="53" fillId="0" borderId="0" xfId="0" applyFont="1" applyAlignment="1" applyProtection="1">
      <alignment wrapText="1"/>
    </xf>
    <xf numFmtId="0" fontId="53" fillId="0" borderId="0" xfId="0" applyFont="1" applyAlignment="1" applyProtection="1">
      <alignment horizontal="center"/>
    </xf>
    <xf numFmtId="0" fontId="59" fillId="0" borderId="0" xfId="0" applyFont="1" applyAlignment="1" applyProtection="1">
      <alignment horizontal="center" vertical="center" wrapText="1"/>
    </xf>
    <xf numFmtId="0" fontId="60" fillId="0" borderId="0" xfId="0" applyFont="1" applyFill="1" applyBorder="1" applyAlignment="1" applyProtection="1">
      <alignment horizontal="center" wrapText="1"/>
    </xf>
    <xf numFmtId="49" fontId="61" fillId="49" borderId="16" xfId="0" applyNumberFormat="1" applyFont="1" applyFill="1" applyBorder="1" applyAlignment="1" applyProtection="1">
      <alignment horizontal="center" wrapText="1"/>
    </xf>
    <xf numFmtId="0" fontId="55" fillId="10" borderId="1" xfId="0" applyFont="1" applyFill="1" applyBorder="1" applyAlignment="1" applyProtection="1">
      <alignment horizontal="center" wrapText="1"/>
    </xf>
    <xf numFmtId="49" fontId="53" fillId="0" borderId="0" xfId="0" applyNumberFormat="1" applyFont="1" applyAlignment="1" applyProtection="1">
      <alignment horizontal="left"/>
    </xf>
    <xf numFmtId="0" fontId="53" fillId="0" borderId="0" xfId="0" applyFont="1" applyFill="1" applyAlignment="1" applyProtection="1">
      <alignment horizontal="center"/>
    </xf>
    <xf numFmtId="0" fontId="60" fillId="0" borderId="0" xfId="0" applyFont="1" applyAlignment="1" applyProtection="1">
      <alignment wrapText="1"/>
    </xf>
    <xf numFmtId="0" fontId="62" fillId="16" borderId="0" xfId="9" applyFont="1" applyBorder="1" applyAlignment="1" applyProtection="1"/>
    <xf numFmtId="0" fontId="63" fillId="14" borderId="0" xfId="7" applyFont="1" applyBorder="1" applyAlignment="1" applyProtection="1"/>
    <xf numFmtId="164" fontId="63" fillId="14" borderId="0" xfId="7" applyNumberFormat="1" applyFont="1" applyBorder="1" applyAlignment="1" applyProtection="1"/>
    <xf numFmtId="0" fontId="63" fillId="14" borderId="0" xfId="7" applyFont="1" applyBorder="1" applyAlignment="1" applyProtection="1">
      <alignment horizontal="left"/>
    </xf>
    <xf numFmtId="0" fontId="57" fillId="0" borderId="0" xfId="0" applyFont="1" applyFill="1" applyBorder="1" applyAlignment="1" applyProtection="1"/>
    <xf numFmtId="0" fontId="64" fillId="0" borderId="0" xfId="7" applyFont="1" applyFill="1" applyBorder="1" applyAlignment="1" applyProtection="1">
      <alignment horizontal="left" vertical="center"/>
    </xf>
    <xf numFmtId="14" fontId="64" fillId="0" borderId="0" xfId="7" applyNumberFormat="1" applyFont="1" applyFill="1" applyBorder="1" applyAlignment="1" applyProtection="1">
      <alignment horizontal="left" vertical="center"/>
    </xf>
    <xf numFmtId="8" fontId="64" fillId="0" borderId="0" xfId="7" applyNumberFormat="1" applyFont="1" applyFill="1" applyBorder="1" applyAlignment="1" applyProtection="1">
      <alignment horizontal="left" vertical="center"/>
    </xf>
    <xf numFmtId="0" fontId="64" fillId="0" borderId="0" xfId="7" applyNumberFormat="1" applyFont="1" applyFill="1" applyBorder="1" applyAlignment="1" applyProtection="1">
      <alignment horizontal="left" vertical="center"/>
    </xf>
    <xf numFmtId="164" fontId="64" fillId="0" borderId="0" xfId="7" applyNumberFormat="1" applyFont="1" applyFill="1" applyBorder="1" applyAlignment="1" applyProtection="1">
      <alignment horizontal="right" vertical="center"/>
    </xf>
    <xf numFmtId="166" fontId="64" fillId="0" borderId="0" xfId="7" applyNumberFormat="1" applyFont="1" applyFill="1" applyBorder="1" applyAlignment="1" applyProtection="1">
      <alignment horizontal="left" vertical="center"/>
    </xf>
    <xf numFmtId="167" fontId="64" fillId="0" borderId="0" xfId="7" applyNumberFormat="1" applyFont="1" applyFill="1" applyBorder="1" applyAlignment="1" applyProtection="1">
      <alignment vertical="center"/>
    </xf>
    <xf numFmtId="8" fontId="64" fillId="0" borderId="0" xfId="7" applyNumberFormat="1" applyFont="1" applyFill="1" applyBorder="1" applyAlignment="1" applyProtection="1">
      <alignment vertical="center"/>
    </xf>
    <xf numFmtId="0" fontId="53" fillId="0" borderId="0" xfId="0" applyFont="1" applyFill="1" applyBorder="1" applyAlignment="1" applyProtection="1"/>
    <xf numFmtId="0" fontId="53" fillId="0" borderId="0" xfId="0" applyFont="1" applyFill="1" applyBorder="1" applyAlignment="1" applyProtection="1">
      <alignment horizontal="center" wrapText="1"/>
    </xf>
    <xf numFmtId="0" fontId="58" fillId="0" borderId="0" xfId="0" applyFont="1" applyFill="1" applyBorder="1" applyAlignment="1" applyProtection="1">
      <alignment horizontal="center" vertical="center" wrapText="1"/>
    </xf>
    <xf numFmtId="0" fontId="58" fillId="0" borderId="0" xfId="0" applyNumberFormat="1" applyFont="1" applyFill="1" applyBorder="1" applyAlignment="1" applyProtection="1">
      <alignment horizontal="center" wrapText="1"/>
    </xf>
    <xf numFmtId="0" fontId="58" fillId="0" borderId="0" xfId="0" applyFont="1" applyFill="1" applyBorder="1" applyAlignment="1" applyProtection="1">
      <alignment horizontal="center"/>
    </xf>
    <xf numFmtId="0" fontId="58" fillId="0" borderId="0" xfId="0" applyFont="1" applyFill="1" applyBorder="1" applyAlignment="1" applyProtection="1">
      <alignment horizontal="center" wrapText="1"/>
      <protection locked="0"/>
    </xf>
    <xf numFmtId="166" fontId="58" fillId="0" borderId="0" xfId="1" applyNumberFormat="1" applyFont="1" applyFill="1" applyBorder="1" applyAlignment="1" applyProtection="1">
      <alignment horizontal="center" wrapText="1"/>
      <protection locked="0"/>
    </xf>
    <xf numFmtId="164" fontId="58" fillId="0" borderId="0" xfId="0" applyNumberFormat="1" applyFont="1" applyFill="1" applyBorder="1" applyAlignment="1" applyProtection="1">
      <alignment wrapText="1"/>
      <protection locked="0"/>
    </xf>
    <xf numFmtId="14" fontId="53" fillId="0" borderId="0" xfId="0" applyNumberFormat="1" applyFont="1" applyFill="1" applyBorder="1" applyAlignment="1" applyProtection="1"/>
    <xf numFmtId="165" fontId="53" fillId="0" borderId="0" xfId="0" applyNumberFormat="1" applyFont="1" applyFill="1" applyBorder="1" applyAlignment="1" applyProtection="1"/>
    <xf numFmtId="8" fontId="53" fillId="0" borderId="0" xfId="0" applyNumberFormat="1" applyFont="1" applyFill="1" applyBorder="1" applyAlignment="1" applyProtection="1"/>
    <xf numFmtId="164" fontId="53" fillId="0" borderId="0" xfId="0" applyNumberFormat="1" applyFont="1" applyFill="1" applyBorder="1" applyAlignment="1" applyProtection="1"/>
    <xf numFmtId="0" fontId="53" fillId="0" borderId="0" xfId="0" applyFont="1" applyFill="1" applyBorder="1" applyAlignment="1" applyProtection="1">
      <alignment horizontal="left"/>
    </xf>
    <xf numFmtId="165" fontId="53" fillId="0" borderId="0" xfId="0" applyNumberFormat="1" applyFont="1" applyFill="1" applyBorder="1" applyAlignment="1" applyProtection="1">
      <alignment horizontal="right"/>
    </xf>
    <xf numFmtId="0" fontId="53" fillId="17" borderId="0" xfId="0" applyFont="1" applyFill="1" applyBorder="1" applyAlignment="1" applyProtection="1">
      <alignment horizontal="center" vertical="center" wrapText="1"/>
    </xf>
    <xf numFmtId="0" fontId="55" fillId="47" borderId="0" xfId="0" applyFont="1" applyFill="1" applyBorder="1" applyAlignment="1" applyProtection="1">
      <alignment horizontal="center" vertical="center" wrapText="1"/>
      <protection locked="0"/>
    </xf>
    <xf numFmtId="0" fontId="61" fillId="47" borderId="0" xfId="0" applyFont="1" applyFill="1" applyBorder="1" applyAlignment="1" applyProtection="1">
      <alignment horizontal="center" vertical="center" wrapText="1"/>
    </xf>
    <xf numFmtId="0" fontId="61" fillId="7" borderId="0" xfId="0" applyFont="1" applyFill="1" applyBorder="1" applyAlignment="1" applyProtection="1">
      <alignment horizontal="center" vertical="center" wrapText="1"/>
    </xf>
    <xf numFmtId="0" fontId="61" fillId="47" borderId="0" xfId="0" applyNumberFormat="1" applyFont="1" applyFill="1" applyBorder="1" applyAlignment="1" applyProtection="1">
      <alignment horizontal="center" vertical="center" wrapText="1"/>
    </xf>
    <xf numFmtId="0" fontId="61" fillId="7" borderId="0" xfId="0" applyNumberFormat="1" applyFont="1" applyFill="1" applyBorder="1" applyAlignment="1" applyProtection="1">
      <alignment horizontal="center" vertical="center" wrapText="1"/>
    </xf>
    <xf numFmtId="0" fontId="61" fillId="7" borderId="0" xfId="0" applyFont="1" applyFill="1" applyBorder="1" applyAlignment="1" applyProtection="1">
      <alignment horizontal="center" vertical="center" wrapText="1"/>
      <protection locked="0"/>
    </xf>
    <xf numFmtId="166" fontId="61" fillId="7" borderId="0" xfId="1" applyNumberFormat="1" applyFont="1" applyFill="1" applyBorder="1" applyAlignment="1" applyProtection="1">
      <alignment horizontal="center" vertical="center" wrapText="1"/>
      <protection locked="0"/>
    </xf>
    <xf numFmtId="0" fontId="61" fillId="47" borderId="0" xfId="0" applyFont="1" applyFill="1" applyBorder="1" applyAlignment="1" applyProtection="1">
      <alignment horizontal="center" vertical="center" wrapText="1"/>
      <protection locked="0"/>
    </xf>
    <xf numFmtId="6" fontId="61" fillId="7" borderId="0" xfId="0" applyNumberFormat="1" applyFont="1" applyFill="1" applyBorder="1" applyAlignment="1" applyProtection="1">
      <alignment horizontal="center" vertical="center" wrapText="1"/>
    </xf>
    <xf numFmtId="0" fontId="58" fillId="48" borderId="0" xfId="0" applyFont="1" applyFill="1" applyBorder="1" applyAlignment="1" applyProtection="1">
      <alignment horizontal="center" vertical="center" wrapText="1"/>
    </xf>
    <xf numFmtId="164" fontId="58" fillId="48" borderId="0" xfId="0" applyNumberFormat="1" applyFont="1" applyFill="1" applyBorder="1" applyAlignment="1" applyProtection="1">
      <alignment horizontal="center" vertical="center" wrapText="1"/>
    </xf>
    <xf numFmtId="0" fontId="66" fillId="48" borderId="0" xfId="0" applyFont="1" applyFill="1" applyBorder="1" applyAlignment="1" applyProtection="1">
      <alignment horizontal="center" vertical="center" wrapText="1"/>
    </xf>
    <xf numFmtId="0" fontId="67" fillId="0" borderId="18" xfId="0" applyFont="1" applyFill="1" applyBorder="1" applyAlignment="1" applyProtection="1">
      <alignment wrapText="1"/>
    </xf>
    <xf numFmtId="14" fontId="67" fillId="0" borderId="18" xfId="0" applyNumberFormat="1" applyFont="1" applyFill="1" applyBorder="1" applyAlignment="1" applyProtection="1">
      <alignment wrapText="1"/>
    </xf>
    <xf numFmtId="0" fontId="67" fillId="0" borderId="18" xfId="0" applyFont="1" applyFill="1" applyBorder="1" applyAlignment="1" applyProtection="1">
      <alignment horizontal="right" wrapText="1"/>
    </xf>
    <xf numFmtId="166" fontId="67" fillId="0" borderId="18" xfId="51" applyNumberFormat="1" applyFont="1" applyFill="1" applyBorder="1" applyAlignment="1" applyProtection="1">
      <alignment wrapText="1"/>
    </xf>
    <xf numFmtId="164" fontId="67" fillId="0" borderId="18" xfId="0" applyNumberFormat="1" applyFont="1" applyFill="1" applyBorder="1" applyAlignment="1" applyProtection="1">
      <alignment wrapText="1"/>
    </xf>
    <xf numFmtId="8" fontId="67" fillId="0" borderId="18" xfId="0" applyNumberFormat="1" applyFont="1" applyFill="1" applyBorder="1" applyAlignment="1" applyProtection="1">
      <alignment wrapText="1"/>
    </xf>
    <xf numFmtId="0" fontId="53" fillId="0" borderId="0" xfId="0" applyFont="1" applyFill="1" applyBorder="1" applyAlignment="1" applyProtection="1">
      <alignment wrapText="1"/>
    </xf>
    <xf numFmtId="0" fontId="58" fillId="0" borderId="0" xfId="0" applyFont="1" applyFill="1" applyBorder="1" applyAlignment="1" applyProtection="1"/>
    <xf numFmtId="0" fontId="53" fillId="0" borderId="0" xfId="0" applyFont="1" applyFill="1" applyBorder="1" applyAlignment="1" applyProtection="1">
      <protection locked="0"/>
    </xf>
    <xf numFmtId="0" fontId="68" fillId="0" borderId="0" xfId="318" applyFont="1" applyFill="1"/>
    <xf numFmtId="164" fontId="53" fillId="0" borderId="0" xfId="0" applyNumberFormat="1" applyFont="1" applyFill="1" applyBorder="1" applyAlignment="1" applyProtection="1">
      <protection locked="0"/>
    </xf>
    <xf numFmtId="3" fontId="68" fillId="0" borderId="0" xfId="318" applyNumberFormat="1" applyFont="1" applyFill="1" applyAlignment="1">
      <alignment horizontal="right" vertical="top"/>
    </xf>
    <xf numFmtId="0" fontId="53" fillId="0" borderId="0" xfId="0" applyFont="1" applyFill="1" applyBorder="1" applyAlignment="1" applyProtection="1">
      <alignment horizontal="center"/>
    </xf>
    <xf numFmtId="8" fontId="53" fillId="0" borderId="0" xfId="0" applyNumberFormat="1" applyFont="1" applyFill="1" applyBorder="1" applyAlignment="1" applyProtection="1">
      <protection locked="0"/>
    </xf>
    <xf numFmtId="0" fontId="58" fillId="0" borderId="0" xfId="0" applyFont="1" applyFill="1" applyBorder="1" applyAlignment="1" applyProtection="1">
      <alignment horizontal="center"/>
      <protection locked="0"/>
    </xf>
    <xf numFmtId="0" fontId="68" fillId="0" borderId="0" xfId="318" applyFont="1" applyFill="1" applyAlignment="1">
      <alignment vertical="top"/>
    </xf>
    <xf numFmtId="165" fontId="64" fillId="0" borderId="0" xfId="7" applyNumberFormat="1" applyFont="1" applyFill="1" applyBorder="1" applyAlignment="1" applyProtection="1">
      <alignment horizontal="right"/>
    </xf>
    <xf numFmtId="8" fontId="64" fillId="0" borderId="0" xfId="7" applyNumberFormat="1" applyFont="1" applyFill="1" applyBorder="1" applyAlignment="1" applyProtection="1">
      <alignment horizontal="right"/>
    </xf>
    <xf numFmtId="164" fontId="64" fillId="0" borderId="0" xfId="7" applyNumberFormat="1" applyFont="1" applyFill="1" applyBorder="1" applyAlignment="1" applyProtection="1">
      <alignment horizontal="right"/>
    </xf>
    <xf numFmtId="0" fontId="64" fillId="0" borderId="0" xfId="7" applyFont="1" applyFill="1" applyBorder="1" applyAlignment="1" applyProtection="1">
      <alignment horizontal="right"/>
    </xf>
    <xf numFmtId="0" fontId="64" fillId="0" borderId="0" xfId="7" applyFont="1" applyFill="1" applyBorder="1" applyAlignment="1" applyProtection="1">
      <alignment horizontal="left"/>
    </xf>
    <xf numFmtId="169" fontId="53" fillId="0" borderId="0" xfId="0" applyNumberFormat="1" applyFont="1" applyFill="1" applyBorder="1" applyAlignment="1" applyProtection="1"/>
    <xf numFmtId="166" fontId="53" fillId="0" borderId="0" xfId="0" applyNumberFormat="1" applyFont="1" applyFill="1" applyBorder="1" applyAlignment="1" applyProtection="1"/>
    <xf numFmtId="0" fontId="53" fillId="0" borderId="0" xfId="0" applyNumberFormat="1" applyFont="1" applyFill="1" applyBorder="1" applyAlignment="1" applyProtection="1">
      <protection locked="0"/>
    </xf>
    <xf numFmtId="0" fontId="58" fillId="0" borderId="0" xfId="0" applyFont="1" applyFill="1" applyBorder="1" applyAlignment="1" applyProtection="1">
      <protection locked="0"/>
    </xf>
    <xf numFmtId="166" fontId="58" fillId="0" borderId="0" xfId="1" applyNumberFormat="1" applyFont="1" applyFill="1" applyBorder="1" applyAlignment="1" applyProtection="1">
      <protection locked="0"/>
    </xf>
    <xf numFmtId="0" fontId="53" fillId="0" borderId="0" xfId="0" applyFont="1" applyFill="1" applyBorder="1" applyAlignment="1" applyProtection="1">
      <alignment horizontal="right"/>
    </xf>
    <xf numFmtId="0" fontId="62" fillId="16" borderId="0" xfId="9" applyFont="1" applyBorder="1" applyAlignment="1" applyProtection="1">
      <alignment horizontal="left"/>
    </xf>
    <xf numFmtId="0" fontId="58" fillId="0" borderId="0" xfId="0" applyFont="1" applyFill="1" applyBorder="1" applyAlignment="1" applyProtection="1">
      <alignment horizontal="left" wrapText="1"/>
    </xf>
    <xf numFmtId="0" fontId="61" fillId="7" borderId="0" xfId="0" applyNumberFormat="1" applyFont="1" applyFill="1" applyBorder="1" applyAlignment="1" applyProtection="1">
      <alignment horizontal="left" vertical="center" wrapText="1"/>
    </xf>
    <xf numFmtId="0" fontId="68" fillId="0" borderId="0" xfId="318" applyFont="1" applyFill="1" applyAlignment="1">
      <alignment horizontal="left"/>
    </xf>
    <xf numFmtId="0" fontId="53" fillId="0" borderId="0" xfId="0" applyFont="1" applyFill="1" applyBorder="1" applyAlignment="1" applyProtection="1">
      <alignment horizontal="left"/>
      <protection locked="0"/>
    </xf>
    <xf numFmtId="0" fontId="53" fillId="0" borderId="0" xfId="0" applyFont="1" applyFill="1" applyBorder="1" applyAlignment="1" applyProtection="1">
      <alignment horizontal="center"/>
      <protection locked="0"/>
    </xf>
    <xf numFmtId="14" fontId="53" fillId="0" borderId="0" xfId="0" applyNumberFormat="1" applyFont="1" applyFill="1" applyBorder="1" applyAlignment="1" applyProtection="1">
      <alignment horizontal="center" vertical="center" wrapText="1"/>
      <protection locked="0"/>
    </xf>
    <xf numFmtId="166" fontId="14" fillId="12" borderId="16" xfId="320" applyNumberFormat="1" applyFont="1" applyFill="1" applyBorder="1" applyAlignment="1" applyProtection="1">
      <alignment horizontal="right" vertical="center" wrapText="1"/>
      <protection locked="0"/>
    </xf>
    <xf numFmtId="14" fontId="14" fillId="12" borderId="16" xfId="0" applyNumberFormat="1" applyFont="1" applyFill="1" applyBorder="1" applyAlignment="1" applyProtection="1">
      <alignment horizontal="center" vertical="center" wrapText="1"/>
      <protection locked="0"/>
    </xf>
    <xf numFmtId="170" fontId="68" fillId="0" borderId="0" xfId="318" applyNumberFormat="1" applyFont="1" applyFill="1" applyAlignment="1">
      <alignment horizontal="right" vertical="top"/>
    </xf>
    <xf numFmtId="0" fontId="0" fillId="0" borderId="0" xfId="0" applyNumberFormat="1" applyAlignment="1">
      <alignment vertical="top"/>
    </xf>
    <xf numFmtId="3" fontId="53" fillId="0" borderId="0" xfId="0" applyNumberFormat="1" applyFont="1" applyFill="1" applyBorder="1" applyAlignment="1" applyProtection="1"/>
    <xf numFmtId="164" fontId="9" fillId="0" borderId="16" xfId="0" applyNumberFormat="1" applyFont="1" applyFill="1" applyBorder="1" applyAlignment="1" applyProtection="1"/>
    <xf numFmtId="166" fontId="13" fillId="13" borderId="0" xfId="0" applyNumberFormat="1" applyFont="1" applyFill="1"/>
    <xf numFmtId="0" fontId="8" fillId="0" borderId="0" xfId="0" applyFont="1" applyFill="1" applyBorder="1" applyProtection="1"/>
    <xf numFmtId="17" fontId="17" fillId="0" borderId="0" xfId="0" applyNumberFormat="1" applyFont="1" applyFill="1" applyBorder="1" applyAlignment="1" applyProtection="1">
      <alignment horizontal="right" vertical="center"/>
      <protection locked="0"/>
    </xf>
    <xf numFmtId="166" fontId="0" fillId="0" borderId="0" xfId="0" applyNumberFormat="1"/>
    <xf numFmtId="0" fontId="9" fillId="0" borderId="0" xfId="0" applyFont="1" applyFill="1" applyAlignment="1" applyProtection="1"/>
    <xf numFmtId="0" fontId="9" fillId="0" borderId="0" xfId="0" applyFont="1" applyFill="1" applyBorder="1" applyAlignment="1" applyProtection="1">
      <alignment horizontal="left"/>
      <protection locked="0"/>
    </xf>
    <xf numFmtId="0" fontId="30" fillId="0" borderId="0" xfId="0" applyFont="1" applyFill="1" applyBorder="1"/>
    <xf numFmtId="0" fontId="8" fillId="0" borderId="0" xfId="0" applyFont="1" applyFill="1" applyBorder="1"/>
    <xf numFmtId="0" fontId="8" fillId="0" borderId="0" xfId="0" applyFont="1" applyFill="1" applyAlignment="1" applyProtection="1"/>
    <xf numFmtId="0" fontId="13" fillId="0" borderId="0" xfId="0" applyFont="1" applyFill="1" applyAlignment="1" applyProtection="1">
      <alignment horizontal="center"/>
    </xf>
    <xf numFmtId="0" fontId="14" fillId="0" borderId="0" xfId="0" applyFont="1" applyFill="1" applyAlignment="1" applyProtection="1"/>
    <xf numFmtId="0" fontId="0" fillId="0" borderId="0" xfId="0" applyAlignment="1" applyProtection="1">
      <alignment horizontal="center" vertical="center"/>
    </xf>
    <xf numFmtId="0" fontId="11" fillId="10" borderId="5" xfId="0" applyFont="1" applyFill="1" applyBorder="1" applyAlignment="1" applyProtection="1">
      <alignment horizontal="center" vertical="center"/>
    </xf>
    <xf numFmtId="0" fontId="11" fillId="10" borderId="5" xfId="0" applyFont="1" applyFill="1" applyBorder="1" applyAlignment="1" applyProtection="1">
      <alignment horizontal="center" vertical="center" wrapText="1"/>
    </xf>
    <xf numFmtId="166" fontId="58" fillId="0" borderId="0" xfId="1" applyNumberFormat="1" applyFont="1" applyFill="1" applyBorder="1" applyAlignment="1" applyProtection="1">
      <alignment horizontal="center" vertical="center" wrapText="1"/>
    </xf>
    <xf numFmtId="0" fontId="58" fillId="0" borderId="0" xfId="9" applyFont="1" applyFill="1" applyBorder="1" applyAlignment="1" applyProtection="1">
      <alignment horizontal="center" vertical="center" wrapText="1"/>
    </xf>
    <xf numFmtId="166" fontId="58" fillId="17" borderId="0" xfId="1" applyNumberFormat="1" applyFont="1" applyFill="1" applyBorder="1" applyAlignment="1" applyProtection="1">
      <alignment horizontal="center" vertical="center" wrapText="1"/>
    </xf>
    <xf numFmtId="0" fontId="58" fillId="7" borderId="0" xfId="9" applyFont="1" applyFill="1" applyBorder="1" applyAlignment="1" applyProtection="1">
      <alignment horizontal="center" vertical="center" wrapText="1"/>
    </xf>
    <xf numFmtId="0" fontId="64" fillId="14" borderId="0" xfId="7" applyFont="1" applyBorder="1" applyAlignment="1" applyProtection="1">
      <alignment horizontal="center" vertical="center" wrapText="1"/>
    </xf>
    <xf numFmtId="0" fontId="53" fillId="0" borderId="0" xfId="0" applyFont="1" applyFill="1" applyBorder="1" applyAlignment="1" applyProtection="1">
      <alignment horizontal="center" vertical="center" wrapText="1"/>
    </xf>
    <xf numFmtId="0" fontId="65" fillId="16" borderId="0" xfId="9" applyFont="1" applyBorder="1" applyAlignment="1" applyProtection="1">
      <alignment horizontal="center" vertical="center" wrapText="1"/>
    </xf>
    <xf numFmtId="164" fontId="58" fillId="0" borderId="0" xfId="9" applyNumberFormat="1" applyFont="1" applyFill="1" applyBorder="1" applyAlignment="1" applyProtection="1">
      <alignment horizontal="center" vertical="center" wrapText="1"/>
    </xf>
    <xf numFmtId="0" fontId="53" fillId="12" borderId="16" xfId="0" applyNumberFormat="1" applyFont="1" applyFill="1" applyBorder="1" applyAlignment="1" applyProtection="1">
      <protection locked="0"/>
    </xf>
    <xf numFmtId="0" fontId="53" fillId="12" borderId="16" xfId="4" applyFont="1" applyFill="1" applyBorder="1" applyAlignment="1" applyProtection="1">
      <alignment horizontal="center" wrapText="1"/>
      <protection locked="0"/>
    </xf>
    <xf numFmtId="0" fontId="53" fillId="12" borderId="16" xfId="0" applyFont="1" applyFill="1" applyBorder="1" applyAlignment="1" applyProtection="1">
      <protection locked="0"/>
    </xf>
    <xf numFmtId="0" fontId="53" fillId="12" borderId="1" xfId="4" applyFont="1" applyFill="1" applyBorder="1" applyAlignment="1" applyProtection="1">
      <alignment horizontal="left" wrapText="1"/>
    </xf>
    <xf numFmtId="49" fontId="53" fillId="12" borderId="16" xfId="0" quotePrefix="1" applyNumberFormat="1" applyFont="1" applyFill="1" applyBorder="1" applyAlignment="1" applyProtection="1">
      <protection locked="0"/>
    </xf>
    <xf numFmtId="0" fontId="53" fillId="0" borderId="17" xfId="6" applyFont="1" applyFill="1" applyBorder="1" applyAlignment="1"/>
    <xf numFmtId="0" fontId="63" fillId="14" borderId="0" xfId="7" applyFont="1" applyBorder="1" applyAlignment="1" applyProtection="1">
      <alignment horizontal="center" vertical="center" wrapText="1"/>
    </xf>
    <xf numFmtId="0" fontId="13" fillId="7" borderId="1" xfId="0" applyFont="1" applyFill="1" applyBorder="1" applyAlignment="1" applyProtection="1">
      <alignment horizontal="right" vertical="center" wrapText="1"/>
    </xf>
    <xf numFmtId="0" fontId="16" fillId="9" borderId="3" xfId="0" applyFont="1" applyFill="1" applyBorder="1" applyAlignment="1" applyProtection="1">
      <alignment horizontal="left" vertical="top"/>
    </xf>
    <xf numFmtId="0" fontId="16" fillId="9" borderId="4" xfId="0" applyFont="1" applyFill="1" applyBorder="1" applyAlignment="1" applyProtection="1">
      <alignment horizontal="left" vertical="top"/>
    </xf>
    <xf numFmtId="49" fontId="17" fillId="0" borderId="0" xfId="0" applyNumberFormat="1" applyFont="1" applyFill="1" applyBorder="1" applyAlignment="1" applyProtection="1">
      <alignment horizontal="left" wrapText="1"/>
    </xf>
    <xf numFmtId="0" fontId="17" fillId="0" borderId="0" xfId="0" applyFont="1" applyAlignment="1" applyProtection="1">
      <alignment horizontal="left" wrapText="1"/>
    </xf>
    <xf numFmtId="49" fontId="24" fillId="0" borderId="0" xfId="0" applyNumberFormat="1" applyFont="1" applyFill="1" applyBorder="1" applyAlignment="1" applyProtection="1">
      <alignment horizontal="left" vertical="top" wrapText="1"/>
    </xf>
    <xf numFmtId="49" fontId="17" fillId="0" borderId="0" xfId="0" applyNumberFormat="1" applyFont="1" applyFill="1" applyBorder="1" applyAlignment="1" applyProtection="1">
      <alignment horizontal="left" vertical="top" wrapText="1"/>
    </xf>
    <xf numFmtId="49" fontId="47" fillId="0" borderId="2" xfId="0" applyNumberFormat="1" applyFont="1" applyFill="1" applyBorder="1" applyAlignment="1" applyProtection="1">
      <alignment horizontal="center" vertical="center" wrapText="1"/>
    </xf>
    <xf numFmtId="49" fontId="48" fillId="0" borderId="21" xfId="0" applyNumberFormat="1" applyFont="1" applyFill="1" applyBorder="1" applyAlignment="1" applyProtection="1">
      <alignment horizontal="center" vertical="center" wrapText="1"/>
    </xf>
    <xf numFmtId="49" fontId="48" fillId="0" borderId="22" xfId="0" applyNumberFormat="1"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17" fillId="2" borderId="0" xfId="0" applyFont="1" applyFill="1" applyAlignment="1" applyProtection="1">
      <alignment horizontal="left" wrapText="1"/>
    </xf>
    <xf numFmtId="0" fontId="18" fillId="2" borderId="0" xfId="0" applyFont="1" applyFill="1" applyAlignment="1" applyProtection="1">
      <alignment horizontal="left" wrapText="1"/>
    </xf>
  </cellXfs>
  <cellStyles count="392">
    <cellStyle name="_Rid_1_td_rowLabelNested" xfId="77" xr:uid="{00000000-0005-0000-0000-000000000000}"/>
    <cellStyle name="20% - Accent1" xfId="24" builtinId="30" customBuiltin="1"/>
    <cellStyle name="20% - Accent1 2" xfId="78" xr:uid="{00000000-0005-0000-0000-000002000000}"/>
    <cellStyle name="20% - Accent1 3" xfId="79" xr:uid="{00000000-0005-0000-0000-000003000000}"/>
    <cellStyle name="20% - Accent1 4" xfId="80" xr:uid="{00000000-0005-0000-0000-000004000000}"/>
    <cellStyle name="20% - Accent1 5" xfId="81" xr:uid="{00000000-0005-0000-0000-000005000000}"/>
    <cellStyle name="20% - Accent1 6" xfId="284" xr:uid="{00000000-0005-0000-0000-000006000000}"/>
    <cellStyle name="20% - Accent1 7" xfId="304" xr:uid="{00000000-0005-0000-0000-000007000000}"/>
    <cellStyle name="20% - Accent1 8" xfId="341" xr:uid="{00000000-0005-0000-0000-000008000000}"/>
    <cellStyle name="20% - Accent1 9" xfId="369" xr:uid="{00000000-0005-0000-0000-000009000000}"/>
    <cellStyle name="20% - Accent2" xfId="28" builtinId="34" customBuiltin="1"/>
    <cellStyle name="20% - Accent2 2" xfId="82" xr:uid="{00000000-0005-0000-0000-00000B000000}"/>
    <cellStyle name="20% - Accent2 3" xfId="83" xr:uid="{00000000-0005-0000-0000-00000C000000}"/>
    <cellStyle name="20% - Accent2 4" xfId="84" xr:uid="{00000000-0005-0000-0000-00000D000000}"/>
    <cellStyle name="20% - Accent2 5" xfId="85" xr:uid="{00000000-0005-0000-0000-00000E000000}"/>
    <cellStyle name="20% - Accent2 6" xfId="286" xr:uid="{00000000-0005-0000-0000-00000F000000}"/>
    <cellStyle name="20% - Accent2 7" xfId="306" xr:uid="{00000000-0005-0000-0000-000010000000}"/>
    <cellStyle name="20% - Accent2 8" xfId="343" xr:uid="{00000000-0005-0000-0000-000011000000}"/>
    <cellStyle name="20% - Accent2 9" xfId="370" xr:uid="{00000000-0005-0000-0000-000012000000}"/>
    <cellStyle name="20% - Accent3" xfId="32" builtinId="38" customBuiltin="1"/>
    <cellStyle name="20% - Accent3 2" xfId="86" xr:uid="{00000000-0005-0000-0000-000014000000}"/>
    <cellStyle name="20% - Accent3 3" xfId="87" xr:uid="{00000000-0005-0000-0000-000015000000}"/>
    <cellStyle name="20% - Accent3 4" xfId="88" xr:uid="{00000000-0005-0000-0000-000016000000}"/>
    <cellStyle name="20% - Accent3 5" xfId="89" xr:uid="{00000000-0005-0000-0000-000017000000}"/>
    <cellStyle name="20% - Accent3 6" xfId="288" xr:uid="{00000000-0005-0000-0000-000018000000}"/>
    <cellStyle name="20% - Accent3 7" xfId="308" xr:uid="{00000000-0005-0000-0000-000019000000}"/>
    <cellStyle name="20% - Accent3 8" xfId="345" xr:uid="{00000000-0005-0000-0000-00001A000000}"/>
    <cellStyle name="20% - Accent3 9" xfId="371" xr:uid="{00000000-0005-0000-0000-00001B000000}"/>
    <cellStyle name="20% - Accent4" xfId="36" builtinId="42" customBuiltin="1"/>
    <cellStyle name="20% - Accent4 2" xfId="90" xr:uid="{00000000-0005-0000-0000-00001D000000}"/>
    <cellStyle name="20% - Accent4 3" xfId="91" xr:uid="{00000000-0005-0000-0000-00001E000000}"/>
    <cellStyle name="20% - Accent4 4" xfId="92" xr:uid="{00000000-0005-0000-0000-00001F000000}"/>
    <cellStyle name="20% - Accent4 5" xfId="93" xr:uid="{00000000-0005-0000-0000-000020000000}"/>
    <cellStyle name="20% - Accent4 6" xfId="290" xr:uid="{00000000-0005-0000-0000-000021000000}"/>
    <cellStyle name="20% - Accent4 7" xfId="310" xr:uid="{00000000-0005-0000-0000-000022000000}"/>
    <cellStyle name="20% - Accent4 8" xfId="347" xr:uid="{00000000-0005-0000-0000-000023000000}"/>
    <cellStyle name="20% - Accent4 9" xfId="372" xr:uid="{00000000-0005-0000-0000-000024000000}"/>
    <cellStyle name="20% - Accent5" xfId="40" builtinId="46" customBuiltin="1"/>
    <cellStyle name="20% - Accent5 2" xfId="94" xr:uid="{00000000-0005-0000-0000-000026000000}"/>
    <cellStyle name="20% - Accent5 3" xfId="95" xr:uid="{00000000-0005-0000-0000-000027000000}"/>
    <cellStyle name="20% - Accent5 4" xfId="96" xr:uid="{00000000-0005-0000-0000-000028000000}"/>
    <cellStyle name="20% - Accent5 5" xfId="97" xr:uid="{00000000-0005-0000-0000-000029000000}"/>
    <cellStyle name="20% - Accent5 6" xfId="292" xr:uid="{00000000-0005-0000-0000-00002A000000}"/>
    <cellStyle name="20% - Accent5 7" xfId="312" xr:uid="{00000000-0005-0000-0000-00002B000000}"/>
    <cellStyle name="20% - Accent5 8" xfId="349" xr:uid="{00000000-0005-0000-0000-00002C000000}"/>
    <cellStyle name="20% - Accent5 9" xfId="373" xr:uid="{00000000-0005-0000-0000-00002D000000}"/>
    <cellStyle name="20% - Accent6" xfId="44" builtinId="50" customBuiltin="1"/>
    <cellStyle name="20% - Accent6 2" xfId="98" xr:uid="{00000000-0005-0000-0000-00002F000000}"/>
    <cellStyle name="20% - Accent6 3" xfId="99" xr:uid="{00000000-0005-0000-0000-000030000000}"/>
    <cellStyle name="20% - Accent6 4" xfId="100" xr:uid="{00000000-0005-0000-0000-000031000000}"/>
    <cellStyle name="20% - Accent6 5" xfId="101" xr:uid="{00000000-0005-0000-0000-000032000000}"/>
    <cellStyle name="20% - Accent6 6" xfId="294" xr:uid="{00000000-0005-0000-0000-000033000000}"/>
    <cellStyle name="20% - Accent6 7" xfId="314" xr:uid="{00000000-0005-0000-0000-000034000000}"/>
    <cellStyle name="20% - Accent6 8" xfId="351" xr:uid="{00000000-0005-0000-0000-000035000000}"/>
    <cellStyle name="20% - Accent6 9" xfId="374" xr:uid="{00000000-0005-0000-0000-000036000000}"/>
    <cellStyle name="40% - Accent1" xfId="25" builtinId="31" customBuiltin="1"/>
    <cellStyle name="40% - Accent1 2" xfId="102" xr:uid="{00000000-0005-0000-0000-000038000000}"/>
    <cellStyle name="40% - Accent1 3" xfId="103" xr:uid="{00000000-0005-0000-0000-000039000000}"/>
    <cellStyle name="40% - Accent1 4" xfId="104" xr:uid="{00000000-0005-0000-0000-00003A000000}"/>
    <cellStyle name="40% - Accent1 5" xfId="105" xr:uid="{00000000-0005-0000-0000-00003B000000}"/>
    <cellStyle name="40% - Accent1 6" xfId="285" xr:uid="{00000000-0005-0000-0000-00003C000000}"/>
    <cellStyle name="40% - Accent1 7" xfId="305" xr:uid="{00000000-0005-0000-0000-00003D000000}"/>
    <cellStyle name="40% - Accent1 8" xfId="342" xr:uid="{00000000-0005-0000-0000-00003E000000}"/>
    <cellStyle name="40% - Accent1 9" xfId="375" xr:uid="{00000000-0005-0000-0000-00003F000000}"/>
    <cellStyle name="40% - Accent2" xfId="29" builtinId="35" customBuiltin="1"/>
    <cellStyle name="40% - Accent2 2" xfId="106" xr:uid="{00000000-0005-0000-0000-000041000000}"/>
    <cellStyle name="40% - Accent2 3" xfId="107" xr:uid="{00000000-0005-0000-0000-000042000000}"/>
    <cellStyle name="40% - Accent2 4" xfId="108" xr:uid="{00000000-0005-0000-0000-000043000000}"/>
    <cellStyle name="40% - Accent2 5" xfId="109" xr:uid="{00000000-0005-0000-0000-000044000000}"/>
    <cellStyle name="40% - Accent2 6" xfId="287" xr:uid="{00000000-0005-0000-0000-000045000000}"/>
    <cellStyle name="40% - Accent2 7" xfId="307" xr:uid="{00000000-0005-0000-0000-000046000000}"/>
    <cellStyle name="40% - Accent2 8" xfId="344" xr:uid="{00000000-0005-0000-0000-000047000000}"/>
    <cellStyle name="40% - Accent2 9" xfId="376" xr:uid="{00000000-0005-0000-0000-000048000000}"/>
    <cellStyle name="40% - Accent3" xfId="33" builtinId="39" customBuiltin="1"/>
    <cellStyle name="40% - Accent3 2" xfId="110" xr:uid="{00000000-0005-0000-0000-00004A000000}"/>
    <cellStyle name="40% - Accent3 3" xfId="111" xr:uid="{00000000-0005-0000-0000-00004B000000}"/>
    <cellStyle name="40% - Accent3 4" xfId="112" xr:uid="{00000000-0005-0000-0000-00004C000000}"/>
    <cellStyle name="40% - Accent3 5" xfId="113" xr:uid="{00000000-0005-0000-0000-00004D000000}"/>
    <cellStyle name="40% - Accent3 6" xfId="289" xr:uid="{00000000-0005-0000-0000-00004E000000}"/>
    <cellStyle name="40% - Accent3 7" xfId="309" xr:uid="{00000000-0005-0000-0000-00004F000000}"/>
    <cellStyle name="40% - Accent3 8" xfId="346" xr:uid="{00000000-0005-0000-0000-000050000000}"/>
    <cellStyle name="40% - Accent3 9" xfId="377" xr:uid="{00000000-0005-0000-0000-000051000000}"/>
    <cellStyle name="40% - Accent4" xfId="37" builtinId="43" customBuiltin="1"/>
    <cellStyle name="40% - Accent4 2" xfId="114" xr:uid="{00000000-0005-0000-0000-000053000000}"/>
    <cellStyle name="40% - Accent4 3" xfId="115" xr:uid="{00000000-0005-0000-0000-000054000000}"/>
    <cellStyle name="40% - Accent4 4" xfId="116" xr:uid="{00000000-0005-0000-0000-000055000000}"/>
    <cellStyle name="40% - Accent4 5" xfId="117" xr:uid="{00000000-0005-0000-0000-000056000000}"/>
    <cellStyle name="40% - Accent4 6" xfId="291" xr:uid="{00000000-0005-0000-0000-000057000000}"/>
    <cellStyle name="40% - Accent4 7" xfId="311" xr:uid="{00000000-0005-0000-0000-000058000000}"/>
    <cellStyle name="40% - Accent4 8" xfId="348" xr:uid="{00000000-0005-0000-0000-000059000000}"/>
    <cellStyle name="40% - Accent4 9" xfId="378" xr:uid="{00000000-0005-0000-0000-00005A000000}"/>
    <cellStyle name="40% - Accent5" xfId="41" builtinId="47" customBuiltin="1"/>
    <cellStyle name="40% - Accent5 2" xfId="118" xr:uid="{00000000-0005-0000-0000-00005C000000}"/>
    <cellStyle name="40% - Accent5 3" xfId="119" xr:uid="{00000000-0005-0000-0000-00005D000000}"/>
    <cellStyle name="40% - Accent5 4" xfId="120" xr:uid="{00000000-0005-0000-0000-00005E000000}"/>
    <cellStyle name="40% - Accent5 5" xfId="121" xr:uid="{00000000-0005-0000-0000-00005F000000}"/>
    <cellStyle name="40% - Accent5 6" xfId="293" xr:uid="{00000000-0005-0000-0000-000060000000}"/>
    <cellStyle name="40% - Accent5 7" xfId="313" xr:uid="{00000000-0005-0000-0000-000061000000}"/>
    <cellStyle name="40% - Accent5 8" xfId="350" xr:uid="{00000000-0005-0000-0000-000062000000}"/>
    <cellStyle name="40% - Accent5 9" xfId="379" xr:uid="{00000000-0005-0000-0000-000063000000}"/>
    <cellStyle name="40% - Accent6" xfId="45" builtinId="51" customBuiltin="1"/>
    <cellStyle name="40% - Accent6 2" xfId="122" xr:uid="{00000000-0005-0000-0000-000065000000}"/>
    <cellStyle name="40% - Accent6 3" xfId="123" xr:uid="{00000000-0005-0000-0000-000066000000}"/>
    <cellStyle name="40% - Accent6 4" xfId="124" xr:uid="{00000000-0005-0000-0000-000067000000}"/>
    <cellStyle name="40% - Accent6 5" xfId="125" xr:uid="{00000000-0005-0000-0000-000068000000}"/>
    <cellStyle name="40% - Accent6 6" xfId="295" xr:uid="{00000000-0005-0000-0000-000069000000}"/>
    <cellStyle name="40% - Accent6 7" xfId="315" xr:uid="{00000000-0005-0000-0000-00006A000000}"/>
    <cellStyle name="40% - Accent6 8" xfId="352" xr:uid="{00000000-0005-0000-0000-00006B000000}"/>
    <cellStyle name="40% - Accent6 9" xfId="380" xr:uid="{00000000-0005-0000-0000-00006C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8" builtinId="27" customBuiltin="1"/>
    <cellStyle name="Calculated Column - IBM Cognos" xfId="126" xr:uid="{00000000-0005-0000-0000-00007A000000}"/>
    <cellStyle name="Calculated Column Name - IBM Cognos" xfId="127" xr:uid="{00000000-0005-0000-0000-00007B000000}"/>
    <cellStyle name="Calculated Row - IBM Cognos" xfId="128" xr:uid="{00000000-0005-0000-0000-00007C000000}"/>
    <cellStyle name="Calculated Row Name - IBM Cognos" xfId="129" xr:uid="{00000000-0005-0000-0000-00007D000000}"/>
    <cellStyle name="Calculation" xfId="17" builtinId="22" customBuiltin="1"/>
    <cellStyle name="Check Cell" xfId="19" builtinId="23" customBuiltin="1"/>
    <cellStyle name="Column Name - IBM Cognos" xfId="130" xr:uid="{00000000-0005-0000-0000-000080000000}"/>
    <cellStyle name="Column Template - IBM Cognos" xfId="131" xr:uid="{00000000-0005-0000-0000-000081000000}"/>
    <cellStyle name="Comma" xfId="1" builtinId="3"/>
    <cellStyle name="Comma 10" xfId="59" xr:uid="{00000000-0005-0000-0000-000083000000}"/>
    <cellStyle name="Comma 10 2" xfId="132" xr:uid="{00000000-0005-0000-0000-000084000000}"/>
    <cellStyle name="Comma 10 3" xfId="133" xr:uid="{00000000-0005-0000-0000-000085000000}"/>
    <cellStyle name="Comma 10 4" xfId="134" xr:uid="{00000000-0005-0000-0000-000086000000}"/>
    <cellStyle name="Comma 10 5" xfId="135" xr:uid="{00000000-0005-0000-0000-000087000000}"/>
    <cellStyle name="Comma 11" xfId="61" xr:uid="{00000000-0005-0000-0000-000088000000}"/>
    <cellStyle name="Comma 11 2" xfId="136" xr:uid="{00000000-0005-0000-0000-000089000000}"/>
    <cellStyle name="Comma 11 3" xfId="137" xr:uid="{00000000-0005-0000-0000-00008A000000}"/>
    <cellStyle name="Comma 11 4" xfId="138" xr:uid="{00000000-0005-0000-0000-00008B000000}"/>
    <cellStyle name="Comma 11 5" xfId="139" xr:uid="{00000000-0005-0000-0000-00008C000000}"/>
    <cellStyle name="Comma 12" xfId="62" xr:uid="{00000000-0005-0000-0000-00008D000000}"/>
    <cellStyle name="Comma 12 2" xfId="140" xr:uid="{00000000-0005-0000-0000-00008E000000}"/>
    <cellStyle name="Comma 12 3" xfId="141" xr:uid="{00000000-0005-0000-0000-00008F000000}"/>
    <cellStyle name="Comma 12 4" xfId="142" xr:uid="{00000000-0005-0000-0000-000090000000}"/>
    <cellStyle name="Comma 12 5" xfId="143" xr:uid="{00000000-0005-0000-0000-000091000000}"/>
    <cellStyle name="Comma 13" xfId="48" xr:uid="{00000000-0005-0000-0000-000092000000}"/>
    <cellStyle name="Comma 13 2" xfId="144" xr:uid="{00000000-0005-0000-0000-000093000000}"/>
    <cellStyle name="Comma 13 3" xfId="145" xr:uid="{00000000-0005-0000-0000-000094000000}"/>
    <cellStyle name="Comma 13 4" xfId="146" xr:uid="{00000000-0005-0000-0000-000095000000}"/>
    <cellStyle name="Comma 13 5" xfId="147" xr:uid="{00000000-0005-0000-0000-000096000000}"/>
    <cellStyle name="Comma 13 6" xfId="381" xr:uid="{00000000-0005-0000-0000-000097000000}"/>
    <cellStyle name="Comma 14" xfId="148" xr:uid="{00000000-0005-0000-0000-000098000000}"/>
    <cellStyle name="Comma 14 2" xfId="149" xr:uid="{00000000-0005-0000-0000-000099000000}"/>
    <cellStyle name="Comma 14 3" xfId="150" xr:uid="{00000000-0005-0000-0000-00009A000000}"/>
    <cellStyle name="Comma 14 4" xfId="151" xr:uid="{00000000-0005-0000-0000-00009B000000}"/>
    <cellStyle name="Comma 15" xfId="152" xr:uid="{00000000-0005-0000-0000-00009C000000}"/>
    <cellStyle name="Comma 15 2" xfId="153" xr:uid="{00000000-0005-0000-0000-00009D000000}"/>
    <cellStyle name="Comma 15 3" xfId="154" xr:uid="{00000000-0005-0000-0000-00009E000000}"/>
    <cellStyle name="Comma 15 4" xfId="155" xr:uid="{00000000-0005-0000-0000-00009F000000}"/>
    <cellStyle name="Comma 16" xfId="156" xr:uid="{00000000-0005-0000-0000-0000A0000000}"/>
    <cellStyle name="Comma 16 2" xfId="157" xr:uid="{00000000-0005-0000-0000-0000A1000000}"/>
    <cellStyle name="Comma 16 3" xfId="158" xr:uid="{00000000-0005-0000-0000-0000A2000000}"/>
    <cellStyle name="Comma 16 4" xfId="159" xr:uid="{00000000-0005-0000-0000-0000A3000000}"/>
    <cellStyle name="Comma 17" xfId="160" xr:uid="{00000000-0005-0000-0000-0000A4000000}"/>
    <cellStyle name="Comma 17 2" xfId="161" xr:uid="{00000000-0005-0000-0000-0000A5000000}"/>
    <cellStyle name="Comma 17 3" xfId="162" xr:uid="{00000000-0005-0000-0000-0000A6000000}"/>
    <cellStyle name="Comma 17 4" xfId="163" xr:uid="{00000000-0005-0000-0000-0000A7000000}"/>
    <cellStyle name="Comma 18" xfId="164" xr:uid="{00000000-0005-0000-0000-0000A8000000}"/>
    <cellStyle name="Comma 18 2" xfId="165" xr:uid="{00000000-0005-0000-0000-0000A9000000}"/>
    <cellStyle name="Comma 18 3" xfId="166" xr:uid="{00000000-0005-0000-0000-0000AA000000}"/>
    <cellStyle name="Comma 19" xfId="279" xr:uid="{00000000-0005-0000-0000-0000AB000000}"/>
    <cellStyle name="Comma 2" xfId="2" xr:uid="{00000000-0005-0000-0000-0000AC000000}"/>
    <cellStyle name="Comma 2 2" xfId="60" xr:uid="{00000000-0005-0000-0000-0000AD000000}"/>
    <cellStyle name="Comma 2 2 2" xfId="358" xr:uid="{00000000-0005-0000-0000-0000AE000000}"/>
    <cellStyle name="Comma 2 2 3" xfId="320" xr:uid="{00000000-0005-0000-0000-0000AF000000}"/>
    <cellStyle name="Comma 2 3" xfId="51" xr:uid="{00000000-0005-0000-0000-0000B0000000}"/>
    <cellStyle name="Comma 2 3 2" xfId="353" xr:uid="{00000000-0005-0000-0000-0000B1000000}"/>
    <cellStyle name="Comma 2 3 3" xfId="322" xr:uid="{00000000-0005-0000-0000-0000B2000000}"/>
    <cellStyle name="Comma 2 4" xfId="50" xr:uid="{00000000-0005-0000-0000-0000B3000000}"/>
    <cellStyle name="Comma 2 5" xfId="321" xr:uid="{00000000-0005-0000-0000-0000B4000000}"/>
    <cellStyle name="Comma 20" xfId="299" xr:uid="{00000000-0005-0000-0000-0000B5000000}"/>
    <cellStyle name="Comma 21" xfId="319" xr:uid="{00000000-0005-0000-0000-0000B6000000}"/>
    <cellStyle name="Comma 22" xfId="382" xr:uid="{00000000-0005-0000-0000-0000B7000000}"/>
    <cellStyle name="Comma 3" xfId="52" xr:uid="{00000000-0005-0000-0000-0000B8000000}"/>
    <cellStyle name="Comma 3 2" xfId="324" xr:uid="{00000000-0005-0000-0000-0000B9000000}"/>
    <cellStyle name="Comma 3 3" xfId="354" xr:uid="{00000000-0005-0000-0000-0000BA000000}"/>
    <cellStyle name="Comma 3 4" xfId="323" xr:uid="{00000000-0005-0000-0000-0000BB000000}"/>
    <cellStyle name="Comma 4" xfId="53" xr:uid="{00000000-0005-0000-0000-0000BC000000}"/>
    <cellStyle name="Comma 4 2" xfId="355" xr:uid="{00000000-0005-0000-0000-0000BD000000}"/>
    <cellStyle name="Comma 4 3" xfId="325" xr:uid="{00000000-0005-0000-0000-0000BE000000}"/>
    <cellStyle name="Comma 5" xfId="54" xr:uid="{00000000-0005-0000-0000-0000BF000000}"/>
    <cellStyle name="Comma 5 2" xfId="167" xr:uid="{00000000-0005-0000-0000-0000C0000000}"/>
    <cellStyle name="Comma 5 2 2" xfId="356" xr:uid="{00000000-0005-0000-0000-0000C1000000}"/>
    <cellStyle name="Comma 5 3" xfId="168" xr:uid="{00000000-0005-0000-0000-0000C2000000}"/>
    <cellStyle name="Comma 5 4" xfId="169" xr:uid="{00000000-0005-0000-0000-0000C3000000}"/>
    <cellStyle name="Comma 5 5" xfId="170" xr:uid="{00000000-0005-0000-0000-0000C4000000}"/>
    <cellStyle name="Comma 5 6" xfId="171" xr:uid="{00000000-0005-0000-0000-0000C5000000}"/>
    <cellStyle name="Comma 5 7" xfId="326" xr:uid="{00000000-0005-0000-0000-0000C6000000}"/>
    <cellStyle name="Comma 6" xfId="55" xr:uid="{00000000-0005-0000-0000-0000C7000000}"/>
    <cellStyle name="Comma 6 2" xfId="172" xr:uid="{00000000-0005-0000-0000-0000C8000000}"/>
    <cellStyle name="Comma 6 3" xfId="173" xr:uid="{00000000-0005-0000-0000-0000C9000000}"/>
    <cellStyle name="Comma 6 4" xfId="174" xr:uid="{00000000-0005-0000-0000-0000CA000000}"/>
    <cellStyle name="Comma 6 5" xfId="175" xr:uid="{00000000-0005-0000-0000-0000CB000000}"/>
    <cellStyle name="Comma 7" xfId="56" xr:uid="{00000000-0005-0000-0000-0000CC000000}"/>
    <cellStyle name="Comma 7 2" xfId="176" xr:uid="{00000000-0005-0000-0000-0000CD000000}"/>
    <cellStyle name="Comma 7 3" xfId="177" xr:uid="{00000000-0005-0000-0000-0000CE000000}"/>
    <cellStyle name="Comma 7 4" xfId="178" xr:uid="{00000000-0005-0000-0000-0000CF000000}"/>
    <cellStyle name="Comma 7 5" xfId="179" xr:uid="{00000000-0005-0000-0000-0000D0000000}"/>
    <cellStyle name="Comma 8" xfId="57" xr:uid="{00000000-0005-0000-0000-0000D1000000}"/>
    <cellStyle name="Comma 8 2" xfId="180" xr:uid="{00000000-0005-0000-0000-0000D2000000}"/>
    <cellStyle name="Comma 8 3" xfId="181" xr:uid="{00000000-0005-0000-0000-0000D3000000}"/>
    <cellStyle name="Comma 8 4" xfId="182" xr:uid="{00000000-0005-0000-0000-0000D4000000}"/>
    <cellStyle name="Comma 8 5" xfId="183" xr:uid="{00000000-0005-0000-0000-0000D5000000}"/>
    <cellStyle name="Comma 9" xfId="58" xr:uid="{00000000-0005-0000-0000-0000D6000000}"/>
    <cellStyle name="Comma 9 2" xfId="184" xr:uid="{00000000-0005-0000-0000-0000D7000000}"/>
    <cellStyle name="Comma 9 3" xfId="185" xr:uid="{00000000-0005-0000-0000-0000D8000000}"/>
    <cellStyle name="Comma 9 4" xfId="186" xr:uid="{00000000-0005-0000-0000-0000D9000000}"/>
    <cellStyle name="Comma 9 5" xfId="187" xr:uid="{00000000-0005-0000-0000-0000DA000000}"/>
    <cellStyle name="Currency 2" xfId="63" xr:uid="{00000000-0005-0000-0000-0000DB000000}"/>
    <cellStyle name="Currency 2 2" xfId="188" xr:uid="{00000000-0005-0000-0000-0000DC000000}"/>
    <cellStyle name="Currency 2 3" xfId="281" xr:uid="{00000000-0005-0000-0000-0000DD000000}"/>
    <cellStyle name="Currency 2 4" xfId="301" xr:uid="{00000000-0005-0000-0000-0000DE000000}"/>
    <cellStyle name="Currency 2 5" xfId="359" xr:uid="{00000000-0005-0000-0000-0000DF000000}"/>
    <cellStyle name="Currency 2 6" xfId="383" xr:uid="{00000000-0005-0000-0000-0000E0000000}"/>
    <cellStyle name="Differs From Base - IBM Cognos" xfId="189" xr:uid="{00000000-0005-0000-0000-0000E1000000}"/>
    <cellStyle name="Explanatory Text" xfId="21" builtinId="53" customBuiltin="1"/>
    <cellStyle name="Good" xfId="7" builtinId="26" customBuiltin="1"/>
    <cellStyle name="Group Name - IBM Cognos" xfId="190" xr:uid="{00000000-0005-0000-0000-0000E4000000}"/>
    <cellStyle name="Heading 1" xfId="11" builtinId="16" customBuiltin="1"/>
    <cellStyle name="Heading 2" xfId="12" builtinId="17" customBuiltin="1"/>
    <cellStyle name="Heading 3" xfId="13" builtinId="18" customBuiltin="1"/>
    <cellStyle name="Heading 4" xfId="14" builtinId="19" customBuiltin="1"/>
    <cellStyle name="Hold Values - IBM Cognos" xfId="191" xr:uid="{00000000-0005-0000-0000-0000E9000000}"/>
    <cellStyle name="Input" xfId="15" builtinId="20" customBuiltin="1"/>
    <cellStyle name="Linked Cell" xfId="18" builtinId="24" customBuiltin="1"/>
    <cellStyle name="List Name - IBM Cognos" xfId="192" xr:uid="{00000000-0005-0000-0000-0000EC000000}"/>
    <cellStyle name="Locked - IBM Cognos" xfId="193" xr:uid="{00000000-0005-0000-0000-0000ED000000}"/>
    <cellStyle name="Measure - IBM Cognos" xfId="194" xr:uid="{00000000-0005-0000-0000-0000EE000000}"/>
    <cellStyle name="Measure Header - IBM Cognos" xfId="195" xr:uid="{00000000-0005-0000-0000-0000EF000000}"/>
    <cellStyle name="Measure Name - IBM Cognos" xfId="196" xr:uid="{00000000-0005-0000-0000-0000F0000000}"/>
    <cellStyle name="Measure Summary - IBM Cognos" xfId="197" xr:uid="{00000000-0005-0000-0000-0000F1000000}"/>
    <cellStyle name="Measure Summary TM1 - IBM Cognos" xfId="198" xr:uid="{00000000-0005-0000-0000-0000F2000000}"/>
    <cellStyle name="Measure Template - IBM Cognos" xfId="199" xr:uid="{00000000-0005-0000-0000-0000F3000000}"/>
    <cellStyle name="More - IBM Cognos" xfId="200" xr:uid="{00000000-0005-0000-0000-0000F4000000}"/>
    <cellStyle name="Neutral" xfId="9" builtinId="28" customBuiltin="1"/>
    <cellStyle name="Nor}al" xfId="201" xr:uid="{00000000-0005-0000-0000-0000F6000000}"/>
    <cellStyle name="Normal" xfId="0" builtinId="0"/>
    <cellStyle name="Normal 10" xfId="202" xr:uid="{00000000-0005-0000-0000-0000F8000000}"/>
    <cellStyle name="Normal 10 2" xfId="384" xr:uid="{00000000-0005-0000-0000-0000F9000000}"/>
    <cellStyle name="Normal 11" xfId="203" xr:uid="{00000000-0005-0000-0000-0000FA000000}"/>
    <cellStyle name="Normal 12" xfId="204" xr:uid="{00000000-0005-0000-0000-0000FB000000}"/>
    <cellStyle name="Normal 13" xfId="205" xr:uid="{00000000-0005-0000-0000-0000FC000000}"/>
    <cellStyle name="Normal 14" xfId="206" xr:uid="{00000000-0005-0000-0000-0000FD000000}"/>
    <cellStyle name="Normal 15" xfId="207" xr:uid="{00000000-0005-0000-0000-0000FE000000}"/>
    <cellStyle name="Normal 16" xfId="208" xr:uid="{00000000-0005-0000-0000-0000FF000000}"/>
    <cellStyle name="Normal 16 2" xfId="209" xr:uid="{00000000-0005-0000-0000-000000010000}"/>
    <cellStyle name="Normal 16 2 2" xfId="210" xr:uid="{00000000-0005-0000-0000-000001010000}"/>
    <cellStyle name="Normal 16 3" xfId="211" xr:uid="{00000000-0005-0000-0000-000002010000}"/>
    <cellStyle name="Normal 17" xfId="278" xr:uid="{00000000-0005-0000-0000-000003010000}"/>
    <cellStyle name="Normal 18" xfId="298" xr:uid="{00000000-0005-0000-0000-000004010000}"/>
    <cellStyle name="Normal 19" xfId="318" xr:uid="{00000000-0005-0000-0000-000005010000}"/>
    <cellStyle name="Normal 2" xfId="3" xr:uid="{00000000-0005-0000-0000-000006010000}"/>
    <cellStyle name="Normal 2 14" xfId="390" xr:uid="{00000000-0005-0000-0000-000007010000}"/>
    <cellStyle name="Normal 2 2" xfId="4" xr:uid="{00000000-0005-0000-0000-000008010000}"/>
    <cellStyle name="Normal 2 2 2" xfId="73" xr:uid="{00000000-0005-0000-0000-000009010000}"/>
    <cellStyle name="Normal 2 3" xfId="212" xr:uid="{00000000-0005-0000-0000-00000A010000}"/>
    <cellStyle name="Normal 2 3 2" xfId="328" xr:uid="{00000000-0005-0000-0000-00000B010000}"/>
    <cellStyle name="Normal 2 4" xfId="213" xr:uid="{00000000-0005-0000-0000-00000C010000}"/>
    <cellStyle name="Normal 2 4 2" xfId="365" xr:uid="{00000000-0005-0000-0000-00000D010000}"/>
    <cellStyle name="Normal 2 5" xfId="214" xr:uid="{00000000-0005-0000-0000-00000E010000}"/>
    <cellStyle name="Normal 2 6" xfId="327" xr:uid="{00000000-0005-0000-0000-00000F010000}"/>
    <cellStyle name="Normal 20" xfId="385" xr:uid="{00000000-0005-0000-0000-000010010000}"/>
    <cellStyle name="Normal 264" xfId="364" xr:uid="{00000000-0005-0000-0000-000011010000}"/>
    <cellStyle name="Normal 3" xfId="5" xr:uid="{00000000-0005-0000-0000-000012010000}"/>
    <cellStyle name="Normal 3 10" xfId="329" xr:uid="{00000000-0005-0000-0000-000013010000}"/>
    <cellStyle name="Normal 3 2" xfId="215" xr:uid="{00000000-0005-0000-0000-000014010000}"/>
    <cellStyle name="Normal 3 2 10" xfId="330" xr:uid="{00000000-0005-0000-0000-000015010000}"/>
    <cellStyle name="Normal 3 2 2" xfId="216" xr:uid="{00000000-0005-0000-0000-000016010000}"/>
    <cellStyle name="Normal 3 2 2 2" xfId="217" xr:uid="{00000000-0005-0000-0000-000017010000}"/>
    <cellStyle name="Normal 3 2 2 2 2" xfId="218" xr:uid="{00000000-0005-0000-0000-000018010000}"/>
    <cellStyle name="Normal 3 2 2 2 2 2" xfId="219" xr:uid="{00000000-0005-0000-0000-000019010000}"/>
    <cellStyle name="Normal 3 2 2 2 2 2 2" xfId="76" xr:uid="{00000000-0005-0000-0000-00001A010000}"/>
    <cellStyle name="Normal 3 2 2 2 2 2 2 2" xfId="368" xr:uid="{00000000-0005-0000-0000-00001B010000}"/>
    <cellStyle name="Normal 3 2 2 3" xfId="220" xr:uid="{00000000-0005-0000-0000-00001C010000}"/>
    <cellStyle name="Normal 3 2 2 4" xfId="221" xr:uid="{00000000-0005-0000-0000-00001D010000}"/>
    <cellStyle name="Normal 3 2 2 5" xfId="222" xr:uid="{00000000-0005-0000-0000-00001E010000}"/>
    <cellStyle name="Normal 3 2 2 6" xfId="223" xr:uid="{00000000-0005-0000-0000-00001F010000}"/>
    <cellStyle name="Normal 3 2 2 7" xfId="224" xr:uid="{00000000-0005-0000-0000-000020010000}"/>
    <cellStyle name="Normal 3 2 3" xfId="225" xr:uid="{00000000-0005-0000-0000-000021010000}"/>
    <cellStyle name="Normal 3 2 4" xfId="226" xr:uid="{00000000-0005-0000-0000-000022010000}"/>
    <cellStyle name="Normal 3 2 5" xfId="227" xr:uid="{00000000-0005-0000-0000-000023010000}"/>
    <cellStyle name="Normal 3 2 6" xfId="228" xr:uid="{00000000-0005-0000-0000-000024010000}"/>
    <cellStyle name="Normal 3 2 7" xfId="229" xr:uid="{00000000-0005-0000-0000-000025010000}"/>
    <cellStyle name="Normal 3 2 8" xfId="230" xr:uid="{00000000-0005-0000-0000-000026010000}"/>
    <cellStyle name="Normal 3 2 9" xfId="231" xr:uid="{00000000-0005-0000-0000-000027010000}"/>
    <cellStyle name="Normal 3 3" xfId="232" xr:uid="{00000000-0005-0000-0000-000028010000}"/>
    <cellStyle name="Normal 3 3 2" xfId="233" xr:uid="{00000000-0005-0000-0000-000029010000}"/>
    <cellStyle name="Normal 3 3 3" xfId="234" xr:uid="{00000000-0005-0000-0000-00002A010000}"/>
    <cellStyle name="Normal 3 3 4" xfId="235" xr:uid="{00000000-0005-0000-0000-00002B010000}"/>
    <cellStyle name="Normal 3 3 5" xfId="236" xr:uid="{00000000-0005-0000-0000-00002C010000}"/>
    <cellStyle name="Normal 3 3 6" xfId="237" xr:uid="{00000000-0005-0000-0000-00002D010000}"/>
    <cellStyle name="Normal 3 3 7" xfId="238" xr:uid="{00000000-0005-0000-0000-00002E010000}"/>
    <cellStyle name="Normal 3 3 8" xfId="357" xr:uid="{00000000-0005-0000-0000-00002F010000}"/>
    <cellStyle name="Normal 3 4" xfId="239" xr:uid="{00000000-0005-0000-0000-000030010000}"/>
    <cellStyle name="Normal 3 5" xfId="240" xr:uid="{00000000-0005-0000-0000-000031010000}"/>
    <cellStyle name="Normal 3 6" xfId="241" xr:uid="{00000000-0005-0000-0000-000032010000}"/>
    <cellStyle name="Normal 3 7" xfId="242" xr:uid="{00000000-0005-0000-0000-000033010000}"/>
    <cellStyle name="Normal 3 8" xfId="243" xr:uid="{00000000-0005-0000-0000-000034010000}"/>
    <cellStyle name="Normal 3 9" xfId="244" xr:uid="{00000000-0005-0000-0000-000035010000}"/>
    <cellStyle name="Normal 4" xfId="64" xr:uid="{00000000-0005-0000-0000-000036010000}"/>
    <cellStyle name="Normal 4 2" xfId="75" xr:uid="{00000000-0005-0000-0000-000037010000}"/>
    <cellStyle name="Normal 4 2 2" xfId="360" xr:uid="{00000000-0005-0000-0000-000038010000}"/>
    <cellStyle name="Normal 4 3" xfId="245" xr:uid="{00000000-0005-0000-0000-000039010000}"/>
    <cellStyle name="Normal 4 4" xfId="331" xr:uid="{00000000-0005-0000-0000-00003A010000}"/>
    <cellStyle name="Normal 5" xfId="70" xr:uid="{00000000-0005-0000-0000-00003B010000}"/>
    <cellStyle name="Normal 5 2" xfId="246" xr:uid="{00000000-0005-0000-0000-00003C010000}"/>
    <cellStyle name="Normal 5 3" xfId="391" xr:uid="{00000000-0005-0000-0000-00003D010000}"/>
    <cellStyle name="Normal 6" xfId="71" xr:uid="{00000000-0005-0000-0000-00003E010000}"/>
    <cellStyle name="Normal 6 2" xfId="316" xr:uid="{00000000-0005-0000-0000-00003F010000}"/>
    <cellStyle name="Normal 7" xfId="47" xr:uid="{00000000-0005-0000-0000-000040010000}"/>
    <cellStyle name="Normal 7 2" xfId="72" xr:uid="{00000000-0005-0000-0000-000041010000}"/>
    <cellStyle name="Normal 7 2 2" xfId="247" xr:uid="{00000000-0005-0000-0000-000042010000}"/>
    <cellStyle name="Normal 7 2 3" xfId="248" xr:uid="{00000000-0005-0000-0000-000043010000}"/>
    <cellStyle name="Normal 7 2 4" xfId="249" xr:uid="{00000000-0005-0000-0000-000044010000}"/>
    <cellStyle name="Normal 7 2 5" xfId="250" xr:uid="{00000000-0005-0000-0000-000045010000}"/>
    <cellStyle name="Normal 7 2 6" xfId="251" xr:uid="{00000000-0005-0000-0000-000046010000}"/>
    <cellStyle name="Normal 7 2 7" xfId="252" xr:uid="{00000000-0005-0000-0000-000047010000}"/>
    <cellStyle name="Normal 7 3" xfId="253" xr:uid="{00000000-0005-0000-0000-000048010000}"/>
    <cellStyle name="Normal 7 3 2" xfId="366" xr:uid="{00000000-0005-0000-0000-000049010000}"/>
    <cellStyle name="Normal 7 4" xfId="254" xr:uid="{00000000-0005-0000-0000-00004A010000}"/>
    <cellStyle name="Normal 7 5" xfId="255" xr:uid="{00000000-0005-0000-0000-00004B010000}"/>
    <cellStyle name="Normal 7 6" xfId="256" xr:uid="{00000000-0005-0000-0000-00004C010000}"/>
    <cellStyle name="Normal 7 7" xfId="257" xr:uid="{00000000-0005-0000-0000-00004D010000}"/>
    <cellStyle name="Normal 7 8" xfId="258" xr:uid="{00000000-0005-0000-0000-00004E010000}"/>
    <cellStyle name="Normal 7 9" xfId="332" xr:uid="{00000000-0005-0000-0000-00004F010000}"/>
    <cellStyle name="Normal 8" xfId="74" xr:uid="{00000000-0005-0000-0000-000050010000}"/>
    <cellStyle name="Normal 8 2" xfId="296" xr:uid="{00000000-0005-0000-0000-000051010000}"/>
    <cellStyle name="Normal 8 3" xfId="367" xr:uid="{00000000-0005-0000-0000-000052010000}"/>
    <cellStyle name="Normal 8 4" xfId="333" xr:uid="{00000000-0005-0000-0000-000053010000}"/>
    <cellStyle name="Normal 9" xfId="259" xr:uid="{00000000-0005-0000-0000-000054010000}"/>
    <cellStyle name="Normal 9 2" xfId="260" xr:uid="{00000000-0005-0000-0000-000055010000}"/>
    <cellStyle name="Normal 9 2 2" xfId="317" xr:uid="{00000000-0005-0000-0000-000056010000}"/>
    <cellStyle name="Normal 9 3" xfId="261" xr:uid="{00000000-0005-0000-0000-000057010000}"/>
    <cellStyle name="Normal 9 4" xfId="262" xr:uid="{00000000-0005-0000-0000-000058010000}"/>
    <cellStyle name="Normal 9 5" xfId="263" xr:uid="{00000000-0005-0000-0000-000059010000}"/>
    <cellStyle name="Normal 9 6" xfId="264" xr:uid="{00000000-0005-0000-0000-00005A010000}"/>
    <cellStyle name="Normal 9 7" xfId="265" xr:uid="{00000000-0005-0000-0000-00005B010000}"/>
    <cellStyle name="Normal 9 8" xfId="297" xr:uid="{00000000-0005-0000-0000-00005C010000}"/>
    <cellStyle name="Normal_Access_130331" xfId="6" xr:uid="{00000000-0005-0000-0000-00005D010000}"/>
    <cellStyle name="Normál_Munka1" xfId="334" xr:uid="{00000000-0005-0000-0000-00005E010000}"/>
    <cellStyle name="Note 2" xfId="69" xr:uid="{00000000-0005-0000-0000-00005F010000}"/>
    <cellStyle name="Note 2 2" xfId="386" xr:uid="{00000000-0005-0000-0000-000060010000}"/>
    <cellStyle name="Note 3" xfId="266" xr:uid="{00000000-0005-0000-0000-000061010000}"/>
    <cellStyle name="Note 4" xfId="267" xr:uid="{00000000-0005-0000-0000-000062010000}"/>
    <cellStyle name="Note 5" xfId="268" xr:uid="{00000000-0005-0000-0000-000063010000}"/>
    <cellStyle name="Note 6" xfId="269" xr:uid="{00000000-0005-0000-0000-000064010000}"/>
    <cellStyle name="Note 7" xfId="283" xr:uid="{00000000-0005-0000-0000-000065010000}"/>
    <cellStyle name="Note 8" xfId="303" xr:uid="{00000000-0005-0000-0000-000066010000}"/>
    <cellStyle name="Note 9" xfId="340" xr:uid="{00000000-0005-0000-0000-000067010000}"/>
    <cellStyle name="Output" xfId="16" builtinId="21" customBuiltin="1"/>
    <cellStyle name="Pending Change - IBM Cognos" xfId="270" xr:uid="{00000000-0005-0000-0000-000069010000}"/>
    <cellStyle name="Percent 2" xfId="65" xr:uid="{00000000-0005-0000-0000-00006A010000}"/>
    <cellStyle name="Percent 2 2" xfId="336" xr:uid="{00000000-0005-0000-0000-00006B010000}"/>
    <cellStyle name="Percent 2 3" xfId="361" xr:uid="{00000000-0005-0000-0000-00006C010000}"/>
    <cellStyle name="Percent 2 4" xfId="335" xr:uid="{00000000-0005-0000-0000-00006D010000}"/>
    <cellStyle name="Percent 3" xfId="66" xr:uid="{00000000-0005-0000-0000-00006E010000}"/>
    <cellStyle name="Percent 3 2" xfId="282" xr:uid="{00000000-0005-0000-0000-00006F010000}"/>
    <cellStyle name="Percent 3 3" xfId="302" xr:uid="{00000000-0005-0000-0000-000070010000}"/>
    <cellStyle name="Percent 3 4" xfId="337" xr:uid="{00000000-0005-0000-0000-000071010000}"/>
    <cellStyle name="Percent 3 5" xfId="387" xr:uid="{00000000-0005-0000-0000-000072010000}"/>
    <cellStyle name="Percent 3 6" xfId="388" xr:uid="{00000000-0005-0000-0000-000073010000}"/>
    <cellStyle name="Percent 4" xfId="67" xr:uid="{00000000-0005-0000-0000-000074010000}"/>
    <cellStyle name="Percent 4 2" xfId="362" xr:uid="{00000000-0005-0000-0000-000075010000}"/>
    <cellStyle name="Percent 4 3" xfId="338" xr:uid="{00000000-0005-0000-0000-000076010000}"/>
    <cellStyle name="Percent 5" xfId="49" xr:uid="{00000000-0005-0000-0000-000077010000}"/>
    <cellStyle name="Percent 5 2" xfId="339" xr:uid="{00000000-0005-0000-0000-000078010000}"/>
    <cellStyle name="Percent 6" xfId="280" xr:uid="{00000000-0005-0000-0000-000079010000}"/>
    <cellStyle name="Percent 7" xfId="300" xr:uid="{00000000-0005-0000-0000-00007A010000}"/>
    <cellStyle name="Percent 8" xfId="389" xr:uid="{00000000-0005-0000-0000-00007B010000}"/>
    <cellStyle name="Row Name - IBM Cognos" xfId="271" xr:uid="{00000000-0005-0000-0000-00007C010000}"/>
    <cellStyle name="Row Template - IBM Cognos" xfId="272" xr:uid="{00000000-0005-0000-0000-00007D010000}"/>
    <cellStyle name="Style 1" xfId="68" xr:uid="{00000000-0005-0000-0000-00007E010000}"/>
    <cellStyle name="Style 1 2" xfId="363" xr:uid="{00000000-0005-0000-0000-00007F010000}"/>
    <cellStyle name="Summary Column Name - IBM Cognos" xfId="273" xr:uid="{00000000-0005-0000-0000-000080010000}"/>
    <cellStyle name="Summary Column Name TM1 - IBM Cognos" xfId="274" xr:uid="{00000000-0005-0000-0000-000081010000}"/>
    <cellStyle name="Summary Row Name - IBM Cognos" xfId="275" xr:uid="{00000000-0005-0000-0000-000082010000}"/>
    <cellStyle name="Summary Row Name TM1 - IBM Cognos" xfId="276" xr:uid="{00000000-0005-0000-0000-000083010000}"/>
    <cellStyle name="Title" xfId="10" builtinId="15" customBuiltin="1"/>
    <cellStyle name="Total" xfId="22" builtinId="25" customBuiltin="1"/>
    <cellStyle name="Unsaved Change - IBM Cognos" xfId="277" xr:uid="{00000000-0005-0000-0000-000086010000}"/>
    <cellStyle name="Warning Text" xfId="20" builtinId="11" customBuiltin="1"/>
  </cellStyles>
  <dxfs count="7">
    <dxf>
      <font>
        <b/>
      </font>
      <fill>
        <patternFill patternType="solid">
          <fgColor indexed="64"/>
          <bgColor indexed="13"/>
        </patternFill>
      </fill>
    </dxf>
    <dxf>
      <alignment wrapText="1" readingOrder="0"/>
    </dxf>
    <dxf>
      <alignment wrapText="1" readingOrder="0"/>
    </dxf>
    <dxf>
      <numFmt numFmtId="166" formatCode="_-* #,##0_-;\-* #,##0_-;_-* &quot;-&quot;??_-;_-@_-"/>
    </dxf>
    <dxf>
      <numFmt numFmtId="166" formatCode="_-* #,##0_-;\-* #,##0_-;_-* &quot;-&quot;??_-;_-@_-"/>
    </dxf>
    <dxf>
      <fill>
        <patternFill>
          <bgColor indexed="41"/>
        </patternFill>
      </fill>
    </dxf>
    <dxf>
      <fill>
        <patternFill>
          <bgColor indexed="41"/>
        </patternFill>
      </fill>
    </dxf>
  </dxfs>
  <tableStyles count="0" defaultTableStyle="TableStyleMedium9" defaultPivotStyle="PivotStyleLight16"/>
  <colors>
    <mruColors>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3.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externalLink" Target="externalLinks/externalLink2.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externalLink" Target="externalLinks/externalLink1.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pivotCacheDefinition" Target="pivotCache/pivotCacheDefinition1.xml" Id="rId10" /><Relationship Type="http://schemas.openxmlformats.org/officeDocument/2006/relationships/worksheet" Target="worksheets/sheet4.xml" Id="rId4" /><Relationship Type="http://schemas.openxmlformats.org/officeDocument/2006/relationships/externalLink" Target="externalLinks/externalLink4.xml" Id="rId9" /><Relationship Type="http://schemas.openxmlformats.org/officeDocument/2006/relationships/calcChain" Target="calcChain.xml" Id="rId14" /><Relationship Type="http://schemas.openxmlformats.org/officeDocument/2006/relationships/customXml" Target="/customXML/item2.xml" Id="R99b9b75f8e1a48fa" /></Relationships>
</file>

<file path=xl/drawings/drawing1.xml><?xml version="1.0" encoding="utf-8"?>
<xdr:wsDr xmlns:xdr="http://schemas.openxmlformats.org/drawingml/2006/spreadsheetDrawing" xmlns:a="http://schemas.openxmlformats.org/drawingml/2006/main">
  <xdr:twoCellAnchor>
    <xdr:from>
      <xdr:col>1</xdr:col>
      <xdr:colOff>143436</xdr:colOff>
      <xdr:row>18</xdr:row>
      <xdr:rowOff>118782</xdr:rowOff>
    </xdr:from>
    <xdr:to>
      <xdr:col>6</xdr:col>
      <xdr:colOff>19611</xdr:colOff>
      <xdr:row>56</xdr:row>
      <xdr:rowOff>17930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82589" y="5650006"/>
          <a:ext cx="7720293" cy="6488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en-GB" sz="1200" b="1">
              <a:solidFill>
                <a:schemeClr val="dk1"/>
              </a:solidFill>
              <a:latin typeface="Arial" pitchFamily="34" charset="0"/>
              <a:ea typeface="+mn-ea"/>
              <a:cs typeface="Arial" pitchFamily="34" charset="0"/>
            </a:rPr>
            <a:t>1. </a:t>
          </a:r>
          <a:r>
            <a:rPr lang="en-GB" sz="1200">
              <a:solidFill>
                <a:schemeClr val="dk1"/>
              </a:solidFill>
              <a:latin typeface="Arial" pitchFamily="34" charset="0"/>
              <a:ea typeface="+mn-ea"/>
              <a:cs typeface="Arial" pitchFamily="34" charset="0"/>
            </a:rPr>
            <a:t>Please provide data on the number of orders</a:t>
          </a:r>
          <a:r>
            <a:rPr lang="en-GB" sz="1200" baseline="0">
              <a:solidFill>
                <a:schemeClr val="dk1"/>
              </a:solidFill>
              <a:latin typeface="Arial" pitchFamily="34" charset="0"/>
              <a:ea typeface="+mn-ea"/>
              <a:cs typeface="Arial" pitchFamily="34" charset="0"/>
            </a:rPr>
            <a:t> for the month, the stock holding figure and the total volume of product supplied for the month in the cells above.</a:t>
          </a:r>
          <a:endParaRPr lang="en-GB" sz="1200">
            <a:solidFill>
              <a:schemeClr val="dk1"/>
            </a:solidFill>
            <a:latin typeface="Arial" pitchFamily="34" charset="0"/>
            <a:ea typeface="+mn-ea"/>
            <a:cs typeface="Arial" pitchFamily="34" charset="0"/>
          </a:endParaRPr>
        </a:p>
        <a:p>
          <a:pPr eaLnBrk="1" fontAlgn="auto" latinLnBrk="0" hangingPunct="1"/>
          <a:endParaRPr lang="en-GB" sz="1200">
            <a:solidFill>
              <a:schemeClr val="dk1"/>
            </a:solidFill>
            <a:latin typeface="Arial" pitchFamily="34" charset="0"/>
            <a:ea typeface="+mn-ea"/>
            <a:cs typeface="Arial" pitchFamily="34" charset="0"/>
          </a:endParaRPr>
        </a:p>
        <a:p>
          <a:pPr eaLnBrk="1" fontAlgn="auto" latinLnBrk="0" hangingPunct="1"/>
          <a:r>
            <a:rPr lang="en-GB" sz="1200" b="1">
              <a:solidFill>
                <a:schemeClr val="dk1"/>
              </a:solidFill>
              <a:latin typeface="Arial" pitchFamily="34" charset="0"/>
              <a:ea typeface="+mn-ea"/>
              <a:cs typeface="Arial" pitchFamily="34" charset="0"/>
            </a:rPr>
            <a:t>2. </a:t>
          </a:r>
          <a:r>
            <a:rPr lang="en-GB" sz="1200">
              <a:solidFill>
                <a:schemeClr val="dk1"/>
              </a:solidFill>
              <a:latin typeface="Arial" pitchFamily="34" charset="0"/>
              <a:ea typeface="+mn-ea"/>
              <a:cs typeface="Arial" pitchFamily="34" charset="0"/>
            </a:rPr>
            <a:t>Data should</a:t>
          </a:r>
          <a:r>
            <a:rPr lang="en-GB" sz="1200" baseline="0">
              <a:solidFill>
                <a:schemeClr val="dk1"/>
              </a:solidFill>
              <a:latin typeface="Arial" pitchFamily="34" charset="0"/>
              <a:ea typeface="+mn-ea"/>
              <a:cs typeface="Arial" pitchFamily="34" charset="0"/>
            </a:rPr>
            <a:t> be extracted at line level -</a:t>
          </a:r>
          <a:r>
            <a:rPr lang="en-GB" sz="1200">
              <a:solidFill>
                <a:schemeClr val="dk1"/>
              </a:solidFill>
              <a:latin typeface="Arial" pitchFamily="34" charset="0"/>
              <a:ea typeface="+mn-ea"/>
              <a:cs typeface="Arial" pitchFamily="34" charset="0"/>
            </a:rPr>
            <a:t> the blue tabs within this Excel workbook are provided as</a:t>
          </a:r>
          <a:r>
            <a:rPr lang="en-GB" sz="1200" baseline="0">
              <a:solidFill>
                <a:schemeClr val="dk1"/>
              </a:solidFill>
              <a:latin typeface="Arial" pitchFamily="34" charset="0"/>
              <a:ea typeface="+mn-ea"/>
              <a:cs typeface="Arial" pitchFamily="34" charset="0"/>
            </a:rPr>
            <a:t> lookup tables which must be populated as a one-off exercise then maintained going forwards - these allow for translation of supplier codes to standard CMU codes across all suppliers. </a:t>
          </a:r>
          <a:r>
            <a:rPr lang="en-GB" sz="1200">
              <a:solidFill>
                <a:schemeClr val="dk1"/>
              </a:solidFill>
              <a:latin typeface="Arial" pitchFamily="34" charset="0"/>
              <a:ea typeface="+mn-ea"/>
              <a:cs typeface="Arial" pitchFamily="34" charset="0"/>
            </a:rPr>
            <a:t>Before further completion, please  review or set up codes for your:</a:t>
          </a:r>
        </a:p>
        <a:p>
          <a:endParaRPr lang="en-GB" sz="1200">
            <a:solidFill>
              <a:sysClr val="windowText" lastClr="000000"/>
            </a:solidFill>
            <a:latin typeface="Arial" pitchFamily="34" charset="0"/>
            <a:ea typeface="+mn-ea"/>
            <a:cs typeface="Arial" pitchFamily="34" charset="0"/>
          </a:endParaRPr>
        </a:p>
        <a:p>
          <a:pPr lvl="1"/>
          <a:r>
            <a:rPr lang="en-GB" sz="1200">
              <a:solidFill>
                <a:sysClr val="windowText" lastClr="000000"/>
              </a:solidFill>
              <a:latin typeface="Arial" pitchFamily="34" charset="0"/>
              <a:ea typeface="+mn-ea"/>
              <a:cs typeface="Arial" pitchFamily="34" charset="0"/>
            </a:rPr>
            <a:t>[Products] -  Enter your product codes and descriptions used on the [Product] tab,</a:t>
          </a:r>
          <a:r>
            <a:rPr lang="en-GB" sz="1200" baseline="0">
              <a:solidFill>
                <a:sysClr val="windowText" lastClr="000000"/>
              </a:solidFill>
              <a:latin typeface="Arial" pitchFamily="34" charset="0"/>
              <a:ea typeface="+mn-ea"/>
              <a:cs typeface="Arial" pitchFamily="34" charset="0"/>
            </a:rPr>
            <a:t> in the yellow shaded columns</a:t>
          </a:r>
          <a:endParaRPr lang="en-GB" sz="1200">
            <a:solidFill>
              <a:sysClr val="windowText" lastClr="000000"/>
            </a:solidFill>
            <a:latin typeface="Arial" pitchFamily="34" charset="0"/>
            <a:cs typeface="Arial" pitchFamily="34" charset="0"/>
          </a:endParaRPr>
        </a:p>
        <a:p>
          <a:pPr lvl="1"/>
          <a:endParaRPr lang="en-GB" sz="1200">
            <a:solidFill>
              <a:sysClr val="windowText" lastClr="000000"/>
            </a:solidFill>
            <a:latin typeface="Arial" pitchFamily="34" charset="0"/>
            <a:ea typeface="+mn-ea"/>
            <a:cs typeface="Arial" pitchFamily="34" charset="0"/>
          </a:endParaRPr>
        </a:p>
        <a:p>
          <a:pPr lvl="1"/>
          <a:r>
            <a:rPr lang="en-GB" sz="1200">
              <a:solidFill>
                <a:sysClr val="windowText" lastClr="000000"/>
              </a:solidFill>
              <a:latin typeface="Arial" pitchFamily="34" charset="0"/>
              <a:ea typeface="+mn-ea"/>
              <a:cs typeface="Arial" pitchFamily="34" charset="0"/>
            </a:rPr>
            <a:t>[Customers]</a:t>
          </a:r>
          <a:r>
            <a:rPr lang="en-GB" sz="1200" baseline="0">
              <a:solidFill>
                <a:sysClr val="windowText" lastClr="000000"/>
              </a:solidFill>
              <a:latin typeface="Arial" pitchFamily="34" charset="0"/>
              <a:ea typeface="+mn-ea"/>
              <a:cs typeface="Arial" pitchFamily="34" charset="0"/>
            </a:rPr>
            <a:t> - O</a:t>
          </a:r>
          <a:r>
            <a:rPr lang="en-GB" sz="1200">
              <a:solidFill>
                <a:sysClr val="windowText" lastClr="000000"/>
              </a:solidFill>
              <a:latin typeface="Arial" pitchFamily="34" charset="0"/>
              <a:ea typeface="+mn-ea"/>
              <a:cs typeface="Arial" pitchFamily="34" charset="0"/>
            </a:rPr>
            <a:t>n the [Customer] tab enter Customer code (or postcode)  and description in the yellow columns and as they appear on your invoices </a:t>
          </a:r>
        </a:p>
        <a:p>
          <a:endParaRPr lang="en-GB" sz="1200">
            <a:solidFill>
              <a:schemeClr val="dk1"/>
            </a:solidFill>
            <a:latin typeface="Arial" pitchFamily="34" charset="0"/>
            <a:ea typeface="+mn-ea"/>
            <a:cs typeface="Arial" pitchFamily="34" charset="0"/>
          </a:endParaRPr>
        </a:p>
        <a:p>
          <a:r>
            <a:rPr lang="en-GB" sz="1200" b="1">
              <a:solidFill>
                <a:schemeClr val="dk1"/>
              </a:solidFill>
              <a:latin typeface="Arial" pitchFamily="34" charset="0"/>
              <a:ea typeface="+mn-ea"/>
              <a:cs typeface="Arial" pitchFamily="34" charset="0"/>
            </a:rPr>
            <a:t>3. </a:t>
          </a:r>
          <a:r>
            <a:rPr lang="en-GB" sz="1200">
              <a:solidFill>
                <a:srgbClr val="FF0000"/>
              </a:solidFill>
              <a:latin typeface="Arial" pitchFamily="34" charset="0"/>
              <a:ea typeface="+mn-ea"/>
              <a:cs typeface="Arial" pitchFamily="34" charset="0"/>
            </a:rPr>
            <a:t>Data fields REQUIRED on a monthly basis are detailed in the [MonthlySalesData] tab are columns A-Q:</a:t>
          </a:r>
          <a:endParaRPr lang="en-GB" sz="1200">
            <a:solidFill>
              <a:srgbClr val="FF0000"/>
            </a:solidFill>
            <a:latin typeface="Arial" pitchFamily="34" charset="0"/>
            <a:cs typeface="Arial" pitchFamily="34" charset="0"/>
          </a:endParaRPr>
        </a:p>
        <a:p>
          <a:pPr fontAlgn="base"/>
          <a:endParaRPr lang="en-GB" sz="1200" baseline="0">
            <a:solidFill>
              <a:schemeClr val="dk1"/>
            </a:solidFill>
            <a:latin typeface="Arial" pitchFamily="34" charset="0"/>
            <a:ea typeface="+mn-ea"/>
            <a:cs typeface="Arial" pitchFamily="34" charset="0"/>
          </a:endParaRPr>
        </a:p>
        <a:p>
          <a:pPr lvl="1"/>
          <a:r>
            <a:rPr lang="en-GB" sz="1200">
              <a:solidFill>
                <a:schemeClr val="dk1"/>
              </a:solidFill>
              <a:latin typeface="Arial" pitchFamily="34" charset="0"/>
              <a:ea typeface="+mn-ea"/>
              <a:cs typeface="Arial" pitchFamily="34" charset="0"/>
            </a:rPr>
            <a:t>- orange-headed columns </a:t>
          </a:r>
          <a:r>
            <a:rPr lang="en-GB" sz="1200" b="1" u="sng">
              <a:solidFill>
                <a:schemeClr val="dk1"/>
              </a:solidFill>
              <a:latin typeface="Arial" pitchFamily="34" charset="0"/>
              <a:ea typeface="+mn-ea"/>
              <a:cs typeface="Arial" pitchFamily="34" charset="0"/>
            </a:rPr>
            <a:t>MUST</a:t>
          </a:r>
          <a:r>
            <a:rPr lang="en-GB" sz="1200">
              <a:solidFill>
                <a:schemeClr val="dk1"/>
              </a:solidFill>
              <a:latin typeface="Arial" pitchFamily="34" charset="0"/>
              <a:ea typeface="+mn-ea"/>
              <a:cs typeface="Arial" pitchFamily="34" charset="0"/>
            </a:rPr>
            <a:t> be completed by you the supplier</a:t>
          </a:r>
        </a:p>
        <a:p>
          <a:pPr lvl="1"/>
          <a:endParaRPr lang="en-GB" sz="1200">
            <a:solidFill>
              <a:schemeClr val="dk1"/>
            </a:solidFill>
            <a:latin typeface="Arial" pitchFamily="34" charset="0"/>
            <a:ea typeface="+mn-ea"/>
            <a:cs typeface="Arial" pitchFamily="34" charset="0"/>
          </a:endParaRPr>
        </a:p>
        <a:p>
          <a:pPr lvl="1" eaLnBrk="1" fontAlgn="auto" latinLnBrk="0" hangingPunct="1"/>
          <a:r>
            <a:rPr lang="en-GB" sz="1200">
              <a:solidFill>
                <a:schemeClr val="dk1"/>
              </a:solidFill>
              <a:latin typeface="Arial" pitchFamily="34" charset="0"/>
              <a:ea typeface="+mn-ea"/>
              <a:cs typeface="Arial" pitchFamily="34" charset="0"/>
            </a:rPr>
            <a:t>- blue columns can be automatically</a:t>
          </a:r>
          <a:r>
            <a:rPr lang="en-GB" sz="1200" baseline="0">
              <a:solidFill>
                <a:schemeClr val="dk1"/>
              </a:solidFill>
              <a:latin typeface="Arial" pitchFamily="34" charset="0"/>
              <a:ea typeface="+mn-ea"/>
              <a:cs typeface="Arial" pitchFamily="34" charset="0"/>
            </a:rPr>
            <a:t> generated (as long as they are checked by the supplier)</a:t>
          </a:r>
        </a:p>
        <a:p>
          <a:pPr lvl="1" eaLnBrk="1" fontAlgn="auto" latinLnBrk="0" hangingPunct="1"/>
          <a:endParaRPr lang="en-GB" sz="1200" baseline="0">
            <a:solidFill>
              <a:schemeClr val="dk1"/>
            </a:solidFill>
            <a:latin typeface="Arial" pitchFamily="34" charset="0"/>
            <a:ea typeface="+mn-ea"/>
            <a:cs typeface="Arial" pitchFamily="34" charset="0"/>
          </a:endParaRPr>
        </a:p>
        <a:p>
          <a:pPr lvl="1" eaLnBrk="1" fontAlgn="auto" latinLnBrk="0" hangingPunct="1"/>
          <a:r>
            <a:rPr lang="en-GB" sz="1200" baseline="0">
              <a:solidFill>
                <a:schemeClr val="dk1"/>
              </a:solidFill>
              <a:latin typeface="Arial" pitchFamily="34" charset="0"/>
              <a:ea typeface="+mn-ea"/>
              <a:cs typeface="Arial" pitchFamily="34" charset="0"/>
            </a:rPr>
            <a:t>- supplier can use columns R:X for checking data is all correctly referenced in the lookup tabs for customers and products</a:t>
          </a:r>
        </a:p>
        <a:p>
          <a:pPr lvl="1" eaLnBrk="1" fontAlgn="auto" latinLnBrk="0" hangingPunct="1"/>
          <a:endParaRPr lang="en-GB" sz="1200" baseline="0">
            <a:solidFill>
              <a:schemeClr val="dk1"/>
            </a:solidFill>
            <a:latin typeface="Arial" pitchFamily="34" charset="0"/>
            <a:ea typeface="+mn-ea"/>
            <a:cs typeface="Arial" pitchFamily="34" charset="0"/>
          </a:endParaRPr>
        </a:p>
        <a:p>
          <a:pPr lvl="1" eaLnBrk="1" fontAlgn="auto" latinLnBrk="0" hangingPunct="1"/>
          <a:r>
            <a:rPr lang="en-GB" sz="1200" baseline="0">
              <a:solidFill>
                <a:schemeClr val="dk1"/>
              </a:solidFill>
              <a:latin typeface="Arial" pitchFamily="34" charset="0"/>
              <a:ea typeface="+mn-ea"/>
              <a:cs typeface="Arial" pitchFamily="34" charset="0"/>
            </a:rPr>
            <a:t>- columns Z:AZ can be used as required by the supplier (e.g. placing invoice data on, making checks)</a:t>
          </a:r>
          <a:endParaRPr lang="en-GB" sz="1200">
            <a:solidFill>
              <a:schemeClr val="dk1"/>
            </a:solidFill>
            <a:latin typeface="Arial" pitchFamily="34" charset="0"/>
            <a:ea typeface="+mn-ea"/>
            <a:cs typeface="Arial" pitchFamily="34" charset="0"/>
          </a:endParaRPr>
        </a:p>
        <a:p>
          <a:pPr lvl="1"/>
          <a:endParaRPr lang="en-GB" sz="1200">
            <a:solidFill>
              <a:schemeClr val="dk1"/>
            </a:solidFill>
            <a:latin typeface="Arial" pitchFamily="34" charset="0"/>
            <a:ea typeface="+mn-ea"/>
            <a:cs typeface="Arial" pitchFamily="34" charset="0"/>
          </a:endParaRPr>
        </a:p>
        <a:p>
          <a:pPr fontAlgn="base"/>
          <a:endParaRPr lang="en-GB" sz="12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latin typeface="Arial" pitchFamily="34" charset="0"/>
              <a:ea typeface="+mn-ea"/>
              <a:cs typeface="Arial" pitchFamily="34" charset="0"/>
            </a:rPr>
            <a:t>4. </a:t>
          </a:r>
          <a:r>
            <a:rPr lang="en-GB" sz="1200">
              <a:solidFill>
                <a:schemeClr val="dk1"/>
              </a:solidFill>
              <a:latin typeface="Arial" pitchFamily="34" charset="0"/>
              <a:ea typeface="+mn-ea"/>
              <a:cs typeface="Arial" pitchFamily="34" charset="0"/>
            </a:rPr>
            <a:t>Data is to cover orders delivered by the </a:t>
          </a:r>
          <a:r>
            <a:rPr lang="en-GB" sz="1200" b="1" u="sng">
              <a:solidFill>
                <a:schemeClr val="dk1"/>
              </a:solidFill>
              <a:latin typeface="Arial" pitchFamily="34" charset="0"/>
              <a:ea typeface="+mn-ea"/>
              <a:cs typeface="Arial" pitchFamily="34" charset="0"/>
            </a:rPr>
            <a:t>manufacturer/wholesaler only </a:t>
          </a:r>
          <a:r>
            <a:rPr lang="en-GB" sz="1200">
              <a:solidFill>
                <a:schemeClr val="dk1"/>
              </a:solidFill>
              <a:latin typeface="Arial" pitchFamily="34" charset="0"/>
              <a:ea typeface="+mn-ea"/>
              <a:cs typeface="Arial" pitchFamily="34" charset="0"/>
            </a:rPr>
            <a:t>and is </a:t>
          </a:r>
          <a:r>
            <a:rPr lang="en-GB" sz="1200" b="1" u="sng">
              <a:solidFill>
                <a:schemeClr val="dk1"/>
              </a:solidFill>
              <a:latin typeface="Arial" pitchFamily="34" charset="0"/>
              <a:ea typeface="+mn-ea"/>
              <a:cs typeface="Arial" pitchFamily="34" charset="0"/>
            </a:rPr>
            <a:t>NOT</a:t>
          </a:r>
          <a:r>
            <a:rPr lang="en-GB" sz="1200">
              <a:solidFill>
                <a:schemeClr val="dk1"/>
              </a:solidFill>
              <a:latin typeface="Arial" pitchFamily="34" charset="0"/>
              <a:ea typeface="+mn-ea"/>
              <a:cs typeface="Arial" pitchFamily="34" charset="0"/>
            </a:rPr>
            <a:t> to include deliveries made </a:t>
          </a:r>
          <a:r>
            <a:rPr lang="en-GB" sz="1200" b="1" u="sng">
              <a:solidFill>
                <a:schemeClr val="dk1"/>
              </a:solidFill>
              <a:latin typeface="Arial" pitchFamily="34" charset="0"/>
              <a:ea typeface="+mn-ea"/>
              <a:cs typeface="Arial" pitchFamily="34" charset="0"/>
            </a:rPr>
            <a:t>BY</a:t>
          </a:r>
          <a:r>
            <a:rPr lang="en-GB" sz="1200">
              <a:solidFill>
                <a:schemeClr val="dk1"/>
              </a:solidFill>
              <a:latin typeface="Arial" pitchFamily="34" charset="0"/>
              <a:ea typeface="+mn-ea"/>
              <a:cs typeface="Arial" pitchFamily="34" charset="0"/>
            </a:rPr>
            <a:t> home delivery companies.</a:t>
          </a:r>
        </a:p>
        <a:p>
          <a:endParaRPr lang="en-GB" sz="1200" b="1">
            <a:solidFill>
              <a:schemeClr val="dk1"/>
            </a:solidFill>
            <a:latin typeface="Arial" pitchFamily="34" charset="0"/>
            <a:ea typeface="+mn-ea"/>
            <a:cs typeface="Arial" pitchFamily="34" charset="0"/>
          </a:endParaRPr>
        </a:p>
        <a:p>
          <a:r>
            <a:rPr lang="en-GB" sz="1200" b="1">
              <a:solidFill>
                <a:schemeClr val="dk1"/>
              </a:solidFill>
              <a:latin typeface="Arial" pitchFamily="34" charset="0"/>
              <a:ea typeface="+mn-ea"/>
              <a:cs typeface="Arial" pitchFamily="34" charset="0"/>
            </a:rPr>
            <a:t>5. </a:t>
          </a:r>
          <a:r>
            <a:rPr lang="en-GB" sz="1200">
              <a:solidFill>
                <a:schemeClr val="dk1"/>
              </a:solidFill>
              <a:latin typeface="Arial" pitchFamily="34" charset="0"/>
              <a:ea typeface="+mn-ea"/>
              <a:cs typeface="Arial" pitchFamily="34" charset="0"/>
            </a:rPr>
            <a:t>Data to be provided no later than 7 working days from the end of the previous months sales.  </a:t>
          </a:r>
        </a:p>
        <a:p>
          <a:endParaRPr lang="en-GB" sz="120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Arial" panose="020B0604020202020204" pitchFamily="34" charset="0"/>
              <a:ea typeface="+mn-ea"/>
              <a:cs typeface="Arial" panose="020B0604020202020204" pitchFamily="34" charset="0"/>
            </a:rPr>
            <a:t>6. </a:t>
          </a:r>
          <a:r>
            <a:rPr lang="en-GB" sz="1200" b="0">
              <a:solidFill>
                <a:schemeClr val="dk1"/>
              </a:solidFill>
              <a:effectLst/>
              <a:latin typeface="Arial" panose="020B0604020202020204" pitchFamily="34" charset="0"/>
              <a:ea typeface="+mn-ea"/>
              <a:cs typeface="Arial" panose="020B0604020202020204" pitchFamily="34" charset="0"/>
            </a:rPr>
            <a:t>If you have any technical queries please</a:t>
          </a:r>
          <a:r>
            <a:rPr lang="en-GB" sz="1200" b="0" baseline="0">
              <a:solidFill>
                <a:schemeClr val="dk1"/>
              </a:solidFill>
              <a:effectLst/>
              <a:latin typeface="Arial" panose="020B0604020202020204" pitchFamily="34" charset="0"/>
              <a:ea typeface="+mn-ea"/>
              <a:cs typeface="Arial" panose="020B0604020202020204" pitchFamily="34" charset="0"/>
            </a:rPr>
            <a:t> contact</a:t>
          </a:r>
          <a:r>
            <a:rPr lang="en-GB" sz="1200" b="0">
              <a:solidFill>
                <a:schemeClr val="dk1"/>
              </a:solidFill>
              <a:effectLst/>
              <a:latin typeface="Arial" panose="020B0604020202020204" pitchFamily="34" charset="0"/>
              <a:ea typeface="+mn-ea"/>
              <a:cs typeface="Arial" panose="020B0604020202020204" pitchFamily="34" charset="0"/>
            </a:rPr>
            <a:t>: </a:t>
          </a:r>
          <a:r>
            <a:rPr lang="en-GB" sz="1200" b="1">
              <a:solidFill>
                <a:schemeClr val="dk1"/>
              </a:solidFill>
              <a:effectLst/>
              <a:latin typeface="Arial" panose="020B0604020202020204" pitchFamily="34" charset="0"/>
              <a:ea typeface="+mn-ea"/>
              <a:cs typeface="Arial" panose="020B0604020202020204" pitchFamily="34" charset="0"/>
            </a:rPr>
            <a:t> </a:t>
          </a:r>
          <a:r>
            <a:rPr lang="en-GB" sz="1200" b="1">
              <a:solidFill>
                <a:srgbClr val="00B0F0"/>
              </a:solidFill>
              <a:effectLst/>
              <a:latin typeface="Arial" panose="020B0604020202020204" pitchFamily="34" charset="0"/>
              <a:ea typeface="+mn-ea"/>
              <a:cs typeface="Arial" panose="020B0604020202020204" pitchFamily="34" charset="0"/>
            </a:rPr>
            <a:t>pharmacydataanalyst@cmu.nhs.uk</a:t>
          </a:r>
          <a:endParaRPr lang="en-GB" sz="1200">
            <a:latin typeface="Arial" pitchFamily="34" charset="0"/>
            <a:cs typeface="Arial" pitchFamily="34" charset="0"/>
          </a:endParaRPr>
        </a:p>
        <a:p>
          <a:endParaRPr lang="en-GB" sz="1200">
            <a:solidFill>
              <a:schemeClr val="dk1"/>
            </a:solidFill>
            <a:latin typeface="Arial" pitchFamily="34" charset="0"/>
            <a:ea typeface="+mn-ea"/>
            <a:cs typeface="Arial" pitchFamily="34" charset="0"/>
          </a:endParaRPr>
        </a:p>
        <a:p>
          <a:pPr marL="0" indent="0"/>
          <a:r>
            <a:rPr lang="en-GB" sz="1200" b="1">
              <a:solidFill>
                <a:schemeClr val="dk1"/>
              </a:solidFill>
              <a:latin typeface="Arial" pitchFamily="34" charset="0"/>
              <a:ea typeface="+mn-ea"/>
              <a:cs typeface="Arial" pitchFamily="34" charset="0"/>
            </a:rPr>
            <a:t>7. </a:t>
          </a:r>
          <a:r>
            <a:rPr lang="en-GB" sz="1200" b="0">
              <a:solidFill>
                <a:schemeClr val="dk1"/>
              </a:solidFill>
              <a:latin typeface="Arial" pitchFamily="34" charset="0"/>
              <a:ea typeface="+mn-ea"/>
              <a:cs typeface="Arial" pitchFamily="34" charset="0"/>
            </a:rPr>
            <a:t>Please send your completed monthly data return to: </a:t>
          </a:r>
          <a:r>
            <a:rPr lang="en-GB" sz="1200" b="1">
              <a:solidFill>
                <a:schemeClr val="dk1"/>
              </a:solidFill>
              <a:latin typeface="Arial" pitchFamily="34" charset="0"/>
              <a:ea typeface="+mn-ea"/>
              <a:cs typeface="Arial" pitchFamily="34" charset="0"/>
            </a:rPr>
            <a:t> </a:t>
          </a:r>
          <a:r>
            <a:rPr lang="en-GB" sz="1200" b="1">
              <a:solidFill>
                <a:srgbClr val="00B0F0"/>
              </a:solidFill>
              <a:latin typeface="Arial" pitchFamily="34" charset="0"/>
              <a:ea typeface="+mn-ea"/>
              <a:cs typeface="Arial" pitchFamily="34" charset="0"/>
            </a:rPr>
            <a:t>specialisedpharma@cmu.nhs.uk</a:t>
          </a:r>
          <a:endParaRPr lang="en-GB" sz="1200" b="1" i="0" u="none" strike="noStrike" baseline="0">
            <a:solidFill>
              <a:srgbClr val="00B0F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P(01)_201208_Bupa_HD_v0_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alian/AppData/Local/Microsoft/Windows/INetCache/Content.Outlook/93EY13ZY/BAX(01)_201701_Baxter_Haemophilia_MI_CMU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s%20Dept/Accounts%20Forecasting/BRISTOL%20HPN%20INVOICING/2015%20HPN%20BRISTOL/9.%20SEPT%202015%20BRISTOL%20HP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s%20Dept/Accounts%20Forecasting/BRISTOL%20HPN%20INVOICING/2015%20HPN%20BRISTOL/11.%20NOV%202015%20BRISTOL%20HP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pplierLookups"/>
      <sheetName val="pivot(cmu)"/>
      <sheetName val="MonthlySalesData"/>
      <sheetName val="Products"/>
      <sheetName val="Customers"/>
      <sheetName val="Services"/>
      <sheetName val="Variables"/>
      <sheetName val="cmuMItemplate"/>
      <sheetName val="Sheet1"/>
    </sheetNames>
    <sheetDataSet>
      <sheetData sheetId="0">
        <row r="16">
          <cell r="B16" t="str">
            <v>Baxter Healthcare Ltd.</v>
          </cell>
          <cell r="C16" t="str">
            <v>CM/PHS/09/5139/1</v>
          </cell>
          <cell r="D16" t="str">
            <v>CM/PHS/09/5151/1</v>
          </cell>
          <cell r="E16" t="str">
            <v>CM/PHS/10/5193/3</v>
          </cell>
          <cell r="F16" t="str">
            <v>CM/MSR/09/5150/1</v>
          </cell>
        </row>
        <row r="17">
          <cell r="B17" t="str">
            <v>Bayer PLC</v>
          </cell>
          <cell r="C17" t="str">
            <v>CM/PHS/09/5139/2</v>
          </cell>
          <cell r="D17" t="str">
            <v>CM/PHS/09/5151/2</v>
          </cell>
        </row>
        <row r="18">
          <cell r="B18" t="str">
            <v>Biotest (U.K.) Ltd.</v>
          </cell>
          <cell r="E18" t="str">
            <v>CM/PHS/10/5193/5</v>
          </cell>
        </row>
        <row r="19">
          <cell r="B19" t="str">
            <v>Bio Products Laboratory</v>
          </cell>
          <cell r="E19" t="str">
            <v>CM/PHS/10/5193/4</v>
          </cell>
        </row>
        <row r="20">
          <cell r="B20" t="str">
            <v>Bupa Home Healthcare Limited</v>
          </cell>
          <cell r="F20" t="str">
            <v>CM/MSR/09/5150/2</v>
          </cell>
        </row>
        <row r="21">
          <cell r="B21" t="str">
            <v>CAREOLOGY LTD</v>
          </cell>
          <cell r="F21" t="str">
            <v>CM/MSR/09/5150/3</v>
          </cell>
        </row>
        <row r="22">
          <cell r="B22" t="str">
            <v>CSL Behring UK Limited</v>
          </cell>
          <cell r="C22" t="str">
            <v>CM/PHS/09/5139/3</v>
          </cell>
          <cell r="D22" t="str">
            <v>CM/PHS/09/5151/3</v>
          </cell>
          <cell r="E22" t="str">
            <v>CM/PHS/10/5193/6</v>
          </cell>
        </row>
        <row r="23">
          <cell r="B23" t="str">
            <v>Evolution Homecare Services Ltd</v>
          </cell>
          <cell r="F23" t="str">
            <v>CM/MSR/09/5150/4</v>
          </cell>
        </row>
        <row r="24">
          <cell r="B24" t="str">
            <v>Grifols UK Ltd.</v>
          </cell>
          <cell r="E24" t="str">
            <v>CM/PHS/10/5193/7</v>
          </cell>
        </row>
        <row r="25">
          <cell r="B25" t="str">
            <v>Healthcare at Home Ltd</v>
          </cell>
          <cell r="F25" t="str">
            <v>CM/MSR/09/5150/5</v>
          </cell>
        </row>
        <row r="26">
          <cell r="B26" t="str">
            <v>Novo Nordisk Ltd.</v>
          </cell>
          <cell r="E26" t="str">
            <v>CM/PHS/10/5193/2</v>
          </cell>
        </row>
        <row r="27">
          <cell r="B27" t="str">
            <v>Octapharma Ltd.</v>
          </cell>
          <cell r="E27" t="str">
            <v>CM/PHS/10/5193/8</v>
          </cell>
        </row>
        <row r="28">
          <cell r="B28" t="str">
            <v>Pfizer Limited</v>
          </cell>
          <cell r="C28" t="str">
            <v>CM/PHS/09/5139/4</v>
          </cell>
          <cell r="D28" t="str">
            <v>CM/PHS/09/5151/4</v>
          </cell>
          <cell r="E28" t="str">
            <v>CM/PHS/10/5193/1</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Products"/>
      <sheetName val="Customers"/>
      <sheetName val="Cognos_Office_Connection_Cache"/>
      <sheetName val="MonthlySalesData"/>
      <sheetName val="pvt"/>
      <sheetName val="No of Orders"/>
      <sheetName val="3 month Stock Cover"/>
    </sheetNames>
    <sheetDataSet>
      <sheetData sheetId="0" refreshError="1"/>
      <sheetData sheetId="1" refreshError="1"/>
      <sheetData sheetId="2" refreshError="1"/>
      <sheetData sheetId="3" refreshError="1"/>
      <sheetData sheetId="4">
        <row r="2">
          <cell r="A2" t="str">
            <v>Enter third party Short Name or SOLD TO HOMECARE in the case of stock</v>
          </cell>
        </row>
        <row r="3">
          <cell r="A3" t="str">
            <v>Homecare Supplier</v>
          </cell>
          <cell r="B3" t="str">
            <v>Referring Customer Name</v>
          </cell>
          <cell r="C3" t="str">
            <v>Referring Customer Code or Postcode</v>
          </cell>
          <cell r="D3" t="str">
            <v>Customer Name</v>
          </cell>
          <cell r="E3" t="str">
            <v>Customer Code</v>
          </cell>
          <cell r="F3" t="str">
            <v>Product Code</v>
          </cell>
          <cell r="G3" t="str">
            <v>Product Name</v>
          </cell>
          <cell r="H3" t="str">
            <v>Supplier Name</v>
          </cell>
          <cell r="I3" t="str">
            <v>Units/Vials sold
(Quantity Singles)</v>
          </cell>
          <cell r="J3" t="str">
            <v>Total IU Purchased1</v>
          </cell>
          <cell r="K3" t="str">
            <v>Pack Size</v>
          </cell>
          <cell r="L3" t="str">
            <v>Line Type (Product)</v>
          </cell>
          <cell r="M3" t="str">
            <v>Price per IU</v>
          </cell>
          <cell r="N3" t="str">
            <v>Total Sales Value</v>
          </cell>
          <cell r="O3" t="str">
            <v>Date delivered</v>
          </cell>
          <cell r="P3" t="str">
            <v>Delivery Indicator</v>
          </cell>
          <cell r="Q3" t="str">
            <v>Report Extract date</v>
          </cell>
          <cell r="R3" t="str">
            <v>Unique Sales Order Ref</v>
          </cell>
          <cell r="S3" t="str">
            <v>Multiplier to convert to IU</v>
          </cell>
          <cell r="T3" t="str">
            <v>Check Total IU Purchased2</v>
          </cell>
          <cell r="U3" t="str">
            <v>Check Price per IU</v>
          </cell>
          <cell r="V3" t="str">
            <v>Check Unit price</v>
          </cell>
          <cell r="W3" t="str">
            <v>Check Products</v>
          </cell>
          <cell r="X3" t="str">
            <v>Check Customers</v>
          </cell>
          <cell r="Y3" t="str">
            <v>Check Area Teams</v>
          </cell>
          <cell r="Z3" t="str">
            <v>LineID</v>
          </cell>
          <cell r="AA3" t="str">
            <v>Supplier own check1</v>
          </cell>
          <cell r="AB3" t="str">
            <v>Supplier own check2</v>
          </cell>
          <cell r="AC3" t="str">
            <v>Supplier own check3</v>
          </cell>
          <cell r="AD3" t="str">
            <v>Supplier own check4</v>
          </cell>
          <cell r="AE3" t="str">
            <v>Supplier own check5</v>
          </cell>
          <cell r="AF3" t="str">
            <v>Supplier own check6</v>
          </cell>
          <cell r="AG3" t="str">
            <v>Supplier own check7</v>
          </cell>
          <cell r="AH3" t="str">
            <v>Supplier own check8</v>
          </cell>
          <cell r="AI3" t="str">
            <v>Supplier own check9</v>
          </cell>
          <cell r="AJ3" t="str">
            <v>Supplier own check10</v>
          </cell>
          <cell r="AK3" t="str">
            <v>Supplier own check11</v>
          </cell>
          <cell r="AL3" t="str">
            <v>Supplier own check12</v>
          </cell>
          <cell r="AM3" t="str">
            <v>Supplier own check13</v>
          </cell>
          <cell r="AN3" t="str">
            <v>Supplier own check14</v>
          </cell>
          <cell r="AO3" t="str">
            <v>Supplier own check15</v>
          </cell>
          <cell r="AP3" t="str">
            <v>Supplier own check16</v>
          </cell>
          <cell r="AQ3" t="str">
            <v>Supplier own check17</v>
          </cell>
          <cell r="AR3" t="str">
            <v>Supplier own check18</v>
          </cell>
          <cell r="AS3" t="str">
            <v>Supplier own check19</v>
          </cell>
          <cell r="AT3" t="str">
            <v>Supplier own check20</v>
          </cell>
          <cell r="AU3" t="str">
            <v>Supplier own check21</v>
          </cell>
          <cell r="AV3" t="str">
            <v>Supplier own check22</v>
          </cell>
          <cell r="AW3" t="str">
            <v>Supplier own check23</v>
          </cell>
          <cell r="AX3" t="str">
            <v>Supplier own check24</v>
          </cell>
          <cell r="AY3" t="str">
            <v>Supplier own check25</v>
          </cell>
          <cell r="AZ3" t="str">
            <v>Supplier own check26</v>
          </cell>
          <cell r="BA3" t="str">
            <v>Supplier Product Code</v>
          </cell>
          <cell r="BB3" t="str">
            <v>Line Type</v>
          </cell>
          <cell r="BC3" t="str">
            <v>Ref</v>
          </cell>
          <cell r="BD3" t="str">
            <v>Extract Date</v>
          </cell>
          <cell r="BE3" t="str">
            <v>Supplier Name</v>
          </cell>
          <cell r="BF3" t="str">
            <v>SiteCode</v>
          </cell>
          <cell r="BG3" t="str">
            <v>SiteName</v>
          </cell>
          <cell r="BH3" t="str">
            <v>Area Team</v>
          </cell>
          <cell r="BI3" t="str">
            <v>Contract Reference</v>
          </cell>
          <cell r="BJ3" t="str">
            <v>Transaction Date</v>
          </cell>
          <cell r="BK3" t="str">
            <v>Product type</v>
          </cell>
          <cell r="BL3" t="str">
            <v>Product Group</v>
          </cell>
          <cell r="BM3" t="str">
            <v>Product Classification</v>
          </cell>
          <cell r="BN3" t="str">
            <v>Drug or service name</v>
          </cell>
          <cell r="BO3" t="str">
            <v>Suppliers Product Code</v>
          </cell>
          <cell r="BP3" t="str">
            <v>Manufacturers Product Code</v>
          </cell>
          <cell r="BQ3" t="str">
            <v>Unit of Measure</v>
          </cell>
          <cell r="BR3" t="str">
            <v>Unit of Purchase</v>
          </cell>
          <cell r="BS3" t="str">
            <v>Unit Price</v>
          </cell>
          <cell r="BT3" t="str">
            <v xml:space="preserve">VAT flag </v>
          </cell>
          <cell r="BU3" t="str">
            <v>(Quantity of Packs) Units purchased</v>
          </cell>
          <cell r="BV3" t="str">
            <v>Total spend</v>
          </cell>
          <cell r="BW3" t="str">
            <v>Flex Character1</v>
          </cell>
          <cell r="BX3" t="str">
            <v>Flex Character2</v>
          </cell>
          <cell r="BY3" t="str">
            <v>Flex Character3</v>
          </cell>
          <cell r="BZ3" t="str">
            <v>Flex Character4</v>
          </cell>
          <cell r="CA3" t="str">
            <v>Flex Character5</v>
          </cell>
          <cell r="CB3" t="str">
            <v>Flex Character6</v>
          </cell>
          <cell r="CC3" t="str">
            <v>Flex Character7</v>
          </cell>
          <cell r="CD3" t="str">
            <v>Flex Character8</v>
          </cell>
          <cell r="CE3" t="str">
            <v>Flex Character9</v>
          </cell>
          <cell r="CF3" t="str">
            <v>Flex Character10</v>
          </cell>
          <cell r="CG3" t="str">
            <v>Flex Character11</v>
          </cell>
          <cell r="CH3" t="str">
            <v>Flex Character12</v>
          </cell>
          <cell r="CI3" t="str">
            <v>Flex Character13</v>
          </cell>
          <cell r="CJ3" t="str">
            <v>Flex Character14</v>
          </cell>
          <cell r="CK3" t="str">
            <v>Flex Character15</v>
          </cell>
          <cell r="CL3" t="str">
            <v>UkhcdoCentre</v>
          </cell>
          <cell r="CM3" t="str">
            <v>YrMonth</v>
          </cell>
          <cell r="CN3" t="str">
            <v>NPC</v>
          </cell>
          <cell r="CO3" t="str">
            <v>LineID</v>
          </cell>
        </row>
        <row r="4">
          <cell r="A4" t="str">
            <v>Baxter Healthcare Ltd.</v>
          </cell>
        </row>
        <row r="5">
          <cell r="A5" t="str">
            <v>Baxter Healthcare Ltd.</v>
          </cell>
        </row>
        <row r="6">
          <cell r="A6" t="str">
            <v>Baxter Healthcare Ltd.</v>
          </cell>
        </row>
        <row r="7">
          <cell r="A7" t="str">
            <v>Baxter Healthcare Ltd.</v>
          </cell>
        </row>
        <row r="8">
          <cell r="A8" t="str">
            <v>Baxter Healthcare Ltd.</v>
          </cell>
        </row>
        <row r="9">
          <cell r="A9" t="str">
            <v>Baxter Healthcare Ltd.</v>
          </cell>
        </row>
        <row r="10">
          <cell r="A10" t="str">
            <v>Baxter Healthcare Ltd.</v>
          </cell>
        </row>
        <row r="11">
          <cell r="A11" t="str">
            <v>Baxter Healthcare Ltd.</v>
          </cell>
        </row>
        <row r="12">
          <cell r="A12" t="str">
            <v>Baxter Healthcare Ltd.</v>
          </cell>
        </row>
        <row r="13">
          <cell r="A13" t="str">
            <v>Baxter Healthcare Ltd.</v>
          </cell>
        </row>
        <row r="14">
          <cell r="A14" t="str">
            <v>Baxter Healthcare Ltd.</v>
          </cell>
        </row>
        <row r="15">
          <cell r="A15" t="str">
            <v>Baxter Healthcare Ltd.</v>
          </cell>
        </row>
        <row r="16">
          <cell r="A16" t="str">
            <v>Baxter Healthcare Ltd.</v>
          </cell>
        </row>
        <row r="17">
          <cell r="A17" t="str">
            <v>Baxter Healthcare Ltd.</v>
          </cell>
        </row>
        <row r="18">
          <cell r="A18" t="str">
            <v>Baxter Healthcare Ltd.</v>
          </cell>
        </row>
        <row r="19">
          <cell r="A19" t="str">
            <v>Baxter Healthcare Ltd.</v>
          </cell>
        </row>
        <row r="20">
          <cell r="A20" t="str">
            <v>Baxter Healthcare Ltd.</v>
          </cell>
        </row>
        <row r="21">
          <cell r="A21" t="str">
            <v>Baxter Healthcare Ltd.</v>
          </cell>
        </row>
        <row r="22">
          <cell r="A22" t="str">
            <v>Baxter Healthcare Ltd.</v>
          </cell>
        </row>
        <row r="23">
          <cell r="A23" t="str">
            <v>Baxter Healthcare Ltd.</v>
          </cell>
        </row>
        <row r="24">
          <cell r="A24" t="str">
            <v>Baxter Healthcare Ltd.</v>
          </cell>
        </row>
        <row r="25">
          <cell r="A25" t="str">
            <v>Baxter Healthcare Ltd.</v>
          </cell>
        </row>
        <row r="26">
          <cell r="A26" t="str">
            <v>Baxter Healthcare Ltd.</v>
          </cell>
        </row>
        <row r="27">
          <cell r="A27" t="str">
            <v>Baxter Healthcare Ltd.</v>
          </cell>
        </row>
        <row r="28">
          <cell r="A28" t="str">
            <v>Baxter Healthcare Ltd.</v>
          </cell>
        </row>
        <row r="29">
          <cell r="A29" t="str">
            <v>Baxter Healthcare Ltd.</v>
          </cell>
        </row>
        <row r="30">
          <cell r="A30" t="str">
            <v>Baxter Healthcare Ltd.</v>
          </cell>
        </row>
        <row r="31">
          <cell r="A31" t="str">
            <v>Baxter Healthcare Ltd.</v>
          </cell>
        </row>
        <row r="32">
          <cell r="A32" t="str">
            <v>Baxter Healthcare Ltd.</v>
          </cell>
        </row>
        <row r="33">
          <cell r="A33" t="str">
            <v>Baxter Healthcare Ltd.</v>
          </cell>
        </row>
        <row r="34">
          <cell r="A34" t="str">
            <v>Baxter Healthcare Ltd.</v>
          </cell>
        </row>
        <row r="35">
          <cell r="A35" t="str">
            <v>Baxter Healthcare Ltd.</v>
          </cell>
        </row>
        <row r="36">
          <cell r="A36" t="str">
            <v>Baxter Healthcare Ltd.</v>
          </cell>
        </row>
        <row r="37">
          <cell r="A37" t="str">
            <v>Baxter Healthcare Ltd.</v>
          </cell>
        </row>
        <row r="38">
          <cell r="A38" t="str">
            <v>Baxter Healthcare Ltd.</v>
          </cell>
        </row>
        <row r="39">
          <cell r="A39" t="str">
            <v>Baxter Healthcare Ltd.</v>
          </cell>
        </row>
        <row r="40">
          <cell r="A40" t="str">
            <v>Baxter Healthcare Ltd.</v>
          </cell>
        </row>
        <row r="41">
          <cell r="A41" t="str">
            <v>Baxter Healthcare Ltd.</v>
          </cell>
        </row>
        <row r="42">
          <cell r="A42" t="str">
            <v>Baxter Healthcare Ltd.</v>
          </cell>
        </row>
        <row r="43">
          <cell r="A43" t="str">
            <v>Baxter Healthcare Ltd.</v>
          </cell>
        </row>
        <row r="44">
          <cell r="A44" t="str">
            <v>Baxter Healthcare Ltd.</v>
          </cell>
        </row>
        <row r="45">
          <cell r="A45" t="str">
            <v>Baxter Healthcare Ltd.</v>
          </cell>
        </row>
        <row r="46">
          <cell r="A46" t="str">
            <v>Baxter Healthcare Ltd.</v>
          </cell>
        </row>
        <row r="47">
          <cell r="A47" t="str">
            <v>Baxter Healthcare Ltd.</v>
          </cell>
        </row>
        <row r="48">
          <cell r="A48" t="str">
            <v>Baxter Healthcare Ltd.</v>
          </cell>
        </row>
        <row r="49">
          <cell r="A49" t="str">
            <v>Baxter Healthcare Ltd.</v>
          </cell>
        </row>
        <row r="50">
          <cell r="A50" t="str">
            <v>Baxter Healthcare Ltd.</v>
          </cell>
        </row>
        <row r="51">
          <cell r="A51" t="str">
            <v>Baxter Healthcare Ltd.</v>
          </cell>
        </row>
        <row r="52">
          <cell r="A52" t="str">
            <v>Baxter Healthcare Ltd.</v>
          </cell>
        </row>
        <row r="53">
          <cell r="A53" t="str">
            <v>Baxter Healthcare Ltd.</v>
          </cell>
        </row>
        <row r="54">
          <cell r="A54" t="str">
            <v>Baxter Healthcare Ltd.</v>
          </cell>
        </row>
        <row r="55">
          <cell r="A55" t="str">
            <v>Baxter Healthcare Ltd.</v>
          </cell>
        </row>
        <row r="56">
          <cell r="A56" t="str">
            <v>Baxter Healthcare Ltd.</v>
          </cell>
        </row>
        <row r="57">
          <cell r="A57" t="str">
            <v>Baxter Healthcare Ltd.</v>
          </cell>
        </row>
        <row r="58">
          <cell r="A58" t="str">
            <v>Baxter Healthcare Ltd.</v>
          </cell>
        </row>
        <row r="59">
          <cell r="A59" t="str">
            <v>Baxter Healthcare Ltd.</v>
          </cell>
        </row>
        <row r="60">
          <cell r="A60" t="str">
            <v>Baxter Healthcare Ltd.</v>
          </cell>
        </row>
        <row r="61">
          <cell r="A61" t="str">
            <v>Baxter Healthcare Ltd.</v>
          </cell>
        </row>
        <row r="62">
          <cell r="A62" t="str">
            <v>Baxter Healthcare Ltd.</v>
          </cell>
        </row>
        <row r="63">
          <cell r="A63" t="str">
            <v>Baxter Healthcare Ltd.</v>
          </cell>
        </row>
        <row r="64">
          <cell r="A64" t="str">
            <v>Baxter Healthcare Ltd.</v>
          </cell>
        </row>
        <row r="65">
          <cell r="A65" t="str">
            <v>Baxter Healthcare Ltd.</v>
          </cell>
        </row>
        <row r="66">
          <cell r="A66" t="str">
            <v>Baxter Healthcare Ltd.</v>
          </cell>
        </row>
        <row r="67">
          <cell r="A67" t="str">
            <v>Baxter Healthcare Ltd.</v>
          </cell>
        </row>
        <row r="68">
          <cell r="A68" t="str">
            <v>Baxter Healthcare Ltd.</v>
          </cell>
        </row>
        <row r="69">
          <cell r="A69" t="str">
            <v>Baxter Healthcare Ltd.</v>
          </cell>
        </row>
        <row r="70">
          <cell r="A70" t="str">
            <v>Baxter Healthcare Ltd.</v>
          </cell>
        </row>
        <row r="71">
          <cell r="A71" t="str">
            <v>Baxter Healthcare Ltd.</v>
          </cell>
        </row>
        <row r="72">
          <cell r="A72" t="str">
            <v>Baxter Healthcare Ltd.</v>
          </cell>
        </row>
        <row r="73">
          <cell r="A73" t="str">
            <v>Baxter Healthcare Ltd.</v>
          </cell>
        </row>
        <row r="74">
          <cell r="A74" t="str">
            <v>Baxter Healthcare Ltd.</v>
          </cell>
        </row>
        <row r="75">
          <cell r="A75" t="str">
            <v>Baxter Healthcare Ltd.</v>
          </cell>
        </row>
        <row r="76">
          <cell r="A76" t="str">
            <v>Baxter Healthcare Ltd.</v>
          </cell>
        </row>
        <row r="77">
          <cell r="A77" t="str">
            <v>Baxter Healthcare Ltd.</v>
          </cell>
        </row>
        <row r="78">
          <cell r="A78" t="str">
            <v>Baxter Healthcare Ltd.</v>
          </cell>
        </row>
        <row r="79">
          <cell r="A79" t="str">
            <v>Baxter Healthcare Ltd.</v>
          </cell>
        </row>
        <row r="80">
          <cell r="A80" t="str">
            <v>Baxter Healthcare Ltd.</v>
          </cell>
        </row>
        <row r="81">
          <cell r="A81" t="str">
            <v>Baxter Healthcare Ltd.</v>
          </cell>
        </row>
        <row r="82">
          <cell r="A82" t="str">
            <v>Baxter Healthcare Ltd.</v>
          </cell>
        </row>
        <row r="83">
          <cell r="A83" t="str">
            <v>Baxter Healthcare Ltd.</v>
          </cell>
        </row>
        <row r="84">
          <cell r="A84" t="str">
            <v>Baxter Healthcare Ltd.</v>
          </cell>
        </row>
        <row r="85">
          <cell r="A85" t="str">
            <v>Baxter Healthcare Ltd.</v>
          </cell>
        </row>
        <row r="86">
          <cell r="A86" t="str">
            <v>Baxter Healthcare Ltd.</v>
          </cell>
        </row>
        <row r="87">
          <cell r="A87" t="str">
            <v>Baxter Healthcare Ltd.</v>
          </cell>
        </row>
        <row r="88">
          <cell r="A88" t="str">
            <v>Baxter Healthcare Ltd.</v>
          </cell>
        </row>
        <row r="89">
          <cell r="A89" t="str">
            <v>Baxter Healthcare Ltd.</v>
          </cell>
        </row>
        <row r="90">
          <cell r="A90" t="str">
            <v>Baxter Healthcare Ltd.</v>
          </cell>
        </row>
        <row r="91">
          <cell r="A91" t="str">
            <v>Baxter Healthcare Ltd.</v>
          </cell>
        </row>
        <row r="92">
          <cell r="A92" t="str">
            <v>Baxter Healthcare Ltd.</v>
          </cell>
        </row>
        <row r="93">
          <cell r="A93" t="str">
            <v>Baxter Healthcare Ltd.</v>
          </cell>
        </row>
        <row r="94">
          <cell r="A94" t="str">
            <v>Baxter Healthcare Ltd.</v>
          </cell>
        </row>
        <row r="95">
          <cell r="A95" t="str">
            <v>Baxter Healthcare Ltd.</v>
          </cell>
        </row>
        <row r="96">
          <cell r="A96" t="str">
            <v>Baxter Healthcare Ltd.</v>
          </cell>
        </row>
        <row r="97">
          <cell r="A97" t="str">
            <v>Baxter Healthcare Ltd.</v>
          </cell>
        </row>
        <row r="98">
          <cell r="A98" t="str">
            <v>Baxter Healthcare Ltd.</v>
          </cell>
        </row>
        <row r="99">
          <cell r="A99" t="str">
            <v>Baxter Healthcare Ltd.</v>
          </cell>
        </row>
        <row r="100">
          <cell r="A100" t="str">
            <v>Baxter Healthcare Ltd.</v>
          </cell>
        </row>
        <row r="101">
          <cell r="A101" t="str">
            <v>Baxter Healthcare Ltd.</v>
          </cell>
        </row>
        <row r="102">
          <cell r="A102" t="str">
            <v>Baxter Healthcare Ltd.</v>
          </cell>
        </row>
        <row r="103">
          <cell r="A103" t="str">
            <v>Baxter Healthcare Ltd.</v>
          </cell>
        </row>
        <row r="104">
          <cell r="A104" t="str">
            <v>Baxter Healthcare Ltd.</v>
          </cell>
        </row>
        <row r="105">
          <cell r="A105" t="str">
            <v>Baxter Healthcare Ltd.</v>
          </cell>
        </row>
        <row r="106">
          <cell r="A106" t="str">
            <v>Baxter Healthcare Ltd.</v>
          </cell>
        </row>
        <row r="107">
          <cell r="A107" t="str">
            <v>Baxter Healthcare Ltd.</v>
          </cell>
        </row>
        <row r="108">
          <cell r="A108" t="str">
            <v>Baxter Healthcare Ltd.</v>
          </cell>
        </row>
        <row r="109">
          <cell r="A109" t="str">
            <v>Baxter Healthcare Ltd.</v>
          </cell>
        </row>
        <row r="110">
          <cell r="A110" t="str">
            <v>Baxter Healthcare Ltd.</v>
          </cell>
        </row>
        <row r="111">
          <cell r="A111" t="str">
            <v>Baxter Healthcare Ltd.</v>
          </cell>
        </row>
        <row r="112">
          <cell r="A112" t="str">
            <v>Baxter Healthcare Ltd.</v>
          </cell>
        </row>
        <row r="113">
          <cell r="A113" t="str">
            <v>Baxter Healthcare Ltd.</v>
          </cell>
        </row>
        <row r="114">
          <cell r="A114" t="str">
            <v>Baxter Healthcare Ltd.</v>
          </cell>
        </row>
        <row r="115">
          <cell r="A115" t="str">
            <v>Baxter Healthcare Ltd.</v>
          </cell>
        </row>
        <row r="116">
          <cell r="A116" t="str">
            <v>Baxter Healthcare Ltd.</v>
          </cell>
        </row>
        <row r="117">
          <cell r="A117" t="str">
            <v>Baxter Healthcare Ltd.</v>
          </cell>
        </row>
        <row r="118">
          <cell r="A118" t="str">
            <v>Baxter Healthcare Ltd.</v>
          </cell>
        </row>
        <row r="119">
          <cell r="A119" t="str">
            <v>Baxter Healthcare Ltd.</v>
          </cell>
        </row>
        <row r="120">
          <cell r="A120" t="str">
            <v>Baxter Healthcare Ltd.</v>
          </cell>
        </row>
        <row r="121">
          <cell r="A121" t="str">
            <v>Baxter Healthcare Ltd.</v>
          </cell>
        </row>
        <row r="122">
          <cell r="A122" t="str">
            <v>Baxter Healthcare Ltd.</v>
          </cell>
        </row>
        <row r="123">
          <cell r="A123" t="str">
            <v>Baxter Healthcare Ltd.</v>
          </cell>
        </row>
        <row r="124">
          <cell r="A124" t="str">
            <v>Baxter Healthcare Ltd.</v>
          </cell>
        </row>
        <row r="125">
          <cell r="A125" t="str">
            <v>Baxter Healthcare Ltd.</v>
          </cell>
        </row>
        <row r="126">
          <cell r="A126" t="str">
            <v>Baxter Healthcare Ltd.</v>
          </cell>
        </row>
        <row r="127">
          <cell r="A127" t="str">
            <v>Baxter Healthcare Ltd.</v>
          </cell>
        </row>
        <row r="128">
          <cell r="A128" t="str">
            <v>Baxter Healthcare Ltd.</v>
          </cell>
        </row>
        <row r="129">
          <cell r="A129" t="str">
            <v>Baxter Healthcare Ltd.</v>
          </cell>
        </row>
        <row r="130">
          <cell r="A130" t="str">
            <v>Baxter Healthcare Ltd.</v>
          </cell>
        </row>
        <row r="131">
          <cell r="A131" t="str">
            <v>Baxter Healthcare Ltd.</v>
          </cell>
        </row>
        <row r="132">
          <cell r="A132" t="str">
            <v>Baxter Healthcare Ltd.</v>
          </cell>
        </row>
        <row r="133">
          <cell r="A133" t="str">
            <v>Baxter Healthcare Ltd.</v>
          </cell>
        </row>
        <row r="134">
          <cell r="A134" t="str">
            <v>Baxter Healthcare Ltd.</v>
          </cell>
        </row>
        <row r="135">
          <cell r="A135" t="str">
            <v>Baxter Healthcare Ltd.</v>
          </cell>
        </row>
        <row r="136">
          <cell r="A136" t="str">
            <v>Baxter Healthcare Ltd.</v>
          </cell>
        </row>
        <row r="137">
          <cell r="A137" t="str">
            <v>Baxter Healthcare Ltd.</v>
          </cell>
        </row>
        <row r="138">
          <cell r="A138" t="str">
            <v>Baxter Healthcare Ltd.</v>
          </cell>
        </row>
        <row r="139">
          <cell r="A139" t="str">
            <v>Baxter Healthcare Ltd.</v>
          </cell>
        </row>
        <row r="140">
          <cell r="A140" t="str">
            <v>Baxter Healthcare Ltd.</v>
          </cell>
        </row>
        <row r="141">
          <cell r="A141" t="str">
            <v>Baxter Healthcare Ltd.</v>
          </cell>
        </row>
        <row r="142">
          <cell r="A142" t="str">
            <v>Baxter Healthcare Ltd.</v>
          </cell>
        </row>
        <row r="143">
          <cell r="A143" t="str">
            <v>Baxter Healthcare Ltd.</v>
          </cell>
        </row>
        <row r="144">
          <cell r="A144" t="str">
            <v>Baxter Healthcare Ltd.</v>
          </cell>
        </row>
        <row r="145">
          <cell r="A145" t="str">
            <v>Baxter Healthcare Ltd.</v>
          </cell>
        </row>
        <row r="146">
          <cell r="A146" t="str">
            <v>Baxter Healthcare Ltd.</v>
          </cell>
        </row>
        <row r="147">
          <cell r="A147" t="str">
            <v>Baxter Healthcare Ltd.</v>
          </cell>
        </row>
        <row r="148">
          <cell r="A148" t="str">
            <v>Baxter Healthcare Ltd.</v>
          </cell>
        </row>
        <row r="149">
          <cell r="A149" t="str">
            <v>Baxter Healthcare Ltd.</v>
          </cell>
        </row>
        <row r="150">
          <cell r="A150" t="str">
            <v>Baxter Healthcare Ltd.</v>
          </cell>
        </row>
        <row r="151">
          <cell r="A151" t="str">
            <v>Baxter Healthcare Ltd.</v>
          </cell>
        </row>
        <row r="152">
          <cell r="A152" t="str">
            <v>Baxter Healthcare Ltd.</v>
          </cell>
        </row>
        <row r="153">
          <cell r="A153" t="str">
            <v>Baxter Healthcare Ltd.</v>
          </cell>
        </row>
        <row r="154">
          <cell r="A154" t="str">
            <v>Baxter Healthcare Ltd.</v>
          </cell>
        </row>
        <row r="155">
          <cell r="A155" t="str">
            <v>Baxter Healthcare Ltd.</v>
          </cell>
        </row>
        <row r="156">
          <cell r="A156" t="str">
            <v>Baxter Healthcare Ltd.</v>
          </cell>
        </row>
        <row r="157">
          <cell r="A157" t="str">
            <v>Baxter Healthcare Ltd.</v>
          </cell>
        </row>
        <row r="158">
          <cell r="A158" t="str">
            <v>Baxter Healthcare Ltd.</v>
          </cell>
        </row>
        <row r="159">
          <cell r="A159" t="str">
            <v>Baxter Healthcare Ltd.</v>
          </cell>
        </row>
        <row r="160">
          <cell r="A160" t="str">
            <v>Baxter Healthcare Ltd.</v>
          </cell>
        </row>
        <row r="161">
          <cell r="A161" t="str">
            <v>Baxter Healthcare Ltd.</v>
          </cell>
        </row>
        <row r="162">
          <cell r="A162" t="str">
            <v>Baxter Healthcare Ltd.</v>
          </cell>
        </row>
        <row r="163">
          <cell r="A163" t="str">
            <v>Baxter Healthcare Ltd.</v>
          </cell>
        </row>
        <row r="164">
          <cell r="A164" t="str">
            <v>Baxter Healthcare Ltd.</v>
          </cell>
        </row>
        <row r="165">
          <cell r="A165" t="str">
            <v>Baxter Healthcare Ltd.</v>
          </cell>
        </row>
        <row r="166">
          <cell r="A166" t="str">
            <v>Baxter Healthcare Ltd.</v>
          </cell>
        </row>
        <row r="167">
          <cell r="A167" t="str">
            <v>Baxter Healthcare Ltd.</v>
          </cell>
        </row>
        <row r="168">
          <cell r="A168" t="str">
            <v>Baxter Healthcare Ltd.</v>
          </cell>
        </row>
        <row r="169">
          <cell r="A169" t="str">
            <v>Baxter Healthcare Ltd.</v>
          </cell>
        </row>
        <row r="170">
          <cell r="A170" t="str">
            <v>Baxter Healthcare Ltd.</v>
          </cell>
        </row>
        <row r="171">
          <cell r="A171" t="str">
            <v>Baxter Healthcare Ltd.</v>
          </cell>
        </row>
        <row r="172">
          <cell r="A172" t="str">
            <v>Baxter Healthcare Ltd.</v>
          </cell>
        </row>
        <row r="173">
          <cell r="A173" t="str">
            <v>Baxter Healthcare Ltd.</v>
          </cell>
        </row>
        <row r="174">
          <cell r="A174" t="str">
            <v>Baxter Healthcare Ltd.</v>
          </cell>
        </row>
        <row r="175">
          <cell r="A175" t="str">
            <v>Baxter Healthcare Ltd.</v>
          </cell>
        </row>
        <row r="176">
          <cell r="A176" t="str">
            <v>Baxter Healthcare Ltd.</v>
          </cell>
        </row>
        <row r="177">
          <cell r="A177" t="str">
            <v>Baxter Healthcare Ltd.</v>
          </cell>
        </row>
        <row r="178">
          <cell r="A178" t="str">
            <v>Baxter Healthcare Ltd.</v>
          </cell>
        </row>
        <row r="179">
          <cell r="A179" t="str">
            <v>Baxter Healthcare Ltd.</v>
          </cell>
        </row>
        <row r="180">
          <cell r="A180" t="str">
            <v>Baxter Healthcare Ltd.</v>
          </cell>
        </row>
        <row r="181">
          <cell r="A181" t="str">
            <v>Baxter Healthcare Ltd.</v>
          </cell>
        </row>
        <row r="182">
          <cell r="A182" t="str">
            <v>Baxter Healthcare Ltd.</v>
          </cell>
        </row>
        <row r="183">
          <cell r="A183" t="str">
            <v>Baxter Healthcare Ltd.</v>
          </cell>
        </row>
        <row r="184">
          <cell r="A184" t="str">
            <v>Baxter Healthcare Ltd.</v>
          </cell>
        </row>
        <row r="185">
          <cell r="A185" t="str">
            <v>Baxter Healthcare Ltd.</v>
          </cell>
        </row>
        <row r="186">
          <cell r="A186" t="str">
            <v>Baxter Healthcare Ltd.</v>
          </cell>
        </row>
        <row r="187">
          <cell r="A187" t="str">
            <v>Baxter Healthcare Ltd.</v>
          </cell>
        </row>
        <row r="188">
          <cell r="A188" t="str">
            <v>Baxter Healthcare Ltd.</v>
          </cell>
        </row>
        <row r="189">
          <cell r="A189" t="str">
            <v>Baxter Healthcare Ltd.</v>
          </cell>
        </row>
        <row r="190">
          <cell r="A190" t="str">
            <v>Baxter Healthcare Ltd.</v>
          </cell>
        </row>
        <row r="191">
          <cell r="A191" t="str">
            <v>Baxter Healthcare Ltd.</v>
          </cell>
        </row>
        <row r="192">
          <cell r="A192" t="str">
            <v>Baxter Healthcare Ltd.</v>
          </cell>
        </row>
        <row r="193">
          <cell r="A193" t="str">
            <v>Baxter Healthcare Ltd.</v>
          </cell>
        </row>
        <row r="194">
          <cell r="A194" t="str">
            <v>Baxter Healthcare Ltd.</v>
          </cell>
        </row>
        <row r="195">
          <cell r="A195" t="str">
            <v>Baxter Healthcare Ltd.</v>
          </cell>
        </row>
        <row r="196">
          <cell r="A196" t="str">
            <v>Baxter Healthcare Ltd.</v>
          </cell>
        </row>
        <row r="197">
          <cell r="A197" t="str">
            <v>Baxter Healthcare Ltd.</v>
          </cell>
        </row>
        <row r="198">
          <cell r="A198" t="str">
            <v>Baxter Healthcare Ltd.</v>
          </cell>
        </row>
        <row r="199">
          <cell r="A199" t="str">
            <v>Baxter Healthcare Ltd.</v>
          </cell>
        </row>
        <row r="200">
          <cell r="A200" t="str">
            <v>Baxter Healthcare Ltd.</v>
          </cell>
        </row>
        <row r="201">
          <cell r="A201" t="str">
            <v>Baxter Healthcare Ltd.</v>
          </cell>
        </row>
        <row r="202">
          <cell r="A202" t="str">
            <v>Baxter Healthcare Ltd.</v>
          </cell>
        </row>
        <row r="203">
          <cell r="A203" t="str">
            <v>Baxter Healthcare Ltd.</v>
          </cell>
        </row>
        <row r="204">
          <cell r="A204" t="str">
            <v>Baxter Healthcare Ltd.</v>
          </cell>
        </row>
        <row r="205">
          <cell r="A205" t="str">
            <v>Baxter Healthcare Ltd.</v>
          </cell>
        </row>
        <row r="206">
          <cell r="A206" t="str">
            <v>Baxter Healthcare Ltd.</v>
          </cell>
        </row>
        <row r="207">
          <cell r="A207" t="str">
            <v>Baxter Healthcare Ltd.</v>
          </cell>
        </row>
        <row r="208">
          <cell r="A208" t="str">
            <v>Baxter Healthcare Ltd.</v>
          </cell>
        </row>
        <row r="209">
          <cell r="A209" t="str">
            <v>Baxter Healthcare Ltd.</v>
          </cell>
        </row>
        <row r="210">
          <cell r="A210" t="str">
            <v>Baxter Healthcare Ltd.</v>
          </cell>
        </row>
        <row r="211">
          <cell r="A211" t="str">
            <v>Baxter Healthcare Ltd.</v>
          </cell>
        </row>
        <row r="212">
          <cell r="A212" t="str">
            <v>Baxter Healthcare Ltd.</v>
          </cell>
        </row>
        <row r="213">
          <cell r="A213" t="str">
            <v>Baxter Healthcare Ltd.</v>
          </cell>
        </row>
        <row r="214">
          <cell r="A214" t="str">
            <v>Baxter Healthcare Ltd.</v>
          </cell>
        </row>
        <row r="215">
          <cell r="A215" t="str">
            <v>Baxter Healthcare Ltd.</v>
          </cell>
        </row>
        <row r="216">
          <cell r="A216" t="str">
            <v>Baxter Healthcare Ltd.</v>
          </cell>
        </row>
        <row r="217">
          <cell r="A217" t="str">
            <v>Baxter Healthcare Ltd.</v>
          </cell>
        </row>
        <row r="218">
          <cell r="A218" t="str">
            <v>Baxter Healthcare Ltd.</v>
          </cell>
        </row>
        <row r="219">
          <cell r="A219" t="str">
            <v>Baxter Healthcare Ltd.</v>
          </cell>
        </row>
        <row r="220">
          <cell r="A220" t="str">
            <v>Baxter Healthcare Ltd.</v>
          </cell>
        </row>
        <row r="221">
          <cell r="A221" t="str">
            <v>Baxter Healthcare Ltd.</v>
          </cell>
        </row>
        <row r="222">
          <cell r="A222" t="str">
            <v>Baxter Healthcare Ltd.</v>
          </cell>
        </row>
        <row r="223">
          <cell r="A223" t="str">
            <v>Baxter Healthcare Ltd.</v>
          </cell>
        </row>
        <row r="224">
          <cell r="A224" t="str">
            <v>Baxter Healthcare Ltd.</v>
          </cell>
        </row>
        <row r="225">
          <cell r="A225" t="str">
            <v>Baxter Healthcare Ltd.</v>
          </cell>
        </row>
        <row r="226">
          <cell r="A226" t="str">
            <v>Baxter Healthcare Ltd.</v>
          </cell>
        </row>
        <row r="227">
          <cell r="A227" t="str">
            <v>Baxter Healthcare Ltd.</v>
          </cell>
        </row>
        <row r="228">
          <cell r="A228" t="str">
            <v>Baxter Healthcare Ltd.</v>
          </cell>
        </row>
        <row r="229">
          <cell r="A229" t="str">
            <v>Baxter Healthcare Ltd.</v>
          </cell>
        </row>
        <row r="230">
          <cell r="A230" t="str">
            <v>Baxter Healthcare Ltd.</v>
          </cell>
        </row>
        <row r="231">
          <cell r="A231" t="str">
            <v>Baxter Healthcare Ltd.</v>
          </cell>
        </row>
        <row r="232">
          <cell r="A232" t="str">
            <v>Baxter Healthcare Ltd.</v>
          </cell>
        </row>
        <row r="233">
          <cell r="A233" t="str">
            <v>Baxter Healthcare Ltd.</v>
          </cell>
        </row>
        <row r="234">
          <cell r="A234" t="str">
            <v>Baxter Healthcare Ltd.</v>
          </cell>
        </row>
        <row r="235">
          <cell r="A235" t="str">
            <v>Baxter Healthcare Ltd.</v>
          </cell>
        </row>
        <row r="236">
          <cell r="A236" t="str">
            <v>Baxter Healthcare Ltd.</v>
          </cell>
        </row>
        <row r="237">
          <cell r="A237" t="str">
            <v>Baxter Healthcare Ltd.</v>
          </cell>
        </row>
        <row r="238">
          <cell r="A238" t="str">
            <v>Baxter Healthcare Ltd.</v>
          </cell>
        </row>
        <row r="239">
          <cell r="A239" t="str">
            <v>Baxter Healthcare Ltd.</v>
          </cell>
        </row>
        <row r="240">
          <cell r="A240" t="str">
            <v>Baxter Healthcare Ltd.</v>
          </cell>
        </row>
        <row r="241">
          <cell r="A241" t="str">
            <v>Baxter Healthcare Ltd.</v>
          </cell>
        </row>
        <row r="242">
          <cell r="A242" t="str">
            <v>Baxter Healthcare Ltd.</v>
          </cell>
        </row>
        <row r="243">
          <cell r="A243" t="str">
            <v>Baxter Healthcare Ltd.</v>
          </cell>
        </row>
        <row r="244">
          <cell r="A244" t="str">
            <v>Baxter Healthcare Ltd.</v>
          </cell>
        </row>
        <row r="245">
          <cell r="A245" t="str">
            <v>Baxter Healthcare Ltd.</v>
          </cell>
        </row>
        <row r="246">
          <cell r="A246" t="str">
            <v>Baxter Healthcare Ltd.</v>
          </cell>
        </row>
        <row r="247">
          <cell r="A247" t="str">
            <v>Baxter Healthcare Ltd.</v>
          </cell>
        </row>
        <row r="248">
          <cell r="A248" t="str">
            <v>Baxter Healthcare Ltd.</v>
          </cell>
        </row>
        <row r="249">
          <cell r="A249" t="str">
            <v>Baxter Healthcare Ltd.</v>
          </cell>
        </row>
        <row r="250">
          <cell r="A250" t="str">
            <v>Baxter Healthcare Ltd.</v>
          </cell>
        </row>
        <row r="251">
          <cell r="A251" t="str">
            <v>Baxter Healthcare Ltd.</v>
          </cell>
        </row>
        <row r="252">
          <cell r="A252" t="str">
            <v>Baxter Healthcare Ltd.</v>
          </cell>
        </row>
        <row r="253">
          <cell r="A253" t="str">
            <v>Baxter Healthcare Ltd.</v>
          </cell>
        </row>
        <row r="254">
          <cell r="A254" t="str">
            <v>Baxter Healthcare Ltd.</v>
          </cell>
        </row>
        <row r="255">
          <cell r="A255" t="str">
            <v>Baxter Healthcare Ltd.</v>
          </cell>
        </row>
        <row r="256">
          <cell r="A256" t="str">
            <v>Baxter Healthcare Ltd.</v>
          </cell>
        </row>
        <row r="257">
          <cell r="A257" t="str">
            <v>Baxter Healthcare Ltd.</v>
          </cell>
        </row>
        <row r="258">
          <cell r="A258" t="str">
            <v>Baxter Healthcare Ltd.</v>
          </cell>
        </row>
        <row r="259">
          <cell r="A259" t="str">
            <v>Baxter Healthcare Ltd.</v>
          </cell>
        </row>
        <row r="260">
          <cell r="A260" t="str">
            <v>Baxter Healthcare Ltd.</v>
          </cell>
        </row>
        <row r="261">
          <cell r="A261" t="str">
            <v>Baxter Healthcare Ltd.</v>
          </cell>
        </row>
        <row r="262">
          <cell r="A262" t="str">
            <v>Baxter Healthcare Ltd.</v>
          </cell>
        </row>
        <row r="263">
          <cell r="A263" t="str">
            <v>Baxter Healthcare Ltd.</v>
          </cell>
        </row>
        <row r="264">
          <cell r="A264" t="str">
            <v>Baxter Healthcare Ltd.</v>
          </cell>
        </row>
        <row r="265">
          <cell r="A265" t="str">
            <v>Baxter Healthcare Ltd.</v>
          </cell>
        </row>
        <row r="266">
          <cell r="A266" t="str">
            <v>Baxter Healthcare Ltd.</v>
          </cell>
        </row>
        <row r="267">
          <cell r="A267" t="str">
            <v>Baxter Healthcare Ltd.</v>
          </cell>
        </row>
        <row r="268">
          <cell r="A268" t="str">
            <v>Baxter Healthcare Ltd.</v>
          </cell>
        </row>
        <row r="269">
          <cell r="A269" t="str">
            <v>Baxter Healthcare Ltd.</v>
          </cell>
        </row>
        <row r="270">
          <cell r="A270" t="str">
            <v>Baxter Healthcare Ltd.</v>
          </cell>
        </row>
        <row r="271">
          <cell r="A271" t="str">
            <v>Baxter Healthcare Ltd.</v>
          </cell>
        </row>
        <row r="272">
          <cell r="A272" t="str">
            <v>Baxter Healthcare Ltd.</v>
          </cell>
        </row>
        <row r="273">
          <cell r="A273" t="str">
            <v>Baxter Healthcare Ltd.</v>
          </cell>
        </row>
        <row r="274">
          <cell r="A274" t="str">
            <v>Baxter Healthcare Ltd.</v>
          </cell>
        </row>
        <row r="275">
          <cell r="A275" t="str">
            <v>Baxter Healthcare Ltd.</v>
          </cell>
        </row>
        <row r="276">
          <cell r="A276" t="str">
            <v>Baxter Healthcare Ltd.</v>
          </cell>
        </row>
        <row r="277">
          <cell r="A277" t="str">
            <v>Baxter Healthcare Ltd.</v>
          </cell>
        </row>
        <row r="278">
          <cell r="A278" t="str">
            <v>Baxter Healthcare Ltd.</v>
          </cell>
        </row>
        <row r="279">
          <cell r="A279" t="str">
            <v>Baxter Healthcare Ltd.</v>
          </cell>
        </row>
        <row r="280">
          <cell r="A280" t="str">
            <v>Baxter Healthcare Ltd.</v>
          </cell>
        </row>
        <row r="281">
          <cell r="A281" t="str">
            <v>Baxter Healthcare Ltd.</v>
          </cell>
        </row>
        <row r="282">
          <cell r="A282" t="str">
            <v>Baxter Healthcare Ltd.</v>
          </cell>
        </row>
        <row r="283">
          <cell r="A283" t="str">
            <v>Baxter Healthcare Ltd.</v>
          </cell>
        </row>
        <row r="284">
          <cell r="A284" t="str">
            <v>Baxter Healthcare Ltd.</v>
          </cell>
        </row>
        <row r="285">
          <cell r="A285" t="str">
            <v>Baxter Healthcare Ltd.</v>
          </cell>
        </row>
        <row r="286">
          <cell r="A286" t="str">
            <v>Baxter Healthcare Ltd.</v>
          </cell>
        </row>
        <row r="287">
          <cell r="A287" t="str">
            <v>Baxter Healthcare Ltd.</v>
          </cell>
        </row>
        <row r="288">
          <cell r="A288" t="str">
            <v>Baxter Healthcare Ltd.</v>
          </cell>
        </row>
        <row r="289">
          <cell r="A289" t="str">
            <v>Baxter Healthcare Ltd.</v>
          </cell>
        </row>
        <row r="290">
          <cell r="A290" t="str">
            <v>Baxter Healthcare Ltd.</v>
          </cell>
        </row>
        <row r="291">
          <cell r="A291" t="str">
            <v>Baxter Healthcare Ltd.</v>
          </cell>
        </row>
        <row r="292">
          <cell r="A292" t="str">
            <v>Baxter Healthcare Ltd.</v>
          </cell>
        </row>
        <row r="293">
          <cell r="A293" t="str">
            <v>Baxter Healthcare Ltd.</v>
          </cell>
        </row>
        <row r="294">
          <cell r="A294" t="str">
            <v>Baxter Healthcare Ltd.</v>
          </cell>
        </row>
        <row r="295">
          <cell r="A295" t="str">
            <v>Baxter Healthcare Ltd.</v>
          </cell>
        </row>
        <row r="296">
          <cell r="A296" t="str">
            <v>Baxter Healthcare Ltd.</v>
          </cell>
        </row>
        <row r="297">
          <cell r="A297" t="str">
            <v>Baxter Healthcare Ltd.</v>
          </cell>
        </row>
        <row r="298">
          <cell r="A298" t="str">
            <v>Baxter Healthcare Ltd.</v>
          </cell>
        </row>
        <row r="299">
          <cell r="A299" t="str">
            <v>Baxter Healthcare Ltd.</v>
          </cell>
        </row>
        <row r="300">
          <cell r="A300" t="str">
            <v>Baxter Healthcare Ltd.</v>
          </cell>
        </row>
        <row r="301">
          <cell r="A301" t="str">
            <v>Baxter Healthcare Ltd.</v>
          </cell>
        </row>
        <row r="302">
          <cell r="A302" t="str">
            <v>Baxter Healthcare Ltd.</v>
          </cell>
        </row>
        <row r="303">
          <cell r="A303" t="str">
            <v>Baxter Healthcare Ltd.</v>
          </cell>
        </row>
        <row r="304">
          <cell r="A304" t="str">
            <v>Baxter Healthcare Ltd.</v>
          </cell>
        </row>
        <row r="305">
          <cell r="A305" t="str">
            <v>Baxter Healthcare Ltd.</v>
          </cell>
        </row>
        <row r="306">
          <cell r="A306" t="str">
            <v>Baxter Healthcare Ltd.</v>
          </cell>
        </row>
        <row r="307">
          <cell r="A307" t="str">
            <v>Baxter Healthcare Ltd.</v>
          </cell>
        </row>
        <row r="308">
          <cell r="A308" t="str">
            <v>Baxter Healthcare Ltd.</v>
          </cell>
        </row>
        <row r="309">
          <cell r="A309" t="str">
            <v>Baxter Healthcare Ltd.</v>
          </cell>
        </row>
        <row r="310">
          <cell r="A310" t="str">
            <v>Baxter Healthcare Ltd.</v>
          </cell>
        </row>
        <row r="311">
          <cell r="A311" t="str">
            <v>Baxter Healthcare Ltd.</v>
          </cell>
        </row>
        <row r="312">
          <cell r="A312" t="str">
            <v>Baxter Healthcare Ltd.</v>
          </cell>
        </row>
        <row r="313">
          <cell r="A313" t="str">
            <v>Baxter Healthcare Ltd.</v>
          </cell>
        </row>
        <row r="314">
          <cell r="A314" t="str">
            <v>Baxter Healthcare Ltd.</v>
          </cell>
        </row>
        <row r="315">
          <cell r="A315" t="str">
            <v>Baxter Healthcare Ltd.</v>
          </cell>
        </row>
        <row r="316">
          <cell r="A316" t="str">
            <v>Baxter Healthcare Ltd.</v>
          </cell>
        </row>
        <row r="317">
          <cell r="A317" t="str">
            <v>Baxter Healthcare Ltd.</v>
          </cell>
        </row>
        <row r="318">
          <cell r="A318" t="str">
            <v>Baxter Healthcare Ltd.</v>
          </cell>
        </row>
        <row r="319">
          <cell r="A319" t="str">
            <v>Baxter Healthcare Ltd.</v>
          </cell>
        </row>
        <row r="320">
          <cell r="A320" t="str">
            <v>Baxter Healthcare Ltd.</v>
          </cell>
        </row>
        <row r="321">
          <cell r="A321" t="str">
            <v>Baxter Healthcare Ltd.</v>
          </cell>
        </row>
        <row r="322">
          <cell r="A322" t="str">
            <v>Baxter Healthcare Ltd.</v>
          </cell>
        </row>
        <row r="323">
          <cell r="A323" t="str">
            <v>Baxter Healthcare Ltd.</v>
          </cell>
        </row>
        <row r="324">
          <cell r="A324" t="str">
            <v>Baxter Healthcare Ltd.</v>
          </cell>
        </row>
        <row r="325">
          <cell r="A325" t="str">
            <v>Baxter Healthcare Ltd.</v>
          </cell>
        </row>
        <row r="326">
          <cell r="A326" t="str">
            <v>Baxter Healthcare Ltd.</v>
          </cell>
        </row>
        <row r="327">
          <cell r="A327" t="str">
            <v>Baxter Healthcare Ltd.</v>
          </cell>
        </row>
        <row r="328">
          <cell r="A328" t="str">
            <v>Baxter Healthcare Ltd.</v>
          </cell>
        </row>
        <row r="329">
          <cell r="A329" t="str">
            <v>Baxter Healthcare Ltd.</v>
          </cell>
        </row>
        <row r="330">
          <cell r="A330" t="str">
            <v>Baxter Healthcare Ltd.</v>
          </cell>
        </row>
        <row r="331">
          <cell r="A331" t="str">
            <v>Baxter Healthcare Ltd.</v>
          </cell>
        </row>
        <row r="332">
          <cell r="A332" t="str">
            <v>Baxter Healthcare Ltd.</v>
          </cell>
        </row>
        <row r="333">
          <cell r="A333" t="str">
            <v>Baxter Healthcare Ltd.</v>
          </cell>
        </row>
        <row r="334">
          <cell r="A334" t="str">
            <v>Baxter Healthcare Ltd.</v>
          </cell>
        </row>
        <row r="335">
          <cell r="A335" t="str">
            <v>Baxter Healthcare Ltd.</v>
          </cell>
        </row>
        <row r="336">
          <cell r="A336" t="str">
            <v>Baxter Healthcare Ltd.</v>
          </cell>
        </row>
        <row r="337">
          <cell r="A337" t="str">
            <v>Baxter Healthcare Ltd.</v>
          </cell>
        </row>
        <row r="338">
          <cell r="A338" t="str">
            <v>Baxter Healthcare Ltd.</v>
          </cell>
        </row>
        <row r="339">
          <cell r="A339" t="str">
            <v>Baxter Healthcare Ltd.</v>
          </cell>
        </row>
        <row r="340">
          <cell r="A340" t="str">
            <v>Baxter Healthcare Ltd.</v>
          </cell>
        </row>
        <row r="341">
          <cell r="A341" t="str">
            <v>Baxter Healthcare Ltd.</v>
          </cell>
        </row>
        <row r="342">
          <cell r="A342" t="str">
            <v>Baxter Healthcare Ltd.</v>
          </cell>
        </row>
        <row r="343">
          <cell r="A343" t="str">
            <v>Baxter Healthcare Ltd.</v>
          </cell>
        </row>
        <row r="344">
          <cell r="A344" t="str">
            <v>Baxter Healthcare Ltd.</v>
          </cell>
        </row>
        <row r="345">
          <cell r="A345" t="str">
            <v>Baxter Healthcare Ltd.</v>
          </cell>
        </row>
        <row r="346">
          <cell r="A346" t="str">
            <v>Baxter Healthcare Ltd.</v>
          </cell>
        </row>
        <row r="347">
          <cell r="A347" t="str">
            <v>Baxter Healthcare Ltd.</v>
          </cell>
        </row>
        <row r="348">
          <cell r="A348" t="str">
            <v>Baxter Healthcare Ltd.</v>
          </cell>
        </row>
        <row r="349">
          <cell r="A349" t="str">
            <v>Baxter Healthcare Ltd.</v>
          </cell>
        </row>
        <row r="350">
          <cell r="A350" t="str">
            <v>Baxter Healthcare Ltd.</v>
          </cell>
        </row>
        <row r="351">
          <cell r="A351" t="str">
            <v>Baxter Healthcare Ltd.</v>
          </cell>
        </row>
        <row r="352">
          <cell r="A352" t="str">
            <v>Baxter Healthcare Ltd.</v>
          </cell>
        </row>
        <row r="353">
          <cell r="A353" t="str">
            <v>Baxter Healthcare Ltd.</v>
          </cell>
        </row>
        <row r="354">
          <cell r="A354" t="str">
            <v>Baxter Healthcare Ltd.</v>
          </cell>
        </row>
        <row r="355">
          <cell r="A355" t="str">
            <v>Baxter Healthcare Ltd.</v>
          </cell>
        </row>
        <row r="356">
          <cell r="A356" t="str">
            <v>Baxter Healthcare Ltd.</v>
          </cell>
        </row>
        <row r="357">
          <cell r="A357" t="str">
            <v>Baxter Healthcare Ltd.</v>
          </cell>
        </row>
        <row r="358">
          <cell r="A358" t="str">
            <v>Baxter Healthcare Ltd.</v>
          </cell>
        </row>
        <row r="359">
          <cell r="A359" t="str">
            <v>Baxter Healthcare Ltd.</v>
          </cell>
        </row>
        <row r="360">
          <cell r="A360" t="str">
            <v>Baxter Healthcare Ltd.</v>
          </cell>
        </row>
        <row r="361">
          <cell r="A361" t="str">
            <v>Baxter Healthcare Ltd.</v>
          </cell>
        </row>
        <row r="362">
          <cell r="A362" t="str">
            <v>Baxter Healthcare Ltd.</v>
          </cell>
        </row>
        <row r="363">
          <cell r="A363" t="str">
            <v>Baxter Healthcare Ltd.</v>
          </cell>
        </row>
        <row r="364">
          <cell r="A364" t="str">
            <v>Baxter Healthcare Ltd.</v>
          </cell>
        </row>
        <row r="365">
          <cell r="A365" t="str">
            <v>Baxter Healthcare Ltd.</v>
          </cell>
        </row>
        <row r="366">
          <cell r="A366" t="str">
            <v>Baxter Healthcare Ltd.</v>
          </cell>
        </row>
        <row r="367">
          <cell r="A367" t="str">
            <v>Baxter Healthcare Ltd.</v>
          </cell>
        </row>
        <row r="368">
          <cell r="A368" t="str">
            <v>Baxter Healthcare Ltd.</v>
          </cell>
        </row>
        <row r="369">
          <cell r="A369" t="str">
            <v>Baxter Healthcare Ltd.</v>
          </cell>
        </row>
        <row r="370">
          <cell r="A370" t="str">
            <v>Baxter Healthcare Ltd.</v>
          </cell>
        </row>
        <row r="371">
          <cell r="A371" t="str">
            <v>Baxter Healthcare Ltd.</v>
          </cell>
        </row>
        <row r="372">
          <cell r="A372" t="str">
            <v>Baxter Healthcare Ltd.</v>
          </cell>
        </row>
        <row r="373">
          <cell r="A373" t="str">
            <v>Baxter Healthcare Ltd.</v>
          </cell>
        </row>
        <row r="374">
          <cell r="A374" t="str">
            <v>Baxter Healthcare Ltd.</v>
          </cell>
        </row>
        <row r="375">
          <cell r="A375" t="str">
            <v>Baxter Healthcare Ltd.</v>
          </cell>
        </row>
        <row r="376">
          <cell r="A376" t="str">
            <v>Baxter Healthcare Ltd.</v>
          </cell>
        </row>
        <row r="377">
          <cell r="A377" t="str">
            <v>Baxter Healthcare Ltd.</v>
          </cell>
        </row>
        <row r="378">
          <cell r="A378" t="str">
            <v>Baxter Healthcare Ltd.</v>
          </cell>
        </row>
        <row r="379">
          <cell r="A379" t="str">
            <v>Baxter Healthcare Ltd.</v>
          </cell>
        </row>
        <row r="380">
          <cell r="A380" t="str">
            <v>Baxter Healthcare Ltd.</v>
          </cell>
        </row>
        <row r="381">
          <cell r="A381" t="str">
            <v>Baxter Healthcare Ltd.</v>
          </cell>
        </row>
        <row r="382">
          <cell r="A382" t="str">
            <v>Baxter Healthcare Ltd.</v>
          </cell>
        </row>
        <row r="383">
          <cell r="A383" t="str">
            <v>Baxter Healthcare Ltd.</v>
          </cell>
        </row>
        <row r="384">
          <cell r="A384" t="str">
            <v>Baxter Healthcare Ltd.</v>
          </cell>
        </row>
        <row r="385">
          <cell r="A385" t="str">
            <v>Baxter Healthcare Ltd.</v>
          </cell>
        </row>
        <row r="386">
          <cell r="A386" t="str">
            <v>Baxter Healthcare Ltd.</v>
          </cell>
        </row>
        <row r="387">
          <cell r="A387" t="str">
            <v>Baxter Healthcare Ltd.</v>
          </cell>
        </row>
        <row r="388">
          <cell r="A388" t="str">
            <v>Baxter Healthcare Ltd.</v>
          </cell>
        </row>
        <row r="389">
          <cell r="A389" t="str">
            <v>Baxter Healthcare Ltd.</v>
          </cell>
        </row>
        <row r="390">
          <cell r="A390" t="str">
            <v>Baxter Healthcare Ltd.</v>
          </cell>
        </row>
        <row r="391">
          <cell r="A391" t="str">
            <v>Baxter Healthcare Ltd.</v>
          </cell>
        </row>
        <row r="392">
          <cell r="A392" t="str">
            <v>Baxter Healthcare Ltd.</v>
          </cell>
        </row>
        <row r="393">
          <cell r="A393" t="str">
            <v>Baxter Healthcare Ltd.</v>
          </cell>
        </row>
        <row r="394">
          <cell r="A394" t="str">
            <v>Baxter Healthcare Ltd.</v>
          </cell>
        </row>
        <row r="395">
          <cell r="A395" t="str">
            <v>Baxter Healthcare Ltd.</v>
          </cell>
        </row>
        <row r="396">
          <cell r="A396" t="str">
            <v>Baxter Healthcare Ltd.</v>
          </cell>
        </row>
        <row r="397">
          <cell r="A397" t="str">
            <v>Baxter Healthcare Ltd.</v>
          </cell>
        </row>
        <row r="398">
          <cell r="A398" t="str">
            <v>Baxter Healthcare Ltd.</v>
          </cell>
        </row>
        <row r="399">
          <cell r="A399" t="str">
            <v>Baxter Healthcare Ltd.</v>
          </cell>
        </row>
        <row r="400">
          <cell r="A400" t="str">
            <v>Baxter Healthcare Ltd.</v>
          </cell>
        </row>
        <row r="401">
          <cell r="A401" t="str">
            <v>Baxter Healthcare Ltd.</v>
          </cell>
        </row>
        <row r="402">
          <cell r="A402" t="str">
            <v>Baxter Healthcare Ltd.</v>
          </cell>
        </row>
        <row r="403">
          <cell r="A403" t="str">
            <v>Baxter Healthcare Ltd.</v>
          </cell>
        </row>
        <row r="404">
          <cell r="A404" t="str">
            <v>Baxter Healthcare Ltd.</v>
          </cell>
        </row>
        <row r="405">
          <cell r="A405" t="str">
            <v>Baxter Healthcare Ltd.</v>
          </cell>
        </row>
        <row r="406">
          <cell r="A406" t="str">
            <v>Baxter Healthcare Ltd.</v>
          </cell>
        </row>
        <row r="407">
          <cell r="A407" t="str">
            <v>Baxter Healthcare Ltd.</v>
          </cell>
        </row>
        <row r="408">
          <cell r="A408" t="str">
            <v>Baxter Healthcare Ltd.</v>
          </cell>
        </row>
        <row r="409">
          <cell r="A409" t="str">
            <v>Baxter Healthcare Ltd.</v>
          </cell>
        </row>
        <row r="410">
          <cell r="A410" t="str">
            <v>Baxter Healthcare Ltd.</v>
          </cell>
        </row>
        <row r="411">
          <cell r="A411" t="str">
            <v>Baxter Healthcare Ltd.</v>
          </cell>
        </row>
        <row r="412">
          <cell r="A412" t="str">
            <v>Baxter Healthcare Ltd.</v>
          </cell>
        </row>
        <row r="413">
          <cell r="A413" t="str">
            <v>Baxter Healthcare Ltd.</v>
          </cell>
        </row>
        <row r="414">
          <cell r="A414" t="str">
            <v>Baxter Healthcare Ltd.</v>
          </cell>
        </row>
        <row r="415">
          <cell r="A415" t="str">
            <v>Baxter Healthcare Ltd.</v>
          </cell>
        </row>
        <row r="416">
          <cell r="A416" t="str">
            <v>Baxter Healthcare Ltd.</v>
          </cell>
        </row>
        <row r="417">
          <cell r="A417" t="str">
            <v>Baxter Healthcare Ltd.</v>
          </cell>
        </row>
        <row r="418">
          <cell r="A418" t="str">
            <v>Baxter Healthcare Ltd.</v>
          </cell>
        </row>
        <row r="419">
          <cell r="A419" t="str">
            <v>Baxter Healthcare Ltd.</v>
          </cell>
        </row>
        <row r="420">
          <cell r="A420" t="str">
            <v>Baxter Healthcare Ltd.</v>
          </cell>
        </row>
        <row r="421">
          <cell r="A421" t="str">
            <v>Baxter Healthcare Ltd.</v>
          </cell>
        </row>
        <row r="422">
          <cell r="A422" t="str">
            <v>Baxter Healthcare Ltd.</v>
          </cell>
        </row>
        <row r="423">
          <cell r="A423" t="str">
            <v>Baxter Healthcare Ltd.</v>
          </cell>
        </row>
        <row r="424">
          <cell r="A424" t="str">
            <v>Baxter Healthcare Ltd.</v>
          </cell>
        </row>
        <row r="425">
          <cell r="A425" t="str">
            <v>Baxter Healthcare Ltd.</v>
          </cell>
        </row>
        <row r="426">
          <cell r="A426" t="str">
            <v>Baxter Healthcare Ltd.</v>
          </cell>
        </row>
        <row r="427">
          <cell r="A427" t="str">
            <v>Baxter Healthcare Ltd.</v>
          </cell>
        </row>
        <row r="428">
          <cell r="A428" t="str">
            <v>Baxter Healthcare Ltd.</v>
          </cell>
        </row>
        <row r="429">
          <cell r="A429" t="str">
            <v>Baxter Healthcare Ltd.</v>
          </cell>
        </row>
        <row r="430">
          <cell r="A430" t="str">
            <v>Baxter Healthcare Ltd.</v>
          </cell>
        </row>
        <row r="431">
          <cell r="A431" t="str">
            <v>Baxter Healthcare Ltd.</v>
          </cell>
        </row>
        <row r="432">
          <cell r="A432" t="str">
            <v>Baxter Healthcare Ltd.</v>
          </cell>
        </row>
        <row r="433">
          <cell r="A433" t="str">
            <v>Baxter Healthcare Ltd.</v>
          </cell>
        </row>
        <row r="434">
          <cell r="A434" t="str">
            <v>Baxter Healthcare Ltd.</v>
          </cell>
        </row>
        <row r="435">
          <cell r="A435" t="str">
            <v>Baxter Healthcare Ltd.</v>
          </cell>
        </row>
        <row r="436">
          <cell r="A436" t="str">
            <v>Baxter Healthcare Ltd.</v>
          </cell>
        </row>
        <row r="437">
          <cell r="A437" t="str">
            <v>Baxter Healthcare Ltd.</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chedule"/>
      <sheetName val="Sales data"/>
      <sheetName val="Profit Share"/>
      <sheetName val="SEPT. 2015"/>
      <sheetName val="Sheet1"/>
    </sheetNames>
    <sheetDataSet>
      <sheetData sheetId="0">
        <row r="2">
          <cell r="A2" t="str">
            <v>Band A</v>
          </cell>
        </row>
        <row r="3">
          <cell r="A3" t="str">
            <v>Band B</v>
          </cell>
        </row>
        <row r="4">
          <cell r="A4" t="str">
            <v>Band C</v>
          </cell>
        </row>
        <row r="5">
          <cell r="A5" t="str">
            <v>Band D</v>
          </cell>
        </row>
        <row r="6">
          <cell r="A6" t="str">
            <v xml:space="preserve">Band E   Kabiven Bag </v>
          </cell>
        </row>
        <row r="7">
          <cell r="A7" t="str">
            <v>Band F</v>
          </cell>
        </row>
        <row r="8">
          <cell r="A8" t="str">
            <v>Band G (if patient has spare pump daily charge)</v>
          </cell>
        </row>
        <row r="9">
          <cell r="A9" t="str">
            <v>Standard Delivery</v>
          </cell>
        </row>
        <row r="10">
          <cell r="A10" t="str">
            <v>Early/Late Delivery Mon-Fri</v>
          </cell>
        </row>
        <row r="11">
          <cell r="A11" t="str">
            <v>Saturday Delivery</v>
          </cell>
        </row>
        <row r="12">
          <cell r="A12" t="str">
            <v>Sunday Delivery</v>
          </cell>
        </row>
        <row r="13">
          <cell r="A13" t="str">
            <v>Supplementry Charge for Redelivery</v>
          </cell>
        </row>
        <row r="14">
          <cell r="A14" t="str">
            <v>Multiple Deliveries at the same address</v>
          </cell>
        </row>
        <row r="15">
          <cell r="A15" t="str">
            <v>Holiday Delivery</v>
          </cell>
        </row>
        <row r="16">
          <cell r="A16" t="str">
            <v>Emergency Delivery Charge</v>
          </cell>
        </row>
        <row r="17">
          <cell r="A17" t="str">
            <v>Collection of Unused product and ancillaries</v>
          </cell>
        </row>
        <row r="18">
          <cell r="A18" t="str">
            <v>Nursing Services</v>
          </cell>
        </row>
        <row r="19">
          <cell r="A19" t="str">
            <v xml:space="preserve">Daily Pump Charge </v>
          </cell>
        </row>
        <row r="20">
          <cell r="A20" t="str">
            <v>Rucksack HPN Pump</v>
          </cell>
        </row>
        <row r="21">
          <cell r="A21" t="str">
            <v>Band A March 2014</v>
          </cell>
        </row>
        <row r="22">
          <cell r="A22" t="str">
            <v xml:space="preserve">Standard Delivery </v>
          </cell>
        </row>
        <row r="23">
          <cell r="A23" t="str">
            <v>Band D March 2014</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chedule"/>
      <sheetName val="Sales data"/>
      <sheetName val="Profit Share"/>
      <sheetName val="NOV 2015"/>
    </sheetNames>
    <sheetDataSet>
      <sheetData sheetId="0">
        <row r="2">
          <cell r="A2" t="str">
            <v>Band A</v>
          </cell>
        </row>
        <row r="3">
          <cell r="A3" t="str">
            <v>Band B</v>
          </cell>
        </row>
        <row r="4">
          <cell r="A4" t="str">
            <v>Band C</v>
          </cell>
        </row>
        <row r="5">
          <cell r="A5" t="str">
            <v>Band D</v>
          </cell>
        </row>
        <row r="6">
          <cell r="A6" t="str">
            <v xml:space="preserve">Band E   Kabiven Bag </v>
          </cell>
        </row>
        <row r="7">
          <cell r="A7" t="str">
            <v>Band F</v>
          </cell>
        </row>
        <row r="8">
          <cell r="A8" t="str">
            <v>Band G (if patient has spare pump daily charge)</v>
          </cell>
        </row>
        <row r="9">
          <cell r="A9" t="str">
            <v>Standard Delivery</v>
          </cell>
        </row>
        <row r="10">
          <cell r="A10" t="str">
            <v>Early/Late Delivery Mon-Fri</v>
          </cell>
        </row>
        <row r="11">
          <cell r="A11" t="str">
            <v>Saturday Delivery</v>
          </cell>
        </row>
        <row r="12">
          <cell r="A12" t="str">
            <v>Sunday Delivery</v>
          </cell>
        </row>
        <row r="13">
          <cell r="A13" t="str">
            <v>Supplementry Charge for Redelivery</v>
          </cell>
        </row>
        <row r="14">
          <cell r="A14" t="str">
            <v>Multiple Deliveries at the same address</v>
          </cell>
        </row>
        <row r="15">
          <cell r="A15" t="str">
            <v>Holiday Delivery</v>
          </cell>
        </row>
        <row r="16">
          <cell r="A16" t="str">
            <v>Emergency Delivery Charge</v>
          </cell>
        </row>
        <row r="17">
          <cell r="A17" t="str">
            <v>Collection of Unused product and ancillaries</v>
          </cell>
        </row>
        <row r="18">
          <cell r="A18" t="str">
            <v>Nursing Services</v>
          </cell>
        </row>
        <row r="19">
          <cell r="A19" t="str">
            <v xml:space="preserve">Daily Pump Charge </v>
          </cell>
        </row>
        <row r="20">
          <cell r="A20" t="str">
            <v>Rucksack HPN Pump</v>
          </cell>
        </row>
        <row r="21">
          <cell r="A21" t="str">
            <v>Band A March 2014</v>
          </cell>
        </row>
        <row r="22">
          <cell r="A22" t="str">
            <v xml:space="preserve">Standard Delivery </v>
          </cell>
        </row>
        <row r="23">
          <cell r="A23" t="str">
            <v>Band D March 2014</v>
          </cell>
        </row>
      </sheetData>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cMichael, Nikki" refreshedDate="43880.440257175927" createdVersion="6" refreshedVersion="6" minRefreshableVersion="3" recordCount="315" xr:uid="{3F7AFFA5-29E6-4DC1-9988-EEC924CFD322}">
  <cacheSource type="worksheet">
    <worksheetSource ref="A4:CO1048576" sheet="MonthlySalesData"/>
  </cacheSource>
  <cacheFields count="93">
    <cacheField name="Supplier short name" numFmtId="0">
      <sharedItems containsNonDate="0" containsString="0" containsBlank="1"/>
    </cacheField>
    <cacheField name="Referring Customer Name" numFmtId="0">
      <sharedItems containsBlank="1" count="2">
        <e v="#N/A"/>
        <m/>
      </sharedItems>
    </cacheField>
    <cacheField name="Referring Customer Code or Postcode" numFmtId="0">
      <sharedItems containsNonDate="0" containsString="0" containsBlank="1"/>
    </cacheField>
    <cacheField name="Customer Name" numFmtId="0">
      <sharedItems containsBlank="1"/>
    </cacheField>
    <cacheField name="Customer Code" numFmtId="0">
      <sharedItems containsNonDate="0" containsString="0" containsBlank="1"/>
    </cacheField>
    <cacheField name="Product Code" numFmtId="0">
      <sharedItems containsNonDate="0" containsString="0" containsBlank="1"/>
    </cacheField>
    <cacheField name="Product Name" numFmtId="0">
      <sharedItems containsBlank="1"/>
    </cacheField>
    <cacheField name="Supplier Name" numFmtId="0">
      <sharedItems containsString="0" containsBlank="1" containsNumber="1" containsInteger="1" minValue="0" maxValue="0"/>
    </cacheField>
    <cacheField name="Pack/Vials" numFmtId="0">
      <sharedItems containsNonDate="0" containsString="0" containsBlank="1"/>
    </cacheField>
    <cacheField name="Total units purchased" numFmtId="0">
      <sharedItems containsNonDate="0" containsString="0" containsBlank="1"/>
    </cacheField>
    <cacheField name="Pack Size" numFmtId="0">
      <sharedItems containsBlank="1"/>
    </cacheField>
    <cacheField name="Line Type (Product)" numFmtId="0">
      <sharedItems containsBlank="1"/>
    </cacheField>
    <cacheField name="Price per unit of measure" numFmtId="0">
      <sharedItems containsBlank="1"/>
    </cacheField>
    <cacheField name="Total Sales Value" numFmtId="0">
      <sharedItems containsNonDate="0" containsString="0" containsBlank="1"/>
    </cacheField>
    <cacheField name="Date delivered" numFmtId="0">
      <sharedItems containsNonDate="0" containsString="0" containsBlank="1"/>
    </cacheField>
    <cacheField name="Delivery Indicator" numFmtId="0">
      <sharedItems containsNonDate="0" containsString="0" containsBlank="1"/>
    </cacheField>
    <cacheField name="Report Extract date" numFmtId="0">
      <sharedItems containsNonDate="0" containsDate="1" containsString="0" containsBlank="1" minDate="1899-12-30T00:00:00" maxDate="1899-12-31T00:00:00"/>
    </cacheField>
    <cacheField name="Unique Sales Order Ref" numFmtId="0">
      <sharedItems containsNonDate="0" containsString="0" containsBlank="1"/>
    </cacheField>
    <cacheField name="check Units per pack" numFmtId="0">
      <sharedItems containsBlank="1"/>
    </cacheField>
    <cacheField name="Check Total units Purchased" numFmtId="0">
      <sharedItems containsBlank="1"/>
    </cacheField>
    <cacheField name="Check pack Price" numFmtId="0">
      <sharedItems containsBlank="1"/>
    </cacheField>
    <cacheField name="Check Price per unit of measure" numFmtId="164">
      <sharedItems containsBlank="1"/>
    </cacheField>
    <cacheField name="Check Products" numFmtId="0">
      <sharedItems containsBlank="1"/>
    </cacheField>
    <cacheField name="Check Customers" numFmtId="0">
      <sharedItems containsBlank="1"/>
    </cacheField>
    <cacheField name="Check Area Teams" numFmtId="0">
      <sharedItems containsBlank="1"/>
    </cacheField>
    <cacheField name="LineID" numFmtId="0">
      <sharedItems containsBlank="1"/>
    </cacheField>
    <cacheField name="Supplier own check1" numFmtId="0">
      <sharedItems containsNonDate="0" containsString="0" containsBlank="1"/>
    </cacheField>
    <cacheField name="Supplier own check2" numFmtId="0">
      <sharedItems containsNonDate="0" containsString="0" containsBlank="1"/>
    </cacheField>
    <cacheField name="Supplier own check3" numFmtId="0">
      <sharedItems containsNonDate="0" containsString="0" containsBlank="1"/>
    </cacheField>
    <cacheField name="Supplier own check4" numFmtId="0">
      <sharedItems containsNonDate="0" containsString="0" containsBlank="1"/>
    </cacheField>
    <cacheField name="Supplier own check5" numFmtId="0">
      <sharedItems containsNonDate="0" containsString="0" containsBlank="1"/>
    </cacheField>
    <cacheField name="Supplier own check6" numFmtId="0">
      <sharedItems containsNonDate="0" containsString="0" containsBlank="1"/>
    </cacheField>
    <cacheField name="Supplier own check7" numFmtId="0">
      <sharedItems containsNonDate="0" containsString="0" containsBlank="1"/>
    </cacheField>
    <cacheField name="Supplier own check8" numFmtId="0">
      <sharedItems containsNonDate="0" containsString="0" containsBlank="1"/>
    </cacheField>
    <cacheField name="Supplier own check9" numFmtId="0">
      <sharedItems containsNonDate="0" containsString="0" containsBlank="1"/>
    </cacheField>
    <cacheField name="Supplier own check10" numFmtId="0">
      <sharedItems containsNonDate="0" containsString="0" containsBlank="1"/>
    </cacheField>
    <cacheField name="Supplier own check11" numFmtId="0">
      <sharedItems containsNonDate="0" containsString="0" containsBlank="1"/>
    </cacheField>
    <cacheField name="Supplier own check12" numFmtId="0">
      <sharedItems containsNonDate="0" containsString="0" containsBlank="1"/>
    </cacheField>
    <cacheField name="Supplier own check13" numFmtId="0">
      <sharedItems containsNonDate="0" containsString="0" containsBlank="1"/>
    </cacheField>
    <cacheField name="Supplier own check14" numFmtId="0">
      <sharedItems containsNonDate="0" containsString="0" containsBlank="1"/>
    </cacheField>
    <cacheField name="Supplier own check15" numFmtId="0">
      <sharedItems containsNonDate="0" containsString="0" containsBlank="1"/>
    </cacheField>
    <cacheField name="Supplier own check16" numFmtId="0">
      <sharedItems containsNonDate="0" containsString="0" containsBlank="1"/>
    </cacheField>
    <cacheField name="Supplier own check17" numFmtId="0">
      <sharedItems containsNonDate="0" containsString="0" containsBlank="1"/>
    </cacheField>
    <cacheField name="Supplier own check18" numFmtId="0">
      <sharedItems containsNonDate="0" containsString="0" containsBlank="1"/>
    </cacheField>
    <cacheField name="Supplier own check19" numFmtId="0">
      <sharedItems containsNonDate="0" containsString="0" containsBlank="1"/>
    </cacheField>
    <cacheField name="Supplier own check20" numFmtId="0">
      <sharedItems containsNonDate="0" containsString="0" containsBlank="1"/>
    </cacheField>
    <cacheField name="Supplier own check21" numFmtId="0">
      <sharedItems containsNonDate="0" containsString="0" containsBlank="1"/>
    </cacheField>
    <cacheField name="Supplier own check22" numFmtId="0">
      <sharedItems containsNonDate="0" containsString="0" containsBlank="1"/>
    </cacheField>
    <cacheField name="Supplier own check23" numFmtId="0">
      <sharedItems containsNonDate="0" containsString="0" containsBlank="1"/>
    </cacheField>
    <cacheField name="Supplier own check24" numFmtId="0">
      <sharedItems containsNonDate="0" containsString="0" containsBlank="1"/>
    </cacheField>
    <cacheField name="Supplier own check25" numFmtId="0">
      <sharedItems containsNonDate="0" containsString="0" containsBlank="1"/>
    </cacheField>
    <cacheField name="Supplier own check26" numFmtId="0">
      <sharedItems containsNonDate="0" containsString="0" containsBlank="1"/>
    </cacheField>
    <cacheField name="Supplier Product Code" numFmtId="0">
      <sharedItems containsString="0" containsBlank="1" containsNumber="1" containsInteger="1" minValue="0" maxValue="0"/>
    </cacheField>
    <cacheField name="Line Type" numFmtId="0">
      <sharedItems containsBlank="1"/>
    </cacheField>
    <cacheField name="Ref" numFmtId="0">
      <sharedItems containsBlank="1"/>
    </cacheField>
    <cacheField name="Extract Date" numFmtId="0">
      <sharedItems containsNonDate="0" containsDate="1" containsString="0" containsBlank="1" minDate="1899-12-30T00:00:00" maxDate="1899-12-31T00:00:00"/>
    </cacheField>
    <cacheField name="Supplier Name2" numFmtId="0">
      <sharedItems containsString="0" containsBlank="1" containsNumber="1" containsInteger="1" minValue="0" maxValue="0"/>
    </cacheField>
    <cacheField name="SiteCode" numFmtId="0">
      <sharedItems containsBlank="1"/>
    </cacheField>
    <cacheField name="SiteName" numFmtId="0">
      <sharedItems containsBlank="1" count="2">
        <e v="#N/A"/>
        <m/>
      </sharedItems>
    </cacheField>
    <cacheField name="Area Team" numFmtId="0">
      <sharedItems containsBlank="1"/>
    </cacheField>
    <cacheField name="Contract Reference" numFmtId="0">
      <sharedItems containsBlank="1"/>
    </cacheField>
    <cacheField name="Transaction Date" numFmtId="0">
      <sharedItems containsNonDate="0" containsDate="1" containsString="0" containsBlank="1" minDate="1899-12-30T00:00:00" maxDate="1899-12-31T00:00:00"/>
    </cacheField>
    <cacheField name="Product type" numFmtId="0">
      <sharedItems containsBlank="1"/>
    </cacheField>
    <cacheField name="Product Group" numFmtId="0">
      <sharedItems containsBlank="1"/>
    </cacheField>
    <cacheField name="Product Classification" numFmtId="0">
      <sharedItems containsBlank="1"/>
    </cacheField>
    <cacheField name="Drug or service name" numFmtId="0">
      <sharedItems containsBlank="1"/>
    </cacheField>
    <cacheField name="Suppliers Product Code" numFmtId="0">
      <sharedItems containsBlank="1" count="2">
        <e v="#N/A"/>
        <m/>
      </sharedItems>
    </cacheField>
    <cacheField name="Manufacturers Product Code" numFmtId="0">
      <sharedItems containsString="0" containsBlank="1" containsNumber="1" containsInteger="1" minValue="0" maxValue="0"/>
    </cacheField>
    <cacheField name="Unit of Measure" numFmtId="0">
      <sharedItems containsBlank="1"/>
    </cacheField>
    <cacheField name="Unit of Purchase" numFmtId="0">
      <sharedItems containsBlank="1"/>
    </cacheField>
    <cacheField name="Unit Price" numFmtId="0">
      <sharedItems containsBlank="1"/>
    </cacheField>
    <cacheField name="VAT flag " numFmtId="0">
      <sharedItems containsBlank="1"/>
    </cacheField>
    <cacheField name="(Quantity of Packs) Units purchased" numFmtId="0">
      <sharedItems containsString="0" containsBlank="1" containsNumber="1" containsInteger="1" minValue="0" maxValue="0"/>
    </cacheField>
    <cacheField name="Total spend" numFmtId="0">
      <sharedItems containsString="0" containsBlank="1" containsNumber="1" containsInteger="1" minValue="0" maxValue="0"/>
    </cacheField>
    <cacheField name="Flex Character1" numFmtId="0">
      <sharedItems containsBlank="1"/>
    </cacheField>
    <cacheField name="Flex Character2" numFmtId="0">
      <sharedItems containsString="0" containsBlank="1" containsNumber="1" containsInteger="1" minValue="0" maxValue="0"/>
    </cacheField>
    <cacheField name="Flex Character3" numFmtId="0">
      <sharedItems containsBlank="1"/>
    </cacheField>
    <cacheField name="Flex Character4" numFmtId="0">
      <sharedItems containsBlank="1"/>
    </cacheField>
    <cacheField name="Flex Character5" numFmtId="0">
      <sharedItems containsBlank="1"/>
    </cacheField>
    <cacheField name="Flex Character6" numFmtId="0">
      <sharedItems containsBlank="1"/>
    </cacheField>
    <cacheField name="Flex Character7" numFmtId="0">
      <sharedItems containsBlank="1"/>
    </cacheField>
    <cacheField name="Flex Character8" numFmtId="0">
      <sharedItems containsBlank="1"/>
    </cacheField>
    <cacheField name="Flex Character9" numFmtId="0">
      <sharedItems containsBlank="1"/>
    </cacheField>
    <cacheField name="Flex Character10" numFmtId="0">
      <sharedItems containsBlank="1"/>
    </cacheField>
    <cacheField name="Flex Character11" numFmtId="0">
      <sharedItems containsBlank="1"/>
    </cacheField>
    <cacheField name="Flex Character12" numFmtId="0">
      <sharedItems containsBlank="1"/>
    </cacheField>
    <cacheField name="Flex Character13" numFmtId="0">
      <sharedItems containsBlank="1"/>
    </cacheField>
    <cacheField name="Flex Character14" numFmtId="0">
      <sharedItems containsBlank="1"/>
    </cacheField>
    <cacheField name="Flex Character15" numFmtId="0">
      <sharedItems containsBlank="1"/>
    </cacheField>
    <cacheField name="UkhcdoCentre" numFmtId="0">
      <sharedItems containsBlank="1"/>
    </cacheField>
    <cacheField name="YrMonth" numFmtId="0">
      <sharedItems containsBlank="1" count="2">
        <s v="19001"/>
        <m/>
      </sharedItems>
    </cacheField>
    <cacheField name="NPC" numFmtId="0">
      <sharedItems containsBlank="1"/>
    </cacheField>
    <cacheField name="LineID2"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5">
  <r>
    <m/>
    <x v="0"/>
    <m/>
    <e v="#N/A"/>
    <m/>
    <m/>
    <e v="#N/A"/>
    <n v="0"/>
    <m/>
    <m/>
    <e v="#N/A"/>
    <s v="P"/>
    <e v="#DIV/0!"/>
    <m/>
    <m/>
    <m/>
    <d v="1899-12-30T00:00:00"/>
    <m/>
    <e v="#N/A"/>
    <e v="#N/A"/>
    <e v="#N/A"/>
    <e v="#N/A"/>
    <e v="#N/A"/>
    <e v="#N/A"/>
    <e v="#N/A"/>
    <s v="SUPPLIER(01)_2020XX_000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1"/>
  </r>
  <r>
    <m/>
    <x v="0"/>
    <m/>
    <e v="#N/A"/>
    <m/>
    <m/>
    <e v="#N/A"/>
    <n v="0"/>
    <m/>
    <m/>
    <e v="#N/A"/>
    <s v="P"/>
    <e v="#DIV/0!"/>
    <m/>
    <m/>
    <m/>
    <d v="1899-12-30T00:00:00"/>
    <m/>
    <e v="#N/A"/>
    <e v="#N/A"/>
    <e v="#N/A"/>
    <e v="#N/A"/>
    <e v="#N/A"/>
    <e v="#N/A"/>
    <e v="#N/A"/>
    <s v="SUPPLIER(01)_2020XX_000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2"/>
  </r>
  <r>
    <m/>
    <x v="0"/>
    <m/>
    <e v="#N/A"/>
    <m/>
    <m/>
    <e v="#N/A"/>
    <n v="0"/>
    <m/>
    <m/>
    <e v="#N/A"/>
    <s v="P"/>
    <e v="#DIV/0!"/>
    <m/>
    <m/>
    <m/>
    <d v="1899-12-30T00:00:00"/>
    <m/>
    <e v="#N/A"/>
    <e v="#N/A"/>
    <e v="#N/A"/>
    <e v="#N/A"/>
    <e v="#N/A"/>
    <e v="#N/A"/>
    <e v="#N/A"/>
    <s v="SUPPLIER(01)_2020XX_000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3"/>
  </r>
  <r>
    <m/>
    <x v="0"/>
    <m/>
    <e v="#N/A"/>
    <m/>
    <m/>
    <e v="#N/A"/>
    <n v="0"/>
    <m/>
    <m/>
    <e v="#N/A"/>
    <s v="P"/>
    <e v="#DIV/0!"/>
    <m/>
    <m/>
    <m/>
    <d v="1899-12-30T00:00:00"/>
    <m/>
    <e v="#N/A"/>
    <e v="#N/A"/>
    <e v="#N/A"/>
    <e v="#N/A"/>
    <e v="#N/A"/>
    <e v="#N/A"/>
    <e v="#N/A"/>
    <s v="SUPPLIER(01)_2020XX_000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4"/>
  </r>
  <r>
    <m/>
    <x v="0"/>
    <m/>
    <e v="#N/A"/>
    <m/>
    <m/>
    <e v="#N/A"/>
    <n v="0"/>
    <m/>
    <m/>
    <e v="#N/A"/>
    <s v="P"/>
    <e v="#DIV/0!"/>
    <m/>
    <m/>
    <m/>
    <d v="1899-12-30T00:00:00"/>
    <m/>
    <e v="#N/A"/>
    <e v="#N/A"/>
    <e v="#N/A"/>
    <e v="#N/A"/>
    <e v="#N/A"/>
    <e v="#N/A"/>
    <e v="#N/A"/>
    <s v="SUPPLIER(01)_2020XX_000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5"/>
  </r>
  <r>
    <m/>
    <x v="0"/>
    <m/>
    <e v="#N/A"/>
    <m/>
    <m/>
    <e v="#N/A"/>
    <n v="0"/>
    <m/>
    <m/>
    <e v="#N/A"/>
    <s v="P"/>
    <e v="#DIV/0!"/>
    <m/>
    <m/>
    <m/>
    <d v="1899-12-30T00:00:00"/>
    <m/>
    <e v="#N/A"/>
    <e v="#N/A"/>
    <e v="#N/A"/>
    <e v="#N/A"/>
    <e v="#N/A"/>
    <e v="#N/A"/>
    <e v="#N/A"/>
    <s v="SUPPLIER(01)_2020XX_000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6"/>
  </r>
  <r>
    <m/>
    <x v="0"/>
    <m/>
    <e v="#N/A"/>
    <m/>
    <m/>
    <e v="#N/A"/>
    <n v="0"/>
    <m/>
    <m/>
    <e v="#N/A"/>
    <s v="P"/>
    <e v="#DIV/0!"/>
    <m/>
    <m/>
    <m/>
    <d v="1899-12-30T00:00:00"/>
    <m/>
    <e v="#N/A"/>
    <e v="#N/A"/>
    <e v="#N/A"/>
    <e v="#N/A"/>
    <e v="#N/A"/>
    <e v="#N/A"/>
    <e v="#N/A"/>
    <s v="SUPPLIER(01)_2020XX_000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7"/>
  </r>
  <r>
    <m/>
    <x v="0"/>
    <m/>
    <e v="#N/A"/>
    <m/>
    <m/>
    <e v="#N/A"/>
    <n v="0"/>
    <m/>
    <m/>
    <e v="#N/A"/>
    <s v="P"/>
    <e v="#DIV/0!"/>
    <m/>
    <m/>
    <m/>
    <d v="1899-12-30T00:00:00"/>
    <m/>
    <e v="#N/A"/>
    <e v="#N/A"/>
    <e v="#N/A"/>
    <e v="#N/A"/>
    <e v="#N/A"/>
    <e v="#N/A"/>
    <e v="#N/A"/>
    <s v="SUPPLIER(01)_2020XX_000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8"/>
  </r>
  <r>
    <m/>
    <x v="0"/>
    <m/>
    <e v="#N/A"/>
    <m/>
    <m/>
    <e v="#N/A"/>
    <n v="0"/>
    <m/>
    <m/>
    <e v="#N/A"/>
    <s v="P"/>
    <e v="#DIV/0!"/>
    <m/>
    <m/>
    <m/>
    <d v="1899-12-30T00:00:00"/>
    <m/>
    <e v="#N/A"/>
    <e v="#N/A"/>
    <e v="#N/A"/>
    <e v="#N/A"/>
    <e v="#N/A"/>
    <e v="#N/A"/>
    <e v="#N/A"/>
    <s v="SUPPLIER(01)_2020XX_000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09"/>
  </r>
  <r>
    <m/>
    <x v="0"/>
    <m/>
    <e v="#N/A"/>
    <m/>
    <m/>
    <e v="#N/A"/>
    <n v="0"/>
    <m/>
    <m/>
    <e v="#N/A"/>
    <s v="P"/>
    <e v="#DIV/0!"/>
    <m/>
    <m/>
    <m/>
    <d v="1899-12-30T00:00:00"/>
    <m/>
    <e v="#N/A"/>
    <e v="#N/A"/>
    <e v="#N/A"/>
    <e v="#N/A"/>
    <e v="#N/A"/>
    <e v="#N/A"/>
    <e v="#N/A"/>
    <s v="SUPPLIER(01)_2020XX_001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0"/>
  </r>
  <r>
    <m/>
    <x v="0"/>
    <m/>
    <e v="#N/A"/>
    <m/>
    <m/>
    <e v="#N/A"/>
    <n v="0"/>
    <m/>
    <m/>
    <e v="#N/A"/>
    <s v="P"/>
    <e v="#DIV/0!"/>
    <m/>
    <m/>
    <m/>
    <d v="1899-12-30T00:00:00"/>
    <m/>
    <e v="#N/A"/>
    <e v="#N/A"/>
    <e v="#N/A"/>
    <e v="#N/A"/>
    <e v="#N/A"/>
    <e v="#N/A"/>
    <e v="#N/A"/>
    <s v="SUPPLIER(01)_2020XX_001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1"/>
  </r>
  <r>
    <m/>
    <x v="0"/>
    <m/>
    <e v="#N/A"/>
    <m/>
    <m/>
    <e v="#N/A"/>
    <n v="0"/>
    <m/>
    <m/>
    <e v="#N/A"/>
    <s v="P"/>
    <e v="#DIV/0!"/>
    <m/>
    <m/>
    <m/>
    <d v="1899-12-30T00:00:00"/>
    <m/>
    <e v="#N/A"/>
    <e v="#N/A"/>
    <e v="#N/A"/>
    <e v="#N/A"/>
    <e v="#N/A"/>
    <e v="#N/A"/>
    <e v="#N/A"/>
    <s v="SUPPLIER(01)_2020XX_001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2"/>
  </r>
  <r>
    <m/>
    <x v="0"/>
    <m/>
    <e v="#N/A"/>
    <m/>
    <m/>
    <e v="#N/A"/>
    <n v="0"/>
    <m/>
    <m/>
    <e v="#N/A"/>
    <s v="P"/>
    <e v="#DIV/0!"/>
    <m/>
    <m/>
    <m/>
    <d v="1899-12-30T00:00:00"/>
    <m/>
    <e v="#N/A"/>
    <e v="#N/A"/>
    <e v="#N/A"/>
    <e v="#N/A"/>
    <e v="#N/A"/>
    <e v="#N/A"/>
    <e v="#N/A"/>
    <s v="SUPPLIER(01)_2020XX_001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3"/>
  </r>
  <r>
    <m/>
    <x v="0"/>
    <m/>
    <e v="#N/A"/>
    <m/>
    <m/>
    <e v="#N/A"/>
    <n v="0"/>
    <m/>
    <m/>
    <e v="#N/A"/>
    <s v="P"/>
    <e v="#DIV/0!"/>
    <m/>
    <m/>
    <m/>
    <d v="1899-12-30T00:00:00"/>
    <m/>
    <e v="#N/A"/>
    <e v="#N/A"/>
    <e v="#N/A"/>
    <e v="#N/A"/>
    <e v="#N/A"/>
    <e v="#N/A"/>
    <e v="#N/A"/>
    <s v="SUPPLIER(01)_2020XX_001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4"/>
  </r>
  <r>
    <m/>
    <x v="0"/>
    <m/>
    <e v="#N/A"/>
    <m/>
    <m/>
    <e v="#N/A"/>
    <n v="0"/>
    <m/>
    <m/>
    <e v="#N/A"/>
    <s v="P"/>
    <e v="#DIV/0!"/>
    <m/>
    <m/>
    <m/>
    <d v="1899-12-30T00:00:00"/>
    <m/>
    <e v="#N/A"/>
    <e v="#N/A"/>
    <e v="#N/A"/>
    <e v="#N/A"/>
    <e v="#N/A"/>
    <e v="#N/A"/>
    <e v="#N/A"/>
    <s v="SUPPLIER(01)_2020XX_001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5"/>
  </r>
  <r>
    <m/>
    <x v="0"/>
    <m/>
    <e v="#N/A"/>
    <m/>
    <m/>
    <e v="#N/A"/>
    <n v="0"/>
    <m/>
    <m/>
    <e v="#N/A"/>
    <s v="P"/>
    <e v="#DIV/0!"/>
    <m/>
    <m/>
    <m/>
    <d v="1899-12-30T00:00:00"/>
    <m/>
    <e v="#N/A"/>
    <e v="#N/A"/>
    <e v="#N/A"/>
    <e v="#N/A"/>
    <e v="#N/A"/>
    <e v="#N/A"/>
    <e v="#N/A"/>
    <s v="SUPPLIER(01)_2020XX_001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6"/>
  </r>
  <r>
    <m/>
    <x v="0"/>
    <m/>
    <e v="#N/A"/>
    <m/>
    <m/>
    <e v="#N/A"/>
    <n v="0"/>
    <m/>
    <m/>
    <e v="#N/A"/>
    <s v="P"/>
    <e v="#DIV/0!"/>
    <m/>
    <m/>
    <m/>
    <d v="1899-12-30T00:00:00"/>
    <m/>
    <e v="#N/A"/>
    <e v="#N/A"/>
    <e v="#N/A"/>
    <e v="#N/A"/>
    <e v="#N/A"/>
    <e v="#N/A"/>
    <e v="#N/A"/>
    <s v="SUPPLIER(01)_2020XX_001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7"/>
  </r>
  <r>
    <m/>
    <x v="0"/>
    <m/>
    <e v="#N/A"/>
    <m/>
    <m/>
    <e v="#N/A"/>
    <n v="0"/>
    <m/>
    <m/>
    <e v="#N/A"/>
    <s v="P"/>
    <e v="#DIV/0!"/>
    <m/>
    <m/>
    <m/>
    <d v="1899-12-30T00:00:00"/>
    <m/>
    <e v="#N/A"/>
    <e v="#N/A"/>
    <e v="#N/A"/>
    <e v="#N/A"/>
    <e v="#N/A"/>
    <e v="#N/A"/>
    <e v="#N/A"/>
    <s v="SUPPLIER(01)_2020XX_001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8"/>
  </r>
  <r>
    <m/>
    <x v="0"/>
    <m/>
    <e v="#N/A"/>
    <m/>
    <m/>
    <e v="#N/A"/>
    <n v="0"/>
    <m/>
    <m/>
    <e v="#N/A"/>
    <s v="P"/>
    <e v="#DIV/0!"/>
    <m/>
    <m/>
    <m/>
    <d v="1899-12-30T00:00:00"/>
    <m/>
    <e v="#N/A"/>
    <e v="#N/A"/>
    <e v="#N/A"/>
    <e v="#N/A"/>
    <e v="#N/A"/>
    <e v="#N/A"/>
    <e v="#N/A"/>
    <s v="SUPPLIER(01)_2020XX_001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19"/>
  </r>
  <r>
    <m/>
    <x v="0"/>
    <m/>
    <e v="#N/A"/>
    <m/>
    <m/>
    <e v="#N/A"/>
    <n v="0"/>
    <m/>
    <m/>
    <e v="#N/A"/>
    <s v="P"/>
    <e v="#DIV/0!"/>
    <m/>
    <m/>
    <m/>
    <d v="1899-12-30T00:00:00"/>
    <m/>
    <e v="#N/A"/>
    <e v="#N/A"/>
    <e v="#N/A"/>
    <e v="#N/A"/>
    <e v="#N/A"/>
    <e v="#N/A"/>
    <e v="#N/A"/>
    <s v="SUPPLIER(01)_2020XX_002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0"/>
  </r>
  <r>
    <m/>
    <x v="0"/>
    <m/>
    <e v="#N/A"/>
    <m/>
    <m/>
    <e v="#N/A"/>
    <n v="0"/>
    <m/>
    <m/>
    <e v="#N/A"/>
    <s v="P"/>
    <e v="#DIV/0!"/>
    <m/>
    <m/>
    <m/>
    <d v="1899-12-30T00:00:00"/>
    <m/>
    <e v="#N/A"/>
    <e v="#N/A"/>
    <e v="#N/A"/>
    <e v="#N/A"/>
    <e v="#N/A"/>
    <e v="#N/A"/>
    <e v="#N/A"/>
    <s v="SUPPLIER(01)_2020XX_002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1"/>
  </r>
  <r>
    <m/>
    <x v="0"/>
    <m/>
    <e v="#N/A"/>
    <m/>
    <m/>
    <e v="#N/A"/>
    <n v="0"/>
    <m/>
    <m/>
    <e v="#N/A"/>
    <s v="P"/>
    <e v="#DIV/0!"/>
    <m/>
    <m/>
    <m/>
    <d v="1899-12-30T00:00:00"/>
    <m/>
    <e v="#N/A"/>
    <e v="#N/A"/>
    <e v="#N/A"/>
    <e v="#N/A"/>
    <e v="#N/A"/>
    <e v="#N/A"/>
    <e v="#N/A"/>
    <s v="SUPPLIER(01)_2020XX_002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2"/>
  </r>
  <r>
    <m/>
    <x v="0"/>
    <m/>
    <e v="#N/A"/>
    <m/>
    <m/>
    <e v="#N/A"/>
    <n v="0"/>
    <m/>
    <m/>
    <e v="#N/A"/>
    <s v="P"/>
    <e v="#DIV/0!"/>
    <m/>
    <m/>
    <m/>
    <d v="1899-12-30T00:00:00"/>
    <m/>
    <e v="#N/A"/>
    <e v="#N/A"/>
    <e v="#N/A"/>
    <e v="#N/A"/>
    <e v="#N/A"/>
    <e v="#N/A"/>
    <e v="#N/A"/>
    <s v="SUPPLIER(01)_2020XX_002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3"/>
  </r>
  <r>
    <m/>
    <x v="0"/>
    <m/>
    <e v="#N/A"/>
    <m/>
    <m/>
    <e v="#N/A"/>
    <n v="0"/>
    <m/>
    <m/>
    <e v="#N/A"/>
    <s v="P"/>
    <e v="#DIV/0!"/>
    <m/>
    <m/>
    <m/>
    <d v="1899-12-30T00:00:00"/>
    <m/>
    <e v="#N/A"/>
    <e v="#N/A"/>
    <e v="#N/A"/>
    <e v="#N/A"/>
    <e v="#N/A"/>
    <e v="#N/A"/>
    <e v="#N/A"/>
    <s v="SUPPLIER(01)_2020XX_002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4"/>
  </r>
  <r>
    <m/>
    <x v="0"/>
    <m/>
    <e v="#N/A"/>
    <m/>
    <m/>
    <e v="#N/A"/>
    <n v="0"/>
    <m/>
    <m/>
    <e v="#N/A"/>
    <s v="P"/>
    <e v="#DIV/0!"/>
    <m/>
    <m/>
    <m/>
    <d v="1899-12-30T00:00:00"/>
    <m/>
    <e v="#N/A"/>
    <e v="#N/A"/>
    <e v="#N/A"/>
    <e v="#N/A"/>
    <e v="#N/A"/>
    <e v="#N/A"/>
    <e v="#N/A"/>
    <s v="SUPPLIER(01)_2020XX_002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5"/>
  </r>
  <r>
    <m/>
    <x v="0"/>
    <m/>
    <e v="#N/A"/>
    <m/>
    <m/>
    <e v="#N/A"/>
    <n v="0"/>
    <m/>
    <m/>
    <e v="#N/A"/>
    <s v="P"/>
    <e v="#DIV/0!"/>
    <m/>
    <m/>
    <m/>
    <d v="1899-12-30T00:00:00"/>
    <m/>
    <e v="#N/A"/>
    <e v="#N/A"/>
    <e v="#N/A"/>
    <e v="#N/A"/>
    <e v="#N/A"/>
    <e v="#N/A"/>
    <e v="#N/A"/>
    <s v="SUPPLIER(01)_2020XX_002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6"/>
  </r>
  <r>
    <m/>
    <x v="0"/>
    <m/>
    <e v="#N/A"/>
    <m/>
    <m/>
    <e v="#N/A"/>
    <n v="0"/>
    <m/>
    <m/>
    <e v="#N/A"/>
    <s v="P"/>
    <e v="#DIV/0!"/>
    <m/>
    <m/>
    <m/>
    <d v="1899-12-30T00:00:00"/>
    <m/>
    <e v="#N/A"/>
    <e v="#N/A"/>
    <e v="#N/A"/>
    <e v="#N/A"/>
    <e v="#N/A"/>
    <e v="#N/A"/>
    <e v="#N/A"/>
    <s v="SUPPLIER(01)_2020XX_002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7"/>
  </r>
  <r>
    <m/>
    <x v="0"/>
    <m/>
    <e v="#N/A"/>
    <m/>
    <m/>
    <e v="#N/A"/>
    <n v="0"/>
    <m/>
    <m/>
    <e v="#N/A"/>
    <s v="P"/>
    <e v="#DIV/0!"/>
    <m/>
    <m/>
    <m/>
    <d v="1899-12-30T00:00:00"/>
    <m/>
    <e v="#N/A"/>
    <e v="#N/A"/>
    <e v="#N/A"/>
    <e v="#N/A"/>
    <e v="#N/A"/>
    <e v="#N/A"/>
    <e v="#N/A"/>
    <s v="SUPPLIER(01)_2020XX_002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8"/>
  </r>
  <r>
    <m/>
    <x v="0"/>
    <m/>
    <e v="#N/A"/>
    <m/>
    <m/>
    <e v="#N/A"/>
    <n v="0"/>
    <m/>
    <m/>
    <e v="#N/A"/>
    <s v="P"/>
    <e v="#DIV/0!"/>
    <m/>
    <m/>
    <m/>
    <d v="1899-12-30T00:00:00"/>
    <m/>
    <e v="#N/A"/>
    <e v="#N/A"/>
    <e v="#N/A"/>
    <e v="#N/A"/>
    <e v="#N/A"/>
    <e v="#N/A"/>
    <e v="#N/A"/>
    <s v="SUPPLIER(01)_2020XX_002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29"/>
  </r>
  <r>
    <m/>
    <x v="0"/>
    <m/>
    <e v="#N/A"/>
    <m/>
    <m/>
    <e v="#N/A"/>
    <n v="0"/>
    <m/>
    <m/>
    <e v="#N/A"/>
    <s v="P"/>
    <e v="#DIV/0!"/>
    <m/>
    <m/>
    <m/>
    <d v="1899-12-30T00:00:00"/>
    <m/>
    <e v="#N/A"/>
    <e v="#N/A"/>
    <e v="#N/A"/>
    <e v="#N/A"/>
    <e v="#N/A"/>
    <e v="#N/A"/>
    <e v="#N/A"/>
    <s v="SUPPLIER(01)_2020XX_003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0"/>
  </r>
  <r>
    <m/>
    <x v="0"/>
    <m/>
    <e v="#N/A"/>
    <m/>
    <m/>
    <e v="#N/A"/>
    <n v="0"/>
    <m/>
    <m/>
    <e v="#N/A"/>
    <s v="P"/>
    <e v="#DIV/0!"/>
    <m/>
    <m/>
    <m/>
    <d v="1899-12-30T00:00:00"/>
    <m/>
    <e v="#N/A"/>
    <e v="#N/A"/>
    <e v="#N/A"/>
    <e v="#N/A"/>
    <e v="#N/A"/>
    <e v="#N/A"/>
    <e v="#N/A"/>
    <s v="SUPPLIER(01)_2020XX_003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1"/>
  </r>
  <r>
    <m/>
    <x v="0"/>
    <m/>
    <e v="#N/A"/>
    <m/>
    <m/>
    <e v="#N/A"/>
    <n v="0"/>
    <m/>
    <m/>
    <e v="#N/A"/>
    <s v="P"/>
    <e v="#DIV/0!"/>
    <m/>
    <m/>
    <m/>
    <d v="1899-12-30T00:00:00"/>
    <m/>
    <e v="#N/A"/>
    <e v="#N/A"/>
    <e v="#N/A"/>
    <e v="#N/A"/>
    <e v="#N/A"/>
    <e v="#N/A"/>
    <e v="#N/A"/>
    <s v="SUPPLIER(01)_2020XX_003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2"/>
  </r>
  <r>
    <m/>
    <x v="0"/>
    <m/>
    <e v="#N/A"/>
    <m/>
    <m/>
    <e v="#N/A"/>
    <n v="0"/>
    <m/>
    <m/>
    <e v="#N/A"/>
    <s v="P"/>
    <e v="#DIV/0!"/>
    <m/>
    <m/>
    <m/>
    <d v="1899-12-30T00:00:00"/>
    <m/>
    <e v="#N/A"/>
    <e v="#N/A"/>
    <e v="#N/A"/>
    <e v="#N/A"/>
    <e v="#N/A"/>
    <e v="#N/A"/>
    <e v="#N/A"/>
    <s v="SUPPLIER(01)_2020XX_003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3"/>
  </r>
  <r>
    <m/>
    <x v="0"/>
    <m/>
    <e v="#N/A"/>
    <m/>
    <m/>
    <e v="#N/A"/>
    <n v="0"/>
    <m/>
    <m/>
    <e v="#N/A"/>
    <s v="P"/>
    <e v="#DIV/0!"/>
    <m/>
    <m/>
    <m/>
    <d v="1899-12-30T00:00:00"/>
    <m/>
    <e v="#N/A"/>
    <e v="#N/A"/>
    <e v="#N/A"/>
    <e v="#N/A"/>
    <e v="#N/A"/>
    <e v="#N/A"/>
    <e v="#N/A"/>
    <s v="SUPPLIER(01)_2020XX_003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4"/>
  </r>
  <r>
    <m/>
    <x v="0"/>
    <m/>
    <e v="#N/A"/>
    <m/>
    <m/>
    <e v="#N/A"/>
    <n v="0"/>
    <m/>
    <m/>
    <e v="#N/A"/>
    <s v="P"/>
    <e v="#DIV/0!"/>
    <m/>
    <m/>
    <m/>
    <d v="1899-12-30T00:00:00"/>
    <m/>
    <e v="#N/A"/>
    <e v="#N/A"/>
    <e v="#N/A"/>
    <e v="#N/A"/>
    <e v="#N/A"/>
    <e v="#N/A"/>
    <e v="#N/A"/>
    <s v="SUPPLIER(01)_2020XX_003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5"/>
  </r>
  <r>
    <m/>
    <x v="0"/>
    <m/>
    <e v="#N/A"/>
    <m/>
    <m/>
    <e v="#N/A"/>
    <n v="0"/>
    <m/>
    <m/>
    <e v="#N/A"/>
    <s v="P"/>
    <e v="#DIV/0!"/>
    <m/>
    <m/>
    <m/>
    <d v="1899-12-30T00:00:00"/>
    <m/>
    <e v="#N/A"/>
    <e v="#N/A"/>
    <e v="#N/A"/>
    <e v="#N/A"/>
    <e v="#N/A"/>
    <e v="#N/A"/>
    <e v="#N/A"/>
    <s v="SUPPLIER(01)_2020XX_003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6"/>
  </r>
  <r>
    <m/>
    <x v="0"/>
    <m/>
    <e v="#N/A"/>
    <m/>
    <m/>
    <e v="#N/A"/>
    <n v="0"/>
    <m/>
    <m/>
    <e v="#N/A"/>
    <s v="P"/>
    <e v="#DIV/0!"/>
    <m/>
    <m/>
    <m/>
    <d v="1899-12-30T00:00:00"/>
    <m/>
    <e v="#N/A"/>
    <e v="#N/A"/>
    <e v="#N/A"/>
    <e v="#N/A"/>
    <e v="#N/A"/>
    <e v="#N/A"/>
    <e v="#N/A"/>
    <s v="SUPPLIER(01)_2020XX_003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7"/>
  </r>
  <r>
    <m/>
    <x v="0"/>
    <m/>
    <e v="#N/A"/>
    <m/>
    <m/>
    <e v="#N/A"/>
    <n v="0"/>
    <m/>
    <m/>
    <e v="#N/A"/>
    <s v="P"/>
    <e v="#DIV/0!"/>
    <m/>
    <m/>
    <m/>
    <d v="1899-12-30T00:00:00"/>
    <m/>
    <e v="#N/A"/>
    <e v="#N/A"/>
    <e v="#N/A"/>
    <e v="#N/A"/>
    <e v="#N/A"/>
    <e v="#N/A"/>
    <e v="#N/A"/>
    <s v="SUPPLIER(01)_2020XX_003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8"/>
  </r>
  <r>
    <m/>
    <x v="0"/>
    <m/>
    <e v="#N/A"/>
    <m/>
    <m/>
    <e v="#N/A"/>
    <n v="0"/>
    <m/>
    <m/>
    <e v="#N/A"/>
    <s v="P"/>
    <e v="#DIV/0!"/>
    <m/>
    <m/>
    <m/>
    <d v="1899-12-30T00:00:00"/>
    <m/>
    <e v="#N/A"/>
    <e v="#N/A"/>
    <e v="#N/A"/>
    <e v="#N/A"/>
    <e v="#N/A"/>
    <e v="#N/A"/>
    <e v="#N/A"/>
    <s v="SUPPLIER(01)_2020XX_003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39"/>
  </r>
  <r>
    <m/>
    <x v="0"/>
    <m/>
    <e v="#N/A"/>
    <m/>
    <m/>
    <e v="#N/A"/>
    <n v="0"/>
    <m/>
    <m/>
    <e v="#N/A"/>
    <s v="P"/>
    <e v="#DIV/0!"/>
    <m/>
    <m/>
    <m/>
    <d v="1899-12-30T00:00:00"/>
    <m/>
    <e v="#N/A"/>
    <e v="#N/A"/>
    <e v="#N/A"/>
    <e v="#N/A"/>
    <e v="#N/A"/>
    <e v="#N/A"/>
    <e v="#N/A"/>
    <s v="SUPPLIER(01)_2020XX_004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0"/>
  </r>
  <r>
    <m/>
    <x v="0"/>
    <m/>
    <e v="#N/A"/>
    <m/>
    <m/>
    <e v="#N/A"/>
    <n v="0"/>
    <m/>
    <m/>
    <e v="#N/A"/>
    <s v="P"/>
    <e v="#DIV/0!"/>
    <m/>
    <m/>
    <m/>
    <d v="1899-12-30T00:00:00"/>
    <m/>
    <e v="#N/A"/>
    <e v="#N/A"/>
    <e v="#N/A"/>
    <e v="#N/A"/>
    <e v="#N/A"/>
    <e v="#N/A"/>
    <e v="#N/A"/>
    <s v="SUPPLIER(01)_2020XX_004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1"/>
  </r>
  <r>
    <m/>
    <x v="0"/>
    <m/>
    <e v="#N/A"/>
    <m/>
    <m/>
    <e v="#N/A"/>
    <n v="0"/>
    <m/>
    <m/>
    <e v="#N/A"/>
    <s v="P"/>
    <e v="#DIV/0!"/>
    <m/>
    <m/>
    <m/>
    <d v="1899-12-30T00:00:00"/>
    <m/>
    <e v="#N/A"/>
    <e v="#N/A"/>
    <e v="#N/A"/>
    <e v="#N/A"/>
    <e v="#N/A"/>
    <e v="#N/A"/>
    <e v="#N/A"/>
    <s v="SUPPLIER(01)_2020XX_004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2"/>
  </r>
  <r>
    <m/>
    <x v="0"/>
    <m/>
    <e v="#N/A"/>
    <m/>
    <m/>
    <e v="#N/A"/>
    <n v="0"/>
    <m/>
    <m/>
    <e v="#N/A"/>
    <s v="P"/>
    <e v="#DIV/0!"/>
    <m/>
    <m/>
    <m/>
    <d v="1899-12-30T00:00:00"/>
    <m/>
    <e v="#N/A"/>
    <e v="#N/A"/>
    <e v="#N/A"/>
    <e v="#N/A"/>
    <e v="#N/A"/>
    <e v="#N/A"/>
    <e v="#N/A"/>
    <s v="SUPPLIER(01)_2020XX_004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3"/>
  </r>
  <r>
    <m/>
    <x v="0"/>
    <m/>
    <e v="#N/A"/>
    <m/>
    <m/>
    <e v="#N/A"/>
    <n v="0"/>
    <m/>
    <m/>
    <e v="#N/A"/>
    <s v="P"/>
    <e v="#DIV/0!"/>
    <m/>
    <m/>
    <m/>
    <d v="1899-12-30T00:00:00"/>
    <m/>
    <e v="#N/A"/>
    <e v="#N/A"/>
    <e v="#N/A"/>
    <e v="#N/A"/>
    <e v="#N/A"/>
    <e v="#N/A"/>
    <e v="#N/A"/>
    <s v="SUPPLIER(01)_2020XX_004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4"/>
  </r>
  <r>
    <m/>
    <x v="0"/>
    <m/>
    <e v="#N/A"/>
    <m/>
    <m/>
    <e v="#N/A"/>
    <n v="0"/>
    <m/>
    <m/>
    <e v="#N/A"/>
    <s v="P"/>
    <e v="#DIV/0!"/>
    <m/>
    <m/>
    <m/>
    <d v="1899-12-30T00:00:00"/>
    <m/>
    <e v="#N/A"/>
    <e v="#N/A"/>
    <e v="#N/A"/>
    <e v="#N/A"/>
    <e v="#N/A"/>
    <e v="#N/A"/>
    <e v="#N/A"/>
    <s v="SUPPLIER(01)_2020XX_004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5"/>
  </r>
  <r>
    <m/>
    <x v="0"/>
    <m/>
    <e v="#N/A"/>
    <m/>
    <m/>
    <e v="#N/A"/>
    <n v="0"/>
    <m/>
    <m/>
    <e v="#N/A"/>
    <s v="P"/>
    <e v="#DIV/0!"/>
    <m/>
    <m/>
    <m/>
    <d v="1899-12-30T00:00:00"/>
    <m/>
    <e v="#N/A"/>
    <e v="#N/A"/>
    <e v="#N/A"/>
    <e v="#N/A"/>
    <e v="#N/A"/>
    <e v="#N/A"/>
    <e v="#N/A"/>
    <s v="SUPPLIER(01)_2020XX_004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6"/>
  </r>
  <r>
    <m/>
    <x v="0"/>
    <m/>
    <e v="#N/A"/>
    <m/>
    <m/>
    <e v="#N/A"/>
    <n v="0"/>
    <m/>
    <m/>
    <e v="#N/A"/>
    <s v="P"/>
    <e v="#DIV/0!"/>
    <m/>
    <m/>
    <m/>
    <d v="1899-12-30T00:00:00"/>
    <m/>
    <e v="#N/A"/>
    <e v="#N/A"/>
    <e v="#N/A"/>
    <e v="#N/A"/>
    <e v="#N/A"/>
    <e v="#N/A"/>
    <e v="#N/A"/>
    <s v="SUPPLIER(01)_2020XX_004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7"/>
  </r>
  <r>
    <m/>
    <x v="0"/>
    <m/>
    <e v="#N/A"/>
    <m/>
    <m/>
    <e v="#N/A"/>
    <n v="0"/>
    <m/>
    <m/>
    <e v="#N/A"/>
    <s v="P"/>
    <e v="#DIV/0!"/>
    <m/>
    <m/>
    <m/>
    <d v="1899-12-30T00:00:00"/>
    <m/>
    <e v="#N/A"/>
    <e v="#N/A"/>
    <e v="#N/A"/>
    <e v="#N/A"/>
    <e v="#N/A"/>
    <e v="#N/A"/>
    <e v="#N/A"/>
    <s v="SUPPLIER(01)_2020XX_004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8"/>
  </r>
  <r>
    <m/>
    <x v="0"/>
    <m/>
    <e v="#N/A"/>
    <m/>
    <m/>
    <e v="#N/A"/>
    <n v="0"/>
    <m/>
    <m/>
    <e v="#N/A"/>
    <s v="P"/>
    <e v="#DIV/0!"/>
    <m/>
    <m/>
    <m/>
    <d v="1899-12-30T00:00:00"/>
    <m/>
    <e v="#N/A"/>
    <e v="#N/A"/>
    <e v="#N/A"/>
    <e v="#N/A"/>
    <e v="#N/A"/>
    <e v="#N/A"/>
    <e v="#N/A"/>
    <s v="SUPPLIER(01)_2020XX_004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49"/>
  </r>
  <r>
    <m/>
    <x v="0"/>
    <m/>
    <e v="#N/A"/>
    <m/>
    <m/>
    <e v="#N/A"/>
    <n v="0"/>
    <m/>
    <m/>
    <e v="#N/A"/>
    <s v="P"/>
    <e v="#DIV/0!"/>
    <m/>
    <m/>
    <m/>
    <d v="1899-12-30T00:00:00"/>
    <m/>
    <e v="#N/A"/>
    <e v="#N/A"/>
    <e v="#N/A"/>
    <e v="#N/A"/>
    <e v="#N/A"/>
    <e v="#N/A"/>
    <e v="#N/A"/>
    <s v="SUPPLIER(01)_2020XX_005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0"/>
  </r>
  <r>
    <m/>
    <x v="0"/>
    <m/>
    <e v="#N/A"/>
    <m/>
    <m/>
    <e v="#N/A"/>
    <n v="0"/>
    <m/>
    <m/>
    <e v="#N/A"/>
    <s v="P"/>
    <e v="#DIV/0!"/>
    <m/>
    <m/>
    <m/>
    <d v="1899-12-30T00:00:00"/>
    <m/>
    <e v="#N/A"/>
    <e v="#N/A"/>
    <e v="#N/A"/>
    <e v="#N/A"/>
    <e v="#N/A"/>
    <e v="#N/A"/>
    <e v="#N/A"/>
    <s v="SUPPLIER(01)_2020XX_005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1"/>
  </r>
  <r>
    <m/>
    <x v="0"/>
    <m/>
    <e v="#N/A"/>
    <m/>
    <m/>
    <e v="#N/A"/>
    <n v="0"/>
    <m/>
    <m/>
    <e v="#N/A"/>
    <s v="P"/>
    <e v="#DIV/0!"/>
    <m/>
    <m/>
    <m/>
    <d v="1899-12-30T00:00:00"/>
    <m/>
    <e v="#N/A"/>
    <e v="#N/A"/>
    <e v="#N/A"/>
    <e v="#N/A"/>
    <e v="#N/A"/>
    <e v="#N/A"/>
    <e v="#N/A"/>
    <s v="SUPPLIER(01)_2020XX_005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2"/>
  </r>
  <r>
    <m/>
    <x v="0"/>
    <m/>
    <e v="#N/A"/>
    <m/>
    <m/>
    <e v="#N/A"/>
    <n v="0"/>
    <m/>
    <m/>
    <e v="#N/A"/>
    <s v="P"/>
    <e v="#DIV/0!"/>
    <m/>
    <m/>
    <m/>
    <d v="1899-12-30T00:00:00"/>
    <m/>
    <e v="#N/A"/>
    <e v="#N/A"/>
    <e v="#N/A"/>
    <e v="#N/A"/>
    <e v="#N/A"/>
    <e v="#N/A"/>
    <e v="#N/A"/>
    <s v="SUPPLIER(01)_2020XX_005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3"/>
  </r>
  <r>
    <m/>
    <x v="0"/>
    <m/>
    <e v="#N/A"/>
    <m/>
    <m/>
    <e v="#N/A"/>
    <n v="0"/>
    <m/>
    <m/>
    <e v="#N/A"/>
    <s v="P"/>
    <e v="#DIV/0!"/>
    <m/>
    <m/>
    <m/>
    <d v="1899-12-30T00:00:00"/>
    <m/>
    <e v="#N/A"/>
    <e v="#N/A"/>
    <e v="#N/A"/>
    <e v="#N/A"/>
    <e v="#N/A"/>
    <e v="#N/A"/>
    <e v="#N/A"/>
    <s v="SUPPLIER(01)_2020XX_005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4"/>
  </r>
  <r>
    <m/>
    <x v="0"/>
    <m/>
    <e v="#N/A"/>
    <m/>
    <m/>
    <e v="#N/A"/>
    <n v="0"/>
    <m/>
    <m/>
    <e v="#N/A"/>
    <s v="P"/>
    <e v="#DIV/0!"/>
    <m/>
    <m/>
    <m/>
    <d v="1899-12-30T00:00:00"/>
    <m/>
    <e v="#N/A"/>
    <e v="#N/A"/>
    <e v="#N/A"/>
    <e v="#N/A"/>
    <e v="#N/A"/>
    <e v="#N/A"/>
    <e v="#N/A"/>
    <s v="SUPPLIER(01)_2020XX_005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5"/>
  </r>
  <r>
    <m/>
    <x v="0"/>
    <m/>
    <e v="#N/A"/>
    <m/>
    <m/>
    <e v="#N/A"/>
    <n v="0"/>
    <m/>
    <m/>
    <e v="#N/A"/>
    <s v="P"/>
    <e v="#DIV/0!"/>
    <m/>
    <m/>
    <m/>
    <d v="1899-12-30T00:00:00"/>
    <m/>
    <e v="#N/A"/>
    <e v="#N/A"/>
    <e v="#N/A"/>
    <e v="#N/A"/>
    <e v="#N/A"/>
    <e v="#N/A"/>
    <e v="#N/A"/>
    <s v="SUPPLIER(01)_2020XX_005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6"/>
  </r>
  <r>
    <m/>
    <x v="0"/>
    <m/>
    <e v="#N/A"/>
    <m/>
    <m/>
    <e v="#N/A"/>
    <n v="0"/>
    <m/>
    <m/>
    <e v="#N/A"/>
    <s v="P"/>
    <e v="#DIV/0!"/>
    <m/>
    <m/>
    <m/>
    <d v="1899-12-30T00:00:00"/>
    <m/>
    <e v="#N/A"/>
    <e v="#N/A"/>
    <e v="#N/A"/>
    <e v="#N/A"/>
    <e v="#N/A"/>
    <e v="#N/A"/>
    <e v="#N/A"/>
    <s v="SUPPLIER(01)_2020XX_005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7"/>
  </r>
  <r>
    <m/>
    <x v="0"/>
    <m/>
    <e v="#N/A"/>
    <m/>
    <m/>
    <e v="#N/A"/>
    <n v="0"/>
    <m/>
    <m/>
    <e v="#N/A"/>
    <s v="P"/>
    <e v="#DIV/0!"/>
    <m/>
    <m/>
    <m/>
    <d v="1899-12-30T00:00:00"/>
    <m/>
    <e v="#N/A"/>
    <e v="#N/A"/>
    <e v="#N/A"/>
    <e v="#N/A"/>
    <e v="#N/A"/>
    <e v="#N/A"/>
    <e v="#N/A"/>
    <s v="SUPPLIER(01)_2020XX_005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8"/>
  </r>
  <r>
    <m/>
    <x v="0"/>
    <m/>
    <e v="#N/A"/>
    <m/>
    <m/>
    <e v="#N/A"/>
    <n v="0"/>
    <m/>
    <m/>
    <e v="#N/A"/>
    <s v="P"/>
    <e v="#DIV/0!"/>
    <m/>
    <m/>
    <m/>
    <d v="1899-12-30T00:00:00"/>
    <m/>
    <e v="#N/A"/>
    <e v="#N/A"/>
    <e v="#N/A"/>
    <e v="#N/A"/>
    <e v="#N/A"/>
    <e v="#N/A"/>
    <e v="#N/A"/>
    <s v="SUPPLIER(01)_2020XX_005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59"/>
  </r>
  <r>
    <m/>
    <x v="0"/>
    <m/>
    <e v="#N/A"/>
    <m/>
    <m/>
    <e v="#N/A"/>
    <n v="0"/>
    <m/>
    <m/>
    <e v="#N/A"/>
    <s v="P"/>
    <e v="#DIV/0!"/>
    <m/>
    <m/>
    <m/>
    <d v="1899-12-30T00:00:00"/>
    <m/>
    <e v="#N/A"/>
    <e v="#N/A"/>
    <e v="#N/A"/>
    <e v="#N/A"/>
    <e v="#N/A"/>
    <e v="#N/A"/>
    <e v="#N/A"/>
    <s v="SUPPLIER(01)_2020XX_006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0"/>
  </r>
  <r>
    <m/>
    <x v="0"/>
    <m/>
    <e v="#N/A"/>
    <m/>
    <m/>
    <e v="#N/A"/>
    <n v="0"/>
    <m/>
    <m/>
    <e v="#N/A"/>
    <s v="P"/>
    <e v="#DIV/0!"/>
    <m/>
    <m/>
    <m/>
    <d v="1899-12-30T00:00:00"/>
    <m/>
    <e v="#N/A"/>
    <e v="#N/A"/>
    <e v="#N/A"/>
    <e v="#N/A"/>
    <e v="#N/A"/>
    <e v="#N/A"/>
    <e v="#N/A"/>
    <s v="SUPPLIER(01)_2020XX_006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1"/>
  </r>
  <r>
    <m/>
    <x v="0"/>
    <m/>
    <e v="#N/A"/>
    <m/>
    <m/>
    <e v="#N/A"/>
    <n v="0"/>
    <m/>
    <m/>
    <e v="#N/A"/>
    <s v="P"/>
    <e v="#DIV/0!"/>
    <m/>
    <m/>
    <m/>
    <d v="1899-12-30T00:00:00"/>
    <m/>
    <e v="#N/A"/>
    <e v="#N/A"/>
    <e v="#N/A"/>
    <e v="#N/A"/>
    <e v="#N/A"/>
    <e v="#N/A"/>
    <e v="#N/A"/>
    <s v="SUPPLIER(01)_2020XX_006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2"/>
  </r>
  <r>
    <m/>
    <x v="0"/>
    <m/>
    <e v="#N/A"/>
    <m/>
    <m/>
    <e v="#N/A"/>
    <n v="0"/>
    <m/>
    <m/>
    <e v="#N/A"/>
    <s v="P"/>
    <e v="#DIV/0!"/>
    <m/>
    <m/>
    <m/>
    <d v="1899-12-30T00:00:00"/>
    <m/>
    <e v="#N/A"/>
    <e v="#N/A"/>
    <e v="#N/A"/>
    <e v="#N/A"/>
    <e v="#N/A"/>
    <e v="#N/A"/>
    <e v="#N/A"/>
    <s v="SUPPLIER(01)_2020XX_006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3"/>
  </r>
  <r>
    <m/>
    <x v="0"/>
    <m/>
    <e v="#N/A"/>
    <m/>
    <m/>
    <e v="#N/A"/>
    <n v="0"/>
    <m/>
    <m/>
    <e v="#N/A"/>
    <s v="P"/>
    <e v="#DIV/0!"/>
    <m/>
    <m/>
    <m/>
    <d v="1899-12-30T00:00:00"/>
    <m/>
    <e v="#N/A"/>
    <e v="#N/A"/>
    <e v="#N/A"/>
    <e v="#N/A"/>
    <e v="#N/A"/>
    <e v="#N/A"/>
    <e v="#N/A"/>
    <s v="SUPPLIER(01)_2020XX_006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4"/>
  </r>
  <r>
    <m/>
    <x v="0"/>
    <m/>
    <e v="#N/A"/>
    <m/>
    <m/>
    <e v="#N/A"/>
    <n v="0"/>
    <m/>
    <m/>
    <e v="#N/A"/>
    <s v="P"/>
    <e v="#DIV/0!"/>
    <m/>
    <m/>
    <m/>
    <d v="1899-12-30T00:00:00"/>
    <m/>
    <e v="#N/A"/>
    <e v="#N/A"/>
    <e v="#N/A"/>
    <e v="#N/A"/>
    <e v="#N/A"/>
    <e v="#N/A"/>
    <e v="#N/A"/>
    <s v="SUPPLIER(01)_2020XX_006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5"/>
  </r>
  <r>
    <m/>
    <x v="0"/>
    <m/>
    <e v="#N/A"/>
    <m/>
    <m/>
    <e v="#N/A"/>
    <n v="0"/>
    <m/>
    <m/>
    <e v="#N/A"/>
    <s v="P"/>
    <e v="#DIV/0!"/>
    <m/>
    <m/>
    <m/>
    <d v="1899-12-30T00:00:00"/>
    <m/>
    <e v="#N/A"/>
    <e v="#N/A"/>
    <e v="#N/A"/>
    <e v="#N/A"/>
    <e v="#N/A"/>
    <e v="#N/A"/>
    <e v="#N/A"/>
    <s v="SUPPLIER(01)_2020XX_006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6"/>
  </r>
  <r>
    <m/>
    <x v="0"/>
    <m/>
    <e v="#N/A"/>
    <m/>
    <m/>
    <e v="#N/A"/>
    <n v="0"/>
    <m/>
    <m/>
    <e v="#N/A"/>
    <s v="P"/>
    <e v="#DIV/0!"/>
    <m/>
    <m/>
    <m/>
    <d v="1899-12-30T00:00:00"/>
    <m/>
    <e v="#N/A"/>
    <e v="#N/A"/>
    <e v="#N/A"/>
    <e v="#N/A"/>
    <e v="#N/A"/>
    <e v="#N/A"/>
    <e v="#N/A"/>
    <s v="SUPPLIER(01)_2020XX_006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7"/>
  </r>
  <r>
    <m/>
    <x v="0"/>
    <m/>
    <e v="#N/A"/>
    <m/>
    <m/>
    <e v="#N/A"/>
    <n v="0"/>
    <m/>
    <m/>
    <e v="#N/A"/>
    <s v="P"/>
    <e v="#DIV/0!"/>
    <m/>
    <m/>
    <m/>
    <d v="1899-12-30T00:00:00"/>
    <m/>
    <e v="#N/A"/>
    <e v="#N/A"/>
    <e v="#N/A"/>
    <e v="#N/A"/>
    <e v="#N/A"/>
    <e v="#N/A"/>
    <e v="#N/A"/>
    <s v="SUPPLIER(01)_2020XX_006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8"/>
  </r>
  <r>
    <m/>
    <x v="0"/>
    <m/>
    <e v="#N/A"/>
    <m/>
    <m/>
    <e v="#N/A"/>
    <n v="0"/>
    <m/>
    <m/>
    <e v="#N/A"/>
    <s v="P"/>
    <e v="#DIV/0!"/>
    <m/>
    <m/>
    <m/>
    <d v="1899-12-30T00:00:00"/>
    <m/>
    <e v="#N/A"/>
    <e v="#N/A"/>
    <e v="#N/A"/>
    <e v="#N/A"/>
    <e v="#N/A"/>
    <e v="#N/A"/>
    <e v="#N/A"/>
    <s v="SUPPLIER(01)_2020XX_006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69"/>
  </r>
  <r>
    <m/>
    <x v="0"/>
    <m/>
    <e v="#N/A"/>
    <m/>
    <m/>
    <e v="#N/A"/>
    <n v="0"/>
    <m/>
    <m/>
    <e v="#N/A"/>
    <s v="P"/>
    <e v="#DIV/0!"/>
    <m/>
    <m/>
    <m/>
    <d v="1899-12-30T00:00:00"/>
    <m/>
    <e v="#N/A"/>
    <e v="#N/A"/>
    <e v="#N/A"/>
    <e v="#N/A"/>
    <e v="#N/A"/>
    <e v="#N/A"/>
    <e v="#N/A"/>
    <s v="SUPPLIER(01)_2020XX_007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0"/>
  </r>
  <r>
    <m/>
    <x v="0"/>
    <m/>
    <e v="#N/A"/>
    <m/>
    <m/>
    <e v="#N/A"/>
    <n v="0"/>
    <m/>
    <m/>
    <e v="#N/A"/>
    <s v="P"/>
    <e v="#DIV/0!"/>
    <m/>
    <m/>
    <m/>
    <d v="1899-12-30T00:00:00"/>
    <m/>
    <e v="#N/A"/>
    <e v="#N/A"/>
    <e v="#N/A"/>
    <e v="#N/A"/>
    <e v="#N/A"/>
    <e v="#N/A"/>
    <e v="#N/A"/>
    <s v="SUPPLIER(01)_2020XX_007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1"/>
  </r>
  <r>
    <m/>
    <x v="0"/>
    <m/>
    <e v="#N/A"/>
    <m/>
    <m/>
    <e v="#N/A"/>
    <n v="0"/>
    <m/>
    <m/>
    <e v="#N/A"/>
    <s v="P"/>
    <e v="#DIV/0!"/>
    <m/>
    <m/>
    <m/>
    <d v="1899-12-30T00:00:00"/>
    <m/>
    <e v="#N/A"/>
    <e v="#N/A"/>
    <e v="#N/A"/>
    <e v="#N/A"/>
    <e v="#N/A"/>
    <e v="#N/A"/>
    <e v="#N/A"/>
    <s v="SUPPLIER(01)_2020XX_007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2"/>
  </r>
  <r>
    <m/>
    <x v="0"/>
    <m/>
    <e v="#N/A"/>
    <m/>
    <m/>
    <e v="#N/A"/>
    <n v="0"/>
    <m/>
    <m/>
    <e v="#N/A"/>
    <s v="P"/>
    <e v="#DIV/0!"/>
    <m/>
    <m/>
    <m/>
    <d v="1899-12-30T00:00:00"/>
    <m/>
    <e v="#N/A"/>
    <e v="#N/A"/>
    <e v="#N/A"/>
    <e v="#N/A"/>
    <e v="#N/A"/>
    <e v="#N/A"/>
    <e v="#N/A"/>
    <s v="SUPPLIER(01)_2020XX_007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3"/>
  </r>
  <r>
    <m/>
    <x v="0"/>
    <m/>
    <e v="#N/A"/>
    <m/>
    <m/>
    <e v="#N/A"/>
    <n v="0"/>
    <m/>
    <m/>
    <e v="#N/A"/>
    <s v="P"/>
    <e v="#DIV/0!"/>
    <m/>
    <m/>
    <m/>
    <d v="1899-12-30T00:00:00"/>
    <m/>
    <e v="#N/A"/>
    <e v="#N/A"/>
    <e v="#N/A"/>
    <e v="#N/A"/>
    <e v="#N/A"/>
    <e v="#N/A"/>
    <e v="#N/A"/>
    <s v="SUPPLIER(01)_2020XX_007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4"/>
  </r>
  <r>
    <m/>
    <x v="0"/>
    <m/>
    <e v="#N/A"/>
    <m/>
    <m/>
    <e v="#N/A"/>
    <n v="0"/>
    <m/>
    <m/>
    <e v="#N/A"/>
    <s v="P"/>
    <e v="#DIV/0!"/>
    <m/>
    <m/>
    <m/>
    <d v="1899-12-30T00:00:00"/>
    <m/>
    <e v="#N/A"/>
    <e v="#N/A"/>
    <e v="#N/A"/>
    <e v="#N/A"/>
    <e v="#N/A"/>
    <e v="#N/A"/>
    <e v="#N/A"/>
    <s v="SUPPLIER(01)_2020XX_007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5"/>
  </r>
  <r>
    <m/>
    <x v="0"/>
    <m/>
    <e v="#N/A"/>
    <m/>
    <m/>
    <e v="#N/A"/>
    <n v="0"/>
    <m/>
    <m/>
    <e v="#N/A"/>
    <s v="P"/>
    <e v="#DIV/0!"/>
    <m/>
    <m/>
    <m/>
    <d v="1899-12-30T00:00:00"/>
    <m/>
    <e v="#N/A"/>
    <e v="#N/A"/>
    <e v="#N/A"/>
    <e v="#N/A"/>
    <e v="#N/A"/>
    <e v="#N/A"/>
    <e v="#N/A"/>
    <s v="SUPPLIER(01)_2020XX_007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6"/>
  </r>
  <r>
    <m/>
    <x v="0"/>
    <m/>
    <e v="#N/A"/>
    <m/>
    <m/>
    <e v="#N/A"/>
    <n v="0"/>
    <m/>
    <m/>
    <e v="#N/A"/>
    <s v="P"/>
    <e v="#DIV/0!"/>
    <m/>
    <m/>
    <m/>
    <d v="1899-12-30T00:00:00"/>
    <m/>
    <e v="#N/A"/>
    <e v="#N/A"/>
    <e v="#N/A"/>
    <e v="#N/A"/>
    <e v="#N/A"/>
    <e v="#N/A"/>
    <e v="#N/A"/>
    <s v="SUPPLIER(01)_2020XX_007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7"/>
  </r>
  <r>
    <m/>
    <x v="0"/>
    <m/>
    <e v="#N/A"/>
    <m/>
    <m/>
    <e v="#N/A"/>
    <n v="0"/>
    <m/>
    <m/>
    <e v="#N/A"/>
    <s v="P"/>
    <e v="#DIV/0!"/>
    <m/>
    <m/>
    <m/>
    <d v="1899-12-30T00:00:00"/>
    <m/>
    <e v="#N/A"/>
    <e v="#N/A"/>
    <e v="#N/A"/>
    <e v="#N/A"/>
    <e v="#N/A"/>
    <e v="#N/A"/>
    <e v="#N/A"/>
    <s v="SUPPLIER(01)_2020XX_007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8"/>
  </r>
  <r>
    <m/>
    <x v="0"/>
    <m/>
    <e v="#N/A"/>
    <m/>
    <m/>
    <e v="#N/A"/>
    <n v="0"/>
    <m/>
    <m/>
    <e v="#N/A"/>
    <s v="P"/>
    <e v="#DIV/0!"/>
    <m/>
    <m/>
    <m/>
    <d v="1899-12-30T00:00:00"/>
    <m/>
    <e v="#N/A"/>
    <e v="#N/A"/>
    <e v="#N/A"/>
    <e v="#N/A"/>
    <e v="#N/A"/>
    <e v="#N/A"/>
    <e v="#N/A"/>
    <s v="SUPPLIER(01)_2020XX_007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79"/>
  </r>
  <r>
    <m/>
    <x v="0"/>
    <m/>
    <e v="#N/A"/>
    <m/>
    <m/>
    <e v="#N/A"/>
    <n v="0"/>
    <m/>
    <m/>
    <e v="#N/A"/>
    <s v="P"/>
    <e v="#DIV/0!"/>
    <m/>
    <m/>
    <m/>
    <d v="1899-12-30T00:00:00"/>
    <m/>
    <e v="#N/A"/>
    <e v="#N/A"/>
    <e v="#N/A"/>
    <e v="#N/A"/>
    <e v="#N/A"/>
    <e v="#N/A"/>
    <e v="#N/A"/>
    <s v="SUPPLIER(01)_2020XX_008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0"/>
  </r>
  <r>
    <m/>
    <x v="0"/>
    <m/>
    <e v="#N/A"/>
    <m/>
    <m/>
    <e v="#N/A"/>
    <n v="0"/>
    <m/>
    <m/>
    <e v="#N/A"/>
    <s v="P"/>
    <e v="#DIV/0!"/>
    <m/>
    <m/>
    <m/>
    <d v="1899-12-30T00:00:00"/>
    <m/>
    <e v="#N/A"/>
    <e v="#N/A"/>
    <e v="#N/A"/>
    <e v="#N/A"/>
    <e v="#N/A"/>
    <e v="#N/A"/>
    <e v="#N/A"/>
    <s v="SUPPLIER(01)_2020XX_008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1"/>
  </r>
  <r>
    <m/>
    <x v="0"/>
    <m/>
    <e v="#N/A"/>
    <m/>
    <m/>
    <e v="#N/A"/>
    <n v="0"/>
    <m/>
    <m/>
    <e v="#N/A"/>
    <s v="P"/>
    <e v="#DIV/0!"/>
    <m/>
    <m/>
    <m/>
    <d v="1899-12-30T00:00:00"/>
    <m/>
    <e v="#N/A"/>
    <e v="#N/A"/>
    <e v="#N/A"/>
    <e v="#N/A"/>
    <e v="#N/A"/>
    <e v="#N/A"/>
    <e v="#N/A"/>
    <s v="SUPPLIER(01)_2020XX_008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2"/>
  </r>
  <r>
    <m/>
    <x v="0"/>
    <m/>
    <e v="#N/A"/>
    <m/>
    <m/>
    <e v="#N/A"/>
    <n v="0"/>
    <m/>
    <m/>
    <e v="#N/A"/>
    <s v="P"/>
    <e v="#DIV/0!"/>
    <m/>
    <m/>
    <m/>
    <d v="1899-12-30T00:00:00"/>
    <m/>
    <e v="#N/A"/>
    <e v="#N/A"/>
    <e v="#N/A"/>
    <e v="#N/A"/>
    <e v="#N/A"/>
    <e v="#N/A"/>
    <e v="#N/A"/>
    <s v="SUPPLIER(01)_2020XX_008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3"/>
  </r>
  <r>
    <m/>
    <x v="0"/>
    <m/>
    <e v="#N/A"/>
    <m/>
    <m/>
    <e v="#N/A"/>
    <n v="0"/>
    <m/>
    <m/>
    <e v="#N/A"/>
    <s v="P"/>
    <e v="#DIV/0!"/>
    <m/>
    <m/>
    <m/>
    <d v="1899-12-30T00:00:00"/>
    <m/>
    <e v="#N/A"/>
    <e v="#N/A"/>
    <e v="#N/A"/>
    <e v="#N/A"/>
    <e v="#N/A"/>
    <e v="#N/A"/>
    <e v="#N/A"/>
    <s v="SUPPLIER(01)_2020XX_008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4"/>
  </r>
  <r>
    <m/>
    <x v="0"/>
    <m/>
    <e v="#N/A"/>
    <m/>
    <m/>
    <e v="#N/A"/>
    <n v="0"/>
    <m/>
    <m/>
    <e v="#N/A"/>
    <s v="P"/>
    <e v="#DIV/0!"/>
    <m/>
    <m/>
    <m/>
    <d v="1899-12-30T00:00:00"/>
    <m/>
    <e v="#N/A"/>
    <e v="#N/A"/>
    <e v="#N/A"/>
    <e v="#N/A"/>
    <e v="#N/A"/>
    <e v="#N/A"/>
    <e v="#N/A"/>
    <s v="SUPPLIER(01)_2020XX_008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5"/>
  </r>
  <r>
    <m/>
    <x v="0"/>
    <m/>
    <e v="#N/A"/>
    <m/>
    <m/>
    <e v="#N/A"/>
    <n v="0"/>
    <m/>
    <m/>
    <e v="#N/A"/>
    <s v="P"/>
    <e v="#DIV/0!"/>
    <m/>
    <m/>
    <m/>
    <d v="1899-12-30T00:00:00"/>
    <m/>
    <e v="#N/A"/>
    <e v="#N/A"/>
    <e v="#N/A"/>
    <e v="#N/A"/>
    <e v="#N/A"/>
    <e v="#N/A"/>
    <e v="#N/A"/>
    <s v="SUPPLIER(01)_2020XX_008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6"/>
  </r>
  <r>
    <m/>
    <x v="0"/>
    <m/>
    <e v="#N/A"/>
    <m/>
    <m/>
    <e v="#N/A"/>
    <n v="0"/>
    <m/>
    <m/>
    <e v="#N/A"/>
    <s v="P"/>
    <e v="#DIV/0!"/>
    <m/>
    <m/>
    <m/>
    <d v="1899-12-30T00:00:00"/>
    <m/>
    <e v="#N/A"/>
    <e v="#N/A"/>
    <e v="#N/A"/>
    <e v="#N/A"/>
    <e v="#N/A"/>
    <e v="#N/A"/>
    <e v="#N/A"/>
    <s v="SUPPLIER(01)_2020XX_008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7"/>
  </r>
  <r>
    <m/>
    <x v="0"/>
    <m/>
    <e v="#N/A"/>
    <m/>
    <m/>
    <e v="#N/A"/>
    <n v="0"/>
    <m/>
    <m/>
    <e v="#N/A"/>
    <s v="P"/>
    <e v="#DIV/0!"/>
    <m/>
    <m/>
    <m/>
    <d v="1899-12-30T00:00:00"/>
    <m/>
    <e v="#N/A"/>
    <e v="#N/A"/>
    <e v="#N/A"/>
    <e v="#N/A"/>
    <e v="#N/A"/>
    <e v="#N/A"/>
    <e v="#N/A"/>
    <s v="SUPPLIER(01)_2020XX_008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8"/>
  </r>
  <r>
    <m/>
    <x v="0"/>
    <m/>
    <e v="#N/A"/>
    <m/>
    <m/>
    <e v="#N/A"/>
    <n v="0"/>
    <m/>
    <m/>
    <e v="#N/A"/>
    <s v="P"/>
    <e v="#DIV/0!"/>
    <m/>
    <m/>
    <m/>
    <d v="1899-12-30T00:00:00"/>
    <m/>
    <e v="#N/A"/>
    <e v="#N/A"/>
    <e v="#N/A"/>
    <e v="#N/A"/>
    <e v="#N/A"/>
    <e v="#N/A"/>
    <e v="#N/A"/>
    <s v="SUPPLIER(01)_2020XX_008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89"/>
  </r>
  <r>
    <m/>
    <x v="0"/>
    <m/>
    <e v="#N/A"/>
    <m/>
    <m/>
    <e v="#N/A"/>
    <n v="0"/>
    <m/>
    <m/>
    <e v="#N/A"/>
    <s v="P"/>
    <e v="#DIV/0!"/>
    <m/>
    <m/>
    <m/>
    <d v="1899-12-30T00:00:00"/>
    <m/>
    <e v="#N/A"/>
    <e v="#N/A"/>
    <e v="#N/A"/>
    <e v="#N/A"/>
    <e v="#N/A"/>
    <e v="#N/A"/>
    <e v="#N/A"/>
    <s v="SUPPLIER(01)_2020XX_009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0"/>
  </r>
  <r>
    <m/>
    <x v="0"/>
    <m/>
    <e v="#N/A"/>
    <m/>
    <m/>
    <e v="#N/A"/>
    <n v="0"/>
    <m/>
    <m/>
    <e v="#N/A"/>
    <s v="P"/>
    <e v="#DIV/0!"/>
    <m/>
    <m/>
    <m/>
    <d v="1899-12-30T00:00:00"/>
    <m/>
    <e v="#N/A"/>
    <e v="#N/A"/>
    <e v="#N/A"/>
    <e v="#N/A"/>
    <e v="#N/A"/>
    <e v="#N/A"/>
    <e v="#N/A"/>
    <s v="SUPPLIER(01)_2020XX_009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1"/>
  </r>
  <r>
    <m/>
    <x v="0"/>
    <m/>
    <e v="#N/A"/>
    <m/>
    <m/>
    <e v="#N/A"/>
    <n v="0"/>
    <m/>
    <m/>
    <e v="#N/A"/>
    <s v="P"/>
    <e v="#DIV/0!"/>
    <m/>
    <m/>
    <m/>
    <d v="1899-12-30T00:00:00"/>
    <m/>
    <e v="#N/A"/>
    <e v="#N/A"/>
    <e v="#N/A"/>
    <e v="#N/A"/>
    <e v="#N/A"/>
    <e v="#N/A"/>
    <e v="#N/A"/>
    <s v="SUPPLIER(01)_2020XX_009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2"/>
  </r>
  <r>
    <m/>
    <x v="0"/>
    <m/>
    <e v="#N/A"/>
    <m/>
    <m/>
    <e v="#N/A"/>
    <n v="0"/>
    <m/>
    <m/>
    <e v="#N/A"/>
    <s v="P"/>
    <e v="#DIV/0!"/>
    <m/>
    <m/>
    <m/>
    <d v="1899-12-30T00:00:00"/>
    <m/>
    <e v="#N/A"/>
    <e v="#N/A"/>
    <e v="#N/A"/>
    <e v="#N/A"/>
    <e v="#N/A"/>
    <e v="#N/A"/>
    <e v="#N/A"/>
    <s v="SUPPLIER(01)_2020XX_009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3"/>
  </r>
  <r>
    <m/>
    <x v="0"/>
    <m/>
    <e v="#N/A"/>
    <m/>
    <m/>
    <e v="#N/A"/>
    <n v="0"/>
    <m/>
    <m/>
    <e v="#N/A"/>
    <s v="P"/>
    <e v="#DIV/0!"/>
    <m/>
    <m/>
    <m/>
    <d v="1899-12-30T00:00:00"/>
    <m/>
    <e v="#N/A"/>
    <e v="#N/A"/>
    <e v="#N/A"/>
    <e v="#N/A"/>
    <e v="#N/A"/>
    <e v="#N/A"/>
    <e v="#N/A"/>
    <s v="SUPPLIER(01)_2020XX_009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4"/>
  </r>
  <r>
    <m/>
    <x v="0"/>
    <m/>
    <e v="#N/A"/>
    <m/>
    <m/>
    <e v="#N/A"/>
    <n v="0"/>
    <m/>
    <m/>
    <e v="#N/A"/>
    <s v="P"/>
    <e v="#DIV/0!"/>
    <m/>
    <m/>
    <m/>
    <d v="1899-12-30T00:00:00"/>
    <m/>
    <e v="#N/A"/>
    <e v="#N/A"/>
    <e v="#N/A"/>
    <e v="#N/A"/>
    <e v="#N/A"/>
    <e v="#N/A"/>
    <e v="#N/A"/>
    <s v="SUPPLIER(01)_2020XX_009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5"/>
  </r>
  <r>
    <m/>
    <x v="0"/>
    <m/>
    <e v="#N/A"/>
    <m/>
    <m/>
    <e v="#N/A"/>
    <n v="0"/>
    <m/>
    <m/>
    <e v="#N/A"/>
    <s v="P"/>
    <e v="#DIV/0!"/>
    <m/>
    <m/>
    <m/>
    <d v="1899-12-30T00:00:00"/>
    <m/>
    <e v="#N/A"/>
    <e v="#N/A"/>
    <e v="#N/A"/>
    <e v="#N/A"/>
    <e v="#N/A"/>
    <e v="#N/A"/>
    <e v="#N/A"/>
    <s v="SUPPLIER(01)_2020XX_009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6"/>
  </r>
  <r>
    <m/>
    <x v="0"/>
    <m/>
    <e v="#N/A"/>
    <m/>
    <m/>
    <e v="#N/A"/>
    <n v="0"/>
    <m/>
    <m/>
    <e v="#N/A"/>
    <s v="P"/>
    <e v="#DIV/0!"/>
    <m/>
    <m/>
    <m/>
    <d v="1899-12-30T00:00:00"/>
    <m/>
    <e v="#N/A"/>
    <e v="#N/A"/>
    <e v="#N/A"/>
    <e v="#N/A"/>
    <e v="#N/A"/>
    <e v="#N/A"/>
    <e v="#N/A"/>
    <s v="SUPPLIER(01)_2020XX_009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7"/>
  </r>
  <r>
    <m/>
    <x v="0"/>
    <m/>
    <e v="#N/A"/>
    <m/>
    <m/>
    <e v="#N/A"/>
    <n v="0"/>
    <m/>
    <m/>
    <e v="#N/A"/>
    <s v="P"/>
    <e v="#DIV/0!"/>
    <m/>
    <m/>
    <m/>
    <d v="1899-12-30T00:00:00"/>
    <m/>
    <e v="#N/A"/>
    <e v="#N/A"/>
    <e v="#N/A"/>
    <e v="#N/A"/>
    <e v="#N/A"/>
    <e v="#N/A"/>
    <e v="#N/A"/>
    <s v="SUPPLIER(01)_2020XX_009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8"/>
  </r>
  <r>
    <m/>
    <x v="0"/>
    <m/>
    <e v="#N/A"/>
    <m/>
    <m/>
    <e v="#N/A"/>
    <n v="0"/>
    <m/>
    <m/>
    <e v="#N/A"/>
    <s v="P"/>
    <e v="#DIV/0!"/>
    <m/>
    <m/>
    <m/>
    <d v="1899-12-30T00:00:00"/>
    <m/>
    <e v="#N/A"/>
    <e v="#N/A"/>
    <e v="#N/A"/>
    <e v="#N/A"/>
    <e v="#N/A"/>
    <e v="#N/A"/>
    <e v="#N/A"/>
    <s v="SUPPLIER(01)_2020XX_009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099"/>
  </r>
  <r>
    <m/>
    <x v="0"/>
    <m/>
    <e v="#N/A"/>
    <m/>
    <m/>
    <e v="#N/A"/>
    <n v="0"/>
    <m/>
    <m/>
    <e v="#N/A"/>
    <s v="P"/>
    <e v="#DIV/0!"/>
    <m/>
    <m/>
    <m/>
    <d v="1899-12-30T00:00:00"/>
    <m/>
    <e v="#N/A"/>
    <e v="#N/A"/>
    <e v="#N/A"/>
    <e v="#N/A"/>
    <e v="#N/A"/>
    <e v="#N/A"/>
    <e v="#N/A"/>
    <s v="SUPPLIER(01)_2020XX_010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0"/>
  </r>
  <r>
    <m/>
    <x v="0"/>
    <m/>
    <e v="#N/A"/>
    <m/>
    <m/>
    <e v="#N/A"/>
    <n v="0"/>
    <m/>
    <m/>
    <e v="#N/A"/>
    <s v="P"/>
    <e v="#DIV/0!"/>
    <m/>
    <m/>
    <m/>
    <d v="1899-12-30T00:00:00"/>
    <m/>
    <e v="#N/A"/>
    <e v="#N/A"/>
    <e v="#N/A"/>
    <e v="#N/A"/>
    <e v="#N/A"/>
    <e v="#N/A"/>
    <e v="#N/A"/>
    <s v="SUPPLIER(01)_2020XX_010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1"/>
  </r>
  <r>
    <m/>
    <x v="0"/>
    <m/>
    <e v="#N/A"/>
    <m/>
    <m/>
    <e v="#N/A"/>
    <n v="0"/>
    <m/>
    <m/>
    <e v="#N/A"/>
    <s v="P"/>
    <e v="#DIV/0!"/>
    <m/>
    <m/>
    <m/>
    <d v="1899-12-30T00:00:00"/>
    <m/>
    <e v="#N/A"/>
    <e v="#N/A"/>
    <e v="#N/A"/>
    <e v="#N/A"/>
    <e v="#N/A"/>
    <e v="#N/A"/>
    <e v="#N/A"/>
    <s v="SUPPLIER(01)_2020XX_010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2"/>
  </r>
  <r>
    <m/>
    <x v="0"/>
    <m/>
    <e v="#N/A"/>
    <m/>
    <m/>
    <e v="#N/A"/>
    <n v="0"/>
    <m/>
    <m/>
    <e v="#N/A"/>
    <s v="P"/>
    <e v="#DIV/0!"/>
    <m/>
    <m/>
    <m/>
    <d v="1899-12-30T00:00:00"/>
    <m/>
    <e v="#N/A"/>
    <e v="#N/A"/>
    <e v="#N/A"/>
    <e v="#N/A"/>
    <e v="#N/A"/>
    <e v="#N/A"/>
    <e v="#N/A"/>
    <s v="SUPPLIER(01)_2020XX_010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3"/>
  </r>
  <r>
    <m/>
    <x v="0"/>
    <m/>
    <e v="#N/A"/>
    <m/>
    <m/>
    <e v="#N/A"/>
    <n v="0"/>
    <m/>
    <m/>
    <e v="#N/A"/>
    <s v="P"/>
    <e v="#DIV/0!"/>
    <m/>
    <m/>
    <m/>
    <d v="1899-12-30T00:00:00"/>
    <m/>
    <e v="#N/A"/>
    <e v="#N/A"/>
    <e v="#N/A"/>
    <e v="#N/A"/>
    <e v="#N/A"/>
    <e v="#N/A"/>
    <e v="#N/A"/>
    <s v="SUPPLIER(01)_2020XX_010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4"/>
  </r>
  <r>
    <m/>
    <x v="0"/>
    <m/>
    <e v="#N/A"/>
    <m/>
    <m/>
    <e v="#N/A"/>
    <n v="0"/>
    <m/>
    <m/>
    <e v="#N/A"/>
    <s v="P"/>
    <e v="#DIV/0!"/>
    <m/>
    <m/>
    <m/>
    <d v="1899-12-30T00:00:00"/>
    <m/>
    <e v="#N/A"/>
    <e v="#N/A"/>
    <e v="#N/A"/>
    <e v="#N/A"/>
    <e v="#N/A"/>
    <e v="#N/A"/>
    <e v="#N/A"/>
    <s v="SUPPLIER(01)_2020XX_010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5"/>
  </r>
  <r>
    <m/>
    <x v="0"/>
    <m/>
    <e v="#N/A"/>
    <m/>
    <m/>
    <e v="#N/A"/>
    <n v="0"/>
    <m/>
    <m/>
    <e v="#N/A"/>
    <s v="P"/>
    <e v="#DIV/0!"/>
    <m/>
    <m/>
    <m/>
    <d v="1899-12-30T00:00:00"/>
    <m/>
    <e v="#N/A"/>
    <e v="#N/A"/>
    <e v="#N/A"/>
    <e v="#N/A"/>
    <e v="#N/A"/>
    <e v="#N/A"/>
    <e v="#N/A"/>
    <s v="SUPPLIER(01)_2020XX_010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6"/>
  </r>
  <r>
    <m/>
    <x v="0"/>
    <m/>
    <e v="#N/A"/>
    <m/>
    <m/>
    <e v="#N/A"/>
    <n v="0"/>
    <m/>
    <m/>
    <e v="#N/A"/>
    <s v="P"/>
    <e v="#DIV/0!"/>
    <m/>
    <m/>
    <m/>
    <d v="1899-12-30T00:00:00"/>
    <m/>
    <e v="#N/A"/>
    <e v="#N/A"/>
    <e v="#N/A"/>
    <e v="#N/A"/>
    <e v="#N/A"/>
    <e v="#N/A"/>
    <e v="#N/A"/>
    <s v="SUPPLIER(01)_2020XX_010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7"/>
  </r>
  <r>
    <m/>
    <x v="0"/>
    <m/>
    <e v="#N/A"/>
    <m/>
    <m/>
    <e v="#N/A"/>
    <n v="0"/>
    <m/>
    <m/>
    <e v="#N/A"/>
    <s v="P"/>
    <e v="#DIV/0!"/>
    <m/>
    <m/>
    <m/>
    <d v="1899-12-30T00:00:00"/>
    <m/>
    <e v="#N/A"/>
    <e v="#N/A"/>
    <e v="#N/A"/>
    <e v="#N/A"/>
    <e v="#N/A"/>
    <e v="#N/A"/>
    <e v="#N/A"/>
    <s v="SUPPLIER(01)_2020XX_010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8"/>
  </r>
  <r>
    <m/>
    <x v="0"/>
    <m/>
    <e v="#N/A"/>
    <m/>
    <m/>
    <e v="#N/A"/>
    <n v="0"/>
    <m/>
    <m/>
    <e v="#N/A"/>
    <s v="P"/>
    <e v="#DIV/0!"/>
    <m/>
    <m/>
    <m/>
    <d v="1899-12-30T00:00:00"/>
    <m/>
    <e v="#N/A"/>
    <e v="#N/A"/>
    <e v="#N/A"/>
    <e v="#N/A"/>
    <e v="#N/A"/>
    <e v="#N/A"/>
    <e v="#N/A"/>
    <s v="SUPPLIER(01)_2020XX_010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09"/>
  </r>
  <r>
    <m/>
    <x v="0"/>
    <m/>
    <e v="#N/A"/>
    <m/>
    <m/>
    <e v="#N/A"/>
    <n v="0"/>
    <m/>
    <m/>
    <e v="#N/A"/>
    <s v="P"/>
    <e v="#DIV/0!"/>
    <m/>
    <m/>
    <m/>
    <d v="1899-12-30T00:00:00"/>
    <m/>
    <e v="#N/A"/>
    <e v="#N/A"/>
    <e v="#N/A"/>
    <e v="#N/A"/>
    <e v="#N/A"/>
    <e v="#N/A"/>
    <e v="#N/A"/>
    <s v="SUPPLIER(01)_2020XX_011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0"/>
  </r>
  <r>
    <m/>
    <x v="0"/>
    <m/>
    <e v="#N/A"/>
    <m/>
    <m/>
    <e v="#N/A"/>
    <n v="0"/>
    <m/>
    <m/>
    <e v="#N/A"/>
    <s v="P"/>
    <e v="#DIV/0!"/>
    <m/>
    <m/>
    <m/>
    <d v="1899-12-30T00:00:00"/>
    <m/>
    <e v="#N/A"/>
    <e v="#N/A"/>
    <e v="#N/A"/>
    <e v="#N/A"/>
    <e v="#N/A"/>
    <e v="#N/A"/>
    <e v="#N/A"/>
    <s v="SUPPLIER(01)_2020XX_011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1"/>
  </r>
  <r>
    <m/>
    <x v="0"/>
    <m/>
    <e v="#N/A"/>
    <m/>
    <m/>
    <e v="#N/A"/>
    <n v="0"/>
    <m/>
    <m/>
    <e v="#N/A"/>
    <s v="P"/>
    <e v="#DIV/0!"/>
    <m/>
    <m/>
    <m/>
    <d v="1899-12-30T00:00:00"/>
    <m/>
    <e v="#N/A"/>
    <e v="#N/A"/>
    <e v="#N/A"/>
    <e v="#N/A"/>
    <e v="#N/A"/>
    <e v="#N/A"/>
    <e v="#N/A"/>
    <s v="SUPPLIER(01)_2020XX_011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2"/>
  </r>
  <r>
    <m/>
    <x v="0"/>
    <m/>
    <e v="#N/A"/>
    <m/>
    <m/>
    <e v="#N/A"/>
    <n v="0"/>
    <m/>
    <m/>
    <e v="#N/A"/>
    <s v="P"/>
    <e v="#DIV/0!"/>
    <m/>
    <m/>
    <m/>
    <d v="1899-12-30T00:00:00"/>
    <m/>
    <e v="#N/A"/>
    <e v="#N/A"/>
    <e v="#N/A"/>
    <e v="#N/A"/>
    <e v="#N/A"/>
    <e v="#N/A"/>
    <e v="#N/A"/>
    <s v="SUPPLIER(01)_2020XX_011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3"/>
  </r>
  <r>
    <m/>
    <x v="0"/>
    <m/>
    <e v="#N/A"/>
    <m/>
    <m/>
    <e v="#N/A"/>
    <n v="0"/>
    <m/>
    <m/>
    <e v="#N/A"/>
    <s v="P"/>
    <e v="#DIV/0!"/>
    <m/>
    <m/>
    <m/>
    <d v="1899-12-30T00:00:00"/>
    <m/>
    <e v="#N/A"/>
    <e v="#N/A"/>
    <e v="#N/A"/>
    <e v="#N/A"/>
    <e v="#N/A"/>
    <e v="#N/A"/>
    <e v="#N/A"/>
    <s v="SUPPLIER(01)_2020XX_011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4"/>
  </r>
  <r>
    <m/>
    <x v="0"/>
    <m/>
    <e v="#N/A"/>
    <m/>
    <m/>
    <e v="#N/A"/>
    <n v="0"/>
    <m/>
    <m/>
    <e v="#N/A"/>
    <s v="P"/>
    <e v="#DIV/0!"/>
    <m/>
    <m/>
    <m/>
    <d v="1899-12-30T00:00:00"/>
    <m/>
    <e v="#N/A"/>
    <e v="#N/A"/>
    <e v="#N/A"/>
    <e v="#N/A"/>
    <e v="#N/A"/>
    <e v="#N/A"/>
    <e v="#N/A"/>
    <s v="SUPPLIER(01)_2020XX_011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5"/>
  </r>
  <r>
    <m/>
    <x v="0"/>
    <m/>
    <e v="#N/A"/>
    <m/>
    <m/>
    <e v="#N/A"/>
    <n v="0"/>
    <m/>
    <m/>
    <e v="#N/A"/>
    <s v="P"/>
    <e v="#DIV/0!"/>
    <m/>
    <m/>
    <m/>
    <d v="1899-12-30T00:00:00"/>
    <m/>
    <e v="#N/A"/>
    <e v="#N/A"/>
    <e v="#N/A"/>
    <e v="#N/A"/>
    <e v="#N/A"/>
    <e v="#N/A"/>
    <e v="#N/A"/>
    <s v="SUPPLIER(01)_2020XX_011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6"/>
  </r>
  <r>
    <m/>
    <x v="0"/>
    <m/>
    <e v="#N/A"/>
    <m/>
    <m/>
    <e v="#N/A"/>
    <n v="0"/>
    <m/>
    <m/>
    <e v="#N/A"/>
    <s v="P"/>
    <e v="#DIV/0!"/>
    <m/>
    <m/>
    <m/>
    <d v="1899-12-30T00:00:00"/>
    <m/>
    <e v="#N/A"/>
    <e v="#N/A"/>
    <e v="#N/A"/>
    <e v="#N/A"/>
    <e v="#N/A"/>
    <e v="#N/A"/>
    <e v="#N/A"/>
    <s v="SUPPLIER(01)_2020XX_011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7"/>
  </r>
  <r>
    <m/>
    <x v="0"/>
    <m/>
    <e v="#N/A"/>
    <m/>
    <m/>
    <e v="#N/A"/>
    <n v="0"/>
    <m/>
    <m/>
    <e v="#N/A"/>
    <s v="P"/>
    <e v="#DIV/0!"/>
    <m/>
    <m/>
    <m/>
    <d v="1899-12-30T00:00:00"/>
    <m/>
    <e v="#N/A"/>
    <e v="#N/A"/>
    <e v="#N/A"/>
    <e v="#N/A"/>
    <e v="#N/A"/>
    <e v="#N/A"/>
    <e v="#N/A"/>
    <s v="SUPPLIER(01)_2020XX_011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8"/>
  </r>
  <r>
    <m/>
    <x v="0"/>
    <m/>
    <e v="#N/A"/>
    <m/>
    <m/>
    <e v="#N/A"/>
    <n v="0"/>
    <m/>
    <m/>
    <e v="#N/A"/>
    <s v="P"/>
    <e v="#DIV/0!"/>
    <m/>
    <m/>
    <m/>
    <d v="1899-12-30T00:00:00"/>
    <m/>
    <e v="#N/A"/>
    <e v="#N/A"/>
    <e v="#N/A"/>
    <e v="#N/A"/>
    <e v="#N/A"/>
    <e v="#N/A"/>
    <e v="#N/A"/>
    <s v="SUPPLIER(01)_2020XX_011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19"/>
  </r>
  <r>
    <m/>
    <x v="0"/>
    <m/>
    <e v="#N/A"/>
    <m/>
    <m/>
    <e v="#N/A"/>
    <n v="0"/>
    <m/>
    <m/>
    <e v="#N/A"/>
    <s v="P"/>
    <e v="#DIV/0!"/>
    <m/>
    <m/>
    <m/>
    <d v="1899-12-30T00:00:00"/>
    <m/>
    <e v="#N/A"/>
    <e v="#N/A"/>
    <e v="#N/A"/>
    <e v="#N/A"/>
    <e v="#N/A"/>
    <e v="#N/A"/>
    <e v="#N/A"/>
    <s v="SUPPLIER(01)_2020XX_012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0"/>
  </r>
  <r>
    <m/>
    <x v="0"/>
    <m/>
    <e v="#N/A"/>
    <m/>
    <m/>
    <e v="#N/A"/>
    <n v="0"/>
    <m/>
    <m/>
    <e v="#N/A"/>
    <s v="P"/>
    <e v="#DIV/0!"/>
    <m/>
    <m/>
    <m/>
    <d v="1899-12-30T00:00:00"/>
    <m/>
    <e v="#N/A"/>
    <e v="#N/A"/>
    <e v="#N/A"/>
    <e v="#N/A"/>
    <e v="#N/A"/>
    <e v="#N/A"/>
    <e v="#N/A"/>
    <s v="SUPPLIER(01)_2020XX_012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1"/>
  </r>
  <r>
    <m/>
    <x v="0"/>
    <m/>
    <e v="#N/A"/>
    <m/>
    <m/>
    <e v="#N/A"/>
    <n v="0"/>
    <m/>
    <m/>
    <e v="#N/A"/>
    <s v="P"/>
    <e v="#DIV/0!"/>
    <m/>
    <m/>
    <m/>
    <d v="1899-12-30T00:00:00"/>
    <m/>
    <e v="#N/A"/>
    <e v="#N/A"/>
    <e v="#N/A"/>
    <e v="#N/A"/>
    <e v="#N/A"/>
    <e v="#N/A"/>
    <e v="#N/A"/>
    <s v="SUPPLIER(01)_2020XX_012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2"/>
  </r>
  <r>
    <m/>
    <x v="0"/>
    <m/>
    <e v="#N/A"/>
    <m/>
    <m/>
    <e v="#N/A"/>
    <n v="0"/>
    <m/>
    <m/>
    <e v="#N/A"/>
    <s v="P"/>
    <e v="#DIV/0!"/>
    <m/>
    <m/>
    <m/>
    <d v="1899-12-30T00:00:00"/>
    <m/>
    <e v="#N/A"/>
    <e v="#N/A"/>
    <e v="#N/A"/>
    <e v="#N/A"/>
    <e v="#N/A"/>
    <e v="#N/A"/>
    <e v="#N/A"/>
    <s v="SUPPLIER(01)_2020XX_012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3"/>
  </r>
  <r>
    <m/>
    <x v="0"/>
    <m/>
    <e v="#N/A"/>
    <m/>
    <m/>
    <e v="#N/A"/>
    <n v="0"/>
    <m/>
    <m/>
    <e v="#N/A"/>
    <s v="P"/>
    <e v="#DIV/0!"/>
    <m/>
    <m/>
    <m/>
    <d v="1899-12-30T00:00:00"/>
    <m/>
    <e v="#N/A"/>
    <e v="#N/A"/>
    <e v="#N/A"/>
    <e v="#N/A"/>
    <e v="#N/A"/>
    <e v="#N/A"/>
    <e v="#N/A"/>
    <s v="SUPPLIER(01)_2020XX_012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4"/>
  </r>
  <r>
    <m/>
    <x v="0"/>
    <m/>
    <e v="#N/A"/>
    <m/>
    <m/>
    <e v="#N/A"/>
    <n v="0"/>
    <m/>
    <m/>
    <e v="#N/A"/>
    <s v="P"/>
    <e v="#DIV/0!"/>
    <m/>
    <m/>
    <m/>
    <d v="1899-12-30T00:00:00"/>
    <m/>
    <e v="#N/A"/>
    <e v="#N/A"/>
    <e v="#N/A"/>
    <e v="#N/A"/>
    <e v="#N/A"/>
    <e v="#N/A"/>
    <e v="#N/A"/>
    <s v="SUPPLIER(01)_2020XX_012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5"/>
  </r>
  <r>
    <m/>
    <x v="0"/>
    <m/>
    <e v="#N/A"/>
    <m/>
    <m/>
    <e v="#N/A"/>
    <n v="0"/>
    <m/>
    <m/>
    <e v="#N/A"/>
    <s v="P"/>
    <e v="#DIV/0!"/>
    <m/>
    <m/>
    <m/>
    <d v="1899-12-30T00:00:00"/>
    <m/>
    <e v="#N/A"/>
    <e v="#N/A"/>
    <e v="#N/A"/>
    <e v="#N/A"/>
    <e v="#N/A"/>
    <e v="#N/A"/>
    <e v="#N/A"/>
    <s v="SUPPLIER(01)_2020XX_012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6"/>
  </r>
  <r>
    <m/>
    <x v="0"/>
    <m/>
    <e v="#N/A"/>
    <m/>
    <m/>
    <e v="#N/A"/>
    <n v="0"/>
    <m/>
    <m/>
    <e v="#N/A"/>
    <s v="P"/>
    <e v="#DIV/0!"/>
    <m/>
    <m/>
    <m/>
    <d v="1899-12-30T00:00:00"/>
    <m/>
    <e v="#N/A"/>
    <e v="#N/A"/>
    <e v="#N/A"/>
    <e v="#N/A"/>
    <e v="#N/A"/>
    <e v="#N/A"/>
    <e v="#N/A"/>
    <s v="SUPPLIER(01)_2020XX_012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7"/>
  </r>
  <r>
    <m/>
    <x v="0"/>
    <m/>
    <e v="#N/A"/>
    <m/>
    <m/>
    <e v="#N/A"/>
    <n v="0"/>
    <m/>
    <m/>
    <e v="#N/A"/>
    <s v="P"/>
    <e v="#DIV/0!"/>
    <m/>
    <m/>
    <m/>
    <d v="1899-12-30T00:00:00"/>
    <m/>
    <e v="#N/A"/>
    <e v="#N/A"/>
    <e v="#N/A"/>
    <e v="#N/A"/>
    <e v="#N/A"/>
    <e v="#N/A"/>
    <e v="#N/A"/>
    <s v="SUPPLIER(01)_2020XX_012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8"/>
  </r>
  <r>
    <m/>
    <x v="0"/>
    <m/>
    <e v="#N/A"/>
    <m/>
    <m/>
    <e v="#N/A"/>
    <n v="0"/>
    <m/>
    <m/>
    <e v="#N/A"/>
    <s v="P"/>
    <e v="#DIV/0!"/>
    <m/>
    <m/>
    <m/>
    <d v="1899-12-30T00:00:00"/>
    <m/>
    <e v="#N/A"/>
    <e v="#N/A"/>
    <e v="#N/A"/>
    <e v="#N/A"/>
    <e v="#N/A"/>
    <e v="#N/A"/>
    <e v="#N/A"/>
    <s v="SUPPLIER(01)_2020XX_012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29"/>
  </r>
  <r>
    <m/>
    <x v="0"/>
    <m/>
    <e v="#N/A"/>
    <m/>
    <m/>
    <e v="#N/A"/>
    <n v="0"/>
    <m/>
    <m/>
    <e v="#N/A"/>
    <s v="P"/>
    <e v="#DIV/0!"/>
    <m/>
    <m/>
    <m/>
    <d v="1899-12-30T00:00:00"/>
    <m/>
    <e v="#N/A"/>
    <e v="#N/A"/>
    <e v="#N/A"/>
    <e v="#N/A"/>
    <e v="#N/A"/>
    <e v="#N/A"/>
    <e v="#N/A"/>
    <s v="SUPPLIER(01)_2020XX_013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0"/>
  </r>
  <r>
    <m/>
    <x v="0"/>
    <m/>
    <e v="#N/A"/>
    <m/>
    <m/>
    <e v="#N/A"/>
    <n v="0"/>
    <m/>
    <m/>
    <e v="#N/A"/>
    <s v="P"/>
    <e v="#DIV/0!"/>
    <m/>
    <m/>
    <m/>
    <d v="1899-12-30T00:00:00"/>
    <m/>
    <e v="#N/A"/>
    <e v="#N/A"/>
    <e v="#N/A"/>
    <e v="#N/A"/>
    <e v="#N/A"/>
    <e v="#N/A"/>
    <e v="#N/A"/>
    <s v="SUPPLIER(01)_2020XX_013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1"/>
  </r>
  <r>
    <m/>
    <x v="0"/>
    <m/>
    <e v="#N/A"/>
    <m/>
    <m/>
    <e v="#N/A"/>
    <n v="0"/>
    <m/>
    <m/>
    <e v="#N/A"/>
    <s v="P"/>
    <e v="#DIV/0!"/>
    <m/>
    <m/>
    <m/>
    <d v="1899-12-30T00:00:00"/>
    <m/>
    <e v="#N/A"/>
    <e v="#N/A"/>
    <e v="#N/A"/>
    <e v="#N/A"/>
    <e v="#N/A"/>
    <e v="#N/A"/>
    <e v="#N/A"/>
    <s v="SUPPLIER(01)_2020XX_013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2"/>
  </r>
  <r>
    <m/>
    <x v="0"/>
    <m/>
    <e v="#N/A"/>
    <m/>
    <m/>
    <e v="#N/A"/>
    <n v="0"/>
    <m/>
    <m/>
    <e v="#N/A"/>
    <s v="P"/>
    <e v="#DIV/0!"/>
    <m/>
    <m/>
    <m/>
    <d v="1899-12-30T00:00:00"/>
    <m/>
    <e v="#N/A"/>
    <e v="#N/A"/>
    <e v="#N/A"/>
    <e v="#N/A"/>
    <e v="#N/A"/>
    <e v="#N/A"/>
    <e v="#N/A"/>
    <s v="SUPPLIER(01)_2020XX_013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3"/>
  </r>
  <r>
    <m/>
    <x v="0"/>
    <m/>
    <e v="#N/A"/>
    <m/>
    <m/>
    <e v="#N/A"/>
    <n v="0"/>
    <m/>
    <m/>
    <e v="#N/A"/>
    <s v="P"/>
    <e v="#DIV/0!"/>
    <m/>
    <m/>
    <m/>
    <d v="1899-12-30T00:00:00"/>
    <m/>
    <e v="#N/A"/>
    <e v="#N/A"/>
    <e v="#N/A"/>
    <e v="#N/A"/>
    <e v="#N/A"/>
    <e v="#N/A"/>
    <e v="#N/A"/>
    <s v="SUPPLIER(01)_2020XX_013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4"/>
  </r>
  <r>
    <m/>
    <x v="0"/>
    <m/>
    <e v="#N/A"/>
    <m/>
    <m/>
    <e v="#N/A"/>
    <n v="0"/>
    <m/>
    <m/>
    <e v="#N/A"/>
    <s v="P"/>
    <e v="#DIV/0!"/>
    <m/>
    <m/>
    <m/>
    <d v="1899-12-30T00:00:00"/>
    <m/>
    <e v="#N/A"/>
    <e v="#N/A"/>
    <e v="#N/A"/>
    <e v="#N/A"/>
    <e v="#N/A"/>
    <e v="#N/A"/>
    <e v="#N/A"/>
    <s v="SUPPLIER(01)_2020XX_013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5"/>
  </r>
  <r>
    <m/>
    <x v="0"/>
    <m/>
    <e v="#N/A"/>
    <m/>
    <m/>
    <e v="#N/A"/>
    <n v="0"/>
    <m/>
    <m/>
    <e v="#N/A"/>
    <s v="P"/>
    <e v="#DIV/0!"/>
    <m/>
    <m/>
    <m/>
    <d v="1899-12-30T00:00:00"/>
    <m/>
    <e v="#N/A"/>
    <e v="#N/A"/>
    <e v="#N/A"/>
    <e v="#N/A"/>
    <e v="#N/A"/>
    <e v="#N/A"/>
    <e v="#N/A"/>
    <s v="SUPPLIER(01)_2020XX_013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6"/>
  </r>
  <r>
    <m/>
    <x v="0"/>
    <m/>
    <e v="#N/A"/>
    <m/>
    <m/>
    <e v="#N/A"/>
    <n v="0"/>
    <m/>
    <m/>
    <e v="#N/A"/>
    <s v="P"/>
    <e v="#DIV/0!"/>
    <m/>
    <m/>
    <m/>
    <d v="1899-12-30T00:00:00"/>
    <m/>
    <e v="#N/A"/>
    <e v="#N/A"/>
    <e v="#N/A"/>
    <e v="#N/A"/>
    <e v="#N/A"/>
    <e v="#N/A"/>
    <e v="#N/A"/>
    <s v="SUPPLIER(01)_2020XX_013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7"/>
  </r>
  <r>
    <m/>
    <x v="0"/>
    <m/>
    <e v="#N/A"/>
    <m/>
    <m/>
    <e v="#N/A"/>
    <n v="0"/>
    <m/>
    <m/>
    <e v="#N/A"/>
    <s v="P"/>
    <e v="#DIV/0!"/>
    <m/>
    <m/>
    <m/>
    <d v="1899-12-30T00:00:00"/>
    <m/>
    <e v="#N/A"/>
    <e v="#N/A"/>
    <e v="#N/A"/>
    <e v="#N/A"/>
    <e v="#N/A"/>
    <e v="#N/A"/>
    <e v="#N/A"/>
    <s v="SUPPLIER(01)_2020XX_013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8"/>
  </r>
  <r>
    <m/>
    <x v="0"/>
    <m/>
    <e v="#N/A"/>
    <m/>
    <m/>
    <e v="#N/A"/>
    <n v="0"/>
    <m/>
    <m/>
    <e v="#N/A"/>
    <s v="P"/>
    <e v="#DIV/0!"/>
    <m/>
    <m/>
    <m/>
    <d v="1899-12-30T00:00:00"/>
    <m/>
    <e v="#N/A"/>
    <e v="#N/A"/>
    <e v="#N/A"/>
    <e v="#N/A"/>
    <e v="#N/A"/>
    <e v="#N/A"/>
    <e v="#N/A"/>
    <s v="SUPPLIER(01)_2020XX_013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39"/>
  </r>
  <r>
    <m/>
    <x v="0"/>
    <m/>
    <e v="#N/A"/>
    <m/>
    <m/>
    <e v="#N/A"/>
    <n v="0"/>
    <m/>
    <m/>
    <e v="#N/A"/>
    <s v="P"/>
    <e v="#DIV/0!"/>
    <m/>
    <m/>
    <m/>
    <d v="1899-12-30T00:00:00"/>
    <m/>
    <e v="#N/A"/>
    <e v="#N/A"/>
    <e v="#N/A"/>
    <e v="#N/A"/>
    <e v="#N/A"/>
    <e v="#N/A"/>
    <e v="#N/A"/>
    <s v="SUPPLIER(01)_2020XX_014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0"/>
  </r>
  <r>
    <m/>
    <x v="0"/>
    <m/>
    <e v="#N/A"/>
    <m/>
    <m/>
    <e v="#N/A"/>
    <n v="0"/>
    <m/>
    <m/>
    <e v="#N/A"/>
    <s v="P"/>
    <e v="#DIV/0!"/>
    <m/>
    <m/>
    <m/>
    <d v="1899-12-30T00:00:00"/>
    <m/>
    <e v="#N/A"/>
    <e v="#N/A"/>
    <e v="#N/A"/>
    <e v="#N/A"/>
    <e v="#N/A"/>
    <e v="#N/A"/>
    <e v="#N/A"/>
    <s v="SUPPLIER(01)_2020XX_014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1"/>
  </r>
  <r>
    <m/>
    <x v="0"/>
    <m/>
    <e v="#N/A"/>
    <m/>
    <m/>
    <e v="#N/A"/>
    <n v="0"/>
    <m/>
    <m/>
    <e v="#N/A"/>
    <s v="P"/>
    <e v="#DIV/0!"/>
    <m/>
    <m/>
    <m/>
    <d v="1899-12-30T00:00:00"/>
    <m/>
    <e v="#N/A"/>
    <e v="#N/A"/>
    <e v="#N/A"/>
    <e v="#N/A"/>
    <e v="#N/A"/>
    <e v="#N/A"/>
    <e v="#N/A"/>
    <s v="SUPPLIER(01)_2020XX_014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2"/>
  </r>
  <r>
    <m/>
    <x v="0"/>
    <m/>
    <e v="#N/A"/>
    <m/>
    <m/>
    <e v="#N/A"/>
    <n v="0"/>
    <m/>
    <m/>
    <e v="#N/A"/>
    <s v="P"/>
    <e v="#DIV/0!"/>
    <m/>
    <m/>
    <m/>
    <d v="1899-12-30T00:00:00"/>
    <m/>
    <e v="#N/A"/>
    <e v="#N/A"/>
    <e v="#N/A"/>
    <e v="#N/A"/>
    <e v="#N/A"/>
    <e v="#N/A"/>
    <e v="#N/A"/>
    <s v="SUPPLIER(01)_2020XX_014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3"/>
  </r>
  <r>
    <m/>
    <x v="0"/>
    <m/>
    <e v="#N/A"/>
    <m/>
    <m/>
    <e v="#N/A"/>
    <n v="0"/>
    <m/>
    <m/>
    <e v="#N/A"/>
    <s v="P"/>
    <e v="#DIV/0!"/>
    <m/>
    <m/>
    <m/>
    <d v="1899-12-30T00:00:00"/>
    <m/>
    <e v="#N/A"/>
    <e v="#N/A"/>
    <e v="#N/A"/>
    <e v="#N/A"/>
    <e v="#N/A"/>
    <e v="#N/A"/>
    <e v="#N/A"/>
    <s v="SUPPLIER(01)_2020XX_014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4"/>
  </r>
  <r>
    <m/>
    <x v="0"/>
    <m/>
    <e v="#N/A"/>
    <m/>
    <m/>
    <e v="#N/A"/>
    <n v="0"/>
    <m/>
    <m/>
    <e v="#N/A"/>
    <s v="P"/>
    <e v="#DIV/0!"/>
    <m/>
    <m/>
    <m/>
    <d v="1899-12-30T00:00:00"/>
    <m/>
    <e v="#N/A"/>
    <e v="#N/A"/>
    <e v="#N/A"/>
    <e v="#N/A"/>
    <e v="#N/A"/>
    <e v="#N/A"/>
    <e v="#N/A"/>
    <s v="SUPPLIER(01)_2020XX_014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5"/>
  </r>
  <r>
    <m/>
    <x v="0"/>
    <m/>
    <e v="#N/A"/>
    <m/>
    <m/>
    <e v="#N/A"/>
    <n v="0"/>
    <m/>
    <m/>
    <e v="#N/A"/>
    <s v="P"/>
    <e v="#DIV/0!"/>
    <m/>
    <m/>
    <m/>
    <d v="1899-12-30T00:00:00"/>
    <m/>
    <e v="#N/A"/>
    <e v="#N/A"/>
    <e v="#N/A"/>
    <e v="#N/A"/>
    <e v="#N/A"/>
    <e v="#N/A"/>
    <e v="#N/A"/>
    <s v="SUPPLIER(01)_2020XX_014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6"/>
  </r>
  <r>
    <m/>
    <x v="0"/>
    <m/>
    <e v="#N/A"/>
    <m/>
    <m/>
    <e v="#N/A"/>
    <n v="0"/>
    <m/>
    <m/>
    <e v="#N/A"/>
    <s v="P"/>
    <e v="#DIV/0!"/>
    <m/>
    <m/>
    <m/>
    <d v="1899-12-30T00:00:00"/>
    <m/>
    <e v="#N/A"/>
    <e v="#N/A"/>
    <e v="#N/A"/>
    <e v="#N/A"/>
    <e v="#N/A"/>
    <e v="#N/A"/>
    <e v="#N/A"/>
    <s v="SUPPLIER(01)_2020XX_014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7"/>
  </r>
  <r>
    <m/>
    <x v="0"/>
    <m/>
    <e v="#N/A"/>
    <m/>
    <m/>
    <e v="#N/A"/>
    <n v="0"/>
    <m/>
    <m/>
    <e v="#N/A"/>
    <s v="P"/>
    <e v="#DIV/0!"/>
    <m/>
    <m/>
    <m/>
    <d v="1899-12-30T00:00:00"/>
    <m/>
    <e v="#N/A"/>
    <e v="#N/A"/>
    <e v="#N/A"/>
    <e v="#N/A"/>
    <e v="#N/A"/>
    <e v="#N/A"/>
    <e v="#N/A"/>
    <s v="SUPPLIER(01)_2020XX_014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8"/>
  </r>
  <r>
    <m/>
    <x v="0"/>
    <m/>
    <e v="#N/A"/>
    <m/>
    <m/>
    <e v="#N/A"/>
    <n v="0"/>
    <m/>
    <m/>
    <e v="#N/A"/>
    <s v="P"/>
    <e v="#DIV/0!"/>
    <m/>
    <m/>
    <m/>
    <d v="1899-12-30T00:00:00"/>
    <m/>
    <e v="#N/A"/>
    <e v="#N/A"/>
    <e v="#N/A"/>
    <e v="#N/A"/>
    <e v="#N/A"/>
    <e v="#N/A"/>
    <e v="#N/A"/>
    <s v="SUPPLIER(01)_2020XX_014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49"/>
  </r>
  <r>
    <m/>
    <x v="0"/>
    <m/>
    <e v="#N/A"/>
    <m/>
    <m/>
    <e v="#N/A"/>
    <n v="0"/>
    <m/>
    <m/>
    <e v="#N/A"/>
    <s v="P"/>
    <e v="#DIV/0!"/>
    <m/>
    <m/>
    <m/>
    <d v="1899-12-30T00:00:00"/>
    <m/>
    <e v="#N/A"/>
    <e v="#N/A"/>
    <e v="#N/A"/>
    <e v="#N/A"/>
    <e v="#N/A"/>
    <e v="#N/A"/>
    <e v="#N/A"/>
    <s v="SUPPLIER(01)_2020XX_015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0"/>
  </r>
  <r>
    <m/>
    <x v="0"/>
    <m/>
    <e v="#N/A"/>
    <m/>
    <m/>
    <e v="#N/A"/>
    <n v="0"/>
    <m/>
    <m/>
    <e v="#N/A"/>
    <s v="P"/>
    <e v="#DIV/0!"/>
    <m/>
    <m/>
    <m/>
    <d v="1899-12-30T00:00:00"/>
    <m/>
    <e v="#N/A"/>
    <e v="#N/A"/>
    <e v="#N/A"/>
    <e v="#N/A"/>
    <e v="#N/A"/>
    <e v="#N/A"/>
    <e v="#N/A"/>
    <s v="SUPPLIER(01)_2020XX_015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1"/>
  </r>
  <r>
    <m/>
    <x v="0"/>
    <m/>
    <e v="#N/A"/>
    <m/>
    <m/>
    <e v="#N/A"/>
    <n v="0"/>
    <m/>
    <m/>
    <e v="#N/A"/>
    <s v="P"/>
    <e v="#DIV/0!"/>
    <m/>
    <m/>
    <m/>
    <d v="1899-12-30T00:00:00"/>
    <m/>
    <e v="#N/A"/>
    <e v="#N/A"/>
    <e v="#N/A"/>
    <e v="#N/A"/>
    <e v="#N/A"/>
    <e v="#N/A"/>
    <e v="#N/A"/>
    <s v="SUPPLIER(01)_2020XX_015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2"/>
  </r>
  <r>
    <m/>
    <x v="0"/>
    <m/>
    <e v="#N/A"/>
    <m/>
    <m/>
    <e v="#N/A"/>
    <n v="0"/>
    <m/>
    <m/>
    <e v="#N/A"/>
    <s v="P"/>
    <e v="#DIV/0!"/>
    <m/>
    <m/>
    <m/>
    <d v="1899-12-30T00:00:00"/>
    <m/>
    <e v="#N/A"/>
    <e v="#N/A"/>
    <e v="#N/A"/>
    <e v="#N/A"/>
    <e v="#N/A"/>
    <e v="#N/A"/>
    <e v="#N/A"/>
    <s v="SUPPLIER(01)_2020XX_015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3"/>
  </r>
  <r>
    <m/>
    <x v="0"/>
    <m/>
    <e v="#N/A"/>
    <m/>
    <m/>
    <e v="#N/A"/>
    <n v="0"/>
    <m/>
    <m/>
    <e v="#N/A"/>
    <s v="P"/>
    <e v="#DIV/0!"/>
    <m/>
    <m/>
    <m/>
    <d v="1899-12-30T00:00:00"/>
    <m/>
    <e v="#N/A"/>
    <e v="#N/A"/>
    <e v="#N/A"/>
    <e v="#N/A"/>
    <e v="#N/A"/>
    <e v="#N/A"/>
    <e v="#N/A"/>
    <s v="SUPPLIER(01)_2020XX_015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4"/>
  </r>
  <r>
    <m/>
    <x v="0"/>
    <m/>
    <e v="#N/A"/>
    <m/>
    <m/>
    <e v="#N/A"/>
    <n v="0"/>
    <m/>
    <m/>
    <e v="#N/A"/>
    <s v="P"/>
    <e v="#DIV/0!"/>
    <m/>
    <m/>
    <m/>
    <d v="1899-12-30T00:00:00"/>
    <m/>
    <e v="#N/A"/>
    <e v="#N/A"/>
    <e v="#N/A"/>
    <e v="#N/A"/>
    <e v="#N/A"/>
    <e v="#N/A"/>
    <e v="#N/A"/>
    <s v="SUPPLIER(01)_2020XX_015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5"/>
  </r>
  <r>
    <m/>
    <x v="0"/>
    <m/>
    <e v="#N/A"/>
    <m/>
    <m/>
    <e v="#N/A"/>
    <n v="0"/>
    <m/>
    <m/>
    <e v="#N/A"/>
    <s v="P"/>
    <e v="#DIV/0!"/>
    <m/>
    <m/>
    <m/>
    <d v="1899-12-30T00:00:00"/>
    <m/>
    <e v="#N/A"/>
    <e v="#N/A"/>
    <e v="#N/A"/>
    <e v="#N/A"/>
    <e v="#N/A"/>
    <e v="#N/A"/>
    <e v="#N/A"/>
    <s v="SUPPLIER(01)_2020XX_015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6"/>
  </r>
  <r>
    <m/>
    <x v="0"/>
    <m/>
    <e v="#N/A"/>
    <m/>
    <m/>
    <e v="#N/A"/>
    <n v="0"/>
    <m/>
    <m/>
    <e v="#N/A"/>
    <s v="P"/>
    <e v="#DIV/0!"/>
    <m/>
    <m/>
    <m/>
    <d v="1899-12-30T00:00:00"/>
    <m/>
    <e v="#N/A"/>
    <e v="#N/A"/>
    <e v="#N/A"/>
    <e v="#N/A"/>
    <e v="#N/A"/>
    <e v="#N/A"/>
    <e v="#N/A"/>
    <s v="SUPPLIER(01)_2020XX_015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7"/>
  </r>
  <r>
    <m/>
    <x v="0"/>
    <m/>
    <e v="#N/A"/>
    <m/>
    <m/>
    <e v="#N/A"/>
    <n v="0"/>
    <m/>
    <m/>
    <e v="#N/A"/>
    <s v="P"/>
    <e v="#DIV/0!"/>
    <m/>
    <m/>
    <m/>
    <d v="1899-12-30T00:00:00"/>
    <m/>
    <e v="#N/A"/>
    <e v="#N/A"/>
    <e v="#N/A"/>
    <e v="#N/A"/>
    <e v="#N/A"/>
    <e v="#N/A"/>
    <e v="#N/A"/>
    <s v="SUPPLIER(01)_2020XX_015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8"/>
  </r>
  <r>
    <m/>
    <x v="0"/>
    <m/>
    <e v="#N/A"/>
    <m/>
    <m/>
    <e v="#N/A"/>
    <n v="0"/>
    <m/>
    <m/>
    <e v="#N/A"/>
    <s v="P"/>
    <e v="#DIV/0!"/>
    <m/>
    <m/>
    <m/>
    <d v="1899-12-30T00:00:00"/>
    <m/>
    <e v="#N/A"/>
    <e v="#N/A"/>
    <e v="#N/A"/>
    <e v="#N/A"/>
    <e v="#N/A"/>
    <e v="#N/A"/>
    <e v="#N/A"/>
    <s v="SUPPLIER(01)_2020XX_015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59"/>
  </r>
  <r>
    <m/>
    <x v="0"/>
    <m/>
    <e v="#N/A"/>
    <m/>
    <m/>
    <e v="#N/A"/>
    <n v="0"/>
    <m/>
    <m/>
    <e v="#N/A"/>
    <s v="P"/>
    <e v="#DIV/0!"/>
    <m/>
    <m/>
    <m/>
    <d v="1899-12-30T00:00:00"/>
    <m/>
    <e v="#N/A"/>
    <e v="#N/A"/>
    <e v="#N/A"/>
    <e v="#N/A"/>
    <e v="#N/A"/>
    <e v="#N/A"/>
    <e v="#N/A"/>
    <s v="SUPPLIER(01)_2020XX_016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0"/>
  </r>
  <r>
    <m/>
    <x v="0"/>
    <m/>
    <e v="#N/A"/>
    <m/>
    <m/>
    <e v="#N/A"/>
    <n v="0"/>
    <m/>
    <m/>
    <e v="#N/A"/>
    <s v="P"/>
    <e v="#DIV/0!"/>
    <m/>
    <m/>
    <m/>
    <d v="1899-12-30T00:00:00"/>
    <m/>
    <e v="#N/A"/>
    <e v="#N/A"/>
    <e v="#N/A"/>
    <e v="#N/A"/>
    <e v="#N/A"/>
    <e v="#N/A"/>
    <e v="#N/A"/>
    <s v="SUPPLIER(01)_2020XX_016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1"/>
  </r>
  <r>
    <m/>
    <x v="0"/>
    <m/>
    <e v="#N/A"/>
    <m/>
    <m/>
    <e v="#N/A"/>
    <n v="0"/>
    <m/>
    <m/>
    <e v="#N/A"/>
    <s v="P"/>
    <e v="#DIV/0!"/>
    <m/>
    <m/>
    <m/>
    <d v="1899-12-30T00:00:00"/>
    <m/>
    <e v="#N/A"/>
    <e v="#N/A"/>
    <e v="#N/A"/>
    <e v="#N/A"/>
    <e v="#N/A"/>
    <e v="#N/A"/>
    <e v="#N/A"/>
    <s v="SUPPLIER(01)_2020XX_016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2"/>
  </r>
  <r>
    <m/>
    <x v="0"/>
    <m/>
    <e v="#N/A"/>
    <m/>
    <m/>
    <e v="#N/A"/>
    <n v="0"/>
    <m/>
    <m/>
    <e v="#N/A"/>
    <s v="P"/>
    <e v="#DIV/0!"/>
    <m/>
    <m/>
    <m/>
    <d v="1899-12-30T00:00:00"/>
    <m/>
    <e v="#N/A"/>
    <e v="#N/A"/>
    <e v="#N/A"/>
    <e v="#N/A"/>
    <e v="#N/A"/>
    <e v="#N/A"/>
    <e v="#N/A"/>
    <s v="SUPPLIER(01)_2020XX_016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3"/>
  </r>
  <r>
    <m/>
    <x v="0"/>
    <m/>
    <e v="#N/A"/>
    <m/>
    <m/>
    <e v="#N/A"/>
    <n v="0"/>
    <m/>
    <m/>
    <e v="#N/A"/>
    <s v="P"/>
    <e v="#DIV/0!"/>
    <m/>
    <m/>
    <m/>
    <d v="1899-12-30T00:00:00"/>
    <m/>
    <e v="#N/A"/>
    <e v="#N/A"/>
    <e v="#N/A"/>
    <e v="#N/A"/>
    <e v="#N/A"/>
    <e v="#N/A"/>
    <e v="#N/A"/>
    <s v="SUPPLIER(01)_2020XX_016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4"/>
  </r>
  <r>
    <m/>
    <x v="0"/>
    <m/>
    <e v="#N/A"/>
    <m/>
    <m/>
    <e v="#N/A"/>
    <n v="0"/>
    <m/>
    <m/>
    <e v="#N/A"/>
    <s v="P"/>
    <e v="#DIV/0!"/>
    <m/>
    <m/>
    <m/>
    <d v="1899-12-30T00:00:00"/>
    <m/>
    <e v="#N/A"/>
    <e v="#N/A"/>
    <e v="#N/A"/>
    <e v="#N/A"/>
    <e v="#N/A"/>
    <e v="#N/A"/>
    <e v="#N/A"/>
    <s v="SUPPLIER(01)_2020XX_016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5"/>
  </r>
  <r>
    <m/>
    <x v="0"/>
    <m/>
    <e v="#N/A"/>
    <m/>
    <m/>
    <e v="#N/A"/>
    <n v="0"/>
    <m/>
    <m/>
    <e v="#N/A"/>
    <s v="P"/>
    <e v="#DIV/0!"/>
    <m/>
    <m/>
    <m/>
    <d v="1899-12-30T00:00:00"/>
    <m/>
    <e v="#N/A"/>
    <e v="#N/A"/>
    <e v="#N/A"/>
    <e v="#N/A"/>
    <e v="#N/A"/>
    <e v="#N/A"/>
    <e v="#N/A"/>
    <s v="SUPPLIER(01)_2020XX_016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6"/>
  </r>
  <r>
    <m/>
    <x v="0"/>
    <m/>
    <e v="#N/A"/>
    <m/>
    <m/>
    <e v="#N/A"/>
    <n v="0"/>
    <m/>
    <m/>
    <e v="#N/A"/>
    <s v="P"/>
    <e v="#DIV/0!"/>
    <m/>
    <m/>
    <m/>
    <d v="1899-12-30T00:00:00"/>
    <m/>
    <e v="#N/A"/>
    <e v="#N/A"/>
    <e v="#N/A"/>
    <e v="#N/A"/>
    <e v="#N/A"/>
    <e v="#N/A"/>
    <e v="#N/A"/>
    <s v="SUPPLIER(01)_2020XX_016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7"/>
  </r>
  <r>
    <m/>
    <x v="0"/>
    <m/>
    <e v="#N/A"/>
    <m/>
    <m/>
    <e v="#N/A"/>
    <n v="0"/>
    <m/>
    <m/>
    <e v="#N/A"/>
    <s v="P"/>
    <e v="#DIV/0!"/>
    <m/>
    <m/>
    <m/>
    <d v="1899-12-30T00:00:00"/>
    <m/>
    <e v="#N/A"/>
    <e v="#N/A"/>
    <e v="#N/A"/>
    <e v="#N/A"/>
    <e v="#N/A"/>
    <e v="#N/A"/>
    <e v="#N/A"/>
    <s v="SUPPLIER(01)_2020XX_016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8"/>
  </r>
  <r>
    <m/>
    <x v="0"/>
    <m/>
    <e v="#N/A"/>
    <m/>
    <m/>
    <e v="#N/A"/>
    <n v="0"/>
    <m/>
    <m/>
    <e v="#N/A"/>
    <s v="P"/>
    <e v="#DIV/0!"/>
    <m/>
    <m/>
    <m/>
    <d v="1899-12-30T00:00:00"/>
    <m/>
    <e v="#N/A"/>
    <e v="#N/A"/>
    <e v="#N/A"/>
    <e v="#N/A"/>
    <e v="#N/A"/>
    <e v="#N/A"/>
    <e v="#N/A"/>
    <s v="SUPPLIER(01)_2020XX_016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69"/>
  </r>
  <r>
    <m/>
    <x v="0"/>
    <m/>
    <e v="#N/A"/>
    <m/>
    <m/>
    <e v="#N/A"/>
    <n v="0"/>
    <m/>
    <m/>
    <e v="#N/A"/>
    <s v="P"/>
    <e v="#DIV/0!"/>
    <m/>
    <m/>
    <m/>
    <d v="1899-12-30T00:00:00"/>
    <m/>
    <e v="#N/A"/>
    <e v="#N/A"/>
    <e v="#N/A"/>
    <e v="#N/A"/>
    <e v="#N/A"/>
    <e v="#N/A"/>
    <e v="#N/A"/>
    <s v="SUPPLIER(01)_2020XX_017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0"/>
  </r>
  <r>
    <m/>
    <x v="0"/>
    <m/>
    <e v="#N/A"/>
    <m/>
    <m/>
    <e v="#N/A"/>
    <n v="0"/>
    <m/>
    <m/>
    <e v="#N/A"/>
    <s v="P"/>
    <e v="#DIV/0!"/>
    <m/>
    <m/>
    <m/>
    <d v="1899-12-30T00:00:00"/>
    <m/>
    <e v="#N/A"/>
    <e v="#N/A"/>
    <e v="#N/A"/>
    <e v="#N/A"/>
    <e v="#N/A"/>
    <e v="#N/A"/>
    <e v="#N/A"/>
    <s v="SUPPLIER(01)_2020XX_017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1"/>
  </r>
  <r>
    <m/>
    <x v="0"/>
    <m/>
    <e v="#N/A"/>
    <m/>
    <m/>
    <e v="#N/A"/>
    <n v="0"/>
    <m/>
    <m/>
    <e v="#N/A"/>
    <s v="P"/>
    <e v="#DIV/0!"/>
    <m/>
    <m/>
    <m/>
    <d v="1899-12-30T00:00:00"/>
    <m/>
    <e v="#N/A"/>
    <e v="#N/A"/>
    <e v="#N/A"/>
    <e v="#N/A"/>
    <e v="#N/A"/>
    <e v="#N/A"/>
    <e v="#N/A"/>
    <s v="SUPPLIER(01)_2020XX_017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2"/>
  </r>
  <r>
    <m/>
    <x v="0"/>
    <m/>
    <e v="#N/A"/>
    <m/>
    <m/>
    <e v="#N/A"/>
    <n v="0"/>
    <m/>
    <m/>
    <e v="#N/A"/>
    <s v="P"/>
    <e v="#DIV/0!"/>
    <m/>
    <m/>
    <m/>
    <d v="1899-12-30T00:00:00"/>
    <m/>
    <e v="#N/A"/>
    <e v="#N/A"/>
    <e v="#N/A"/>
    <e v="#N/A"/>
    <e v="#N/A"/>
    <e v="#N/A"/>
    <e v="#N/A"/>
    <s v="SUPPLIER(01)_2020XX_017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3"/>
  </r>
  <r>
    <m/>
    <x v="0"/>
    <m/>
    <e v="#N/A"/>
    <m/>
    <m/>
    <e v="#N/A"/>
    <n v="0"/>
    <m/>
    <m/>
    <e v="#N/A"/>
    <s v="P"/>
    <e v="#DIV/0!"/>
    <m/>
    <m/>
    <m/>
    <d v="1899-12-30T00:00:00"/>
    <m/>
    <e v="#N/A"/>
    <e v="#N/A"/>
    <e v="#N/A"/>
    <e v="#N/A"/>
    <e v="#N/A"/>
    <e v="#N/A"/>
    <e v="#N/A"/>
    <s v="SUPPLIER(01)_2020XX_017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4"/>
  </r>
  <r>
    <m/>
    <x v="0"/>
    <m/>
    <e v="#N/A"/>
    <m/>
    <m/>
    <e v="#N/A"/>
    <n v="0"/>
    <m/>
    <m/>
    <e v="#N/A"/>
    <s v="P"/>
    <e v="#DIV/0!"/>
    <m/>
    <m/>
    <m/>
    <d v="1899-12-30T00:00:00"/>
    <m/>
    <e v="#N/A"/>
    <e v="#N/A"/>
    <e v="#N/A"/>
    <e v="#N/A"/>
    <e v="#N/A"/>
    <e v="#N/A"/>
    <e v="#N/A"/>
    <s v="SUPPLIER(01)_2020XX_017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5"/>
  </r>
  <r>
    <m/>
    <x v="0"/>
    <m/>
    <e v="#N/A"/>
    <m/>
    <m/>
    <e v="#N/A"/>
    <n v="0"/>
    <m/>
    <m/>
    <e v="#N/A"/>
    <s v="P"/>
    <e v="#DIV/0!"/>
    <m/>
    <m/>
    <m/>
    <d v="1899-12-30T00:00:00"/>
    <m/>
    <e v="#N/A"/>
    <e v="#N/A"/>
    <e v="#N/A"/>
    <e v="#N/A"/>
    <e v="#N/A"/>
    <e v="#N/A"/>
    <e v="#N/A"/>
    <s v="SUPPLIER(01)_2020XX_017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6"/>
  </r>
  <r>
    <m/>
    <x v="0"/>
    <m/>
    <e v="#N/A"/>
    <m/>
    <m/>
    <e v="#N/A"/>
    <n v="0"/>
    <m/>
    <m/>
    <e v="#N/A"/>
    <s v="P"/>
    <e v="#DIV/0!"/>
    <m/>
    <m/>
    <m/>
    <d v="1899-12-30T00:00:00"/>
    <m/>
    <e v="#N/A"/>
    <e v="#N/A"/>
    <e v="#N/A"/>
    <e v="#N/A"/>
    <e v="#N/A"/>
    <e v="#N/A"/>
    <e v="#N/A"/>
    <s v="SUPPLIER(01)_2020XX_017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7"/>
  </r>
  <r>
    <m/>
    <x v="0"/>
    <m/>
    <e v="#N/A"/>
    <m/>
    <m/>
    <e v="#N/A"/>
    <n v="0"/>
    <m/>
    <m/>
    <e v="#N/A"/>
    <s v="P"/>
    <e v="#DIV/0!"/>
    <m/>
    <m/>
    <m/>
    <d v="1899-12-30T00:00:00"/>
    <m/>
    <e v="#N/A"/>
    <e v="#N/A"/>
    <e v="#N/A"/>
    <e v="#N/A"/>
    <e v="#N/A"/>
    <e v="#N/A"/>
    <e v="#N/A"/>
    <s v="SUPPLIER(01)_2020XX_017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8"/>
  </r>
  <r>
    <m/>
    <x v="0"/>
    <m/>
    <e v="#N/A"/>
    <m/>
    <m/>
    <e v="#N/A"/>
    <n v="0"/>
    <m/>
    <m/>
    <e v="#N/A"/>
    <s v="P"/>
    <e v="#DIV/0!"/>
    <m/>
    <m/>
    <m/>
    <d v="1899-12-30T00:00:00"/>
    <m/>
    <e v="#N/A"/>
    <e v="#N/A"/>
    <e v="#N/A"/>
    <e v="#N/A"/>
    <e v="#N/A"/>
    <e v="#N/A"/>
    <e v="#N/A"/>
    <s v="SUPPLIER(01)_2020XX_017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79"/>
  </r>
  <r>
    <m/>
    <x v="0"/>
    <m/>
    <e v="#N/A"/>
    <m/>
    <m/>
    <e v="#N/A"/>
    <n v="0"/>
    <m/>
    <m/>
    <e v="#N/A"/>
    <s v="P"/>
    <e v="#DIV/0!"/>
    <m/>
    <m/>
    <m/>
    <d v="1899-12-30T00:00:00"/>
    <m/>
    <e v="#N/A"/>
    <e v="#N/A"/>
    <e v="#N/A"/>
    <e v="#N/A"/>
    <e v="#N/A"/>
    <e v="#N/A"/>
    <e v="#N/A"/>
    <s v="SUPPLIER(01)_2020XX_018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0"/>
  </r>
  <r>
    <m/>
    <x v="0"/>
    <m/>
    <e v="#N/A"/>
    <m/>
    <m/>
    <e v="#N/A"/>
    <n v="0"/>
    <m/>
    <m/>
    <e v="#N/A"/>
    <s v="P"/>
    <e v="#DIV/0!"/>
    <m/>
    <m/>
    <m/>
    <d v="1899-12-30T00:00:00"/>
    <m/>
    <e v="#N/A"/>
    <e v="#N/A"/>
    <e v="#N/A"/>
    <e v="#N/A"/>
    <e v="#N/A"/>
    <e v="#N/A"/>
    <e v="#N/A"/>
    <s v="SUPPLIER(01)_2020XX_018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1"/>
  </r>
  <r>
    <m/>
    <x v="0"/>
    <m/>
    <e v="#N/A"/>
    <m/>
    <m/>
    <e v="#N/A"/>
    <n v="0"/>
    <m/>
    <m/>
    <e v="#N/A"/>
    <s v="P"/>
    <e v="#DIV/0!"/>
    <m/>
    <m/>
    <m/>
    <d v="1899-12-30T00:00:00"/>
    <m/>
    <e v="#N/A"/>
    <e v="#N/A"/>
    <e v="#N/A"/>
    <e v="#N/A"/>
    <e v="#N/A"/>
    <e v="#N/A"/>
    <e v="#N/A"/>
    <s v="SUPPLIER(01)_2020XX_018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2"/>
  </r>
  <r>
    <m/>
    <x v="0"/>
    <m/>
    <e v="#N/A"/>
    <m/>
    <m/>
    <e v="#N/A"/>
    <n v="0"/>
    <m/>
    <m/>
    <e v="#N/A"/>
    <s v="P"/>
    <e v="#DIV/0!"/>
    <m/>
    <m/>
    <m/>
    <d v="1899-12-30T00:00:00"/>
    <m/>
    <e v="#N/A"/>
    <e v="#N/A"/>
    <e v="#N/A"/>
    <e v="#N/A"/>
    <e v="#N/A"/>
    <e v="#N/A"/>
    <e v="#N/A"/>
    <s v="SUPPLIER(01)_2020XX_018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3"/>
  </r>
  <r>
    <m/>
    <x v="0"/>
    <m/>
    <e v="#N/A"/>
    <m/>
    <m/>
    <e v="#N/A"/>
    <n v="0"/>
    <m/>
    <m/>
    <e v="#N/A"/>
    <s v="P"/>
    <e v="#DIV/0!"/>
    <m/>
    <m/>
    <m/>
    <d v="1899-12-30T00:00:00"/>
    <m/>
    <e v="#N/A"/>
    <e v="#N/A"/>
    <e v="#N/A"/>
    <e v="#N/A"/>
    <e v="#N/A"/>
    <e v="#N/A"/>
    <e v="#N/A"/>
    <s v="SUPPLIER(01)_2020XX_018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4"/>
  </r>
  <r>
    <m/>
    <x v="0"/>
    <m/>
    <e v="#N/A"/>
    <m/>
    <m/>
    <e v="#N/A"/>
    <n v="0"/>
    <m/>
    <m/>
    <e v="#N/A"/>
    <s v="P"/>
    <e v="#DIV/0!"/>
    <m/>
    <m/>
    <m/>
    <d v="1899-12-30T00:00:00"/>
    <m/>
    <e v="#N/A"/>
    <e v="#N/A"/>
    <e v="#N/A"/>
    <e v="#N/A"/>
    <e v="#N/A"/>
    <e v="#N/A"/>
    <e v="#N/A"/>
    <s v="SUPPLIER(01)_2020XX_018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5"/>
  </r>
  <r>
    <m/>
    <x v="0"/>
    <m/>
    <e v="#N/A"/>
    <m/>
    <m/>
    <e v="#N/A"/>
    <n v="0"/>
    <m/>
    <m/>
    <e v="#N/A"/>
    <s v="P"/>
    <e v="#DIV/0!"/>
    <m/>
    <m/>
    <m/>
    <d v="1899-12-30T00:00:00"/>
    <m/>
    <e v="#N/A"/>
    <e v="#N/A"/>
    <e v="#N/A"/>
    <e v="#N/A"/>
    <e v="#N/A"/>
    <e v="#N/A"/>
    <e v="#N/A"/>
    <s v="SUPPLIER(01)_2020XX_018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6"/>
  </r>
  <r>
    <m/>
    <x v="0"/>
    <m/>
    <e v="#N/A"/>
    <m/>
    <m/>
    <e v="#N/A"/>
    <n v="0"/>
    <m/>
    <m/>
    <e v="#N/A"/>
    <s v="P"/>
    <e v="#DIV/0!"/>
    <m/>
    <m/>
    <m/>
    <d v="1899-12-30T00:00:00"/>
    <m/>
    <e v="#N/A"/>
    <e v="#N/A"/>
    <e v="#N/A"/>
    <e v="#N/A"/>
    <e v="#N/A"/>
    <e v="#N/A"/>
    <e v="#N/A"/>
    <s v="SUPPLIER(01)_2020XX_018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7"/>
  </r>
  <r>
    <m/>
    <x v="0"/>
    <m/>
    <e v="#N/A"/>
    <m/>
    <m/>
    <e v="#N/A"/>
    <n v="0"/>
    <m/>
    <m/>
    <e v="#N/A"/>
    <s v="P"/>
    <e v="#DIV/0!"/>
    <m/>
    <m/>
    <m/>
    <d v="1899-12-30T00:00:00"/>
    <m/>
    <e v="#N/A"/>
    <e v="#N/A"/>
    <e v="#N/A"/>
    <e v="#N/A"/>
    <e v="#N/A"/>
    <e v="#N/A"/>
    <e v="#N/A"/>
    <s v="SUPPLIER(01)_2020XX_018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8"/>
  </r>
  <r>
    <m/>
    <x v="0"/>
    <m/>
    <e v="#N/A"/>
    <m/>
    <m/>
    <e v="#N/A"/>
    <n v="0"/>
    <m/>
    <m/>
    <e v="#N/A"/>
    <s v="P"/>
    <e v="#DIV/0!"/>
    <m/>
    <m/>
    <m/>
    <d v="1899-12-30T00:00:00"/>
    <m/>
    <e v="#N/A"/>
    <e v="#N/A"/>
    <e v="#N/A"/>
    <e v="#N/A"/>
    <e v="#N/A"/>
    <e v="#N/A"/>
    <e v="#N/A"/>
    <s v="SUPPLIER(01)_2020XX_018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89"/>
  </r>
  <r>
    <m/>
    <x v="0"/>
    <m/>
    <e v="#N/A"/>
    <m/>
    <m/>
    <e v="#N/A"/>
    <n v="0"/>
    <m/>
    <m/>
    <e v="#N/A"/>
    <s v="P"/>
    <e v="#DIV/0!"/>
    <m/>
    <m/>
    <m/>
    <d v="1899-12-30T00:00:00"/>
    <m/>
    <e v="#N/A"/>
    <e v="#N/A"/>
    <e v="#N/A"/>
    <e v="#N/A"/>
    <e v="#N/A"/>
    <e v="#N/A"/>
    <e v="#N/A"/>
    <s v="SUPPLIER(01)_2020XX_019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0"/>
  </r>
  <r>
    <m/>
    <x v="0"/>
    <m/>
    <e v="#N/A"/>
    <m/>
    <m/>
    <e v="#N/A"/>
    <n v="0"/>
    <m/>
    <m/>
    <e v="#N/A"/>
    <s v="P"/>
    <e v="#DIV/0!"/>
    <m/>
    <m/>
    <m/>
    <d v="1899-12-30T00:00:00"/>
    <m/>
    <e v="#N/A"/>
    <e v="#N/A"/>
    <e v="#N/A"/>
    <e v="#N/A"/>
    <e v="#N/A"/>
    <e v="#N/A"/>
    <e v="#N/A"/>
    <s v="SUPPLIER(01)_2020XX_019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1"/>
  </r>
  <r>
    <m/>
    <x v="0"/>
    <m/>
    <e v="#N/A"/>
    <m/>
    <m/>
    <e v="#N/A"/>
    <n v="0"/>
    <m/>
    <m/>
    <e v="#N/A"/>
    <s v="P"/>
    <e v="#DIV/0!"/>
    <m/>
    <m/>
    <m/>
    <d v="1899-12-30T00:00:00"/>
    <m/>
    <e v="#N/A"/>
    <e v="#N/A"/>
    <e v="#N/A"/>
    <e v="#N/A"/>
    <e v="#N/A"/>
    <e v="#N/A"/>
    <e v="#N/A"/>
    <s v="SUPPLIER(01)_2020XX_019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2"/>
  </r>
  <r>
    <m/>
    <x v="0"/>
    <m/>
    <e v="#N/A"/>
    <m/>
    <m/>
    <e v="#N/A"/>
    <n v="0"/>
    <m/>
    <m/>
    <e v="#N/A"/>
    <s v="P"/>
    <e v="#DIV/0!"/>
    <m/>
    <m/>
    <m/>
    <d v="1899-12-30T00:00:00"/>
    <m/>
    <e v="#N/A"/>
    <e v="#N/A"/>
    <e v="#N/A"/>
    <e v="#N/A"/>
    <e v="#N/A"/>
    <e v="#N/A"/>
    <e v="#N/A"/>
    <s v="SUPPLIER(01)_2020XX_019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3"/>
  </r>
  <r>
    <m/>
    <x v="0"/>
    <m/>
    <e v="#N/A"/>
    <m/>
    <m/>
    <e v="#N/A"/>
    <n v="0"/>
    <m/>
    <m/>
    <e v="#N/A"/>
    <s v="P"/>
    <e v="#DIV/0!"/>
    <m/>
    <m/>
    <m/>
    <d v="1899-12-30T00:00:00"/>
    <m/>
    <e v="#N/A"/>
    <e v="#N/A"/>
    <e v="#N/A"/>
    <e v="#N/A"/>
    <e v="#N/A"/>
    <e v="#N/A"/>
    <e v="#N/A"/>
    <s v="SUPPLIER(01)_2020XX_019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4"/>
  </r>
  <r>
    <m/>
    <x v="0"/>
    <m/>
    <e v="#N/A"/>
    <m/>
    <m/>
    <e v="#N/A"/>
    <n v="0"/>
    <m/>
    <m/>
    <e v="#N/A"/>
    <s v="P"/>
    <e v="#DIV/0!"/>
    <m/>
    <m/>
    <m/>
    <d v="1899-12-30T00:00:00"/>
    <m/>
    <e v="#N/A"/>
    <e v="#N/A"/>
    <e v="#N/A"/>
    <e v="#N/A"/>
    <e v="#N/A"/>
    <e v="#N/A"/>
    <e v="#N/A"/>
    <s v="SUPPLIER(01)_2020XX_019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5"/>
  </r>
  <r>
    <m/>
    <x v="0"/>
    <m/>
    <e v="#N/A"/>
    <m/>
    <m/>
    <e v="#N/A"/>
    <n v="0"/>
    <m/>
    <m/>
    <e v="#N/A"/>
    <s v="P"/>
    <e v="#DIV/0!"/>
    <m/>
    <m/>
    <m/>
    <d v="1899-12-30T00:00:00"/>
    <m/>
    <e v="#N/A"/>
    <e v="#N/A"/>
    <e v="#N/A"/>
    <e v="#N/A"/>
    <e v="#N/A"/>
    <e v="#N/A"/>
    <e v="#N/A"/>
    <s v="SUPPLIER(01)_2020XX_019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6"/>
  </r>
  <r>
    <m/>
    <x v="0"/>
    <m/>
    <e v="#N/A"/>
    <m/>
    <m/>
    <e v="#N/A"/>
    <n v="0"/>
    <m/>
    <m/>
    <e v="#N/A"/>
    <s v="P"/>
    <e v="#DIV/0!"/>
    <m/>
    <m/>
    <m/>
    <d v="1899-12-30T00:00:00"/>
    <m/>
    <e v="#N/A"/>
    <e v="#N/A"/>
    <e v="#N/A"/>
    <e v="#N/A"/>
    <e v="#N/A"/>
    <e v="#N/A"/>
    <e v="#N/A"/>
    <s v="SUPPLIER(01)_2020XX_019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7"/>
  </r>
  <r>
    <m/>
    <x v="0"/>
    <m/>
    <e v="#N/A"/>
    <m/>
    <m/>
    <e v="#N/A"/>
    <n v="0"/>
    <m/>
    <m/>
    <e v="#N/A"/>
    <s v="P"/>
    <e v="#DIV/0!"/>
    <m/>
    <m/>
    <m/>
    <d v="1899-12-30T00:00:00"/>
    <m/>
    <e v="#N/A"/>
    <e v="#N/A"/>
    <e v="#N/A"/>
    <e v="#N/A"/>
    <e v="#N/A"/>
    <e v="#N/A"/>
    <e v="#N/A"/>
    <s v="SUPPLIER(01)_2020XX_019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8"/>
  </r>
  <r>
    <m/>
    <x v="0"/>
    <m/>
    <e v="#N/A"/>
    <m/>
    <m/>
    <e v="#N/A"/>
    <n v="0"/>
    <m/>
    <m/>
    <e v="#N/A"/>
    <s v="P"/>
    <e v="#DIV/0!"/>
    <m/>
    <m/>
    <m/>
    <d v="1899-12-30T00:00:00"/>
    <m/>
    <e v="#N/A"/>
    <e v="#N/A"/>
    <e v="#N/A"/>
    <e v="#N/A"/>
    <e v="#N/A"/>
    <e v="#N/A"/>
    <e v="#N/A"/>
    <s v="SUPPLIER(01)_2020XX_019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199"/>
  </r>
  <r>
    <m/>
    <x v="0"/>
    <m/>
    <e v="#N/A"/>
    <m/>
    <m/>
    <e v="#N/A"/>
    <n v="0"/>
    <m/>
    <m/>
    <e v="#N/A"/>
    <s v="P"/>
    <e v="#DIV/0!"/>
    <m/>
    <m/>
    <m/>
    <d v="1899-12-30T00:00:00"/>
    <m/>
    <e v="#N/A"/>
    <e v="#N/A"/>
    <e v="#N/A"/>
    <e v="#N/A"/>
    <e v="#N/A"/>
    <e v="#N/A"/>
    <e v="#N/A"/>
    <s v="SUPPLIER(01)_2020XX_020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0"/>
  </r>
  <r>
    <m/>
    <x v="0"/>
    <m/>
    <e v="#N/A"/>
    <m/>
    <m/>
    <e v="#N/A"/>
    <n v="0"/>
    <m/>
    <m/>
    <e v="#N/A"/>
    <s v="P"/>
    <e v="#DIV/0!"/>
    <m/>
    <m/>
    <m/>
    <d v="1899-12-30T00:00:00"/>
    <m/>
    <e v="#N/A"/>
    <e v="#N/A"/>
    <e v="#N/A"/>
    <e v="#N/A"/>
    <e v="#N/A"/>
    <e v="#N/A"/>
    <e v="#N/A"/>
    <s v="SUPPLIER(01)_2020XX_020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1"/>
  </r>
  <r>
    <m/>
    <x v="0"/>
    <m/>
    <e v="#N/A"/>
    <m/>
    <m/>
    <e v="#N/A"/>
    <n v="0"/>
    <m/>
    <m/>
    <e v="#N/A"/>
    <s v="P"/>
    <e v="#DIV/0!"/>
    <m/>
    <m/>
    <m/>
    <d v="1899-12-30T00:00:00"/>
    <m/>
    <e v="#N/A"/>
    <e v="#N/A"/>
    <e v="#N/A"/>
    <e v="#N/A"/>
    <e v="#N/A"/>
    <e v="#N/A"/>
    <e v="#N/A"/>
    <s v="SUPPLIER(01)_2020XX_020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2"/>
  </r>
  <r>
    <m/>
    <x v="0"/>
    <m/>
    <e v="#N/A"/>
    <m/>
    <m/>
    <e v="#N/A"/>
    <n v="0"/>
    <m/>
    <m/>
    <e v="#N/A"/>
    <s v="P"/>
    <e v="#DIV/0!"/>
    <m/>
    <m/>
    <m/>
    <d v="1899-12-30T00:00:00"/>
    <m/>
    <e v="#N/A"/>
    <e v="#N/A"/>
    <e v="#N/A"/>
    <e v="#N/A"/>
    <e v="#N/A"/>
    <e v="#N/A"/>
    <e v="#N/A"/>
    <s v="SUPPLIER(01)_2020XX_020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3"/>
  </r>
  <r>
    <m/>
    <x v="0"/>
    <m/>
    <e v="#N/A"/>
    <m/>
    <m/>
    <e v="#N/A"/>
    <n v="0"/>
    <m/>
    <m/>
    <e v="#N/A"/>
    <s v="P"/>
    <e v="#DIV/0!"/>
    <m/>
    <m/>
    <m/>
    <d v="1899-12-30T00:00:00"/>
    <m/>
    <e v="#N/A"/>
    <e v="#N/A"/>
    <e v="#N/A"/>
    <e v="#N/A"/>
    <e v="#N/A"/>
    <e v="#N/A"/>
    <e v="#N/A"/>
    <s v="SUPPLIER(01)_2020XX_020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4"/>
  </r>
  <r>
    <m/>
    <x v="0"/>
    <m/>
    <e v="#N/A"/>
    <m/>
    <m/>
    <e v="#N/A"/>
    <n v="0"/>
    <m/>
    <m/>
    <e v="#N/A"/>
    <s v="P"/>
    <e v="#DIV/0!"/>
    <m/>
    <m/>
    <m/>
    <d v="1899-12-30T00:00:00"/>
    <m/>
    <e v="#N/A"/>
    <e v="#N/A"/>
    <e v="#N/A"/>
    <e v="#N/A"/>
    <e v="#N/A"/>
    <e v="#N/A"/>
    <e v="#N/A"/>
    <s v="SUPPLIER(01)_2020XX_020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5"/>
  </r>
  <r>
    <m/>
    <x v="0"/>
    <m/>
    <e v="#N/A"/>
    <m/>
    <m/>
    <e v="#N/A"/>
    <n v="0"/>
    <m/>
    <m/>
    <e v="#N/A"/>
    <s v="P"/>
    <e v="#DIV/0!"/>
    <m/>
    <m/>
    <m/>
    <d v="1899-12-30T00:00:00"/>
    <m/>
    <e v="#N/A"/>
    <e v="#N/A"/>
    <e v="#N/A"/>
    <e v="#N/A"/>
    <e v="#N/A"/>
    <e v="#N/A"/>
    <e v="#N/A"/>
    <s v="SUPPLIER(01)_2020XX_020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6"/>
  </r>
  <r>
    <m/>
    <x v="0"/>
    <m/>
    <e v="#N/A"/>
    <m/>
    <m/>
    <e v="#N/A"/>
    <n v="0"/>
    <m/>
    <m/>
    <e v="#N/A"/>
    <s v="P"/>
    <e v="#DIV/0!"/>
    <m/>
    <m/>
    <m/>
    <d v="1899-12-30T00:00:00"/>
    <m/>
    <e v="#N/A"/>
    <e v="#N/A"/>
    <e v="#N/A"/>
    <e v="#N/A"/>
    <e v="#N/A"/>
    <e v="#N/A"/>
    <e v="#N/A"/>
    <s v="SUPPLIER(01)_2020XX_020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7"/>
  </r>
  <r>
    <m/>
    <x v="0"/>
    <m/>
    <e v="#N/A"/>
    <m/>
    <m/>
    <e v="#N/A"/>
    <n v="0"/>
    <m/>
    <m/>
    <e v="#N/A"/>
    <s v="P"/>
    <e v="#DIV/0!"/>
    <m/>
    <m/>
    <m/>
    <d v="1899-12-30T00:00:00"/>
    <m/>
    <e v="#N/A"/>
    <e v="#N/A"/>
    <e v="#N/A"/>
    <e v="#N/A"/>
    <e v="#N/A"/>
    <e v="#N/A"/>
    <e v="#N/A"/>
    <s v="SUPPLIER(01)_2020XX_020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8"/>
  </r>
  <r>
    <m/>
    <x v="0"/>
    <m/>
    <e v="#N/A"/>
    <m/>
    <m/>
    <e v="#N/A"/>
    <n v="0"/>
    <m/>
    <m/>
    <e v="#N/A"/>
    <s v="P"/>
    <e v="#DIV/0!"/>
    <m/>
    <m/>
    <m/>
    <d v="1899-12-30T00:00:00"/>
    <m/>
    <e v="#N/A"/>
    <e v="#N/A"/>
    <e v="#N/A"/>
    <e v="#N/A"/>
    <e v="#N/A"/>
    <e v="#N/A"/>
    <e v="#N/A"/>
    <s v="SUPPLIER(01)_2020XX_020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09"/>
  </r>
  <r>
    <m/>
    <x v="0"/>
    <m/>
    <e v="#N/A"/>
    <m/>
    <m/>
    <e v="#N/A"/>
    <n v="0"/>
    <m/>
    <m/>
    <e v="#N/A"/>
    <s v="P"/>
    <e v="#DIV/0!"/>
    <m/>
    <m/>
    <m/>
    <d v="1899-12-30T00:00:00"/>
    <m/>
    <e v="#N/A"/>
    <e v="#N/A"/>
    <e v="#N/A"/>
    <e v="#N/A"/>
    <e v="#N/A"/>
    <e v="#N/A"/>
    <e v="#N/A"/>
    <s v="SUPPLIER(01)_2020XX_021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0"/>
  </r>
  <r>
    <m/>
    <x v="0"/>
    <m/>
    <e v="#N/A"/>
    <m/>
    <m/>
    <e v="#N/A"/>
    <n v="0"/>
    <m/>
    <m/>
    <e v="#N/A"/>
    <s v="P"/>
    <e v="#DIV/0!"/>
    <m/>
    <m/>
    <m/>
    <d v="1899-12-30T00:00:00"/>
    <m/>
    <e v="#N/A"/>
    <e v="#N/A"/>
    <e v="#N/A"/>
    <e v="#N/A"/>
    <e v="#N/A"/>
    <e v="#N/A"/>
    <e v="#N/A"/>
    <s v="SUPPLIER(01)_2020XX_021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1"/>
  </r>
  <r>
    <m/>
    <x v="0"/>
    <m/>
    <e v="#N/A"/>
    <m/>
    <m/>
    <e v="#N/A"/>
    <n v="0"/>
    <m/>
    <m/>
    <e v="#N/A"/>
    <s v="P"/>
    <e v="#DIV/0!"/>
    <m/>
    <m/>
    <m/>
    <d v="1899-12-30T00:00:00"/>
    <m/>
    <e v="#N/A"/>
    <e v="#N/A"/>
    <e v="#N/A"/>
    <e v="#N/A"/>
    <e v="#N/A"/>
    <e v="#N/A"/>
    <e v="#N/A"/>
    <s v="SUPPLIER(01)_2020XX_021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2"/>
  </r>
  <r>
    <m/>
    <x v="0"/>
    <m/>
    <e v="#N/A"/>
    <m/>
    <m/>
    <e v="#N/A"/>
    <n v="0"/>
    <m/>
    <m/>
    <e v="#N/A"/>
    <s v="P"/>
    <e v="#DIV/0!"/>
    <m/>
    <m/>
    <m/>
    <d v="1899-12-30T00:00:00"/>
    <m/>
    <e v="#N/A"/>
    <e v="#N/A"/>
    <e v="#N/A"/>
    <e v="#N/A"/>
    <e v="#N/A"/>
    <e v="#N/A"/>
    <e v="#N/A"/>
    <s v="SUPPLIER(01)_2020XX_021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3"/>
  </r>
  <r>
    <m/>
    <x v="0"/>
    <m/>
    <e v="#N/A"/>
    <m/>
    <m/>
    <e v="#N/A"/>
    <n v="0"/>
    <m/>
    <m/>
    <e v="#N/A"/>
    <s v="P"/>
    <e v="#DIV/0!"/>
    <m/>
    <m/>
    <m/>
    <d v="1899-12-30T00:00:00"/>
    <m/>
    <e v="#N/A"/>
    <e v="#N/A"/>
    <e v="#N/A"/>
    <e v="#N/A"/>
    <e v="#N/A"/>
    <e v="#N/A"/>
    <e v="#N/A"/>
    <s v="SUPPLIER(01)_2020XX_021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4"/>
  </r>
  <r>
    <m/>
    <x v="0"/>
    <m/>
    <e v="#N/A"/>
    <m/>
    <m/>
    <e v="#N/A"/>
    <n v="0"/>
    <m/>
    <m/>
    <e v="#N/A"/>
    <s v="P"/>
    <e v="#DIV/0!"/>
    <m/>
    <m/>
    <m/>
    <d v="1899-12-30T00:00:00"/>
    <m/>
    <e v="#N/A"/>
    <e v="#N/A"/>
    <e v="#N/A"/>
    <e v="#N/A"/>
    <e v="#N/A"/>
    <e v="#N/A"/>
    <e v="#N/A"/>
    <s v="SUPPLIER(01)_2020XX_021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5"/>
  </r>
  <r>
    <m/>
    <x v="0"/>
    <m/>
    <e v="#N/A"/>
    <m/>
    <m/>
    <e v="#N/A"/>
    <n v="0"/>
    <m/>
    <m/>
    <e v="#N/A"/>
    <s v="P"/>
    <e v="#DIV/0!"/>
    <m/>
    <m/>
    <m/>
    <d v="1899-12-30T00:00:00"/>
    <m/>
    <e v="#N/A"/>
    <e v="#N/A"/>
    <e v="#N/A"/>
    <e v="#N/A"/>
    <e v="#N/A"/>
    <e v="#N/A"/>
    <e v="#N/A"/>
    <s v="SUPPLIER(01)_2020XX_021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6"/>
  </r>
  <r>
    <m/>
    <x v="0"/>
    <m/>
    <e v="#N/A"/>
    <m/>
    <m/>
    <e v="#N/A"/>
    <n v="0"/>
    <m/>
    <m/>
    <e v="#N/A"/>
    <s v="P"/>
    <e v="#DIV/0!"/>
    <m/>
    <m/>
    <m/>
    <d v="1899-12-30T00:00:00"/>
    <m/>
    <e v="#N/A"/>
    <e v="#N/A"/>
    <e v="#N/A"/>
    <e v="#N/A"/>
    <e v="#N/A"/>
    <e v="#N/A"/>
    <e v="#N/A"/>
    <s v="SUPPLIER(01)_2020XX_021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7"/>
  </r>
  <r>
    <m/>
    <x v="0"/>
    <m/>
    <e v="#N/A"/>
    <m/>
    <m/>
    <e v="#N/A"/>
    <n v="0"/>
    <m/>
    <m/>
    <e v="#N/A"/>
    <s v="P"/>
    <e v="#DIV/0!"/>
    <m/>
    <m/>
    <m/>
    <d v="1899-12-30T00:00:00"/>
    <m/>
    <e v="#N/A"/>
    <e v="#N/A"/>
    <e v="#N/A"/>
    <e v="#N/A"/>
    <e v="#N/A"/>
    <e v="#N/A"/>
    <e v="#N/A"/>
    <s v="SUPPLIER(01)_2020XX_021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8"/>
  </r>
  <r>
    <m/>
    <x v="0"/>
    <m/>
    <e v="#N/A"/>
    <m/>
    <m/>
    <e v="#N/A"/>
    <n v="0"/>
    <m/>
    <m/>
    <e v="#N/A"/>
    <s v="P"/>
    <e v="#DIV/0!"/>
    <m/>
    <m/>
    <m/>
    <d v="1899-12-30T00:00:00"/>
    <m/>
    <e v="#N/A"/>
    <e v="#N/A"/>
    <e v="#N/A"/>
    <e v="#N/A"/>
    <e v="#N/A"/>
    <e v="#N/A"/>
    <e v="#N/A"/>
    <s v="SUPPLIER(01)_2020XX_021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19"/>
  </r>
  <r>
    <m/>
    <x v="0"/>
    <m/>
    <e v="#N/A"/>
    <m/>
    <m/>
    <e v="#N/A"/>
    <n v="0"/>
    <m/>
    <m/>
    <e v="#N/A"/>
    <s v="P"/>
    <e v="#DIV/0!"/>
    <m/>
    <m/>
    <m/>
    <d v="1899-12-30T00:00:00"/>
    <m/>
    <e v="#N/A"/>
    <e v="#N/A"/>
    <e v="#N/A"/>
    <e v="#N/A"/>
    <e v="#N/A"/>
    <e v="#N/A"/>
    <e v="#N/A"/>
    <s v="SUPPLIER(01)_2020XX_022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0"/>
  </r>
  <r>
    <m/>
    <x v="0"/>
    <m/>
    <e v="#N/A"/>
    <m/>
    <m/>
    <e v="#N/A"/>
    <n v="0"/>
    <m/>
    <m/>
    <e v="#N/A"/>
    <s v="P"/>
    <e v="#DIV/0!"/>
    <m/>
    <m/>
    <m/>
    <d v="1899-12-30T00:00:00"/>
    <m/>
    <e v="#N/A"/>
    <e v="#N/A"/>
    <e v="#N/A"/>
    <e v="#N/A"/>
    <e v="#N/A"/>
    <e v="#N/A"/>
    <e v="#N/A"/>
    <s v="SUPPLIER(01)_2020XX_022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1"/>
  </r>
  <r>
    <m/>
    <x v="0"/>
    <m/>
    <e v="#N/A"/>
    <m/>
    <m/>
    <e v="#N/A"/>
    <n v="0"/>
    <m/>
    <m/>
    <e v="#N/A"/>
    <s v="P"/>
    <e v="#DIV/0!"/>
    <m/>
    <m/>
    <m/>
    <d v="1899-12-30T00:00:00"/>
    <m/>
    <e v="#N/A"/>
    <e v="#N/A"/>
    <e v="#N/A"/>
    <e v="#N/A"/>
    <e v="#N/A"/>
    <e v="#N/A"/>
    <e v="#N/A"/>
    <s v="SUPPLIER(01)_2020XX_022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2"/>
  </r>
  <r>
    <m/>
    <x v="0"/>
    <m/>
    <e v="#N/A"/>
    <m/>
    <m/>
    <e v="#N/A"/>
    <n v="0"/>
    <m/>
    <m/>
    <e v="#N/A"/>
    <s v="P"/>
    <e v="#DIV/0!"/>
    <m/>
    <m/>
    <m/>
    <d v="1899-12-30T00:00:00"/>
    <m/>
    <e v="#N/A"/>
    <e v="#N/A"/>
    <e v="#N/A"/>
    <e v="#N/A"/>
    <e v="#N/A"/>
    <e v="#N/A"/>
    <e v="#N/A"/>
    <s v="SUPPLIER(01)_2020XX_022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3"/>
  </r>
  <r>
    <m/>
    <x v="0"/>
    <m/>
    <e v="#N/A"/>
    <m/>
    <m/>
    <e v="#N/A"/>
    <n v="0"/>
    <m/>
    <m/>
    <e v="#N/A"/>
    <s v="P"/>
    <e v="#DIV/0!"/>
    <m/>
    <m/>
    <m/>
    <d v="1899-12-30T00:00:00"/>
    <m/>
    <e v="#N/A"/>
    <e v="#N/A"/>
    <e v="#N/A"/>
    <e v="#N/A"/>
    <e v="#N/A"/>
    <e v="#N/A"/>
    <e v="#N/A"/>
    <s v="SUPPLIER(01)_2020XX_022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4"/>
  </r>
  <r>
    <m/>
    <x v="0"/>
    <m/>
    <e v="#N/A"/>
    <m/>
    <m/>
    <e v="#N/A"/>
    <n v="0"/>
    <m/>
    <m/>
    <e v="#N/A"/>
    <s v="P"/>
    <e v="#DIV/0!"/>
    <m/>
    <m/>
    <m/>
    <d v="1899-12-30T00:00:00"/>
    <m/>
    <e v="#N/A"/>
    <e v="#N/A"/>
    <e v="#N/A"/>
    <e v="#N/A"/>
    <e v="#N/A"/>
    <e v="#N/A"/>
    <e v="#N/A"/>
    <s v="SUPPLIER(01)_2020XX_022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5"/>
  </r>
  <r>
    <m/>
    <x v="0"/>
    <m/>
    <e v="#N/A"/>
    <m/>
    <m/>
    <e v="#N/A"/>
    <n v="0"/>
    <m/>
    <m/>
    <e v="#N/A"/>
    <s v="P"/>
    <e v="#DIV/0!"/>
    <m/>
    <m/>
    <m/>
    <d v="1899-12-30T00:00:00"/>
    <m/>
    <e v="#N/A"/>
    <e v="#N/A"/>
    <e v="#N/A"/>
    <e v="#N/A"/>
    <e v="#N/A"/>
    <e v="#N/A"/>
    <e v="#N/A"/>
    <s v="SUPPLIER(01)_2020XX_022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6"/>
  </r>
  <r>
    <m/>
    <x v="0"/>
    <m/>
    <e v="#N/A"/>
    <m/>
    <m/>
    <e v="#N/A"/>
    <n v="0"/>
    <m/>
    <m/>
    <e v="#N/A"/>
    <s v="P"/>
    <e v="#DIV/0!"/>
    <m/>
    <m/>
    <m/>
    <d v="1899-12-30T00:00:00"/>
    <m/>
    <e v="#N/A"/>
    <e v="#N/A"/>
    <e v="#N/A"/>
    <e v="#N/A"/>
    <e v="#N/A"/>
    <e v="#N/A"/>
    <e v="#N/A"/>
    <s v="SUPPLIER(01)_2020XX_022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7"/>
  </r>
  <r>
    <m/>
    <x v="0"/>
    <m/>
    <e v="#N/A"/>
    <m/>
    <m/>
    <e v="#N/A"/>
    <n v="0"/>
    <m/>
    <m/>
    <e v="#N/A"/>
    <s v="P"/>
    <e v="#DIV/0!"/>
    <m/>
    <m/>
    <m/>
    <d v="1899-12-30T00:00:00"/>
    <m/>
    <e v="#N/A"/>
    <e v="#N/A"/>
    <e v="#N/A"/>
    <e v="#N/A"/>
    <e v="#N/A"/>
    <e v="#N/A"/>
    <e v="#N/A"/>
    <s v="SUPPLIER(01)_2020XX_022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8"/>
  </r>
  <r>
    <m/>
    <x v="0"/>
    <m/>
    <e v="#N/A"/>
    <m/>
    <m/>
    <e v="#N/A"/>
    <n v="0"/>
    <m/>
    <m/>
    <e v="#N/A"/>
    <s v="P"/>
    <e v="#DIV/0!"/>
    <m/>
    <m/>
    <m/>
    <d v="1899-12-30T00:00:00"/>
    <m/>
    <e v="#N/A"/>
    <e v="#N/A"/>
    <e v="#N/A"/>
    <e v="#N/A"/>
    <e v="#N/A"/>
    <e v="#N/A"/>
    <e v="#N/A"/>
    <s v="SUPPLIER(01)_2020XX_022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29"/>
  </r>
  <r>
    <m/>
    <x v="0"/>
    <m/>
    <e v="#N/A"/>
    <m/>
    <m/>
    <e v="#N/A"/>
    <n v="0"/>
    <m/>
    <m/>
    <e v="#N/A"/>
    <s v="P"/>
    <e v="#DIV/0!"/>
    <m/>
    <m/>
    <m/>
    <d v="1899-12-30T00:00:00"/>
    <m/>
    <e v="#N/A"/>
    <e v="#N/A"/>
    <e v="#N/A"/>
    <e v="#N/A"/>
    <e v="#N/A"/>
    <e v="#N/A"/>
    <e v="#N/A"/>
    <s v="SUPPLIER(01)_2020XX_023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0"/>
  </r>
  <r>
    <m/>
    <x v="0"/>
    <m/>
    <e v="#N/A"/>
    <m/>
    <m/>
    <e v="#N/A"/>
    <n v="0"/>
    <m/>
    <m/>
    <e v="#N/A"/>
    <s v="P"/>
    <e v="#DIV/0!"/>
    <m/>
    <m/>
    <m/>
    <d v="1899-12-30T00:00:00"/>
    <m/>
    <e v="#N/A"/>
    <e v="#N/A"/>
    <e v="#N/A"/>
    <e v="#N/A"/>
    <e v="#N/A"/>
    <e v="#N/A"/>
    <e v="#N/A"/>
    <s v="SUPPLIER(01)_2020XX_023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1"/>
  </r>
  <r>
    <m/>
    <x v="0"/>
    <m/>
    <e v="#N/A"/>
    <m/>
    <m/>
    <e v="#N/A"/>
    <n v="0"/>
    <m/>
    <m/>
    <e v="#N/A"/>
    <s v="P"/>
    <e v="#DIV/0!"/>
    <m/>
    <m/>
    <m/>
    <d v="1899-12-30T00:00:00"/>
    <m/>
    <e v="#N/A"/>
    <e v="#N/A"/>
    <e v="#N/A"/>
    <e v="#N/A"/>
    <e v="#N/A"/>
    <e v="#N/A"/>
    <e v="#N/A"/>
    <s v="SUPPLIER(01)_2020XX_023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2"/>
  </r>
  <r>
    <m/>
    <x v="0"/>
    <m/>
    <e v="#N/A"/>
    <m/>
    <m/>
    <e v="#N/A"/>
    <n v="0"/>
    <m/>
    <m/>
    <e v="#N/A"/>
    <s v="P"/>
    <e v="#DIV/0!"/>
    <m/>
    <m/>
    <m/>
    <d v="1899-12-30T00:00:00"/>
    <m/>
    <e v="#N/A"/>
    <e v="#N/A"/>
    <e v="#N/A"/>
    <e v="#N/A"/>
    <e v="#N/A"/>
    <e v="#N/A"/>
    <e v="#N/A"/>
    <s v="SUPPLIER(01)_2020XX_023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3"/>
  </r>
  <r>
    <m/>
    <x v="0"/>
    <m/>
    <e v="#N/A"/>
    <m/>
    <m/>
    <e v="#N/A"/>
    <n v="0"/>
    <m/>
    <m/>
    <e v="#N/A"/>
    <s v="P"/>
    <e v="#DIV/0!"/>
    <m/>
    <m/>
    <m/>
    <d v="1899-12-30T00:00:00"/>
    <m/>
    <e v="#N/A"/>
    <e v="#N/A"/>
    <e v="#N/A"/>
    <e v="#N/A"/>
    <e v="#N/A"/>
    <e v="#N/A"/>
    <e v="#N/A"/>
    <s v="SUPPLIER(01)_2020XX_023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4"/>
  </r>
  <r>
    <m/>
    <x v="0"/>
    <m/>
    <e v="#N/A"/>
    <m/>
    <m/>
    <e v="#N/A"/>
    <n v="0"/>
    <m/>
    <m/>
    <e v="#N/A"/>
    <s v="P"/>
    <e v="#DIV/0!"/>
    <m/>
    <m/>
    <m/>
    <d v="1899-12-30T00:00:00"/>
    <m/>
    <e v="#N/A"/>
    <e v="#N/A"/>
    <e v="#N/A"/>
    <e v="#N/A"/>
    <e v="#N/A"/>
    <e v="#N/A"/>
    <e v="#N/A"/>
    <s v="SUPPLIER(01)_2020XX_023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5"/>
  </r>
  <r>
    <m/>
    <x v="0"/>
    <m/>
    <e v="#N/A"/>
    <m/>
    <m/>
    <e v="#N/A"/>
    <n v="0"/>
    <m/>
    <m/>
    <e v="#N/A"/>
    <s v="P"/>
    <e v="#DIV/0!"/>
    <m/>
    <m/>
    <m/>
    <d v="1899-12-30T00:00:00"/>
    <m/>
    <e v="#N/A"/>
    <e v="#N/A"/>
    <e v="#N/A"/>
    <e v="#N/A"/>
    <e v="#N/A"/>
    <e v="#N/A"/>
    <e v="#N/A"/>
    <s v="SUPPLIER(01)_2020XX_023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6"/>
  </r>
  <r>
    <m/>
    <x v="0"/>
    <m/>
    <e v="#N/A"/>
    <m/>
    <m/>
    <e v="#N/A"/>
    <n v="0"/>
    <m/>
    <m/>
    <e v="#N/A"/>
    <s v="P"/>
    <e v="#DIV/0!"/>
    <m/>
    <m/>
    <m/>
    <d v="1899-12-30T00:00:00"/>
    <m/>
    <e v="#N/A"/>
    <e v="#N/A"/>
    <e v="#N/A"/>
    <e v="#N/A"/>
    <e v="#N/A"/>
    <e v="#N/A"/>
    <e v="#N/A"/>
    <s v="SUPPLIER(01)_2020XX_023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7"/>
  </r>
  <r>
    <m/>
    <x v="0"/>
    <m/>
    <e v="#N/A"/>
    <m/>
    <m/>
    <e v="#N/A"/>
    <n v="0"/>
    <m/>
    <m/>
    <e v="#N/A"/>
    <s v="P"/>
    <e v="#DIV/0!"/>
    <m/>
    <m/>
    <m/>
    <d v="1899-12-30T00:00:00"/>
    <m/>
    <e v="#N/A"/>
    <e v="#N/A"/>
    <e v="#N/A"/>
    <e v="#N/A"/>
    <e v="#N/A"/>
    <e v="#N/A"/>
    <e v="#N/A"/>
    <s v="SUPPLIER(01)_2020XX_023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8"/>
  </r>
  <r>
    <m/>
    <x v="0"/>
    <m/>
    <e v="#N/A"/>
    <m/>
    <m/>
    <e v="#N/A"/>
    <n v="0"/>
    <m/>
    <m/>
    <e v="#N/A"/>
    <s v="P"/>
    <e v="#DIV/0!"/>
    <m/>
    <m/>
    <m/>
    <d v="1899-12-30T00:00:00"/>
    <m/>
    <e v="#N/A"/>
    <e v="#N/A"/>
    <e v="#N/A"/>
    <e v="#N/A"/>
    <e v="#N/A"/>
    <e v="#N/A"/>
    <e v="#N/A"/>
    <s v="SUPPLIER(01)_2020XX_023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39"/>
  </r>
  <r>
    <m/>
    <x v="0"/>
    <m/>
    <e v="#N/A"/>
    <m/>
    <m/>
    <e v="#N/A"/>
    <n v="0"/>
    <m/>
    <m/>
    <e v="#N/A"/>
    <s v="P"/>
    <e v="#DIV/0!"/>
    <m/>
    <m/>
    <m/>
    <d v="1899-12-30T00:00:00"/>
    <m/>
    <e v="#N/A"/>
    <e v="#N/A"/>
    <e v="#N/A"/>
    <e v="#N/A"/>
    <e v="#N/A"/>
    <e v="#N/A"/>
    <e v="#N/A"/>
    <s v="SUPPLIER(01)_2020XX_024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0"/>
  </r>
  <r>
    <m/>
    <x v="0"/>
    <m/>
    <e v="#N/A"/>
    <m/>
    <m/>
    <e v="#N/A"/>
    <n v="0"/>
    <m/>
    <m/>
    <e v="#N/A"/>
    <s v="P"/>
    <e v="#DIV/0!"/>
    <m/>
    <m/>
    <m/>
    <d v="1899-12-30T00:00:00"/>
    <m/>
    <e v="#N/A"/>
    <e v="#N/A"/>
    <e v="#N/A"/>
    <e v="#N/A"/>
    <e v="#N/A"/>
    <e v="#N/A"/>
    <e v="#N/A"/>
    <s v="SUPPLIER(01)_2020XX_024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1"/>
  </r>
  <r>
    <m/>
    <x v="0"/>
    <m/>
    <e v="#N/A"/>
    <m/>
    <m/>
    <e v="#N/A"/>
    <n v="0"/>
    <m/>
    <m/>
    <e v="#N/A"/>
    <s v="P"/>
    <e v="#DIV/0!"/>
    <m/>
    <m/>
    <m/>
    <d v="1899-12-30T00:00:00"/>
    <m/>
    <e v="#N/A"/>
    <e v="#N/A"/>
    <e v="#N/A"/>
    <e v="#N/A"/>
    <e v="#N/A"/>
    <e v="#N/A"/>
    <e v="#N/A"/>
    <s v="SUPPLIER(01)_2020XX_024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2"/>
  </r>
  <r>
    <m/>
    <x v="0"/>
    <m/>
    <e v="#N/A"/>
    <m/>
    <m/>
    <e v="#N/A"/>
    <n v="0"/>
    <m/>
    <m/>
    <e v="#N/A"/>
    <s v="P"/>
    <e v="#DIV/0!"/>
    <m/>
    <m/>
    <m/>
    <d v="1899-12-30T00:00:00"/>
    <m/>
    <e v="#N/A"/>
    <e v="#N/A"/>
    <e v="#N/A"/>
    <e v="#N/A"/>
    <e v="#N/A"/>
    <e v="#N/A"/>
    <e v="#N/A"/>
    <s v="SUPPLIER(01)_2020XX_024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3"/>
  </r>
  <r>
    <m/>
    <x v="0"/>
    <m/>
    <e v="#N/A"/>
    <m/>
    <m/>
    <e v="#N/A"/>
    <n v="0"/>
    <m/>
    <m/>
    <e v="#N/A"/>
    <s v="P"/>
    <e v="#DIV/0!"/>
    <m/>
    <m/>
    <m/>
    <d v="1899-12-30T00:00:00"/>
    <m/>
    <e v="#N/A"/>
    <e v="#N/A"/>
    <e v="#N/A"/>
    <e v="#N/A"/>
    <e v="#N/A"/>
    <e v="#N/A"/>
    <e v="#N/A"/>
    <s v="SUPPLIER(01)_2020XX_024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4"/>
  </r>
  <r>
    <m/>
    <x v="0"/>
    <m/>
    <e v="#N/A"/>
    <m/>
    <m/>
    <e v="#N/A"/>
    <n v="0"/>
    <m/>
    <m/>
    <e v="#N/A"/>
    <s v="P"/>
    <e v="#DIV/0!"/>
    <m/>
    <m/>
    <m/>
    <d v="1899-12-30T00:00:00"/>
    <m/>
    <e v="#N/A"/>
    <e v="#N/A"/>
    <e v="#N/A"/>
    <e v="#N/A"/>
    <e v="#N/A"/>
    <e v="#N/A"/>
    <e v="#N/A"/>
    <s v="SUPPLIER(01)_2020XX_024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5"/>
  </r>
  <r>
    <m/>
    <x v="0"/>
    <m/>
    <e v="#N/A"/>
    <m/>
    <m/>
    <e v="#N/A"/>
    <n v="0"/>
    <m/>
    <m/>
    <e v="#N/A"/>
    <s v="P"/>
    <e v="#DIV/0!"/>
    <m/>
    <m/>
    <m/>
    <d v="1899-12-30T00:00:00"/>
    <m/>
    <e v="#N/A"/>
    <e v="#N/A"/>
    <e v="#N/A"/>
    <e v="#N/A"/>
    <e v="#N/A"/>
    <e v="#N/A"/>
    <e v="#N/A"/>
    <s v="SUPPLIER(01)_2020XX_024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6"/>
  </r>
  <r>
    <m/>
    <x v="0"/>
    <m/>
    <e v="#N/A"/>
    <m/>
    <m/>
    <e v="#N/A"/>
    <n v="0"/>
    <m/>
    <m/>
    <e v="#N/A"/>
    <s v="P"/>
    <e v="#DIV/0!"/>
    <m/>
    <m/>
    <m/>
    <d v="1899-12-30T00:00:00"/>
    <m/>
    <e v="#N/A"/>
    <e v="#N/A"/>
    <e v="#N/A"/>
    <e v="#N/A"/>
    <e v="#N/A"/>
    <e v="#N/A"/>
    <e v="#N/A"/>
    <s v="SUPPLIER(01)_2020XX_024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7"/>
  </r>
  <r>
    <m/>
    <x v="0"/>
    <m/>
    <e v="#N/A"/>
    <m/>
    <m/>
    <e v="#N/A"/>
    <n v="0"/>
    <m/>
    <m/>
    <e v="#N/A"/>
    <s v="P"/>
    <e v="#DIV/0!"/>
    <m/>
    <m/>
    <m/>
    <d v="1899-12-30T00:00:00"/>
    <m/>
    <e v="#N/A"/>
    <e v="#N/A"/>
    <e v="#N/A"/>
    <e v="#N/A"/>
    <e v="#N/A"/>
    <e v="#N/A"/>
    <e v="#N/A"/>
    <s v="SUPPLIER(01)_2020XX_024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8"/>
  </r>
  <r>
    <m/>
    <x v="0"/>
    <m/>
    <e v="#N/A"/>
    <m/>
    <m/>
    <e v="#N/A"/>
    <n v="0"/>
    <m/>
    <m/>
    <e v="#N/A"/>
    <s v="P"/>
    <e v="#DIV/0!"/>
    <m/>
    <m/>
    <m/>
    <d v="1899-12-30T00:00:00"/>
    <m/>
    <e v="#N/A"/>
    <e v="#N/A"/>
    <e v="#N/A"/>
    <e v="#N/A"/>
    <e v="#N/A"/>
    <e v="#N/A"/>
    <e v="#N/A"/>
    <s v="SUPPLIER(01)_2020XX_024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49"/>
  </r>
  <r>
    <m/>
    <x v="0"/>
    <m/>
    <e v="#N/A"/>
    <m/>
    <m/>
    <e v="#N/A"/>
    <n v="0"/>
    <m/>
    <m/>
    <e v="#N/A"/>
    <s v="P"/>
    <e v="#DIV/0!"/>
    <m/>
    <m/>
    <m/>
    <d v="1899-12-30T00:00:00"/>
    <m/>
    <e v="#N/A"/>
    <e v="#N/A"/>
    <e v="#N/A"/>
    <e v="#N/A"/>
    <e v="#N/A"/>
    <e v="#N/A"/>
    <e v="#N/A"/>
    <s v="SUPPLIER(01)_2020XX_025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0"/>
  </r>
  <r>
    <m/>
    <x v="0"/>
    <m/>
    <e v="#N/A"/>
    <m/>
    <m/>
    <e v="#N/A"/>
    <n v="0"/>
    <m/>
    <m/>
    <e v="#N/A"/>
    <s v="P"/>
    <e v="#DIV/0!"/>
    <m/>
    <m/>
    <m/>
    <d v="1899-12-30T00:00:00"/>
    <m/>
    <e v="#N/A"/>
    <e v="#N/A"/>
    <e v="#N/A"/>
    <e v="#N/A"/>
    <e v="#N/A"/>
    <e v="#N/A"/>
    <e v="#N/A"/>
    <s v="SUPPLIER(01)_2020XX_025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1"/>
  </r>
  <r>
    <m/>
    <x v="0"/>
    <m/>
    <e v="#N/A"/>
    <m/>
    <m/>
    <e v="#N/A"/>
    <n v="0"/>
    <m/>
    <m/>
    <e v="#N/A"/>
    <s v="P"/>
    <e v="#DIV/0!"/>
    <m/>
    <m/>
    <m/>
    <d v="1899-12-30T00:00:00"/>
    <m/>
    <e v="#N/A"/>
    <e v="#N/A"/>
    <e v="#N/A"/>
    <e v="#N/A"/>
    <e v="#N/A"/>
    <e v="#N/A"/>
    <e v="#N/A"/>
    <s v="SUPPLIER(01)_2020XX_025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2"/>
  </r>
  <r>
    <m/>
    <x v="0"/>
    <m/>
    <e v="#N/A"/>
    <m/>
    <m/>
    <e v="#N/A"/>
    <n v="0"/>
    <m/>
    <m/>
    <e v="#N/A"/>
    <s v="P"/>
    <e v="#DIV/0!"/>
    <m/>
    <m/>
    <m/>
    <d v="1899-12-30T00:00:00"/>
    <m/>
    <e v="#N/A"/>
    <e v="#N/A"/>
    <e v="#N/A"/>
    <e v="#N/A"/>
    <e v="#N/A"/>
    <e v="#N/A"/>
    <e v="#N/A"/>
    <s v="SUPPLIER(01)_2020XX_025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3"/>
  </r>
  <r>
    <m/>
    <x v="0"/>
    <m/>
    <e v="#N/A"/>
    <m/>
    <m/>
    <e v="#N/A"/>
    <n v="0"/>
    <m/>
    <m/>
    <e v="#N/A"/>
    <s v="P"/>
    <e v="#DIV/0!"/>
    <m/>
    <m/>
    <m/>
    <d v="1899-12-30T00:00:00"/>
    <m/>
    <e v="#N/A"/>
    <e v="#N/A"/>
    <e v="#N/A"/>
    <e v="#N/A"/>
    <e v="#N/A"/>
    <e v="#N/A"/>
    <e v="#N/A"/>
    <s v="SUPPLIER(01)_2020XX_025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4"/>
  </r>
  <r>
    <m/>
    <x v="0"/>
    <m/>
    <e v="#N/A"/>
    <m/>
    <m/>
    <e v="#N/A"/>
    <n v="0"/>
    <m/>
    <m/>
    <e v="#N/A"/>
    <s v="P"/>
    <e v="#DIV/0!"/>
    <m/>
    <m/>
    <m/>
    <d v="1899-12-30T00:00:00"/>
    <m/>
    <e v="#N/A"/>
    <e v="#N/A"/>
    <e v="#N/A"/>
    <e v="#N/A"/>
    <e v="#N/A"/>
    <e v="#N/A"/>
    <e v="#N/A"/>
    <s v="SUPPLIER(01)_2020XX_025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5"/>
  </r>
  <r>
    <m/>
    <x v="0"/>
    <m/>
    <e v="#N/A"/>
    <m/>
    <m/>
    <e v="#N/A"/>
    <n v="0"/>
    <m/>
    <m/>
    <e v="#N/A"/>
    <s v="P"/>
    <e v="#DIV/0!"/>
    <m/>
    <m/>
    <m/>
    <d v="1899-12-30T00:00:00"/>
    <m/>
    <e v="#N/A"/>
    <e v="#N/A"/>
    <e v="#N/A"/>
    <e v="#N/A"/>
    <e v="#N/A"/>
    <e v="#N/A"/>
    <e v="#N/A"/>
    <s v="SUPPLIER(01)_2020XX_025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6"/>
  </r>
  <r>
    <m/>
    <x v="0"/>
    <m/>
    <e v="#N/A"/>
    <m/>
    <m/>
    <e v="#N/A"/>
    <n v="0"/>
    <m/>
    <m/>
    <e v="#N/A"/>
    <s v="P"/>
    <e v="#DIV/0!"/>
    <m/>
    <m/>
    <m/>
    <d v="1899-12-30T00:00:00"/>
    <m/>
    <e v="#N/A"/>
    <e v="#N/A"/>
    <e v="#N/A"/>
    <e v="#N/A"/>
    <e v="#N/A"/>
    <e v="#N/A"/>
    <e v="#N/A"/>
    <s v="SUPPLIER(01)_2020XX_025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7"/>
  </r>
  <r>
    <m/>
    <x v="0"/>
    <m/>
    <e v="#N/A"/>
    <m/>
    <m/>
    <e v="#N/A"/>
    <n v="0"/>
    <m/>
    <m/>
    <e v="#N/A"/>
    <s v="P"/>
    <e v="#DIV/0!"/>
    <m/>
    <m/>
    <m/>
    <d v="1899-12-30T00:00:00"/>
    <m/>
    <e v="#N/A"/>
    <e v="#N/A"/>
    <e v="#N/A"/>
    <e v="#N/A"/>
    <e v="#N/A"/>
    <e v="#N/A"/>
    <e v="#N/A"/>
    <s v="SUPPLIER(01)_2020XX_025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8"/>
  </r>
  <r>
    <m/>
    <x v="0"/>
    <m/>
    <e v="#N/A"/>
    <m/>
    <m/>
    <e v="#N/A"/>
    <n v="0"/>
    <m/>
    <m/>
    <e v="#N/A"/>
    <s v="P"/>
    <e v="#DIV/0!"/>
    <m/>
    <m/>
    <m/>
    <d v="1899-12-30T00:00:00"/>
    <m/>
    <e v="#N/A"/>
    <e v="#N/A"/>
    <e v="#N/A"/>
    <e v="#N/A"/>
    <e v="#N/A"/>
    <e v="#N/A"/>
    <e v="#N/A"/>
    <s v="SUPPLIER(01)_2020XX_025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59"/>
  </r>
  <r>
    <m/>
    <x v="0"/>
    <m/>
    <e v="#N/A"/>
    <m/>
    <m/>
    <e v="#N/A"/>
    <n v="0"/>
    <m/>
    <m/>
    <e v="#N/A"/>
    <s v="P"/>
    <e v="#DIV/0!"/>
    <m/>
    <m/>
    <m/>
    <d v="1899-12-30T00:00:00"/>
    <m/>
    <e v="#N/A"/>
    <e v="#N/A"/>
    <e v="#N/A"/>
    <e v="#N/A"/>
    <e v="#N/A"/>
    <e v="#N/A"/>
    <e v="#N/A"/>
    <s v="SUPPLIER(01)_2020XX_026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0"/>
  </r>
  <r>
    <m/>
    <x v="0"/>
    <m/>
    <e v="#N/A"/>
    <m/>
    <m/>
    <e v="#N/A"/>
    <n v="0"/>
    <m/>
    <m/>
    <e v="#N/A"/>
    <s v="P"/>
    <e v="#DIV/0!"/>
    <m/>
    <m/>
    <m/>
    <d v="1899-12-30T00:00:00"/>
    <m/>
    <e v="#N/A"/>
    <e v="#N/A"/>
    <e v="#N/A"/>
    <e v="#N/A"/>
    <e v="#N/A"/>
    <e v="#N/A"/>
    <e v="#N/A"/>
    <s v="SUPPLIER(01)_2020XX_026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1"/>
  </r>
  <r>
    <m/>
    <x v="0"/>
    <m/>
    <e v="#N/A"/>
    <m/>
    <m/>
    <e v="#N/A"/>
    <n v="0"/>
    <m/>
    <m/>
    <e v="#N/A"/>
    <s v="P"/>
    <e v="#DIV/0!"/>
    <m/>
    <m/>
    <m/>
    <d v="1899-12-30T00:00:00"/>
    <m/>
    <e v="#N/A"/>
    <e v="#N/A"/>
    <e v="#N/A"/>
    <e v="#N/A"/>
    <e v="#N/A"/>
    <e v="#N/A"/>
    <e v="#N/A"/>
    <s v="SUPPLIER(01)_2020XX_026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2"/>
  </r>
  <r>
    <m/>
    <x v="0"/>
    <m/>
    <e v="#N/A"/>
    <m/>
    <m/>
    <e v="#N/A"/>
    <n v="0"/>
    <m/>
    <m/>
    <e v="#N/A"/>
    <s v="P"/>
    <e v="#DIV/0!"/>
    <m/>
    <m/>
    <m/>
    <d v="1899-12-30T00:00:00"/>
    <m/>
    <e v="#N/A"/>
    <e v="#N/A"/>
    <e v="#N/A"/>
    <e v="#N/A"/>
    <e v="#N/A"/>
    <e v="#N/A"/>
    <e v="#N/A"/>
    <s v="SUPPLIER(01)_2020XX_026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3"/>
  </r>
  <r>
    <m/>
    <x v="0"/>
    <m/>
    <e v="#N/A"/>
    <m/>
    <m/>
    <e v="#N/A"/>
    <n v="0"/>
    <m/>
    <m/>
    <e v="#N/A"/>
    <s v="P"/>
    <e v="#DIV/0!"/>
    <m/>
    <m/>
    <m/>
    <d v="1899-12-30T00:00:00"/>
    <m/>
    <e v="#N/A"/>
    <e v="#N/A"/>
    <e v="#N/A"/>
    <e v="#N/A"/>
    <e v="#N/A"/>
    <e v="#N/A"/>
    <e v="#N/A"/>
    <s v="SUPPLIER(01)_2020XX_026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4"/>
  </r>
  <r>
    <m/>
    <x v="0"/>
    <m/>
    <e v="#N/A"/>
    <m/>
    <m/>
    <e v="#N/A"/>
    <n v="0"/>
    <m/>
    <m/>
    <e v="#N/A"/>
    <s v="P"/>
    <e v="#DIV/0!"/>
    <m/>
    <m/>
    <m/>
    <d v="1899-12-30T00:00:00"/>
    <m/>
    <e v="#N/A"/>
    <e v="#N/A"/>
    <e v="#N/A"/>
    <e v="#N/A"/>
    <e v="#N/A"/>
    <e v="#N/A"/>
    <e v="#N/A"/>
    <s v="SUPPLIER(01)_2020XX_026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5"/>
  </r>
  <r>
    <m/>
    <x v="0"/>
    <m/>
    <e v="#N/A"/>
    <m/>
    <m/>
    <e v="#N/A"/>
    <n v="0"/>
    <m/>
    <m/>
    <e v="#N/A"/>
    <s v="P"/>
    <e v="#DIV/0!"/>
    <m/>
    <m/>
    <m/>
    <d v="1899-12-30T00:00:00"/>
    <m/>
    <e v="#N/A"/>
    <e v="#N/A"/>
    <e v="#N/A"/>
    <e v="#N/A"/>
    <e v="#N/A"/>
    <e v="#N/A"/>
    <e v="#N/A"/>
    <s v="SUPPLIER(01)_2020XX_026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6"/>
  </r>
  <r>
    <m/>
    <x v="0"/>
    <m/>
    <e v="#N/A"/>
    <m/>
    <m/>
    <e v="#N/A"/>
    <n v="0"/>
    <m/>
    <m/>
    <e v="#N/A"/>
    <s v="P"/>
    <e v="#DIV/0!"/>
    <m/>
    <m/>
    <m/>
    <d v="1899-12-30T00:00:00"/>
    <m/>
    <e v="#N/A"/>
    <e v="#N/A"/>
    <e v="#N/A"/>
    <e v="#N/A"/>
    <e v="#N/A"/>
    <e v="#N/A"/>
    <e v="#N/A"/>
    <s v="SUPPLIER(01)_2020XX_026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7"/>
  </r>
  <r>
    <m/>
    <x v="0"/>
    <m/>
    <e v="#N/A"/>
    <m/>
    <m/>
    <e v="#N/A"/>
    <n v="0"/>
    <m/>
    <m/>
    <e v="#N/A"/>
    <s v="P"/>
    <e v="#DIV/0!"/>
    <m/>
    <m/>
    <m/>
    <d v="1899-12-30T00:00:00"/>
    <m/>
    <e v="#N/A"/>
    <e v="#N/A"/>
    <e v="#N/A"/>
    <e v="#N/A"/>
    <e v="#N/A"/>
    <e v="#N/A"/>
    <e v="#N/A"/>
    <s v="SUPPLIER(01)_2020XX_026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8"/>
  </r>
  <r>
    <m/>
    <x v="0"/>
    <m/>
    <e v="#N/A"/>
    <m/>
    <m/>
    <e v="#N/A"/>
    <n v="0"/>
    <m/>
    <m/>
    <e v="#N/A"/>
    <s v="P"/>
    <e v="#DIV/0!"/>
    <m/>
    <m/>
    <m/>
    <d v="1899-12-30T00:00:00"/>
    <m/>
    <e v="#N/A"/>
    <e v="#N/A"/>
    <e v="#N/A"/>
    <e v="#N/A"/>
    <e v="#N/A"/>
    <e v="#N/A"/>
    <e v="#N/A"/>
    <s v="SUPPLIER(01)_2020XX_026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69"/>
  </r>
  <r>
    <m/>
    <x v="0"/>
    <m/>
    <e v="#N/A"/>
    <m/>
    <m/>
    <e v="#N/A"/>
    <n v="0"/>
    <m/>
    <m/>
    <e v="#N/A"/>
    <s v="P"/>
    <e v="#DIV/0!"/>
    <m/>
    <m/>
    <m/>
    <d v="1899-12-30T00:00:00"/>
    <m/>
    <e v="#N/A"/>
    <e v="#N/A"/>
    <e v="#N/A"/>
    <e v="#N/A"/>
    <e v="#N/A"/>
    <e v="#N/A"/>
    <e v="#N/A"/>
    <s v="SUPPLIER(01)_2020XX_027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0"/>
  </r>
  <r>
    <m/>
    <x v="0"/>
    <m/>
    <e v="#N/A"/>
    <m/>
    <m/>
    <e v="#N/A"/>
    <n v="0"/>
    <m/>
    <m/>
    <e v="#N/A"/>
    <s v="P"/>
    <e v="#DIV/0!"/>
    <m/>
    <m/>
    <m/>
    <d v="1899-12-30T00:00:00"/>
    <m/>
    <e v="#N/A"/>
    <e v="#N/A"/>
    <e v="#N/A"/>
    <e v="#N/A"/>
    <e v="#N/A"/>
    <e v="#N/A"/>
    <e v="#N/A"/>
    <s v="SUPPLIER(01)_2020XX_027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1"/>
  </r>
  <r>
    <m/>
    <x v="0"/>
    <m/>
    <e v="#N/A"/>
    <m/>
    <m/>
    <e v="#N/A"/>
    <n v="0"/>
    <m/>
    <m/>
    <e v="#N/A"/>
    <s v="P"/>
    <e v="#DIV/0!"/>
    <m/>
    <m/>
    <m/>
    <d v="1899-12-30T00:00:00"/>
    <m/>
    <e v="#N/A"/>
    <e v="#N/A"/>
    <e v="#N/A"/>
    <e v="#N/A"/>
    <e v="#N/A"/>
    <e v="#N/A"/>
    <e v="#N/A"/>
    <s v="SUPPLIER(01)_2020XX_027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2"/>
  </r>
  <r>
    <m/>
    <x v="0"/>
    <m/>
    <e v="#N/A"/>
    <m/>
    <m/>
    <e v="#N/A"/>
    <n v="0"/>
    <m/>
    <m/>
    <e v="#N/A"/>
    <s v="P"/>
    <e v="#DIV/0!"/>
    <m/>
    <m/>
    <m/>
    <d v="1899-12-30T00:00:00"/>
    <m/>
    <e v="#N/A"/>
    <e v="#N/A"/>
    <e v="#N/A"/>
    <e v="#N/A"/>
    <e v="#N/A"/>
    <e v="#N/A"/>
    <e v="#N/A"/>
    <s v="SUPPLIER(01)_2020XX_027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3"/>
  </r>
  <r>
    <m/>
    <x v="0"/>
    <m/>
    <e v="#N/A"/>
    <m/>
    <m/>
    <e v="#N/A"/>
    <n v="0"/>
    <m/>
    <m/>
    <e v="#N/A"/>
    <s v="P"/>
    <e v="#DIV/0!"/>
    <m/>
    <m/>
    <m/>
    <d v="1899-12-30T00:00:00"/>
    <m/>
    <e v="#N/A"/>
    <e v="#N/A"/>
    <e v="#N/A"/>
    <e v="#N/A"/>
    <e v="#N/A"/>
    <e v="#N/A"/>
    <e v="#N/A"/>
    <s v="SUPPLIER(01)_2020XX_027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4"/>
  </r>
  <r>
    <m/>
    <x v="0"/>
    <m/>
    <e v="#N/A"/>
    <m/>
    <m/>
    <e v="#N/A"/>
    <n v="0"/>
    <m/>
    <m/>
    <e v="#N/A"/>
    <s v="P"/>
    <e v="#DIV/0!"/>
    <m/>
    <m/>
    <m/>
    <d v="1899-12-30T00:00:00"/>
    <m/>
    <e v="#N/A"/>
    <e v="#N/A"/>
    <e v="#N/A"/>
    <e v="#N/A"/>
    <e v="#N/A"/>
    <e v="#N/A"/>
    <e v="#N/A"/>
    <s v="SUPPLIER(01)_2020XX_027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5"/>
  </r>
  <r>
    <m/>
    <x v="0"/>
    <m/>
    <e v="#N/A"/>
    <m/>
    <m/>
    <e v="#N/A"/>
    <n v="0"/>
    <m/>
    <m/>
    <e v="#N/A"/>
    <s v="P"/>
    <e v="#DIV/0!"/>
    <m/>
    <m/>
    <m/>
    <d v="1899-12-30T00:00:00"/>
    <m/>
    <e v="#N/A"/>
    <e v="#N/A"/>
    <e v="#N/A"/>
    <e v="#N/A"/>
    <e v="#N/A"/>
    <e v="#N/A"/>
    <e v="#N/A"/>
    <s v="SUPPLIER(01)_2020XX_027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6"/>
  </r>
  <r>
    <m/>
    <x v="0"/>
    <m/>
    <e v="#N/A"/>
    <m/>
    <m/>
    <e v="#N/A"/>
    <n v="0"/>
    <m/>
    <m/>
    <e v="#N/A"/>
    <s v="P"/>
    <e v="#DIV/0!"/>
    <m/>
    <m/>
    <m/>
    <d v="1899-12-30T00:00:00"/>
    <m/>
    <e v="#N/A"/>
    <e v="#N/A"/>
    <e v="#N/A"/>
    <e v="#N/A"/>
    <e v="#N/A"/>
    <e v="#N/A"/>
    <e v="#N/A"/>
    <s v="SUPPLIER(01)_2020XX_027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7"/>
  </r>
  <r>
    <m/>
    <x v="0"/>
    <m/>
    <e v="#N/A"/>
    <m/>
    <m/>
    <e v="#N/A"/>
    <n v="0"/>
    <m/>
    <m/>
    <e v="#N/A"/>
    <s v="P"/>
    <e v="#DIV/0!"/>
    <m/>
    <m/>
    <m/>
    <d v="1899-12-30T00:00:00"/>
    <m/>
    <e v="#N/A"/>
    <e v="#N/A"/>
    <e v="#N/A"/>
    <e v="#N/A"/>
    <e v="#N/A"/>
    <e v="#N/A"/>
    <e v="#N/A"/>
    <s v="SUPPLIER(01)_2020XX_027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8"/>
  </r>
  <r>
    <m/>
    <x v="0"/>
    <m/>
    <e v="#N/A"/>
    <m/>
    <m/>
    <e v="#N/A"/>
    <n v="0"/>
    <m/>
    <m/>
    <e v="#N/A"/>
    <s v="P"/>
    <e v="#DIV/0!"/>
    <m/>
    <m/>
    <m/>
    <d v="1899-12-30T00:00:00"/>
    <m/>
    <e v="#N/A"/>
    <e v="#N/A"/>
    <e v="#N/A"/>
    <e v="#N/A"/>
    <e v="#N/A"/>
    <e v="#N/A"/>
    <e v="#N/A"/>
    <s v="SUPPLIER(01)_2020XX_027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79"/>
  </r>
  <r>
    <m/>
    <x v="0"/>
    <m/>
    <e v="#N/A"/>
    <m/>
    <m/>
    <e v="#N/A"/>
    <n v="0"/>
    <m/>
    <m/>
    <e v="#N/A"/>
    <s v="P"/>
    <e v="#DIV/0!"/>
    <m/>
    <m/>
    <m/>
    <d v="1899-12-30T00:00:00"/>
    <m/>
    <e v="#N/A"/>
    <e v="#N/A"/>
    <e v="#N/A"/>
    <e v="#N/A"/>
    <e v="#N/A"/>
    <e v="#N/A"/>
    <e v="#N/A"/>
    <s v="SUPPLIER(01)_2020XX_028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0"/>
  </r>
  <r>
    <m/>
    <x v="0"/>
    <m/>
    <e v="#N/A"/>
    <m/>
    <m/>
    <e v="#N/A"/>
    <n v="0"/>
    <m/>
    <m/>
    <e v="#N/A"/>
    <s v="P"/>
    <e v="#DIV/0!"/>
    <m/>
    <m/>
    <m/>
    <d v="1899-12-30T00:00:00"/>
    <m/>
    <e v="#N/A"/>
    <e v="#N/A"/>
    <e v="#N/A"/>
    <e v="#N/A"/>
    <e v="#N/A"/>
    <e v="#N/A"/>
    <e v="#N/A"/>
    <s v="SUPPLIER(01)_2020XX_028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1"/>
  </r>
  <r>
    <m/>
    <x v="0"/>
    <m/>
    <e v="#N/A"/>
    <m/>
    <m/>
    <e v="#N/A"/>
    <n v="0"/>
    <m/>
    <m/>
    <e v="#N/A"/>
    <s v="P"/>
    <e v="#DIV/0!"/>
    <m/>
    <m/>
    <m/>
    <d v="1899-12-30T00:00:00"/>
    <m/>
    <e v="#N/A"/>
    <e v="#N/A"/>
    <e v="#N/A"/>
    <e v="#N/A"/>
    <e v="#N/A"/>
    <e v="#N/A"/>
    <e v="#N/A"/>
    <s v="SUPPLIER(01)_2020XX_028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2"/>
  </r>
  <r>
    <m/>
    <x v="0"/>
    <m/>
    <e v="#N/A"/>
    <m/>
    <m/>
    <e v="#N/A"/>
    <n v="0"/>
    <m/>
    <m/>
    <e v="#N/A"/>
    <s v="P"/>
    <e v="#DIV/0!"/>
    <m/>
    <m/>
    <m/>
    <d v="1899-12-30T00:00:00"/>
    <m/>
    <e v="#N/A"/>
    <e v="#N/A"/>
    <e v="#N/A"/>
    <e v="#N/A"/>
    <e v="#N/A"/>
    <e v="#N/A"/>
    <e v="#N/A"/>
    <s v="SUPPLIER(01)_2020XX_028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3"/>
  </r>
  <r>
    <m/>
    <x v="0"/>
    <m/>
    <e v="#N/A"/>
    <m/>
    <m/>
    <e v="#N/A"/>
    <n v="0"/>
    <m/>
    <m/>
    <e v="#N/A"/>
    <s v="P"/>
    <e v="#DIV/0!"/>
    <m/>
    <m/>
    <m/>
    <d v="1899-12-30T00:00:00"/>
    <m/>
    <e v="#N/A"/>
    <e v="#N/A"/>
    <e v="#N/A"/>
    <e v="#N/A"/>
    <e v="#N/A"/>
    <e v="#N/A"/>
    <e v="#N/A"/>
    <s v="SUPPLIER(01)_2020XX_028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4"/>
  </r>
  <r>
    <m/>
    <x v="0"/>
    <m/>
    <e v="#N/A"/>
    <m/>
    <m/>
    <e v="#N/A"/>
    <n v="0"/>
    <m/>
    <m/>
    <e v="#N/A"/>
    <s v="P"/>
    <e v="#DIV/0!"/>
    <m/>
    <m/>
    <m/>
    <d v="1899-12-30T00:00:00"/>
    <m/>
    <e v="#N/A"/>
    <e v="#N/A"/>
    <e v="#N/A"/>
    <e v="#N/A"/>
    <e v="#N/A"/>
    <e v="#N/A"/>
    <e v="#N/A"/>
    <s v="SUPPLIER(01)_2020XX_028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5"/>
  </r>
  <r>
    <m/>
    <x v="0"/>
    <m/>
    <e v="#N/A"/>
    <m/>
    <m/>
    <e v="#N/A"/>
    <n v="0"/>
    <m/>
    <m/>
    <e v="#N/A"/>
    <s v="P"/>
    <e v="#DIV/0!"/>
    <m/>
    <m/>
    <m/>
    <d v="1899-12-30T00:00:00"/>
    <m/>
    <e v="#N/A"/>
    <e v="#N/A"/>
    <e v="#N/A"/>
    <e v="#N/A"/>
    <e v="#N/A"/>
    <e v="#N/A"/>
    <e v="#N/A"/>
    <s v="SUPPLIER(01)_2020XX_028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6"/>
  </r>
  <r>
    <m/>
    <x v="0"/>
    <m/>
    <e v="#N/A"/>
    <m/>
    <m/>
    <e v="#N/A"/>
    <n v="0"/>
    <m/>
    <m/>
    <e v="#N/A"/>
    <s v="P"/>
    <e v="#DIV/0!"/>
    <m/>
    <m/>
    <m/>
    <d v="1899-12-30T00:00:00"/>
    <m/>
    <e v="#N/A"/>
    <e v="#N/A"/>
    <e v="#N/A"/>
    <e v="#N/A"/>
    <e v="#N/A"/>
    <e v="#N/A"/>
    <e v="#N/A"/>
    <s v="SUPPLIER(01)_2020XX_028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7"/>
  </r>
  <r>
    <m/>
    <x v="0"/>
    <m/>
    <e v="#N/A"/>
    <m/>
    <m/>
    <e v="#N/A"/>
    <n v="0"/>
    <m/>
    <m/>
    <e v="#N/A"/>
    <s v="P"/>
    <e v="#DIV/0!"/>
    <m/>
    <m/>
    <m/>
    <d v="1899-12-30T00:00:00"/>
    <m/>
    <e v="#N/A"/>
    <e v="#N/A"/>
    <e v="#N/A"/>
    <e v="#N/A"/>
    <e v="#N/A"/>
    <e v="#N/A"/>
    <e v="#N/A"/>
    <s v="SUPPLIER(01)_2020XX_028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8"/>
  </r>
  <r>
    <m/>
    <x v="0"/>
    <m/>
    <e v="#N/A"/>
    <m/>
    <m/>
    <e v="#N/A"/>
    <n v="0"/>
    <m/>
    <m/>
    <e v="#N/A"/>
    <s v="P"/>
    <e v="#DIV/0!"/>
    <m/>
    <m/>
    <m/>
    <d v="1899-12-30T00:00:00"/>
    <m/>
    <e v="#N/A"/>
    <e v="#N/A"/>
    <e v="#N/A"/>
    <e v="#N/A"/>
    <e v="#N/A"/>
    <e v="#N/A"/>
    <e v="#N/A"/>
    <s v="SUPPLIER(01)_2020XX_028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89"/>
  </r>
  <r>
    <m/>
    <x v="0"/>
    <m/>
    <e v="#N/A"/>
    <m/>
    <m/>
    <e v="#N/A"/>
    <n v="0"/>
    <m/>
    <m/>
    <e v="#N/A"/>
    <s v="P"/>
    <e v="#DIV/0!"/>
    <m/>
    <m/>
    <m/>
    <d v="1899-12-30T00:00:00"/>
    <m/>
    <e v="#N/A"/>
    <e v="#N/A"/>
    <e v="#N/A"/>
    <e v="#N/A"/>
    <e v="#N/A"/>
    <e v="#N/A"/>
    <e v="#N/A"/>
    <s v="SUPPLIER(01)_2020XX_029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0"/>
  </r>
  <r>
    <m/>
    <x v="0"/>
    <m/>
    <e v="#N/A"/>
    <m/>
    <m/>
    <e v="#N/A"/>
    <n v="0"/>
    <m/>
    <m/>
    <e v="#N/A"/>
    <s v="P"/>
    <e v="#DIV/0!"/>
    <m/>
    <m/>
    <m/>
    <d v="1899-12-30T00:00:00"/>
    <m/>
    <e v="#N/A"/>
    <e v="#N/A"/>
    <e v="#N/A"/>
    <e v="#N/A"/>
    <e v="#N/A"/>
    <e v="#N/A"/>
    <e v="#N/A"/>
    <s v="SUPPLIER(01)_2020XX_029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1"/>
  </r>
  <r>
    <m/>
    <x v="0"/>
    <m/>
    <e v="#N/A"/>
    <m/>
    <m/>
    <e v="#N/A"/>
    <n v="0"/>
    <m/>
    <m/>
    <e v="#N/A"/>
    <s v="P"/>
    <e v="#DIV/0!"/>
    <m/>
    <m/>
    <m/>
    <d v="1899-12-30T00:00:00"/>
    <m/>
    <e v="#N/A"/>
    <e v="#N/A"/>
    <e v="#N/A"/>
    <e v="#N/A"/>
    <e v="#N/A"/>
    <e v="#N/A"/>
    <e v="#N/A"/>
    <s v="SUPPLIER(01)_2020XX_0292"/>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2"/>
  </r>
  <r>
    <m/>
    <x v="0"/>
    <m/>
    <e v="#N/A"/>
    <m/>
    <m/>
    <e v="#N/A"/>
    <n v="0"/>
    <m/>
    <m/>
    <e v="#N/A"/>
    <s v="P"/>
    <e v="#DIV/0!"/>
    <m/>
    <m/>
    <m/>
    <d v="1899-12-30T00:00:00"/>
    <m/>
    <e v="#N/A"/>
    <e v="#N/A"/>
    <e v="#N/A"/>
    <e v="#N/A"/>
    <e v="#N/A"/>
    <e v="#N/A"/>
    <e v="#N/A"/>
    <s v="SUPPLIER(01)_2020XX_0293"/>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3"/>
  </r>
  <r>
    <m/>
    <x v="0"/>
    <m/>
    <e v="#N/A"/>
    <m/>
    <m/>
    <e v="#N/A"/>
    <n v="0"/>
    <m/>
    <m/>
    <e v="#N/A"/>
    <s v="P"/>
    <e v="#DIV/0!"/>
    <m/>
    <m/>
    <m/>
    <d v="1899-12-30T00:00:00"/>
    <m/>
    <e v="#N/A"/>
    <e v="#N/A"/>
    <e v="#N/A"/>
    <e v="#N/A"/>
    <e v="#N/A"/>
    <e v="#N/A"/>
    <e v="#N/A"/>
    <s v="SUPPLIER(01)_2020XX_0294"/>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4"/>
  </r>
  <r>
    <m/>
    <x v="0"/>
    <m/>
    <e v="#N/A"/>
    <m/>
    <m/>
    <e v="#N/A"/>
    <n v="0"/>
    <m/>
    <m/>
    <e v="#N/A"/>
    <s v="P"/>
    <e v="#DIV/0!"/>
    <m/>
    <m/>
    <m/>
    <d v="1899-12-30T00:00:00"/>
    <m/>
    <e v="#N/A"/>
    <e v="#N/A"/>
    <e v="#N/A"/>
    <e v="#N/A"/>
    <e v="#N/A"/>
    <e v="#N/A"/>
    <e v="#N/A"/>
    <s v="SUPPLIER(01)_2020XX_0295"/>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5"/>
  </r>
  <r>
    <m/>
    <x v="0"/>
    <m/>
    <e v="#N/A"/>
    <m/>
    <m/>
    <e v="#N/A"/>
    <n v="0"/>
    <m/>
    <m/>
    <e v="#N/A"/>
    <s v="P"/>
    <e v="#DIV/0!"/>
    <m/>
    <m/>
    <m/>
    <d v="1899-12-30T00:00:00"/>
    <m/>
    <e v="#N/A"/>
    <e v="#N/A"/>
    <e v="#N/A"/>
    <e v="#N/A"/>
    <e v="#N/A"/>
    <e v="#N/A"/>
    <e v="#N/A"/>
    <s v="SUPPLIER(01)_2020XX_0296"/>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6"/>
  </r>
  <r>
    <m/>
    <x v="0"/>
    <m/>
    <e v="#N/A"/>
    <m/>
    <m/>
    <e v="#N/A"/>
    <n v="0"/>
    <m/>
    <m/>
    <e v="#N/A"/>
    <s v="P"/>
    <e v="#DIV/0!"/>
    <m/>
    <m/>
    <m/>
    <d v="1899-12-30T00:00:00"/>
    <m/>
    <e v="#N/A"/>
    <e v="#N/A"/>
    <e v="#N/A"/>
    <e v="#N/A"/>
    <e v="#N/A"/>
    <e v="#N/A"/>
    <e v="#N/A"/>
    <s v="SUPPLIER(01)_2020XX_0297"/>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7"/>
  </r>
  <r>
    <m/>
    <x v="0"/>
    <m/>
    <e v="#N/A"/>
    <m/>
    <m/>
    <e v="#N/A"/>
    <n v="0"/>
    <m/>
    <m/>
    <e v="#N/A"/>
    <s v="P"/>
    <e v="#DIV/0!"/>
    <m/>
    <m/>
    <m/>
    <d v="1899-12-30T00:00:00"/>
    <m/>
    <e v="#N/A"/>
    <e v="#N/A"/>
    <e v="#N/A"/>
    <e v="#N/A"/>
    <e v="#N/A"/>
    <e v="#N/A"/>
    <e v="#N/A"/>
    <s v="SUPPLIER(01)_2020XX_0298"/>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8"/>
  </r>
  <r>
    <m/>
    <x v="0"/>
    <m/>
    <e v="#N/A"/>
    <m/>
    <m/>
    <e v="#N/A"/>
    <n v="0"/>
    <m/>
    <m/>
    <e v="#N/A"/>
    <s v="P"/>
    <e v="#DIV/0!"/>
    <m/>
    <m/>
    <m/>
    <d v="1899-12-30T00:00:00"/>
    <m/>
    <e v="#N/A"/>
    <e v="#N/A"/>
    <e v="#N/A"/>
    <e v="#N/A"/>
    <e v="#N/A"/>
    <e v="#N/A"/>
    <e v="#N/A"/>
    <s v="SUPPLIER(01)_2020XX_0299"/>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299"/>
  </r>
  <r>
    <m/>
    <x v="0"/>
    <m/>
    <e v="#N/A"/>
    <m/>
    <m/>
    <e v="#N/A"/>
    <n v="0"/>
    <m/>
    <m/>
    <e v="#N/A"/>
    <s v="P"/>
    <e v="#DIV/0!"/>
    <m/>
    <m/>
    <m/>
    <d v="1899-12-30T00:00:00"/>
    <m/>
    <e v="#N/A"/>
    <e v="#N/A"/>
    <e v="#N/A"/>
    <e v="#N/A"/>
    <e v="#N/A"/>
    <e v="#N/A"/>
    <e v="#N/A"/>
    <s v="SUPPLIER(01)_2020XX_0300"/>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300"/>
  </r>
  <r>
    <m/>
    <x v="0"/>
    <m/>
    <e v="#N/A"/>
    <m/>
    <m/>
    <e v="#N/A"/>
    <n v="0"/>
    <m/>
    <m/>
    <e v="#N/A"/>
    <s v="P"/>
    <e v="#DIV/0!"/>
    <m/>
    <m/>
    <m/>
    <d v="1899-12-30T00:00:00"/>
    <m/>
    <e v="#N/A"/>
    <e v="#N/A"/>
    <e v="#N/A"/>
    <e v="#N/A"/>
    <e v="#N/A"/>
    <e v="#N/A"/>
    <e v="#N/A"/>
    <s v="SUPPLIER(01)_2020XX_0301"/>
    <m/>
    <m/>
    <m/>
    <m/>
    <m/>
    <m/>
    <m/>
    <m/>
    <m/>
    <m/>
    <m/>
    <m/>
    <m/>
    <m/>
    <m/>
    <m/>
    <m/>
    <m/>
    <m/>
    <m/>
    <m/>
    <m/>
    <m/>
    <m/>
    <m/>
    <m/>
    <n v="0"/>
    <s v="P"/>
    <e v="#N/A"/>
    <d v="1899-12-30T00:00:00"/>
    <n v="0"/>
    <e v="#N/A"/>
    <x v="0"/>
    <e v="#N/A"/>
    <e v="#N/A"/>
    <d v="1899-12-30T00:00:00"/>
    <s v="Bleeding Disorders"/>
    <e v="#N/A"/>
    <e v="#N/A"/>
    <e v="#N/A"/>
    <x v="0"/>
    <n v="0"/>
    <e v="#N/A"/>
    <e v="#N/A"/>
    <e v="#DIV/0!"/>
    <s v="N"/>
    <n v="0"/>
    <n v="0"/>
    <s v="N/A"/>
    <n v="0"/>
    <s v="N/A"/>
    <s v="N/A"/>
    <s v="N/A"/>
    <s v="N/A"/>
    <s v="N/A"/>
    <s v="N/A"/>
    <s v="N/A"/>
    <s v="N/A"/>
    <s v="N/A"/>
    <s v="N/A"/>
    <s v="N/A"/>
    <s v="N/A"/>
    <s v="N/A"/>
    <e v="#N/A"/>
    <x v="0"/>
    <s v=""/>
    <s v="SUPPLIER(01)_2020XX_0301"/>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r>
    <m/>
    <x v="1"/>
    <m/>
    <m/>
    <m/>
    <m/>
    <m/>
    <m/>
    <m/>
    <m/>
    <m/>
    <m/>
    <m/>
    <m/>
    <m/>
    <m/>
    <m/>
    <m/>
    <m/>
    <m/>
    <m/>
    <m/>
    <m/>
    <m/>
    <m/>
    <m/>
    <m/>
    <m/>
    <m/>
    <m/>
    <m/>
    <m/>
    <m/>
    <m/>
    <m/>
    <m/>
    <m/>
    <m/>
    <m/>
    <m/>
    <m/>
    <m/>
    <m/>
    <m/>
    <m/>
    <m/>
    <m/>
    <m/>
    <m/>
    <m/>
    <m/>
    <m/>
    <m/>
    <m/>
    <m/>
    <m/>
    <m/>
    <m/>
    <x v="1"/>
    <m/>
    <m/>
    <m/>
    <m/>
    <m/>
    <m/>
    <m/>
    <x v="1"/>
    <m/>
    <m/>
    <m/>
    <m/>
    <m/>
    <m/>
    <m/>
    <m/>
    <m/>
    <m/>
    <m/>
    <m/>
    <m/>
    <m/>
    <m/>
    <m/>
    <m/>
    <m/>
    <m/>
    <m/>
    <m/>
    <m/>
    <m/>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6546DC-F31C-47C5-9AE1-6914C95B8386}" name="PivotTable6" cacheId="0" applyNumberFormats="0" applyBorderFormats="0" applyFontFormats="0" applyPatternFormats="0" applyAlignmentFormats="0" applyWidthHeightFormats="1" dataCaption="Values" updatedVersion="6" minRefreshableVersion="3" showCalcMbrs="0" colGrandTotals="0" itemPrintTitles="1" createdVersion="3" indent="0" compact="0" compactData="0" gridDropZones="1" multipleFieldFilters="0">
  <location ref="A3:C7" firstHeaderRow="1" firstDataRow="3" firstDataCol="1"/>
  <pivotFields count="93">
    <pivotField compact="0" outline="0" showAll="0" defaultSubtotal="0"/>
    <pivotField compact="0" outline="0" showAll="0" defaultSubtotal="0">
      <items count="2">
        <item x="0"/>
        <item x="1"/>
      </items>
    </pivotField>
    <pivotField compact="0" outline="0" showAll="0" defaultSubtota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defaultSubtotal="0"/>
    <pivotField compact="0" outline="0" showAll="0"/>
    <pivotField compact="0" outline="0" showAll="0" defaultSubtotal="0"/>
    <pivotField compact="0" outline="0" showAll="0" defaultSubtotal="0"/>
    <pivotField compact="0" numFmtId="7" outline="0" showAll="0"/>
    <pivotField compact="0" numFmtId="14" outline="0" showAll="0"/>
    <pivotField compact="0" outline="0" showAll="0"/>
    <pivotField compact="0" numFmtId="14" outline="0" showAll="0"/>
    <pivotField compact="0" outline="0" showAl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pivotField compact="0" outline="0" showAll="0"/>
    <pivotField compact="0" outline="0" showAll="0"/>
    <pivotField compact="0" numFmtId="14" outline="0" showAll="0"/>
    <pivotField compact="0" outline="0" showAll="0" defaultSubtotal="0"/>
    <pivotField compact="0" outline="0" showAll="0" defaultSubtotal="0"/>
    <pivotField compact="0" outline="0" showAll="0" defaultSubtotal="0">
      <items count="2">
        <item x="0"/>
        <item x="1"/>
      </items>
    </pivotField>
    <pivotField compact="0" outline="0" showAll="0"/>
    <pivotField compact="0" outline="0" showAll="0" defaultSubtotal="0"/>
    <pivotField compact="0" numFmtId="14" outline="0" showAll="0"/>
    <pivotField compact="0" outline="0" showAll="0"/>
    <pivotField compact="0" outline="0" multipleItemSelectionAllowed="1" showAll="0"/>
    <pivotField compact="0" outline="0" showAll="0"/>
    <pivotField compact="0" outline="0" showAll="0" defaultSubtotal="0"/>
    <pivotField axis="axisRow" compact="0" outline="0" showAll="0" sortType="ascending">
      <items count="3">
        <item h="1" x="0"/>
        <item x="1"/>
        <item t="default"/>
      </items>
    </pivotField>
    <pivotField compact="0" outline="0" showAll="0" defaultSubtotal="0"/>
    <pivotField compact="0" outline="0" showAll="0"/>
    <pivotField compact="0" outline="0" showAll="0"/>
    <pivotField compact="0" numFmtId="7" outline="0" showAll="0" defaultSubtotal="0"/>
    <pivotField compact="0" outline="0" showAll="0"/>
    <pivotField dataField="1" compact="0" outline="0" showAll="0"/>
    <pivotField dataField="1" compact="0" numFmtId="8" outline="0" showAll="0"/>
    <pivotField compact="0" outline="0" showAll="0"/>
    <pivotField compact="0" numFmtId="8"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axis="axisCol" compact="0" outline="0" showAll="0">
      <items count="3">
        <item x="0"/>
        <item x="1"/>
        <item t="default"/>
      </items>
    </pivotField>
    <pivotField compact="0" outline="0" showAll="0"/>
    <pivotField compact="0" outline="0" showAll="0" defaultSubtotal="0"/>
  </pivotFields>
  <rowFields count="1">
    <field x="66"/>
  </rowFields>
  <rowItems count="2">
    <i>
      <x v="1"/>
    </i>
    <i t="grand">
      <x/>
    </i>
  </rowItems>
  <colFields count="2">
    <field x="90"/>
    <field x="-2"/>
  </colFields>
  <colItems count="2">
    <i>
      <x v="1"/>
      <x/>
    </i>
    <i r="1" i="1">
      <x v="1"/>
    </i>
  </colItems>
  <dataFields count="2">
    <dataField name="Sum of (Quantity of Packs) Units purchased" fld="72" baseField="0" baseItem="0"/>
    <dataField name="Sum of Total spend" fld="73" baseField="0" baseItem="0"/>
  </dataFields>
  <formats count="5">
    <format dxfId="4">
      <pivotArea outline="0" collapsedLevelsAreSubtotals="1" fieldPosition="0"/>
    </format>
    <format dxfId="3">
      <pivotArea type="topRight" dataOnly="0" labelOnly="1" outline="0" fieldPosition="0"/>
    </format>
    <format dxfId="2">
      <pivotArea field="1" type="button" dataOnly="0" labelOnly="1" outline="0"/>
    </format>
    <format dxfId="1">
      <pivotArea field="58" type="button" dataOnly="0" labelOnly="1" outline="0"/>
    </format>
    <format dxfId="0">
      <pivotArea grandRow="1"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23"/>
  <sheetViews>
    <sheetView showGridLines="0" tabSelected="1" zoomScale="85" zoomScaleNormal="85" workbookViewId="0">
      <pane ySplit="3" topLeftCell="A25" activePane="bottomLeft" state="frozen"/>
      <selection pane="bottomLeft" activeCell="A2" sqref="A2"/>
    </sheetView>
  </sheetViews>
  <sheetFormatPr defaultColWidth="9.140625" defaultRowHeight="12.75" x14ac:dyDescent="0.2"/>
  <cols>
    <col min="1" max="1" width="25.28515625" style="1" customWidth="1"/>
    <col min="2" max="2" width="22.85546875" style="1" customWidth="1"/>
    <col min="3" max="3" width="22.85546875" style="10" customWidth="1"/>
    <col min="4" max="9" width="22.85546875" style="1" customWidth="1"/>
    <col min="10" max="16384" width="9.140625" style="1"/>
  </cols>
  <sheetData>
    <row r="1" spans="1:9" s="2" customFormat="1" ht="30.6" customHeight="1" x14ac:dyDescent="0.5">
      <c r="A1" s="4"/>
      <c r="B1" s="3" t="s">
        <v>49</v>
      </c>
      <c r="C1" s="11"/>
      <c r="F1" s="43" t="s">
        <v>145</v>
      </c>
    </row>
    <row r="2" spans="1:9" s="2" customFormat="1" ht="18" customHeight="1" x14ac:dyDescent="0.25">
      <c r="A2" s="4"/>
      <c r="B2" s="19" t="s">
        <v>216</v>
      </c>
      <c r="C2" s="5"/>
      <c r="F2" s="44" t="s">
        <v>146</v>
      </c>
    </row>
    <row r="3" spans="1:9" s="6" customFormat="1" ht="22.5" customHeight="1" x14ac:dyDescent="0.2">
      <c r="B3" s="207" t="s">
        <v>20</v>
      </c>
      <c r="C3" s="208"/>
      <c r="D3" s="208"/>
      <c r="E3" s="208"/>
      <c r="F3" s="208"/>
    </row>
    <row r="4" spans="1:9" s="6" customFormat="1" ht="17.25" customHeight="1" x14ac:dyDescent="0.2">
      <c r="B4" s="48"/>
      <c r="C4" s="7"/>
      <c r="D4" s="8"/>
      <c r="E4" s="8"/>
      <c r="F4" s="9"/>
    </row>
    <row r="5" spans="1:9" ht="38.25" customHeight="1" x14ac:dyDescent="0.2">
      <c r="B5" s="210" t="s">
        <v>54</v>
      </c>
      <c r="C5" s="210"/>
      <c r="D5" s="210"/>
      <c r="E5" s="210"/>
      <c r="F5" s="210"/>
    </row>
    <row r="7" spans="1:9" ht="30" customHeight="1" x14ac:dyDescent="0.2">
      <c r="B7" s="18" t="s">
        <v>14</v>
      </c>
      <c r="C7" s="18" t="s">
        <v>15</v>
      </c>
      <c r="D7" s="18" t="s">
        <v>16</v>
      </c>
      <c r="E7" s="18" t="s">
        <v>17</v>
      </c>
      <c r="F7" s="32" t="s">
        <v>46</v>
      </c>
    </row>
    <row r="8" spans="1:9" ht="47.25" customHeight="1" x14ac:dyDescent="0.2">
      <c r="B8" s="37"/>
      <c r="C8" s="37"/>
      <c r="D8" s="41"/>
      <c r="E8" s="37"/>
      <c r="F8" s="172"/>
    </row>
    <row r="9" spans="1:9" s="34" customFormat="1" ht="31.5" customHeight="1" x14ac:dyDescent="0.2">
      <c r="B9" s="39"/>
      <c r="C9" s="35"/>
      <c r="D9" s="49"/>
      <c r="E9" s="35"/>
    </row>
    <row r="10" spans="1:9" s="38" customFormat="1" ht="20.25" customHeight="1" x14ac:dyDescent="0.2">
      <c r="A10" s="178"/>
      <c r="B10" s="60" t="s">
        <v>225</v>
      </c>
      <c r="C10" s="60" t="s">
        <v>225</v>
      </c>
      <c r="D10" s="60" t="s">
        <v>225</v>
      </c>
      <c r="E10" s="60" t="s">
        <v>225</v>
      </c>
      <c r="F10" s="60" t="s">
        <v>225</v>
      </c>
      <c r="G10" s="60" t="s">
        <v>225</v>
      </c>
      <c r="H10" s="60" t="s">
        <v>225</v>
      </c>
      <c r="I10" s="60" t="s">
        <v>225</v>
      </c>
    </row>
    <row r="11" spans="1:9" ht="33" customHeight="1" x14ac:dyDescent="0.2">
      <c r="A11" s="179"/>
      <c r="B11" s="61" t="s">
        <v>226</v>
      </c>
      <c r="C11" s="61" t="s">
        <v>226</v>
      </c>
      <c r="D11" s="61" t="s">
        <v>226</v>
      </c>
      <c r="E11" s="61" t="s">
        <v>226</v>
      </c>
      <c r="F11" s="61" t="s">
        <v>226</v>
      </c>
      <c r="G11" s="61" t="s">
        <v>226</v>
      </c>
      <c r="H11" s="61" t="s">
        <v>226</v>
      </c>
      <c r="I11" s="61" t="s">
        <v>226</v>
      </c>
    </row>
    <row r="12" spans="1:9" ht="31.15" customHeight="1" x14ac:dyDescent="0.2">
      <c r="A12" s="36"/>
      <c r="B12" s="63" t="s">
        <v>227</v>
      </c>
      <c r="C12" s="63" t="s">
        <v>227</v>
      </c>
      <c r="D12" s="63" t="s">
        <v>227</v>
      </c>
      <c r="E12" s="63" t="s">
        <v>227</v>
      </c>
      <c r="F12" s="63" t="s">
        <v>227</v>
      </c>
      <c r="G12" s="63" t="s">
        <v>227</v>
      </c>
      <c r="H12" s="63" t="s">
        <v>227</v>
      </c>
      <c r="I12" s="63" t="s">
        <v>227</v>
      </c>
    </row>
    <row r="13" spans="1:9" s="33" customFormat="1" ht="26.25" customHeight="1" x14ac:dyDescent="0.2">
      <c r="A13" s="206" t="s">
        <v>53</v>
      </c>
      <c r="B13" s="171">
        <f>COUNTIFS(MonthlySalesData!$W:$W,B$10,MonthlySalesData!$V:$V,"&gt;0")</f>
        <v>0</v>
      </c>
      <c r="C13" s="171">
        <f>COUNTIFS(MonthlySalesData!$W:$W,C$10,MonthlySalesData!$V:$V,"&gt;0")</f>
        <v>0</v>
      </c>
      <c r="D13" s="171">
        <f>COUNTIFS(MonthlySalesData!$W:$W,D$10,MonthlySalesData!$V:$V,"&gt;0")</f>
        <v>0</v>
      </c>
      <c r="E13" s="171">
        <f>COUNTIFS(MonthlySalesData!$W:$W,E$10,MonthlySalesData!$V:$V,"&gt;0")</f>
        <v>0</v>
      </c>
      <c r="F13" s="171">
        <f>COUNTIFS(MonthlySalesData!$W:$W,F$10,MonthlySalesData!$V:$V,"&gt;0")</f>
        <v>0</v>
      </c>
      <c r="G13" s="171">
        <f>COUNTIFS(MonthlySalesData!$W:$W,G$10,MonthlySalesData!$V:$V,"&gt;0")</f>
        <v>0</v>
      </c>
      <c r="H13" s="171">
        <f>COUNTIFS(MonthlySalesData!$W:$W,H$10,MonthlySalesData!$V:$V,"&gt;0")</f>
        <v>0</v>
      </c>
      <c r="I13" s="171">
        <f>COUNTIFS(MonthlySalesData!$W:$W,I$10,MonthlySalesData!$V:$V,"&gt;0")</f>
        <v>0</v>
      </c>
    </row>
    <row r="14" spans="1:9" s="33" customFormat="1" ht="26.25" customHeight="1" x14ac:dyDescent="0.2">
      <c r="A14" s="206" t="s">
        <v>52</v>
      </c>
      <c r="B14" s="171"/>
      <c r="C14" s="171"/>
      <c r="D14" s="171"/>
      <c r="E14" s="171"/>
      <c r="F14" s="171"/>
      <c r="G14" s="171"/>
      <c r="H14" s="62"/>
      <c r="I14" s="62"/>
    </row>
    <row r="15" spans="1:9" s="34" customFormat="1" ht="27" customHeight="1" x14ac:dyDescent="0.2">
      <c r="A15" s="206" t="s">
        <v>61</v>
      </c>
      <c r="B15" s="171">
        <f>SUMIF(MonthlySalesData!$W:$W,README!$B$10,MonthlySalesData!$J:$J)</f>
        <v>0</v>
      </c>
      <c r="C15" s="171">
        <f>SUMIF(MonthlySalesData!$W:$W,README!$B$10,MonthlySalesData!$J:$J)</f>
        <v>0</v>
      </c>
      <c r="D15" s="171">
        <f>SUMIF(MonthlySalesData!$W:$W,README!$B$10,MonthlySalesData!$J:$J)</f>
        <v>0</v>
      </c>
      <c r="E15" s="171">
        <f>SUMIF(MonthlySalesData!$W:$W,README!$B$10,MonthlySalesData!$J:$J)</f>
        <v>0</v>
      </c>
      <c r="F15" s="171">
        <f>SUMIF(MonthlySalesData!$W:$W,README!$B$10,MonthlySalesData!$J:$J)</f>
        <v>0</v>
      </c>
      <c r="G15" s="171">
        <f>SUMIF(MonthlySalesData!$W:$W,README!$B$10,MonthlySalesData!$J:$J)</f>
        <v>0</v>
      </c>
      <c r="H15" s="171">
        <f>SUMIF(MonthlySalesData!$W:$W,README!$B$10,MonthlySalesData!$J:$J)</f>
        <v>0</v>
      </c>
      <c r="I15" s="171">
        <f>SUMIF(MonthlySalesData!$W:$W,README!$B$10,MonthlySalesData!$J:$J)</f>
        <v>0</v>
      </c>
    </row>
    <row r="16" spans="1:9" s="15" customFormat="1" ht="13.5" customHeight="1" x14ac:dyDescent="0.2">
      <c r="B16" s="209"/>
      <c r="C16" s="209"/>
      <c r="D16" s="209"/>
      <c r="E16" s="209"/>
      <c r="F16" s="209"/>
    </row>
    <row r="17" spans="2:7" s="40" customFormat="1" ht="33.75" customHeight="1" x14ac:dyDescent="0.2">
      <c r="B17" s="213" t="s">
        <v>215</v>
      </c>
      <c r="C17" s="214"/>
      <c r="D17" s="214"/>
      <c r="E17" s="214"/>
      <c r="F17" s="215"/>
      <c r="G17" s="42"/>
    </row>
    <row r="18" spans="2:7" ht="15.75" customHeight="1" x14ac:dyDescent="0.2">
      <c r="B18" s="212"/>
      <c r="C18" s="212"/>
      <c r="D18" s="212"/>
      <c r="E18" s="212"/>
      <c r="F18" s="212"/>
    </row>
    <row r="19" spans="2:7" ht="15.75" customHeight="1" x14ac:dyDescent="0.2">
      <c r="B19" s="212"/>
      <c r="C19" s="212"/>
      <c r="D19" s="212"/>
      <c r="E19" s="212"/>
      <c r="F19" s="212"/>
    </row>
    <row r="20" spans="2:7" ht="15.75" customHeight="1" x14ac:dyDescent="0.2">
      <c r="B20" s="212"/>
      <c r="C20" s="212"/>
      <c r="D20" s="212"/>
      <c r="E20" s="212"/>
      <c r="F20" s="212"/>
    </row>
    <row r="21" spans="2:7" ht="15.75" customHeight="1" x14ac:dyDescent="0.2">
      <c r="B21" s="212"/>
      <c r="C21" s="212"/>
      <c r="D21" s="212"/>
      <c r="E21" s="212"/>
      <c r="F21" s="212"/>
    </row>
    <row r="22" spans="2:7" ht="15" customHeight="1" x14ac:dyDescent="0.2">
      <c r="B22" s="212"/>
      <c r="C22" s="212"/>
      <c r="D22" s="212"/>
      <c r="E22" s="212"/>
      <c r="F22" s="212"/>
    </row>
    <row r="23" spans="2:7" ht="15" customHeight="1" x14ac:dyDescent="0.2">
      <c r="B23" s="211"/>
      <c r="C23" s="211"/>
      <c r="D23" s="211"/>
      <c r="E23" s="211"/>
      <c r="F23" s="211"/>
    </row>
  </sheetData>
  <sheetProtection algorithmName="SHA-512" hashValue="92QAyy32oM6t4oCY0Hxa1LBk6bx57Rw1rakLQSaMzbv8j3zd9hbZHX0+uOrQVtU0snno/AlSH0SPBgmZNnSy/w==" saltValue="Fq+K4rOugQ6urGNWjvTAwg==" spinCount="100000" sheet="1" objects="1" scenarios="1" selectLockedCells="1" selectUnlockedCells="1"/>
  <mergeCells count="10">
    <mergeCell ref="B3:F3"/>
    <mergeCell ref="B16:F16"/>
    <mergeCell ref="B5:F5"/>
    <mergeCell ref="B23:F23"/>
    <mergeCell ref="B19:F19"/>
    <mergeCell ref="B18:F18"/>
    <mergeCell ref="B20:F20"/>
    <mergeCell ref="B21:F21"/>
    <mergeCell ref="B22:F22"/>
    <mergeCell ref="B17:F17"/>
  </mergeCells>
  <phoneticPr fontId="25" type="noConversion"/>
  <pageMargins left="0.43307086614173229" right="0.47244094488188981" top="0.74803149606299213" bottom="0.6692913385826772" header="0.31496062992125984" footer="0.15748031496062992"/>
  <pageSetup paperSize="9" scale="59" orientation="portrait" horizontalDpi="300" r:id="rId1"/>
  <headerFooter>
    <oddFooter>&amp;LPrinted on: &amp;D &amp;T&amp;R&amp;A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CP318"/>
  <sheetViews>
    <sheetView zoomScale="85" zoomScaleNormal="85" workbookViewId="0">
      <pane xSplit="3" ySplit="4" topLeftCell="J5" activePane="bottomRight" state="frozen"/>
      <selection pane="topRight" activeCell="D1" sqref="D1"/>
      <selection pane="bottomLeft" activeCell="A4" sqref="A4"/>
      <selection pane="bottomRight" activeCell="B13" sqref="B13"/>
    </sheetView>
  </sheetViews>
  <sheetFormatPr defaultColWidth="13.7109375" defaultRowHeight="12.75" x14ac:dyDescent="0.2"/>
  <cols>
    <col min="1" max="1" width="20.7109375" style="144" customWidth="1"/>
    <col min="2" max="2" width="20.28515625" style="160" customWidth="1"/>
    <col min="3" max="3" width="14.85546875" style="145" customWidth="1"/>
    <col min="4" max="4" width="28" style="160" customWidth="1"/>
    <col min="5" max="5" width="17" style="160" customWidth="1"/>
    <col min="6" max="6" width="14.7109375" style="168" customWidth="1"/>
    <col min="7" max="7" width="24.7109375" style="145" customWidth="1"/>
    <col min="8" max="8" width="22.85546875" style="145" bestFit="1" customWidth="1"/>
    <col min="9" max="9" width="14" style="161" customWidth="1"/>
    <col min="10" max="10" width="11.85546875" style="162" customWidth="1"/>
    <col min="11" max="11" width="10.7109375" style="110" customWidth="1"/>
    <col min="12" max="12" width="11.42578125" style="149" customWidth="1"/>
    <col min="13" max="13" width="14.7109375" style="147" customWidth="1"/>
    <col min="14" max="14" width="13.42578125" style="161" customWidth="1"/>
    <col min="15" max="15" width="11.28515625" style="161" customWidth="1"/>
    <col min="16" max="16" width="32.140625" style="151" customWidth="1"/>
    <col min="17" max="17" width="14.140625" style="110" customWidth="1"/>
    <col min="18" max="18" width="12.42578125" style="110" customWidth="1"/>
    <col min="19" max="19" width="15.5703125" style="110" customWidth="1"/>
    <col min="20" max="21" width="13.5703125" style="110" customWidth="1"/>
    <col min="22" max="22" width="13.5703125" style="121" customWidth="1"/>
    <col min="23" max="23" width="12.5703125" style="110" customWidth="1"/>
    <col min="24" max="24" width="19.28515625" style="110" customWidth="1"/>
    <col min="25" max="25" width="18.140625" style="122" customWidth="1"/>
    <col min="26" max="26" width="23.42578125" style="110" bestFit="1" customWidth="1"/>
    <col min="27" max="52" width="17.5703125" style="110" hidden="1" customWidth="1"/>
    <col min="53" max="53" width="13.7109375" style="110" customWidth="1"/>
    <col min="54" max="54" width="4.42578125" style="110" customWidth="1"/>
    <col min="55" max="55" width="6.140625" style="110" customWidth="1"/>
    <col min="56" max="57" width="13.7109375" style="110" customWidth="1"/>
    <col min="58" max="58" width="11" style="110" customWidth="1"/>
    <col min="59" max="60" width="13.7109375" style="110" customWidth="1"/>
    <col min="61" max="61" width="19.42578125" style="110" customWidth="1"/>
    <col min="62" max="67" width="13.7109375" style="110" customWidth="1"/>
    <col min="68" max="68" width="30.7109375" style="110" customWidth="1"/>
    <col min="69" max="69" width="7.28515625" style="110" customWidth="1"/>
    <col min="70" max="70" width="5.85546875" style="110" customWidth="1"/>
    <col min="71" max="71" width="9.7109375" style="163" customWidth="1"/>
    <col min="72" max="72" width="5.85546875" style="110" customWidth="1"/>
    <col min="73" max="73" width="13.7109375" style="110" customWidth="1"/>
    <col min="74" max="74" width="13.7109375" style="163" customWidth="1"/>
    <col min="75" max="76" width="9.85546875" style="110" hidden="1" customWidth="1"/>
    <col min="77" max="89" width="6.140625" style="110" hidden="1" customWidth="1"/>
    <col min="90" max="90" width="13.7109375" style="110" customWidth="1"/>
    <col min="91" max="92" width="9.140625" style="110" customWidth="1"/>
    <col min="93" max="93" width="23.42578125" style="110" bestFit="1" customWidth="1"/>
    <col min="94" max="16384" width="13.7109375" style="110"/>
  </cols>
  <sheetData>
    <row r="1" spans="1:94" hidden="1" x14ac:dyDescent="0.2">
      <c r="A1" s="97" t="s">
        <v>140</v>
      </c>
      <c r="B1" s="97"/>
      <c r="C1" s="97"/>
      <c r="D1" s="97"/>
      <c r="E1" s="97"/>
      <c r="F1" s="164"/>
      <c r="G1" s="97"/>
      <c r="H1" s="97"/>
      <c r="I1" s="97"/>
      <c r="J1" s="97"/>
      <c r="K1" s="97"/>
      <c r="L1" s="97"/>
      <c r="M1" s="45" t="s">
        <v>148</v>
      </c>
      <c r="N1" s="97"/>
      <c r="O1" s="97"/>
      <c r="P1" s="97"/>
      <c r="Q1" s="97"/>
      <c r="R1" s="97"/>
      <c r="S1" s="98" t="s">
        <v>141</v>
      </c>
      <c r="T1" s="98"/>
      <c r="U1" s="98"/>
      <c r="V1" s="99"/>
      <c r="W1" s="98"/>
      <c r="X1" s="98"/>
      <c r="Y1" s="100"/>
      <c r="Z1" s="101" t="s">
        <v>144</v>
      </c>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2" t="s">
        <v>150</v>
      </c>
      <c r="BB1" s="102" t="s">
        <v>151</v>
      </c>
      <c r="BC1" s="102" t="s">
        <v>152</v>
      </c>
      <c r="BD1" s="103" t="s">
        <v>153</v>
      </c>
      <c r="BE1" s="102" t="s">
        <v>154</v>
      </c>
      <c r="BF1" s="102" t="s">
        <v>155</v>
      </c>
      <c r="BG1" s="102" t="s">
        <v>156</v>
      </c>
      <c r="BH1" s="102" t="s">
        <v>157</v>
      </c>
      <c r="BI1" s="102" t="s">
        <v>158</v>
      </c>
      <c r="BJ1" s="103" t="s">
        <v>159</v>
      </c>
      <c r="BK1" s="102" t="s">
        <v>87</v>
      </c>
      <c r="BL1" s="102" t="s">
        <v>160</v>
      </c>
      <c r="BM1" s="102" t="s">
        <v>161</v>
      </c>
      <c r="BN1" s="102" t="s">
        <v>162</v>
      </c>
      <c r="BO1" s="104" t="s">
        <v>163</v>
      </c>
      <c r="BP1" s="102" t="s">
        <v>164</v>
      </c>
      <c r="BQ1" s="102" t="s">
        <v>165</v>
      </c>
      <c r="BR1" s="105" t="s">
        <v>166</v>
      </c>
      <c r="BS1" s="106" t="s">
        <v>167</v>
      </c>
      <c r="BT1" s="102" t="s">
        <v>96</v>
      </c>
      <c r="BU1" s="107" t="s">
        <v>168</v>
      </c>
      <c r="BV1" s="106" t="s">
        <v>169</v>
      </c>
      <c r="BW1" s="108" t="s">
        <v>170</v>
      </c>
      <c r="BX1" s="109" t="s">
        <v>171</v>
      </c>
      <c r="BY1" s="102" t="s">
        <v>99</v>
      </c>
      <c r="BZ1" s="102" t="s">
        <v>99</v>
      </c>
      <c r="CA1" s="102" t="s">
        <v>99</v>
      </c>
      <c r="CB1" s="102" t="s">
        <v>99</v>
      </c>
      <c r="CC1" s="102" t="s">
        <v>99</v>
      </c>
      <c r="CD1" s="102" t="s">
        <v>99</v>
      </c>
      <c r="CE1" s="102" t="s">
        <v>99</v>
      </c>
      <c r="CF1" s="102" t="s">
        <v>99</v>
      </c>
      <c r="CG1" s="102" t="s">
        <v>99</v>
      </c>
      <c r="CH1" s="102" t="s">
        <v>99</v>
      </c>
      <c r="CI1" s="102" t="s">
        <v>99</v>
      </c>
      <c r="CJ1" s="102" t="s">
        <v>99</v>
      </c>
      <c r="CK1" s="102" t="s">
        <v>99</v>
      </c>
      <c r="CL1" s="102" t="s">
        <v>172</v>
      </c>
      <c r="CM1" s="102" t="s">
        <v>173</v>
      </c>
      <c r="CN1" s="102" t="s">
        <v>174</v>
      </c>
      <c r="CO1" s="102" t="s">
        <v>175</v>
      </c>
    </row>
    <row r="2" spans="1:94" s="111" customFormat="1" ht="14.25" hidden="1" customHeight="1" x14ac:dyDescent="0.2">
      <c r="B2" s="112"/>
      <c r="C2" s="86"/>
      <c r="D2" s="113"/>
      <c r="E2" s="113"/>
      <c r="F2" s="165"/>
      <c r="G2" s="114"/>
      <c r="H2" s="114"/>
      <c r="I2" s="115"/>
      <c r="J2" s="116"/>
      <c r="M2" s="117"/>
      <c r="N2" s="86"/>
      <c r="O2" s="112"/>
      <c r="P2" s="169"/>
      <c r="Q2" s="118" t="s">
        <v>57</v>
      </c>
      <c r="S2" s="119" t="s">
        <v>62</v>
      </c>
      <c r="T2" s="119" t="s">
        <v>63</v>
      </c>
      <c r="U2" s="120" t="s">
        <v>64</v>
      </c>
      <c r="V2" s="121" t="s">
        <v>65</v>
      </c>
      <c r="W2" s="110" t="s">
        <v>66</v>
      </c>
      <c r="X2" s="110" t="s">
        <v>67</v>
      </c>
      <c r="Y2" s="122" t="s">
        <v>68</v>
      </c>
      <c r="Z2" s="101" t="s">
        <v>69</v>
      </c>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19" t="s">
        <v>77</v>
      </c>
      <c r="BB2" s="119" t="s">
        <v>78</v>
      </c>
      <c r="BC2" s="119" t="s">
        <v>79</v>
      </c>
      <c r="BD2" s="119" t="s">
        <v>80</v>
      </c>
      <c r="BE2" s="119" t="s">
        <v>81</v>
      </c>
      <c r="BF2" s="119" t="s">
        <v>82</v>
      </c>
      <c r="BG2" s="119" t="s">
        <v>83</v>
      </c>
      <c r="BH2" s="119" t="s">
        <v>84</v>
      </c>
      <c r="BI2" s="119" t="s">
        <v>85</v>
      </c>
      <c r="BJ2" s="119" t="s">
        <v>86</v>
      </c>
      <c r="BK2" s="119" t="s">
        <v>87</v>
      </c>
      <c r="BL2" s="119" t="s">
        <v>88</v>
      </c>
      <c r="BM2" s="119" t="s">
        <v>89</v>
      </c>
      <c r="BN2" s="119" t="s">
        <v>90</v>
      </c>
      <c r="BO2" s="119" t="s">
        <v>91</v>
      </c>
      <c r="BP2" s="119" t="s">
        <v>92</v>
      </c>
      <c r="BQ2" s="119" t="s">
        <v>93</v>
      </c>
      <c r="BR2" s="119" t="s">
        <v>94</v>
      </c>
      <c r="BS2" s="123" t="s">
        <v>95</v>
      </c>
      <c r="BT2" s="119" t="s">
        <v>96</v>
      </c>
      <c r="BU2" s="119" t="s">
        <v>97</v>
      </c>
      <c r="BV2" s="123" t="s">
        <v>98</v>
      </c>
      <c r="BW2" s="119" t="s">
        <v>99</v>
      </c>
      <c r="BX2" s="119" t="s">
        <v>100</v>
      </c>
      <c r="BY2" s="119" t="s">
        <v>99</v>
      </c>
      <c r="BZ2" s="119" t="s">
        <v>99</v>
      </c>
      <c r="CA2" s="119" t="s">
        <v>99</v>
      </c>
      <c r="CB2" s="119" t="s">
        <v>99</v>
      </c>
      <c r="CC2" s="119" t="s">
        <v>99</v>
      </c>
      <c r="CD2" s="119" t="s">
        <v>99</v>
      </c>
      <c r="CE2" s="119" t="s">
        <v>99</v>
      </c>
      <c r="CF2" s="119" t="s">
        <v>99</v>
      </c>
      <c r="CG2" s="119" t="s">
        <v>99</v>
      </c>
      <c r="CH2" s="119" t="s">
        <v>99</v>
      </c>
      <c r="CI2" s="119" t="s">
        <v>99</v>
      </c>
      <c r="CJ2" s="119" t="s">
        <v>99</v>
      </c>
      <c r="CK2" s="119" t="s">
        <v>99</v>
      </c>
      <c r="CL2" s="119" t="s">
        <v>101</v>
      </c>
      <c r="CM2" s="119" t="s">
        <v>102</v>
      </c>
      <c r="CN2" s="119" t="s">
        <v>103</v>
      </c>
      <c r="CO2" s="119" t="s">
        <v>104</v>
      </c>
    </row>
    <row r="3" spans="1:94" s="196" customFormat="1" ht="112.9" customHeight="1" x14ac:dyDescent="0.2">
      <c r="A3" s="197" t="s">
        <v>71</v>
      </c>
      <c r="B3" s="191"/>
      <c r="C3" s="192"/>
      <c r="D3" s="193" t="s">
        <v>72</v>
      </c>
      <c r="E3" s="194" t="s">
        <v>73</v>
      </c>
      <c r="F3" s="194" t="s">
        <v>70</v>
      </c>
      <c r="G3" s="193" t="s">
        <v>74</v>
      </c>
      <c r="H3" s="191"/>
      <c r="I3" s="192"/>
      <c r="J3" s="191"/>
      <c r="K3" s="191"/>
      <c r="L3" s="191"/>
      <c r="M3" s="198"/>
      <c r="N3" s="112"/>
      <c r="O3" s="194" t="s">
        <v>147</v>
      </c>
      <c r="P3" s="194" t="s">
        <v>214</v>
      </c>
      <c r="Q3" s="193" t="s">
        <v>75</v>
      </c>
      <c r="R3" s="197" t="s">
        <v>149</v>
      </c>
      <c r="S3" s="195" t="s">
        <v>2</v>
      </c>
      <c r="T3" s="195" t="s">
        <v>11</v>
      </c>
      <c r="U3" s="195" t="s">
        <v>2</v>
      </c>
      <c r="V3" s="195" t="s">
        <v>2</v>
      </c>
      <c r="W3" s="195" t="s">
        <v>3</v>
      </c>
      <c r="X3" s="195" t="s">
        <v>3</v>
      </c>
      <c r="Y3" s="195" t="s">
        <v>3</v>
      </c>
      <c r="Z3" s="124" t="s">
        <v>76</v>
      </c>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205" t="s">
        <v>142</v>
      </c>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row>
    <row r="4" spans="1:94" s="143" customFormat="1" ht="42.75" customHeight="1" x14ac:dyDescent="0.2">
      <c r="A4" s="125" t="s">
        <v>176</v>
      </c>
      <c r="B4" s="126" t="s">
        <v>23</v>
      </c>
      <c r="C4" s="127" t="s">
        <v>177</v>
      </c>
      <c r="D4" s="128" t="s">
        <v>55</v>
      </c>
      <c r="E4" s="129" t="s">
        <v>56</v>
      </c>
      <c r="F4" s="166" t="s">
        <v>10</v>
      </c>
      <c r="G4" s="126" t="s">
        <v>12</v>
      </c>
      <c r="H4" s="126" t="s">
        <v>14</v>
      </c>
      <c r="I4" s="127" t="s">
        <v>178</v>
      </c>
      <c r="J4" s="131" t="s">
        <v>179</v>
      </c>
      <c r="K4" s="132" t="s">
        <v>42</v>
      </c>
      <c r="L4" s="126" t="s">
        <v>180</v>
      </c>
      <c r="M4" s="127" t="s">
        <v>181</v>
      </c>
      <c r="N4" s="133" t="s">
        <v>31</v>
      </c>
      <c r="O4" s="127" t="s">
        <v>8</v>
      </c>
      <c r="P4" s="130" t="s">
        <v>27</v>
      </c>
      <c r="Q4" s="126" t="s">
        <v>22</v>
      </c>
      <c r="R4" s="126" t="s">
        <v>47</v>
      </c>
      <c r="S4" s="134" t="s">
        <v>182</v>
      </c>
      <c r="T4" s="134" t="s">
        <v>183</v>
      </c>
      <c r="U4" s="134" t="s">
        <v>184</v>
      </c>
      <c r="V4" s="135" t="s">
        <v>185</v>
      </c>
      <c r="W4" s="134" t="s">
        <v>58</v>
      </c>
      <c r="X4" s="134" t="s">
        <v>59</v>
      </c>
      <c r="Y4" s="134" t="s">
        <v>60</v>
      </c>
      <c r="Z4" s="136" t="s">
        <v>0</v>
      </c>
      <c r="AA4" s="46" t="s">
        <v>187</v>
      </c>
      <c r="AB4" s="46" t="s">
        <v>188</v>
      </c>
      <c r="AC4" s="46" t="s">
        <v>189</v>
      </c>
      <c r="AD4" s="46" t="s">
        <v>190</v>
      </c>
      <c r="AE4" s="46" t="s">
        <v>191</v>
      </c>
      <c r="AF4" s="46" t="s">
        <v>192</v>
      </c>
      <c r="AG4" s="46" t="s">
        <v>193</v>
      </c>
      <c r="AH4" s="46" t="s">
        <v>194</v>
      </c>
      <c r="AI4" s="46" t="s">
        <v>195</v>
      </c>
      <c r="AJ4" s="46" t="s">
        <v>196</v>
      </c>
      <c r="AK4" s="46" t="s">
        <v>197</v>
      </c>
      <c r="AL4" s="46" t="s">
        <v>198</v>
      </c>
      <c r="AM4" s="46" t="s">
        <v>199</v>
      </c>
      <c r="AN4" s="46" t="s">
        <v>200</v>
      </c>
      <c r="AO4" s="46" t="s">
        <v>201</v>
      </c>
      <c r="AP4" s="46" t="s">
        <v>202</v>
      </c>
      <c r="AQ4" s="46" t="s">
        <v>203</v>
      </c>
      <c r="AR4" s="46" t="s">
        <v>204</v>
      </c>
      <c r="AS4" s="46" t="s">
        <v>205</v>
      </c>
      <c r="AT4" s="46" t="s">
        <v>206</v>
      </c>
      <c r="AU4" s="46" t="s">
        <v>207</v>
      </c>
      <c r="AV4" s="46" t="s">
        <v>208</v>
      </c>
      <c r="AW4" s="46" t="s">
        <v>209</v>
      </c>
      <c r="AX4" s="46" t="s">
        <v>210</v>
      </c>
      <c r="AY4" s="46" t="s">
        <v>211</v>
      </c>
      <c r="AZ4" s="46" t="s">
        <v>212</v>
      </c>
      <c r="BA4" s="137" t="s">
        <v>105</v>
      </c>
      <c r="BB4" s="137" t="s">
        <v>106</v>
      </c>
      <c r="BC4" s="137" t="s">
        <v>107</v>
      </c>
      <c r="BD4" s="138" t="s">
        <v>108</v>
      </c>
      <c r="BE4" s="137" t="s">
        <v>14</v>
      </c>
      <c r="BF4" s="138" t="s">
        <v>109</v>
      </c>
      <c r="BG4" s="137" t="s">
        <v>110</v>
      </c>
      <c r="BH4" s="137" t="s">
        <v>44</v>
      </c>
      <c r="BI4" s="137" t="s">
        <v>111</v>
      </c>
      <c r="BJ4" s="138" t="s">
        <v>112</v>
      </c>
      <c r="BK4" s="137" t="s">
        <v>113</v>
      </c>
      <c r="BL4" s="137" t="s">
        <v>28</v>
      </c>
      <c r="BM4" s="137" t="s">
        <v>29</v>
      </c>
      <c r="BN4" s="137" t="s">
        <v>114</v>
      </c>
      <c r="BO4" s="137" t="s">
        <v>115</v>
      </c>
      <c r="BP4" s="137" t="s">
        <v>116</v>
      </c>
      <c r="BQ4" s="137" t="s">
        <v>34</v>
      </c>
      <c r="BR4" s="137" t="s">
        <v>117</v>
      </c>
      <c r="BS4" s="139" t="s">
        <v>118</v>
      </c>
      <c r="BT4" s="137" t="s">
        <v>119</v>
      </c>
      <c r="BU4" s="137" t="s">
        <v>120</v>
      </c>
      <c r="BV4" s="139" t="s">
        <v>121</v>
      </c>
      <c r="BW4" s="140" t="s">
        <v>122</v>
      </c>
      <c r="BX4" s="141" t="s">
        <v>123</v>
      </c>
      <c r="BY4" s="137" t="s">
        <v>124</v>
      </c>
      <c r="BZ4" s="142" t="s">
        <v>125</v>
      </c>
      <c r="CA4" s="137" t="s">
        <v>126</v>
      </c>
      <c r="CB4" s="137" t="s">
        <v>127</v>
      </c>
      <c r="CC4" s="137" t="s">
        <v>128</v>
      </c>
      <c r="CD4" s="137" t="s">
        <v>129</v>
      </c>
      <c r="CE4" s="137" t="s">
        <v>130</v>
      </c>
      <c r="CF4" s="137" t="s">
        <v>131</v>
      </c>
      <c r="CG4" s="137" t="s">
        <v>132</v>
      </c>
      <c r="CH4" s="137" t="s">
        <v>133</v>
      </c>
      <c r="CI4" s="137" t="s">
        <v>134</v>
      </c>
      <c r="CJ4" s="137" t="s">
        <v>135</v>
      </c>
      <c r="CK4" s="137" t="s">
        <v>136</v>
      </c>
      <c r="CL4" s="137" t="s">
        <v>137</v>
      </c>
      <c r="CM4" s="137" t="s">
        <v>138</v>
      </c>
      <c r="CN4" s="137" t="s">
        <v>139</v>
      </c>
      <c r="CO4" s="137" t="s">
        <v>0</v>
      </c>
    </row>
    <row r="5" spans="1:94" ht="15" customHeight="1" x14ac:dyDescent="0.2">
      <c r="A5" s="175"/>
      <c r="B5" s="145" t="e">
        <f>VLOOKUP(C5,Customers!A:K,4,FALSE)</f>
        <v>#N/A</v>
      </c>
      <c r="C5" s="146"/>
      <c r="D5" s="145" t="e">
        <f>VLOOKUP(E5,Customers!A:K,5,FALSE)</f>
        <v>#N/A</v>
      </c>
      <c r="E5" s="146"/>
      <c r="F5" s="167"/>
      <c r="G5" s="147" t="e">
        <f>VLOOKUP(F5,Products!$B:$C,2,0)</f>
        <v>#N/A</v>
      </c>
      <c r="H5" s="160">
        <f>README!$B$8</f>
        <v>0</v>
      </c>
      <c r="I5" s="148"/>
      <c r="J5" s="148"/>
      <c r="K5" s="110" t="e">
        <f>+VLOOKUP(F5,Products!B:I,7,0)</f>
        <v>#N/A</v>
      </c>
      <c r="L5" s="149" t="s">
        <v>9</v>
      </c>
      <c r="M5" s="120" t="e">
        <f t="shared" ref="M5:M9" si="0">N5/J5</f>
        <v>#DIV/0!</v>
      </c>
      <c r="N5" s="150"/>
      <c r="O5" s="173"/>
      <c r="P5" s="169"/>
      <c r="Q5" s="170">
        <f>README!$F$8</f>
        <v>0</v>
      </c>
      <c r="R5" s="152"/>
      <c r="S5" s="153" t="e">
        <f>VLOOKUP(F5,Products!B:J,9,FALSE)</f>
        <v>#N/A</v>
      </c>
      <c r="T5" s="153" t="e">
        <f t="shared" ref="T5:T9" si="1">S5*I5</f>
        <v>#N/A</v>
      </c>
      <c r="U5" s="154" t="e">
        <f t="shared" ref="U5:U9" si="2">S5*V5</f>
        <v>#N/A</v>
      </c>
      <c r="V5" s="155" t="e">
        <f>VLOOKUP(F5,Products!$B$5:$Q$9,16,FALSE)</f>
        <v>#N/A</v>
      </c>
      <c r="W5" s="156" t="e">
        <f>VLOOKUP(F5,Products!B:R,5,FALSE)</f>
        <v>#N/A</v>
      </c>
      <c r="X5" s="102" t="e">
        <f>VLOOKUP(B5,Customers!D:K,2,FALSE)</f>
        <v>#N/A</v>
      </c>
      <c r="Y5" s="157" t="e">
        <f>VLOOKUP(B5,Customers!D:J,7,FALSE)</f>
        <v>#N/A</v>
      </c>
      <c r="Z5" s="101" t="s">
        <v>217</v>
      </c>
      <c r="AA5" s="22"/>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2">
        <f>MonthlySalesData!$F5</f>
        <v>0</v>
      </c>
      <c r="BB5" s="102" t="str">
        <f t="shared" ref="BB5:BB9" si="3">L5</f>
        <v>P</v>
      </c>
      <c r="BC5" s="102" t="e">
        <f>VLOOKUP(BA5,Products!$B:$P,4,FALSE)</f>
        <v>#N/A</v>
      </c>
      <c r="BD5" s="103">
        <f t="shared" ref="BD5:BD9" si="4">Q5</f>
        <v>0</v>
      </c>
      <c r="BE5" s="105">
        <f t="shared" ref="BE5:BE9" si="5">H5</f>
        <v>0</v>
      </c>
      <c r="BF5" s="102" t="e">
        <f>VLOOKUP(MonthlySalesData!$C5,Customers!$A:$I,4,FALSE)</f>
        <v>#N/A</v>
      </c>
      <c r="BG5" s="102" t="e">
        <f>MonthlySalesData!$D5</f>
        <v>#N/A</v>
      </c>
      <c r="BH5" s="102" t="e">
        <f>VLOOKUP(MonthlySalesData!$C5,Customers!$A:$J,10,FALSE)</f>
        <v>#N/A</v>
      </c>
      <c r="BI5" s="102" t="e">
        <f>HLOOKUP(BN5,README!$B$10:$I$45,3,FALSE)</f>
        <v>#N/A</v>
      </c>
      <c r="BJ5" s="103">
        <f>MonthlySalesData!$O5</f>
        <v>0</v>
      </c>
      <c r="BK5" s="102" t="s">
        <v>87</v>
      </c>
      <c r="BL5" s="102" t="e">
        <f>VLOOKUP($BA5,Products!$B:$P,12,FALSE)</f>
        <v>#N/A</v>
      </c>
      <c r="BM5" s="102" t="e">
        <f>VLOOKUP($BA5,Products!$B:$P,14,FALSE)</f>
        <v>#N/A</v>
      </c>
      <c r="BN5" s="102" t="e">
        <f>VLOOKUP($BA5,Products!$B:$P,5,FALSE)</f>
        <v>#N/A</v>
      </c>
      <c r="BO5" s="104" t="e">
        <f t="shared" ref="BO5:BO9" si="6">$BN5</f>
        <v>#N/A</v>
      </c>
      <c r="BP5" s="102">
        <f>IF(P5="ZZ","Stockdelivery/"&amp;MonthlySalesData!B5,IF(P5="T","Trustdelivery",IF(P5="H","Homedelivery/"&amp;MonthlySalesData!A5,)))</f>
        <v>0</v>
      </c>
      <c r="BQ5" s="102" t="e">
        <f>VLOOKUP($BA5,Products!B:P,8,FALSE)</f>
        <v>#N/A</v>
      </c>
      <c r="BR5" s="105" t="e">
        <f>VLOOKUP($BA5,Products!B:P,7,FALSE)</f>
        <v>#N/A</v>
      </c>
      <c r="BS5" s="106" t="e">
        <f t="shared" ref="BS5:BS9" si="7">BV5/BU5</f>
        <v>#DIV/0!</v>
      </c>
      <c r="BT5" s="102" t="s">
        <v>96</v>
      </c>
      <c r="BU5" s="107">
        <f t="shared" ref="BU5:BU9" si="8">J5</f>
        <v>0</v>
      </c>
      <c r="BV5" s="106">
        <f t="shared" ref="BV5:BV9" si="9">N5</f>
        <v>0</v>
      </c>
      <c r="BW5" s="108" t="s">
        <v>99</v>
      </c>
      <c r="BX5" s="109">
        <f t="shared" ref="BX5:BX9" si="10">BV5-N5</f>
        <v>0</v>
      </c>
      <c r="BY5" s="102" t="s">
        <v>99</v>
      </c>
      <c r="BZ5" s="102" t="s">
        <v>99</v>
      </c>
      <c r="CA5" s="102" t="s">
        <v>99</v>
      </c>
      <c r="CB5" s="102" t="s">
        <v>99</v>
      </c>
      <c r="CC5" s="102" t="s">
        <v>99</v>
      </c>
      <c r="CD5" s="102" t="s">
        <v>99</v>
      </c>
      <c r="CE5" s="102" t="s">
        <v>99</v>
      </c>
      <c r="CF5" s="102" t="s">
        <v>99</v>
      </c>
      <c r="CG5" s="102" t="s">
        <v>99</v>
      </c>
      <c r="CH5" s="102" t="s">
        <v>99</v>
      </c>
      <c r="CI5" s="102" t="s">
        <v>99</v>
      </c>
      <c r="CJ5" s="102" t="s">
        <v>99</v>
      </c>
      <c r="CK5" s="102" t="s">
        <v>99</v>
      </c>
      <c r="CL5" s="102" t="e">
        <f>VLOOKUP(BF5,Customers!D:J,7,FALSE)</f>
        <v>#N/A</v>
      </c>
      <c r="CM5" s="158" t="str">
        <f t="shared" ref="CM5:CM9" si="11">YEAR(BJ5)&amp;MONTH(BJ5)</f>
        <v>19001</v>
      </c>
      <c r="CN5" s="102" t="str">
        <f>IF(ISERROR(VLOOKUP($BA5,Products!$B:$P,6,FALSE)),"",VLOOKUP($BA5,Products!$B:$P,6,FALSE))</f>
        <v/>
      </c>
      <c r="CO5" s="102" t="str">
        <f t="shared" ref="CO5:CO9" si="12">Z5</f>
        <v>SUPPLIER(01)_2020XX_0001</v>
      </c>
      <c r="CP5" s="159"/>
    </row>
    <row r="6" spans="1:94" x14ac:dyDescent="0.2">
      <c r="A6" s="175"/>
      <c r="B6" s="145" t="e">
        <f>VLOOKUP(C6,Customers!A:K,4,FALSE)</f>
        <v>#N/A</v>
      </c>
      <c r="C6" s="146"/>
      <c r="D6" s="145" t="e">
        <f>VLOOKUP(E6,Customers!A:K,5,FALSE)</f>
        <v>#N/A</v>
      </c>
      <c r="E6" s="146"/>
      <c r="F6" s="167"/>
      <c r="G6" s="147" t="e">
        <f>VLOOKUP(F6,Products!$B:$C,2,0)</f>
        <v>#N/A</v>
      </c>
      <c r="H6" s="160">
        <f>README!$B$8</f>
        <v>0</v>
      </c>
      <c r="I6" s="148"/>
      <c r="J6" s="148"/>
      <c r="K6" s="110" t="e">
        <f>+VLOOKUP(F6,Products!B:I,7,0)</f>
        <v>#N/A</v>
      </c>
      <c r="L6" s="149" t="s">
        <v>9</v>
      </c>
      <c r="M6" s="120" t="e">
        <f t="shared" si="0"/>
        <v>#DIV/0!</v>
      </c>
      <c r="N6" s="150"/>
      <c r="O6" s="173"/>
      <c r="P6" s="169"/>
      <c r="Q6" s="170">
        <f>README!$F$8</f>
        <v>0</v>
      </c>
      <c r="R6" s="152"/>
      <c r="S6" s="153" t="e">
        <f>VLOOKUP(F6,Products!B:J,9,FALSE)</f>
        <v>#N/A</v>
      </c>
      <c r="T6" s="153" t="e">
        <f t="shared" si="1"/>
        <v>#N/A</v>
      </c>
      <c r="U6" s="154" t="e">
        <f t="shared" si="2"/>
        <v>#N/A</v>
      </c>
      <c r="V6" s="155" t="e">
        <f>VLOOKUP(F6,Products!$B$5:$Q$9,16,FALSE)</f>
        <v>#N/A</v>
      </c>
      <c r="W6" s="156" t="e">
        <f>VLOOKUP(F6,Products!B:R,5,FALSE)</f>
        <v>#N/A</v>
      </c>
      <c r="X6" s="102" t="e">
        <f>VLOOKUP(B6,Customers!D:K,2,FALSE)</f>
        <v>#N/A</v>
      </c>
      <c r="Y6" s="157" t="e">
        <f>VLOOKUP(B6,Customers!D:J,7,FALSE)</f>
        <v>#N/A</v>
      </c>
      <c r="Z6" s="101" t="s">
        <v>218</v>
      </c>
      <c r="AA6" s="22"/>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2">
        <f>MonthlySalesData!$F6</f>
        <v>0</v>
      </c>
      <c r="BB6" s="102" t="str">
        <f t="shared" si="3"/>
        <v>P</v>
      </c>
      <c r="BC6" s="102" t="e">
        <f>VLOOKUP(BA6,Products!$B:$P,4,FALSE)</f>
        <v>#N/A</v>
      </c>
      <c r="BD6" s="103">
        <f t="shared" si="4"/>
        <v>0</v>
      </c>
      <c r="BE6" s="105">
        <f t="shared" si="5"/>
        <v>0</v>
      </c>
      <c r="BF6" s="102" t="e">
        <f>VLOOKUP(MonthlySalesData!$C6,Customers!$A:$I,4,FALSE)</f>
        <v>#N/A</v>
      </c>
      <c r="BG6" s="102" t="e">
        <f>MonthlySalesData!$D6</f>
        <v>#N/A</v>
      </c>
      <c r="BH6" s="102" t="e">
        <f>VLOOKUP(MonthlySalesData!$C6,Customers!$A:$J,10,FALSE)</f>
        <v>#N/A</v>
      </c>
      <c r="BI6" s="102" t="e">
        <f>HLOOKUP(BN6,README!$B$10:$I$45,3,FALSE)</f>
        <v>#N/A</v>
      </c>
      <c r="BJ6" s="103">
        <f>MonthlySalesData!$O6</f>
        <v>0</v>
      </c>
      <c r="BK6" s="102" t="s">
        <v>87</v>
      </c>
      <c r="BL6" s="102" t="e">
        <f>VLOOKUP($BA6,Products!$B:$P,12,FALSE)</f>
        <v>#N/A</v>
      </c>
      <c r="BM6" s="102" t="e">
        <f>VLOOKUP($BA6,Products!$B:$P,14,FALSE)</f>
        <v>#N/A</v>
      </c>
      <c r="BN6" s="102" t="e">
        <f>VLOOKUP($BA6,Products!$B:$P,5,FALSE)</f>
        <v>#N/A</v>
      </c>
      <c r="BO6" s="104" t="e">
        <f t="shared" si="6"/>
        <v>#N/A</v>
      </c>
      <c r="BP6" s="102">
        <f>IF(P6="ZZ","Stockdelivery/"&amp;MonthlySalesData!B6,IF(P6="T","Trustdelivery",IF(P6="H","Homedelivery/"&amp;MonthlySalesData!A6,)))</f>
        <v>0</v>
      </c>
      <c r="BQ6" s="102" t="e">
        <f>VLOOKUP($BA6,Products!B:P,8,FALSE)</f>
        <v>#N/A</v>
      </c>
      <c r="BR6" s="105" t="e">
        <f>VLOOKUP($BA6,Products!B:P,7,FALSE)</f>
        <v>#N/A</v>
      </c>
      <c r="BS6" s="106" t="e">
        <f t="shared" si="7"/>
        <v>#DIV/0!</v>
      </c>
      <c r="BT6" s="102" t="s">
        <v>96</v>
      </c>
      <c r="BU6" s="107">
        <f t="shared" si="8"/>
        <v>0</v>
      </c>
      <c r="BV6" s="106">
        <f t="shared" si="9"/>
        <v>0</v>
      </c>
      <c r="BW6" s="108" t="s">
        <v>99</v>
      </c>
      <c r="BX6" s="109">
        <f t="shared" si="10"/>
        <v>0</v>
      </c>
      <c r="BY6" s="102" t="s">
        <v>99</v>
      </c>
      <c r="BZ6" s="102" t="s">
        <v>99</v>
      </c>
      <c r="CA6" s="102" t="s">
        <v>99</v>
      </c>
      <c r="CB6" s="102" t="s">
        <v>99</v>
      </c>
      <c r="CC6" s="102" t="s">
        <v>99</v>
      </c>
      <c r="CD6" s="102" t="s">
        <v>99</v>
      </c>
      <c r="CE6" s="102" t="s">
        <v>99</v>
      </c>
      <c r="CF6" s="102" t="s">
        <v>99</v>
      </c>
      <c r="CG6" s="102" t="s">
        <v>99</v>
      </c>
      <c r="CH6" s="102" t="s">
        <v>99</v>
      </c>
      <c r="CI6" s="102" t="s">
        <v>99</v>
      </c>
      <c r="CJ6" s="102" t="s">
        <v>99</v>
      </c>
      <c r="CK6" s="102" t="s">
        <v>99</v>
      </c>
      <c r="CL6" s="102" t="e">
        <f>VLOOKUP(BF6,Customers!D:J,7,FALSE)</f>
        <v>#N/A</v>
      </c>
      <c r="CM6" s="158" t="str">
        <f t="shared" si="11"/>
        <v>19001</v>
      </c>
      <c r="CN6" s="102" t="str">
        <f>IF(ISERROR(VLOOKUP($BA6,Products!$B:$P,6,FALSE)),"",VLOOKUP($BA6,Products!$B:$P,6,FALSE))</f>
        <v/>
      </c>
      <c r="CO6" s="102" t="str">
        <f t="shared" si="12"/>
        <v>SUPPLIER(01)_2020XX_0002</v>
      </c>
      <c r="CP6" s="159"/>
    </row>
    <row r="7" spans="1:94" ht="15" customHeight="1" x14ac:dyDescent="0.2">
      <c r="A7" s="145"/>
      <c r="B7" s="145" t="e">
        <f>VLOOKUP(C7,Customers!A:K,4,FALSE)</f>
        <v>#N/A</v>
      </c>
      <c r="C7" s="146"/>
      <c r="D7" s="145" t="e">
        <f>VLOOKUP(E7,Customers!A:K,5,FALSE)</f>
        <v>#N/A</v>
      </c>
      <c r="E7" s="146"/>
      <c r="F7" s="167"/>
      <c r="G7" s="147" t="e">
        <f>VLOOKUP(F7,Products!$B:$C,2,0)</f>
        <v>#N/A</v>
      </c>
      <c r="H7" s="160">
        <f>README!$B$8</f>
        <v>0</v>
      </c>
      <c r="I7" s="148"/>
      <c r="J7" s="148"/>
      <c r="K7" s="110" t="e">
        <f>+VLOOKUP(F7,Products!B:I,7,0)</f>
        <v>#N/A</v>
      </c>
      <c r="L7" s="149" t="s">
        <v>9</v>
      </c>
      <c r="M7" s="120" t="e">
        <f t="shared" si="0"/>
        <v>#DIV/0!</v>
      </c>
      <c r="N7" s="150"/>
      <c r="O7" s="173"/>
      <c r="P7" s="169"/>
      <c r="Q7" s="170">
        <f>README!$F$8</f>
        <v>0</v>
      </c>
      <c r="R7" s="152"/>
      <c r="S7" s="153" t="e">
        <f>VLOOKUP(F7,Products!B:J,9,FALSE)</f>
        <v>#N/A</v>
      </c>
      <c r="T7" s="153" t="e">
        <f t="shared" si="1"/>
        <v>#N/A</v>
      </c>
      <c r="U7" s="154" t="e">
        <f t="shared" si="2"/>
        <v>#N/A</v>
      </c>
      <c r="V7" s="155" t="e">
        <f>VLOOKUP(F7,Products!$B$5:$Q$9,16,FALSE)</f>
        <v>#N/A</v>
      </c>
      <c r="W7" s="156" t="e">
        <f>VLOOKUP(F7,Products!B:R,5,FALSE)</f>
        <v>#N/A</v>
      </c>
      <c r="X7" s="102" t="e">
        <f>VLOOKUP(B7,Customers!D:K,2,FALSE)</f>
        <v>#N/A</v>
      </c>
      <c r="Y7" s="157" t="e">
        <f>VLOOKUP(B7,Customers!D:J,7,FALSE)</f>
        <v>#N/A</v>
      </c>
      <c r="Z7" s="101" t="s">
        <v>219</v>
      </c>
      <c r="AA7" s="22"/>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2">
        <f>MonthlySalesData!$F7</f>
        <v>0</v>
      </c>
      <c r="BB7" s="102" t="str">
        <f t="shared" si="3"/>
        <v>P</v>
      </c>
      <c r="BC7" s="102" t="e">
        <f>VLOOKUP(BA7,Products!$B:$P,4,FALSE)</f>
        <v>#N/A</v>
      </c>
      <c r="BD7" s="103">
        <f t="shared" si="4"/>
        <v>0</v>
      </c>
      <c r="BE7" s="105">
        <f t="shared" si="5"/>
        <v>0</v>
      </c>
      <c r="BF7" s="102" t="e">
        <f>VLOOKUP(MonthlySalesData!$C7,Customers!$A:$I,4,FALSE)</f>
        <v>#N/A</v>
      </c>
      <c r="BG7" s="102" t="e">
        <f>MonthlySalesData!$D7</f>
        <v>#N/A</v>
      </c>
      <c r="BH7" s="102" t="e">
        <f>VLOOKUP(MonthlySalesData!$C7,Customers!$A:$J,10,FALSE)</f>
        <v>#N/A</v>
      </c>
      <c r="BI7" s="102" t="e">
        <f>HLOOKUP(BN7,README!$B$10:$I$45,3,FALSE)</f>
        <v>#N/A</v>
      </c>
      <c r="BJ7" s="103">
        <f>MonthlySalesData!$O7</f>
        <v>0</v>
      </c>
      <c r="BK7" s="102" t="s">
        <v>87</v>
      </c>
      <c r="BL7" s="102" t="e">
        <f>VLOOKUP($BA7,Products!$B:$P,12,FALSE)</f>
        <v>#N/A</v>
      </c>
      <c r="BM7" s="102" t="e">
        <f>VLOOKUP($BA7,Products!$B:$P,14,FALSE)</f>
        <v>#N/A</v>
      </c>
      <c r="BN7" s="102" t="e">
        <f>VLOOKUP($BA7,Products!$B:$P,5,FALSE)</f>
        <v>#N/A</v>
      </c>
      <c r="BO7" s="104" t="e">
        <f t="shared" si="6"/>
        <v>#N/A</v>
      </c>
      <c r="BP7" s="102">
        <f>IF(P7="ZZ","Stockdelivery/"&amp;MonthlySalesData!B7,IF(P7="T","Trustdelivery",IF(P7="H","Homedelivery/"&amp;MonthlySalesData!A7,)))</f>
        <v>0</v>
      </c>
      <c r="BQ7" s="102" t="e">
        <f>VLOOKUP($BA7,Products!B:P,8,FALSE)</f>
        <v>#N/A</v>
      </c>
      <c r="BR7" s="105" t="e">
        <f>VLOOKUP($BA7,Products!B:P,7,FALSE)</f>
        <v>#N/A</v>
      </c>
      <c r="BS7" s="106" t="e">
        <f t="shared" si="7"/>
        <v>#DIV/0!</v>
      </c>
      <c r="BT7" s="102" t="s">
        <v>96</v>
      </c>
      <c r="BU7" s="107">
        <f t="shared" si="8"/>
        <v>0</v>
      </c>
      <c r="BV7" s="106">
        <f t="shared" si="9"/>
        <v>0</v>
      </c>
      <c r="BW7" s="108" t="s">
        <v>99</v>
      </c>
      <c r="BX7" s="109">
        <f t="shared" si="10"/>
        <v>0</v>
      </c>
      <c r="BY7" s="102" t="s">
        <v>99</v>
      </c>
      <c r="BZ7" s="102" t="s">
        <v>99</v>
      </c>
      <c r="CA7" s="102" t="s">
        <v>99</v>
      </c>
      <c r="CB7" s="102" t="s">
        <v>99</v>
      </c>
      <c r="CC7" s="102" t="s">
        <v>99</v>
      </c>
      <c r="CD7" s="102" t="s">
        <v>99</v>
      </c>
      <c r="CE7" s="102" t="s">
        <v>99</v>
      </c>
      <c r="CF7" s="102" t="s">
        <v>99</v>
      </c>
      <c r="CG7" s="102" t="s">
        <v>99</v>
      </c>
      <c r="CH7" s="102" t="s">
        <v>99</v>
      </c>
      <c r="CI7" s="102" t="s">
        <v>99</v>
      </c>
      <c r="CJ7" s="102" t="s">
        <v>99</v>
      </c>
      <c r="CK7" s="102" t="s">
        <v>99</v>
      </c>
      <c r="CL7" s="102" t="e">
        <f>VLOOKUP(BF7,Customers!D:J,7,FALSE)</f>
        <v>#N/A</v>
      </c>
      <c r="CM7" s="158" t="str">
        <f t="shared" si="11"/>
        <v>19001</v>
      </c>
      <c r="CN7" s="102" t="str">
        <f>IF(ISERROR(VLOOKUP($BA7,Products!$B:$P,6,FALSE)),"",VLOOKUP($BA7,Products!$B:$P,6,FALSE))</f>
        <v/>
      </c>
      <c r="CO7" s="102" t="str">
        <f t="shared" si="12"/>
        <v>SUPPLIER(01)_2020XX_0003</v>
      </c>
      <c r="CP7" s="159"/>
    </row>
    <row r="8" spans="1:94" ht="15" customHeight="1" x14ac:dyDescent="0.2">
      <c r="A8" s="175"/>
      <c r="B8" s="145" t="e">
        <f>VLOOKUP(C8,Customers!A:K,4,FALSE)</f>
        <v>#N/A</v>
      </c>
      <c r="C8" s="146"/>
      <c r="D8" s="145" t="e">
        <f>VLOOKUP(E8,Customers!A:K,5,FALSE)</f>
        <v>#N/A</v>
      </c>
      <c r="E8" s="146"/>
      <c r="F8" s="167"/>
      <c r="G8" s="147" t="e">
        <f>VLOOKUP(F8,Products!$B:$C,2,0)</f>
        <v>#N/A</v>
      </c>
      <c r="H8" s="160">
        <f>README!$B$8</f>
        <v>0</v>
      </c>
      <c r="I8" s="148"/>
      <c r="J8" s="148"/>
      <c r="K8" s="110" t="e">
        <f>+VLOOKUP(F8,Products!B:I,7,0)</f>
        <v>#N/A</v>
      </c>
      <c r="L8" s="149" t="s">
        <v>9</v>
      </c>
      <c r="M8" s="120" t="e">
        <f t="shared" si="0"/>
        <v>#DIV/0!</v>
      </c>
      <c r="N8" s="150"/>
      <c r="O8" s="173"/>
      <c r="P8" s="169"/>
      <c r="Q8" s="170">
        <f>README!$F$8</f>
        <v>0</v>
      </c>
      <c r="R8" s="152"/>
      <c r="S8" s="153" t="e">
        <f>VLOOKUP(F8,Products!B:J,9,FALSE)</f>
        <v>#N/A</v>
      </c>
      <c r="T8" s="153" t="e">
        <f t="shared" si="1"/>
        <v>#N/A</v>
      </c>
      <c r="U8" s="154" t="e">
        <f t="shared" si="2"/>
        <v>#N/A</v>
      </c>
      <c r="V8" s="155" t="e">
        <f>VLOOKUP(F8,Products!$B$5:$Q$9,16,FALSE)</f>
        <v>#N/A</v>
      </c>
      <c r="W8" s="156" t="e">
        <f>VLOOKUP(F8,Products!B:R,5,FALSE)</f>
        <v>#N/A</v>
      </c>
      <c r="X8" s="102" t="e">
        <f>VLOOKUP(B8,Customers!D:K,2,FALSE)</f>
        <v>#N/A</v>
      </c>
      <c r="Y8" s="157" t="e">
        <f>VLOOKUP(B8,Customers!D:J,7,FALSE)</f>
        <v>#N/A</v>
      </c>
      <c r="Z8" s="101" t="s">
        <v>220</v>
      </c>
      <c r="AA8" s="22"/>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2">
        <f>MonthlySalesData!$F8</f>
        <v>0</v>
      </c>
      <c r="BB8" s="102" t="str">
        <f t="shared" si="3"/>
        <v>P</v>
      </c>
      <c r="BC8" s="102" t="e">
        <f>VLOOKUP(BA8,Products!$B:$P,4,FALSE)</f>
        <v>#N/A</v>
      </c>
      <c r="BD8" s="103">
        <f t="shared" si="4"/>
        <v>0</v>
      </c>
      <c r="BE8" s="105">
        <f t="shared" si="5"/>
        <v>0</v>
      </c>
      <c r="BF8" s="102" t="e">
        <f>VLOOKUP(MonthlySalesData!$C8,Customers!$A:$I,4,FALSE)</f>
        <v>#N/A</v>
      </c>
      <c r="BG8" s="102" t="e">
        <f>MonthlySalesData!$D8</f>
        <v>#N/A</v>
      </c>
      <c r="BH8" s="102" t="e">
        <f>VLOOKUP(MonthlySalesData!$C8,Customers!$A:$J,10,FALSE)</f>
        <v>#N/A</v>
      </c>
      <c r="BI8" s="102" t="e">
        <f>HLOOKUP(BN8,README!$B$10:$I$45,3,FALSE)</f>
        <v>#N/A</v>
      </c>
      <c r="BJ8" s="103">
        <f>MonthlySalesData!$O8</f>
        <v>0</v>
      </c>
      <c r="BK8" s="102" t="s">
        <v>87</v>
      </c>
      <c r="BL8" s="102" t="e">
        <f>VLOOKUP($BA8,Products!$B:$P,12,FALSE)</f>
        <v>#N/A</v>
      </c>
      <c r="BM8" s="102" t="e">
        <f>VLOOKUP($BA8,Products!$B:$P,14,FALSE)</f>
        <v>#N/A</v>
      </c>
      <c r="BN8" s="102" t="e">
        <f>VLOOKUP($BA8,Products!$B:$P,5,FALSE)</f>
        <v>#N/A</v>
      </c>
      <c r="BO8" s="104" t="e">
        <f t="shared" si="6"/>
        <v>#N/A</v>
      </c>
      <c r="BP8" s="102">
        <f>IF(P8="ZZ","Stockdelivery/"&amp;MonthlySalesData!B8,IF(P8="T","Trustdelivery",IF(P8="H","Homedelivery/"&amp;MonthlySalesData!A8,)))</f>
        <v>0</v>
      </c>
      <c r="BQ8" s="102" t="e">
        <f>VLOOKUP($BA8,Products!B:P,8,FALSE)</f>
        <v>#N/A</v>
      </c>
      <c r="BR8" s="105" t="e">
        <f>VLOOKUP($BA8,Products!B:P,7,FALSE)</f>
        <v>#N/A</v>
      </c>
      <c r="BS8" s="106" t="e">
        <f t="shared" si="7"/>
        <v>#DIV/0!</v>
      </c>
      <c r="BT8" s="102" t="s">
        <v>96</v>
      </c>
      <c r="BU8" s="107">
        <f t="shared" si="8"/>
        <v>0</v>
      </c>
      <c r="BV8" s="106">
        <f t="shared" si="9"/>
        <v>0</v>
      </c>
      <c r="BW8" s="108" t="s">
        <v>99</v>
      </c>
      <c r="BX8" s="109">
        <f t="shared" si="10"/>
        <v>0</v>
      </c>
      <c r="BY8" s="102" t="s">
        <v>99</v>
      </c>
      <c r="BZ8" s="102" t="s">
        <v>99</v>
      </c>
      <c r="CA8" s="102" t="s">
        <v>99</v>
      </c>
      <c r="CB8" s="102" t="s">
        <v>99</v>
      </c>
      <c r="CC8" s="102" t="s">
        <v>99</v>
      </c>
      <c r="CD8" s="102" t="s">
        <v>99</v>
      </c>
      <c r="CE8" s="102" t="s">
        <v>99</v>
      </c>
      <c r="CF8" s="102" t="s">
        <v>99</v>
      </c>
      <c r="CG8" s="102" t="s">
        <v>99</v>
      </c>
      <c r="CH8" s="102" t="s">
        <v>99</v>
      </c>
      <c r="CI8" s="102" t="s">
        <v>99</v>
      </c>
      <c r="CJ8" s="102" t="s">
        <v>99</v>
      </c>
      <c r="CK8" s="102" t="s">
        <v>99</v>
      </c>
      <c r="CL8" s="102" t="e">
        <f>VLOOKUP(BF8,Customers!D:J,7,FALSE)</f>
        <v>#N/A</v>
      </c>
      <c r="CM8" s="158" t="str">
        <f t="shared" si="11"/>
        <v>19001</v>
      </c>
      <c r="CN8" s="102" t="str">
        <f>IF(ISERROR(VLOOKUP($BA8,Products!$B:$P,6,FALSE)),"",VLOOKUP($BA8,Products!$B:$P,6,FALSE))</f>
        <v/>
      </c>
      <c r="CO8" s="102" t="str">
        <f t="shared" si="12"/>
        <v>SUPPLIER(01)_2020XX_0004</v>
      </c>
      <c r="CP8" s="159"/>
    </row>
    <row r="9" spans="1:94" ht="15" customHeight="1" x14ac:dyDescent="0.2">
      <c r="A9" s="175"/>
      <c r="B9" s="145" t="e">
        <f>VLOOKUP(C9,Customers!A:K,4,FALSE)</f>
        <v>#N/A</v>
      </c>
      <c r="C9" s="146"/>
      <c r="D9" s="145" t="e">
        <f>VLOOKUP(E9,Customers!A:K,5,FALSE)</f>
        <v>#N/A</v>
      </c>
      <c r="E9" s="146"/>
      <c r="F9" s="167"/>
      <c r="G9" s="147" t="e">
        <f>VLOOKUP(F9,Products!$B:$C,2,0)</f>
        <v>#N/A</v>
      </c>
      <c r="H9" s="160">
        <f>README!$B$8</f>
        <v>0</v>
      </c>
      <c r="I9" s="148"/>
      <c r="J9" s="148"/>
      <c r="K9" s="110" t="e">
        <f>+VLOOKUP(F9,Products!B:I,7,0)</f>
        <v>#N/A</v>
      </c>
      <c r="L9" s="149" t="s">
        <v>9</v>
      </c>
      <c r="M9" s="120" t="e">
        <f t="shared" si="0"/>
        <v>#DIV/0!</v>
      </c>
      <c r="N9" s="150"/>
      <c r="O9" s="173"/>
      <c r="P9" s="169"/>
      <c r="Q9" s="170">
        <f>README!$F$8</f>
        <v>0</v>
      </c>
      <c r="R9" s="152"/>
      <c r="S9" s="153" t="e">
        <f>VLOOKUP(F9,Products!B:J,9,FALSE)</f>
        <v>#N/A</v>
      </c>
      <c r="T9" s="153" t="e">
        <f t="shared" si="1"/>
        <v>#N/A</v>
      </c>
      <c r="U9" s="154" t="e">
        <f t="shared" si="2"/>
        <v>#N/A</v>
      </c>
      <c r="V9" s="155" t="e">
        <f>VLOOKUP(F9,Products!$B$5:$Q$9,16,FALSE)</f>
        <v>#N/A</v>
      </c>
      <c r="W9" s="156" t="e">
        <f>VLOOKUP(F9,Products!B:R,5,FALSE)</f>
        <v>#N/A</v>
      </c>
      <c r="X9" s="102" t="e">
        <f>VLOOKUP(B9,Customers!D:K,2,FALSE)</f>
        <v>#N/A</v>
      </c>
      <c r="Y9" s="157" t="e">
        <f>VLOOKUP(B9,Customers!D:J,7,FALSE)</f>
        <v>#N/A</v>
      </c>
      <c r="Z9" s="101" t="s">
        <v>221</v>
      </c>
      <c r="AA9" s="22"/>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2">
        <f>MonthlySalesData!$F9</f>
        <v>0</v>
      </c>
      <c r="BB9" s="102" t="str">
        <f t="shared" si="3"/>
        <v>P</v>
      </c>
      <c r="BC9" s="102" t="e">
        <f>VLOOKUP(BA9,Products!$B:$P,4,FALSE)</f>
        <v>#N/A</v>
      </c>
      <c r="BD9" s="103">
        <f t="shared" si="4"/>
        <v>0</v>
      </c>
      <c r="BE9" s="105">
        <f t="shared" si="5"/>
        <v>0</v>
      </c>
      <c r="BF9" s="102" t="e">
        <f>VLOOKUP(MonthlySalesData!$C9,Customers!$A:$I,4,FALSE)</f>
        <v>#N/A</v>
      </c>
      <c r="BG9" s="102" t="e">
        <f>MonthlySalesData!$D9</f>
        <v>#N/A</v>
      </c>
      <c r="BH9" s="102" t="e">
        <f>VLOOKUP(MonthlySalesData!$C9,Customers!$A:$J,10,FALSE)</f>
        <v>#N/A</v>
      </c>
      <c r="BI9" s="102" t="e">
        <f>HLOOKUP(BN9,README!$B$10:$I$45,3,FALSE)</f>
        <v>#N/A</v>
      </c>
      <c r="BJ9" s="103">
        <f>MonthlySalesData!$O9</f>
        <v>0</v>
      </c>
      <c r="BK9" s="102" t="s">
        <v>87</v>
      </c>
      <c r="BL9" s="102" t="e">
        <f>VLOOKUP($BA9,Products!$B:$P,12,FALSE)</f>
        <v>#N/A</v>
      </c>
      <c r="BM9" s="102" t="e">
        <f>VLOOKUP($BA9,Products!$B:$P,14,FALSE)</f>
        <v>#N/A</v>
      </c>
      <c r="BN9" s="102" t="e">
        <f>VLOOKUP($BA9,Products!$B:$P,5,FALSE)</f>
        <v>#N/A</v>
      </c>
      <c r="BO9" s="104" t="e">
        <f t="shared" si="6"/>
        <v>#N/A</v>
      </c>
      <c r="BP9" s="102">
        <f>IF(P9="ZZ","Stockdelivery/"&amp;MonthlySalesData!B9,IF(P9="T","Trustdelivery",IF(P9="H","Homedelivery/"&amp;MonthlySalesData!A9,)))</f>
        <v>0</v>
      </c>
      <c r="BQ9" s="102" t="e">
        <f>VLOOKUP($BA9,Products!B:P,8,FALSE)</f>
        <v>#N/A</v>
      </c>
      <c r="BR9" s="105" t="e">
        <f>VLOOKUP($BA9,Products!B:P,7,FALSE)</f>
        <v>#N/A</v>
      </c>
      <c r="BS9" s="106" t="e">
        <f t="shared" si="7"/>
        <v>#DIV/0!</v>
      </c>
      <c r="BT9" s="102" t="s">
        <v>96</v>
      </c>
      <c r="BU9" s="107">
        <f t="shared" si="8"/>
        <v>0</v>
      </c>
      <c r="BV9" s="106">
        <f t="shared" si="9"/>
        <v>0</v>
      </c>
      <c r="BW9" s="108" t="s">
        <v>99</v>
      </c>
      <c r="BX9" s="109">
        <f t="shared" si="10"/>
        <v>0</v>
      </c>
      <c r="BY9" s="102" t="s">
        <v>99</v>
      </c>
      <c r="BZ9" s="102" t="s">
        <v>99</v>
      </c>
      <c r="CA9" s="102" t="s">
        <v>99</v>
      </c>
      <c r="CB9" s="102" t="s">
        <v>99</v>
      </c>
      <c r="CC9" s="102" t="s">
        <v>99</v>
      </c>
      <c r="CD9" s="102" t="s">
        <v>99</v>
      </c>
      <c r="CE9" s="102" t="s">
        <v>99</v>
      </c>
      <c r="CF9" s="102" t="s">
        <v>99</v>
      </c>
      <c r="CG9" s="102" t="s">
        <v>99</v>
      </c>
      <c r="CH9" s="102" t="s">
        <v>99</v>
      </c>
      <c r="CI9" s="102" t="s">
        <v>99</v>
      </c>
      <c r="CJ9" s="102" t="s">
        <v>99</v>
      </c>
      <c r="CK9" s="102" t="s">
        <v>99</v>
      </c>
      <c r="CL9" s="102" t="e">
        <f>VLOOKUP(BF9,Customers!D:J,7,FALSE)</f>
        <v>#N/A</v>
      </c>
      <c r="CM9" s="158" t="str">
        <f t="shared" si="11"/>
        <v>19001</v>
      </c>
      <c r="CN9" s="102" t="str">
        <f>IF(ISERROR(VLOOKUP($BA9,Products!$B:$P,6,FALSE)),"",VLOOKUP($BA9,Products!$B:$P,6,FALSE))</f>
        <v/>
      </c>
      <c r="CO9" s="102" t="str">
        <f t="shared" si="12"/>
        <v>SUPPLIER(01)_2020XX_0005</v>
      </c>
      <c r="CP9" s="159"/>
    </row>
    <row r="10" spans="1:94" ht="15" customHeight="1" x14ac:dyDescent="0.2">
      <c r="A10" s="175"/>
      <c r="B10" s="145"/>
      <c r="C10" s="146"/>
      <c r="D10" s="145"/>
      <c r="E10" s="146"/>
      <c r="F10" s="167"/>
      <c r="G10" s="147"/>
      <c r="H10" s="160"/>
      <c r="I10" s="148"/>
      <c r="J10" s="148"/>
      <c r="M10" s="120"/>
      <c r="N10" s="150"/>
      <c r="O10" s="173"/>
      <c r="P10" s="169"/>
      <c r="Q10" s="170"/>
      <c r="R10" s="152"/>
      <c r="S10" s="153"/>
      <c r="T10" s="153"/>
      <c r="U10" s="154"/>
      <c r="V10" s="155"/>
      <c r="W10" s="156"/>
      <c r="X10" s="102"/>
      <c r="Y10" s="157"/>
      <c r="Z10" s="101"/>
      <c r="AA10" s="22"/>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2"/>
      <c r="BB10" s="102"/>
      <c r="BC10" s="102"/>
      <c r="BD10" s="103"/>
      <c r="BE10" s="105"/>
      <c r="BF10" s="102"/>
      <c r="BG10" s="102"/>
      <c r="BH10" s="102"/>
      <c r="BI10" s="102"/>
      <c r="BJ10" s="103"/>
      <c r="BK10" s="102"/>
      <c r="BL10" s="102"/>
      <c r="BM10" s="102"/>
      <c r="BN10" s="102"/>
      <c r="BO10" s="104"/>
      <c r="BP10" s="102"/>
      <c r="BQ10" s="102"/>
      <c r="BR10" s="105"/>
      <c r="BS10" s="106"/>
      <c r="BT10" s="102"/>
      <c r="BU10" s="107"/>
      <c r="BV10" s="106"/>
      <c r="BW10" s="108"/>
      <c r="BX10" s="109"/>
      <c r="BY10" s="102"/>
      <c r="BZ10" s="102"/>
      <c r="CA10" s="102"/>
      <c r="CB10" s="102"/>
      <c r="CC10" s="102"/>
      <c r="CD10" s="102"/>
      <c r="CE10" s="102"/>
      <c r="CF10" s="102"/>
      <c r="CG10" s="102"/>
      <c r="CH10" s="102"/>
      <c r="CI10" s="102"/>
      <c r="CJ10" s="102"/>
      <c r="CK10" s="102"/>
      <c r="CL10" s="102"/>
      <c r="CM10" s="158"/>
      <c r="CN10" s="102"/>
      <c r="CO10" s="102"/>
      <c r="CP10" s="159"/>
    </row>
    <row r="11" spans="1:94" x14ac:dyDescent="0.2">
      <c r="A11" s="175"/>
      <c r="B11" s="145"/>
      <c r="C11" s="146"/>
      <c r="D11" s="145"/>
      <c r="E11" s="146"/>
      <c r="F11" s="167"/>
      <c r="G11" s="147"/>
      <c r="H11" s="160"/>
      <c r="I11" s="148"/>
      <c r="J11" s="148"/>
      <c r="M11" s="120"/>
      <c r="N11" s="150"/>
      <c r="O11" s="173"/>
      <c r="P11" s="169"/>
      <c r="Q11" s="170"/>
      <c r="R11" s="152"/>
      <c r="S11" s="153"/>
      <c r="T11" s="153"/>
      <c r="U11" s="154"/>
      <c r="V11" s="155"/>
      <c r="W11" s="156"/>
      <c r="X11" s="102"/>
      <c r="Y11" s="157"/>
      <c r="Z11" s="101"/>
      <c r="AA11" s="22"/>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2"/>
      <c r="BB11" s="102"/>
      <c r="BC11" s="102"/>
      <c r="BD11" s="103"/>
      <c r="BE11" s="105"/>
      <c r="BF11" s="102"/>
      <c r="BG11" s="102"/>
      <c r="BH11" s="102"/>
      <c r="BI11" s="102"/>
      <c r="BJ11" s="103"/>
      <c r="BK11" s="102"/>
      <c r="BL11" s="102"/>
      <c r="BM11" s="102"/>
      <c r="BN11" s="102"/>
      <c r="BO11" s="104"/>
      <c r="BP11" s="102"/>
      <c r="BQ11" s="102"/>
      <c r="BR11" s="105"/>
      <c r="BS11" s="106"/>
      <c r="BT11" s="102"/>
      <c r="BU11" s="107"/>
      <c r="BV11" s="106"/>
      <c r="BW11" s="108"/>
      <c r="BX11" s="109"/>
      <c r="BY11" s="102"/>
      <c r="BZ11" s="102"/>
      <c r="CA11" s="102"/>
      <c r="CB11" s="102"/>
      <c r="CC11" s="102"/>
      <c r="CD11" s="102"/>
      <c r="CE11" s="102"/>
      <c r="CF11" s="102"/>
      <c r="CG11" s="102"/>
      <c r="CH11" s="102"/>
      <c r="CI11" s="102"/>
      <c r="CJ11" s="102"/>
      <c r="CK11" s="102"/>
      <c r="CL11" s="102"/>
      <c r="CM11" s="158"/>
      <c r="CN11" s="102"/>
      <c r="CO11" s="102"/>
      <c r="CP11" s="159"/>
    </row>
    <row r="12" spans="1:94" ht="15" customHeight="1" x14ac:dyDescent="0.2">
      <c r="A12" s="175"/>
      <c r="B12" s="145"/>
      <c r="C12" s="146"/>
      <c r="D12" s="145"/>
      <c r="E12" s="146"/>
      <c r="F12" s="167"/>
      <c r="G12" s="147"/>
      <c r="H12" s="160"/>
      <c r="I12" s="148"/>
      <c r="J12" s="148"/>
      <c r="M12" s="120"/>
      <c r="N12" s="150"/>
      <c r="O12" s="173"/>
      <c r="P12" s="169"/>
      <c r="Q12" s="170"/>
      <c r="R12" s="152"/>
      <c r="S12" s="153"/>
      <c r="T12" s="153"/>
      <c r="U12" s="154"/>
      <c r="V12" s="155"/>
      <c r="W12" s="156"/>
      <c r="X12" s="102"/>
      <c r="Y12" s="157"/>
      <c r="Z12" s="101"/>
      <c r="AA12" s="22"/>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2"/>
      <c r="BB12" s="102"/>
      <c r="BC12" s="102"/>
      <c r="BD12" s="103"/>
      <c r="BE12" s="105"/>
      <c r="BF12" s="102"/>
      <c r="BG12" s="102"/>
      <c r="BH12" s="102"/>
      <c r="BI12" s="102"/>
      <c r="BJ12" s="103"/>
      <c r="BK12" s="102"/>
      <c r="BL12" s="102"/>
      <c r="BM12" s="102"/>
      <c r="BN12" s="102"/>
      <c r="BO12" s="104"/>
      <c r="BP12" s="102"/>
      <c r="BQ12" s="102"/>
      <c r="BR12" s="105"/>
      <c r="BS12" s="106"/>
      <c r="BT12" s="102"/>
      <c r="BU12" s="107"/>
      <c r="BV12" s="106"/>
      <c r="BW12" s="108"/>
      <c r="BX12" s="109"/>
      <c r="BY12" s="102"/>
      <c r="BZ12" s="102"/>
      <c r="CA12" s="102"/>
      <c r="CB12" s="102"/>
      <c r="CC12" s="102"/>
      <c r="CD12" s="102"/>
      <c r="CE12" s="102"/>
      <c r="CF12" s="102"/>
      <c r="CG12" s="102"/>
      <c r="CH12" s="102"/>
      <c r="CI12" s="102"/>
      <c r="CJ12" s="102"/>
      <c r="CK12" s="102"/>
      <c r="CL12" s="102"/>
      <c r="CM12" s="158"/>
      <c r="CN12" s="102"/>
      <c r="CO12" s="102"/>
      <c r="CP12" s="159"/>
    </row>
    <row r="13" spans="1:94" ht="15" customHeight="1" x14ac:dyDescent="0.2">
      <c r="A13" s="175"/>
      <c r="B13" s="145"/>
      <c r="C13" s="146"/>
      <c r="D13" s="145"/>
      <c r="E13" s="146"/>
      <c r="F13" s="167"/>
      <c r="G13" s="147"/>
      <c r="H13" s="160"/>
      <c r="I13" s="148"/>
      <c r="J13" s="148"/>
      <c r="M13" s="120"/>
      <c r="N13" s="150"/>
      <c r="O13" s="173"/>
      <c r="P13" s="169"/>
      <c r="Q13" s="170"/>
      <c r="R13" s="152"/>
      <c r="S13" s="153"/>
      <c r="T13" s="153"/>
      <c r="U13" s="154"/>
      <c r="V13" s="155"/>
      <c r="W13" s="156"/>
      <c r="X13" s="102"/>
      <c r="Y13" s="157"/>
      <c r="Z13" s="101"/>
      <c r="AA13" s="22"/>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2"/>
      <c r="BB13" s="102"/>
      <c r="BC13" s="102"/>
      <c r="BD13" s="103"/>
      <c r="BE13" s="105"/>
      <c r="BF13" s="102"/>
      <c r="BG13" s="102"/>
      <c r="BH13" s="102"/>
      <c r="BI13" s="102"/>
      <c r="BJ13" s="103"/>
      <c r="BK13" s="102"/>
      <c r="BL13" s="102"/>
      <c r="BM13" s="102"/>
      <c r="BN13" s="102"/>
      <c r="BO13" s="104"/>
      <c r="BP13" s="102"/>
      <c r="BQ13" s="102"/>
      <c r="BR13" s="105"/>
      <c r="BS13" s="106"/>
      <c r="BT13" s="102"/>
      <c r="BU13" s="107"/>
      <c r="BV13" s="106"/>
      <c r="BW13" s="108"/>
      <c r="BX13" s="109"/>
      <c r="BY13" s="102"/>
      <c r="BZ13" s="102"/>
      <c r="CA13" s="102"/>
      <c r="CB13" s="102"/>
      <c r="CC13" s="102"/>
      <c r="CD13" s="102"/>
      <c r="CE13" s="102"/>
      <c r="CF13" s="102"/>
      <c r="CG13" s="102"/>
      <c r="CH13" s="102"/>
      <c r="CI13" s="102"/>
      <c r="CJ13" s="102"/>
      <c r="CK13" s="102"/>
      <c r="CL13" s="102"/>
      <c r="CM13" s="158"/>
      <c r="CN13" s="102"/>
      <c r="CO13" s="102"/>
      <c r="CP13" s="159"/>
    </row>
    <row r="14" spans="1:94" ht="15" customHeight="1" x14ac:dyDescent="0.2">
      <c r="A14" s="175"/>
      <c r="B14" s="145"/>
      <c r="C14" s="146"/>
      <c r="D14" s="145"/>
      <c r="E14" s="146"/>
      <c r="F14" s="167"/>
      <c r="G14" s="147"/>
      <c r="H14" s="160"/>
      <c r="I14" s="148"/>
      <c r="J14" s="148"/>
      <c r="M14" s="120"/>
      <c r="N14" s="150"/>
      <c r="O14" s="173"/>
      <c r="P14" s="169"/>
      <c r="Q14" s="170"/>
      <c r="R14" s="152"/>
      <c r="S14" s="153"/>
      <c r="T14" s="153"/>
      <c r="U14" s="154"/>
      <c r="V14" s="155"/>
      <c r="W14" s="156"/>
      <c r="X14" s="102"/>
      <c r="Y14" s="157"/>
      <c r="Z14" s="101"/>
      <c r="AA14" s="22"/>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2"/>
      <c r="BB14" s="102"/>
      <c r="BC14" s="102"/>
      <c r="BD14" s="103"/>
      <c r="BE14" s="105"/>
      <c r="BF14" s="102"/>
      <c r="BG14" s="102"/>
      <c r="BH14" s="102"/>
      <c r="BI14" s="102"/>
      <c r="BJ14" s="103"/>
      <c r="BK14" s="102"/>
      <c r="BL14" s="102"/>
      <c r="BM14" s="102"/>
      <c r="BN14" s="102"/>
      <c r="BO14" s="104"/>
      <c r="BP14" s="102"/>
      <c r="BQ14" s="102"/>
      <c r="BR14" s="105"/>
      <c r="BS14" s="106"/>
      <c r="BT14" s="102"/>
      <c r="BU14" s="107"/>
      <c r="BV14" s="106"/>
      <c r="BW14" s="108"/>
      <c r="BX14" s="109"/>
      <c r="BY14" s="102"/>
      <c r="BZ14" s="102"/>
      <c r="CA14" s="102"/>
      <c r="CB14" s="102"/>
      <c r="CC14" s="102"/>
      <c r="CD14" s="102"/>
      <c r="CE14" s="102"/>
      <c r="CF14" s="102"/>
      <c r="CG14" s="102"/>
      <c r="CH14" s="102"/>
      <c r="CI14" s="102"/>
      <c r="CJ14" s="102"/>
      <c r="CK14" s="102"/>
      <c r="CL14" s="102"/>
      <c r="CM14" s="158"/>
      <c r="CN14" s="102"/>
      <c r="CO14" s="102"/>
      <c r="CP14" s="159"/>
    </row>
    <row r="15" spans="1:94" x14ac:dyDescent="0.2">
      <c r="A15" s="175"/>
      <c r="B15" s="145"/>
      <c r="C15" s="146"/>
      <c r="D15" s="145"/>
      <c r="E15" s="146"/>
      <c r="F15" s="167"/>
      <c r="G15" s="147"/>
      <c r="H15" s="160"/>
      <c r="I15" s="148"/>
      <c r="J15" s="148"/>
      <c r="M15" s="120"/>
      <c r="N15" s="150"/>
      <c r="O15" s="173"/>
      <c r="P15" s="169"/>
      <c r="Q15" s="170"/>
      <c r="R15" s="152"/>
      <c r="S15" s="153"/>
      <c r="T15" s="153"/>
      <c r="U15" s="154"/>
      <c r="V15" s="155"/>
      <c r="W15" s="156"/>
      <c r="X15" s="102"/>
      <c r="Y15" s="157"/>
      <c r="Z15" s="101"/>
      <c r="AA15" s="22"/>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2"/>
      <c r="BB15" s="102"/>
      <c r="BC15" s="102"/>
      <c r="BD15" s="103"/>
      <c r="BE15" s="105"/>
      <c r="BF15" s="102"/>
      <c r="BG15" s="102"/>
      <c r="BH15" s="102"/>
      <c r="BI15" s="102"/>
      <c r="BJ15" s="103"/>
      <c r="BK15" s="102"/>
      <c r="BL15" s="102"/>
      <c r="BM15" s="102"/>
      <c r="BN15" s="102"/>
      <c r="BO15" s="104"/>
      <c r="BP15" s="102"/>
      <c r="BQ15" s="102"/>
      <c r="BR15" s="105"/>
      <c r="BS15" s="106"/>
      <c r="BT15" s="102"/>
      <c r="BU15" s="107"/>
      <c r="BV15" s="106"/>
      <c r="BW15" s="108"/>
      <c r="BX15" s="109"/>
      <c r="BY15" s="102"/>
      <c r="BZ15" s="102"/>
      <c r="CA15" s="102"/>
      <c r="CB15" s="102"/>
      <c r="CC15" s="102"/>
      <c r="CD15" s="102"/>
      <c r="CE15" s="102"/>
      <c r="CF15" s="102"/>
      <c r="CG15" s="102"/>
      <c r="CH15" s="102"/>
      <c r="CI15" s="102"/>
      <c r="CJ15" s="102"/>
      <c r="CK15" s="102"/>
      <c r="CL15" s="102"/>
      <c r="CM15" s="158"/>
      <c r="CN15" s="102"/>
      <c r="CO15" s="102"/>
      <c r="CP15" s="159"/>
    </row>
    <row r="16" spans="1:94" ht="15" customHeight="1" x14ac:dyDescent="0.2">
      <c r="A16" s="175"/>
      <c r="B16" s="145"/>
      <c r="C16" s="146"/>
      <c r="D16" s="145"/>
      <c r="E16" s="146"/>
      <c r="F16" s="167"/>
      <c r="G16" s="147"/>
      <c r="H16" s="160"/>
      <c r="I16" s="148"/>
      <c r="J16" s="148"/>
      <c r="M16" s="120"/>
      <c r="N16" s="150"/>
      <c r="O16" s="173"/>
      <c r="P16" s="169"/>
      <c r="Q16" s="170"/>
      <c r="R16" s="152"/>
      <c r="S16" s="153"/>
      <c r="T16" s="153"/>
      <c r="U16" s="154"/>
      <c r="V16" s="155"/>
      <c r="W16" s="156"/>
      <c r="X16" s="102"/>
      <c r="Y16" s="157"/>
      <c r="Z16" s="101"/>
      <c r="AA16" s="22"/>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2"/>
      <c r="BB16" s="102"/>
      <c r="BC16" s="102"/>
      <c r="BD16" s="103"/>
      <c r="BE16" s="105"/>
      <c r="BF16" s="102"/>
      <c r="BG16" s="102"/>
      <c r="BH16" s="102"/>
      <c r="BI16" s="102"/>
      <c r="BJ16" s="103"/>
      <c r="BK16" s="102"/>
      <c r="BL16" s="102"/>
      <c r="BM16" s="102"/>
      <c r="BN16" s="102"/>
      <c r="BO16" s="104"/>
      <c r="BP16" s="102"/>
      <c r="BQ16" s="102"/>
      <c r="BR16" s="105"/>
      <c r="BS16" s="106"/>
      <c r="BT16" s="102"/>
      <c r="BU16" s="107"/>
      <c r="BV16" s="106"/>
      <c r="BW16" s="108"/>
      <c r="BX16" s="109"/>
      <c r="BY16" s="102"/>
      <c r="BZ16" s="102"/>
      <c r="CA16" s="102"/>
      <c r="CB16" s="102"/>
      <c r="CC16" s="102"/>
      <c r="CD16" s="102"/>
      <c r="CE16" s="102"/>
      <c r="CF16" s="102"/>
      <c r="CG16" s="102"/>
      <c r="CH16" s="102"/>
      <c r="CI16" s="102"/>
      <c r="CJ16" s="102"/>
      <c r="CK16" s="102"/>
      <c r="CL16" s="102"/>
      <c r="CM16" s="158"/>
      <c r="CN16" s="102"/>
      <c r="CO16" s="102"/>
      <c r="CP16" s="159"/>
    </row>
    <row r="17" spans="1:94" ht="15" customHeight="1" x14ac:dyDescent="0.2">
      <c r="A17" s="175"/>
      <c r="B17" s="145"/>
      <c r="C17" s="146"/>
      <c r="D17" s="145"/>
      <c r="E17" s="146"/>
      <c r="F17" s="167"/>
      <c r="G17" s="147"/>
      <c r="H17" s="160"/>
      <c r="I17" s="148"/>
      <c r="J17" s="148"/>
      <c r="M17" s="120"/>
      <c r="N17" s="150"/>
      <c r="O17" s="173"/>
      <c r="P17" s="169"/>
      <c r="Q17" s="170"/>
      <c r="R17" s="152"/>
      <c r="S17" s="153"/>
      <c r="T17" s="153"/>
      <c r="U17" s="154"/>
      <c r="V17" s="155"/>
      <c r="W17" s="156"/>
      <c r="X17" s="102"/>
      <c r="Y17" s="157"/>
      <c r="Z17" s="101"/>
      <c r="AA17" s="22"/>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2"/>
      <c r="BB17" s="102"/>
      <c r="BC17" s="102"/>
      <c r="BD17" s="103"/>
      <c r="BE17" s="105"/>
      <c r="BF17" s="102"/>
      <c r="BG17" s="102"/>
      <c r="BH17" s="102"/>
      <c r="BI17" s="102"/>
      <c r="BJ17" s="103"/>
      <c r="BK17" s="102"/>
      <c r="BL17" s="102"/>
      <c r="BM17" s="102"/>
      <c r="BN17" s="102"/>
      <c r="BO17" s="104"/>
      <c r="BP17" s="102"/>
      <c r="BQ17" s="102"/>
      <c r="BR17" s="105"/>
      <c r="BS17" s="106"/>
      <c r="BT17" s="102"/>
      <c r="BU17" s="107"/>
      <c r="BV17" s="106"/>
      <c r="BW17" s="108"/>
      <c r="BX17" s="109"/>
      <c r="BY17" s="102"/>
      <c r="BZ17" s="102"/>
      <c r="CA17" s="102"/>
      <c r="CB17" s="102"/>
      <c r="CC17" s="102"/>
      <c r="CD17" s="102"/>
      <c r="CE17" s="102"/>
      <c r="CF17" s="102"/>
      <c r="CG17" s="102"/>
      <c r="CH17" s="102"/>
      <c r="CI17" s="102"/>
      <c r="CJ17" s="102"/>
      <c r="CK17" s="102"/>
      <c r="CL17" s="102"/>
      <c r="CM17" s="158"/>
      <c r="CN17" s="102"/>
      <c r="CO17" s="102"/>
      <c r="CP17" s="159"/>
    </row>
    <row r="18" spans="1:94" ht="15" customHeight="1" x14ac:dyDescent="0.2">
      <c r="A18" s="175"/>
      <c r="B18" s="145"/>
      <c r="C18" s="146"/>
      <c r="D18" s="145"/>
      <c r="E18" s="146"/>
      <c r="F18" s="167"/>
      <c r="G18" s="147"/>
      <c r="H18" s="160"/>
      <c r="I18" s="148"/>
      <c r="J18" s="148"/>
      <c r="M18" s="120"/>
      <c r="N18" s="150"/>
      <c r="O18" s="173"/>
      <c r="P18" s="169"/>
      <c r="Q18" s="170"/>
      <c r="R18" s="152"/>
      <c r="S18" s="153"/>
      <c r="T18" s="153"/>
      <c r="U18" s="154"/>
      <c r="V18" s="155"/>
      <c r="W18" s="156"/>
      <c r="X18" s="102"/>
      <c r="Y18" s="157"/>
      <c r="Z18" s="101"/>
      <c r="AA18" s="22"/>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c r="BB18" s="102"/>
      <c r="BC18" s="102"/>
      <c r="BD18" s="103"/>
      <c r="BE18" s="105"/>
      <c r="BF18" s="102"/>
      <c r="BG18" s="102"/>
      <c r="BH18" s="102"/>
      <c r="BI18" s="102"/>
      <c r="BJ18" s="103"/>
      <c r="BK18" s="102"/>
      <c r="BL18" s="102"/>
      <c r="BM18" s="102"/>
      <c r="BN18" s="102"/>
      <c r="BO18" s="104"/>
      <c r="BP18" s="102"/>
      <c r="BQ18" s="102"/>
      <c r="BR18" s="105"/>
      <c r="BS18" s="106"/>
      <c r="BT18" s="102"/>
      <c r="BU18" s="107"/>
      <c r="BV18" s="106"/>
      <c r="BW18" s="108"/>
      <c r="BX18" s="109"/>
      <c r="BY18" s="102"/>
      <c r="BZ18" s="102"/>
      <c r="CA18" s="102"/>
      <c r="CB18" s="102"/>
      <c r="CC18" s="102"/>
      <c r="CD18" s="102"/>
      <c r="CE18" s="102"/>
      <c r="CF18" s="102"/>
      <c r="CG18" s="102"/>
      <c r="CH18" s="102"/>
      <c r="CI18" s="102"/>
      <c r="CJ18" s="102"/>
      <c r="CK18" s="102"/>
      <c r="CL18" s="102"/>
      <c r="CM18" s="158"/>
      <c r="CN18" s="102"/>
      <c r="CO18" s="102"/>
      <c r="CP18" s="159"/>
    </row>
    <row r="19" spans="1:94" ht="15" customHeight="1" x14ac:dyDescent="0.2">
      <c r="A19" s="175"/>
      <c r="B19" s="145"/>
      <c r="C19" s="146"/>
      <c r="D19" s="145"/>
      <c r="E19" s="146"/>
      <c r="F19" s="167"/>
      <c r="G19" s="147"/>
      <c r="H19" s="160"/>
      <c r="I19" s="148"/>
      <c r="J19" s="148"/>
      <c r="M19" s="120"/>
      <c r="N19" s="150"/>
      <c r="O19" s="173"/>
      <c r="P19" s="169"/>
      <c r="Q19" s="170"/>
      <c r="R19" s="152"/>
      <c r="S19" s="153"/>
      <c r="T19" s="153"/>
      <c r="U19" s="154"/>
      <c r="V19" s="155"/>
      <c r="W19" s="156"/>
      <c r="X19" s="102"/>
      <c r="Y19" s="157"/>
      <c r="Z19" s="101"/>
      <c r="AA19" s="22"/>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2"/>
      <c r="BB19" s="102"/>
      <c r="BC19" s="102"/>
      <c r="BD19" s="103"/>
      <c r="BE19" s="105"/>
      <c r="BF19" s="102"/>
      <c r="BG19" s="102"/>
      <c r="BH19" s="102"/>
      <c r="BI19" s="102"/>
      <c r="BJ19" s="103"/>
      <c r="BK19" s="102"/>
      <c r="BL19" s="102"/>
      <c r="BM19" s="102"/>
      <c r="BN19" s="102"/>
      <c r="BO19" s="104"/>
      <c r="BP19" s="102"/>
      <c r="BQ19" s="102"/>
      <c r="BR19" s="105"/>
      <c r="BS19" s="106"/>
      <c r="BT19" s="102"/>
      <c r="BU19" s="107"/>
      <c r="BV19" s="106"/>
      <c r="BW19" s="108"/>
      <c r="BX19" s="109"/>
      <c r="BY19" s="102"/>
      <c r="BZ19" s="102"/>
      <c r="CA19" s="102"/>
      <c r="CB19" s="102"/>
      <c r="CC19" s="102"/>
      <c r="CD19" s="102"/>
      <c r="CE19" s="102"/>
      <c r="CF19" s="102"/>
      <c r="CG19" s="102"/>
      <c r="CH19" s="102"/>
      <c r="CI19" s="102"/>
      <c r="CJ19" s="102"/>
      <c r="CK19" s="102"/>
      <c r="CL19" s="102"/>
      <c r="CM19" s="158"/>
      <c r="CN19" s="102"/>
      <c r="CO19" s="102"/>
      <c r="CP19" s="159"/>
    </row>
    <row r="20" spans="1:94" ht="15" customHeight="1" x14ac:dyDescent="0.2">
      <c r="A20" s="175"/>
      <c r="B20" s="145"/>
      <c r="C20" s="146"/>
      <c r="D20" s="145"/>
      <c r="E20" s="146"/>
      <c r="F20" s="167"/>
      <c r="G20" s="147"/>
      <c r="H20" s="160"/>
      <c r="I20" s="148"/>
      <c r="J20" s="148"/>
      <c r="M20" s="120"/>
      <c r="N20" s="150"/>
      <c r="O20" s="173"/>
      <c r="P20" s="169"/>
      <c r="Q20" s="170"/>
      <c r="R20" s="152"/>
      <c r="S20" s="153"/>
      <c r="T20" s="153"/>
      <c r="U20" s="154"/>
      <c r="V20" s="155"/>
      <c r="W20" s="156"/>
      <c r="X20" s="102"/>
      <c r="Y20" s="157"/>
      <c r="Z20" s="101"/>
      <c r="AA20" s="22"/>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2"/>
      <c r="BB20" s="102"/>
      <c r="BC20" s="102"/>
      <c r="BD20" s="103"/>
      <c r="BE20" s="105"/>
      <c r="BF20" s="102"/>
      <c r="BG20" s="102"/>
      <c r="BH20" s="102"/>
      <c r="BI20" s="102"/>
      <c r="BJ20" s="103"/>
      <c r="BK20" s="102"/>
      <c r="BL20" s="102"/>
      <c r="BM20" s="102"/>
      <c r="BN20" s="102"/>
      <c r="BO20" s="104"/>
      <c r="BP20" s="102"/>
      <c r="BQ20" s="102"/>
      <c r="BR20" s="105"/>
      <c r="BS20" s="106"/>
      <c r="BT20" s="102"/>
      <c r="BU20" s="107"/>
      <c r="BV20" s="106"/>
      <c r="BW20" s="108"/>
      <c r="BX20" s="109"/>
      <c r="BY20" s="102"/>
      <c r="BZ20" s="102"/>
      <c r="CA20" s="102"/>
      <c r="CB20" s="102"/>
      <c r="CC20" s="102"/>
      <c r="CD20" s="102"/>
      <c r="CE20" s="102"/>
      <c r="CF20" s="102"/>
      <c r="CG20" s="102"/>
      <c r="CH20" s="102"/>
      <c r="CI20" s="102"/>
      <c r="CJ20" s="102"/>
      <c r="CK20" s="102"/>
      <c r="CL20" s="102"/>
      <c r="CM20" s="158"/>
      <c r="CN20" s="102"/>
      <c r="CO20" s="102"/>
      <c r="CP20" s="159"/>
    </row>
    <row r="21" spans="1:94" ht="15" customHeight="1" x14ac:dyDescent="0.2">
      <c r="A21" s="175"/>
      <c r="B21" s="145"/>
      <c r="C21" s="146"/>
      <c r="D21" s="145"/>
      <c r="E21" s="146"/>
      <c r="F21" s="167"/>
      <c r="G21" s="147"/>
      <c r="H21" s="160"/>
      <c r="I21" s="148"/>
      <c r="J21" s="148"/>
      <c r="M21" s="120"/>
      <c r="N21" s="150"/>
      <c r="O21" s="173"/>
      <c r="P21" s="169"/>
      <c r="Q21" s="170"/>
      <c r="R21" s="152"/>
      <c r="S21" s="153"/>
      <c r="T21" s="153"/>
      <c r="U21" s="154"/>
      <c r="V21" s="155"/>
      <c r="W21" s="156"/>
      <c r="X21" s="102"/>
      <c r="Y21" s="157"/>
      <c r="Z21" s="101"/>
      <c r="AA21" s="22"/>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2"/>
      <c r="BB21" s="102"/>
      <c r="BC21" s="102"/>
      <c r="BD21" s="103"/>
      <c r="BE21" s="105"/>
      <c r="BF21" s="102"/>
      <c r="BG21" s="102"/>
      <c r="BH21" s="102"/>
      <c r="BI21" s="102"/>
      <c r="BJ21" s="103"/>
      <c r="BK21" s="102"/>
      <c r="BL21" s="102"/>
      <c r="BM21" s="102"/>
      <c r="BN21" s="102"/>
      <c r="BO21" s="104"/>
      <c r="BP21" s="102"/>
      <c r="BQ21" s="102"/>
      <c r="BR21" s="105"/>
      <c r="BS21" s="106"/>
      <c r="BT21" s="102"/>
      <c r="BU21" s="107"/>
      <c r="BV21" s="106"/>
      <c r="BW21" s="108"/>
      <c r="BX21" s="109"/>
      <c r="BY21" s="102"/>
      <c r="BZ21" s="102"/>
      <c r="CA21" s="102"/>
      <c r="CB21" s="102"/>
      <c r="CC21" s="102"/>
      <c r="CD21" s="102"/>
      <c r="CE21" s="102"/>
      <c r="CF21" s="102"/>
      <c r="CG21" s="102"/>
      <c r="CH21" s="102"/>
      <c r="CI21" s="102"/>
      <c r="CJ21" s="102"/>
      <c r="CK21" s="102"/>
      <c r="CL21" s="102"/>
      <c r="CM21" s="158"/>
      <c r="CN21" s="102"/>
      <c r="CO21" s="102"/>
      <c r="CP21" s="159"/>
    </row>
    <row r="22" spans="1:94" ht="15" customHeight="1" x14ac:dyDescent="0.2">
      <c r="A22" s="175"/>
      <c r="B22" s="145"/>
      <c r="C22" s="146"/>
      <c r="D22" s="145"/>
      <c r="E22" s="146"/>
      <c r="F22" s="167"/>
      <c r="G22" s="147"/>
      <c r="H22" s="160"/>
      <c r="I22" s="148"/>
      <c r="J22" s="148"/>
      <c r="M22" s="120"/>
      <c r="N22" s="150"/>
      <c r="O22" s="173"/>
      <c r="P22" s="169"/>
      <c r="Q22" s="170"/>
      <c r="R22" s="152"/>
      <c r="S22" s="153"/>
      <c r="T22" s="153"/>
      <c r="U22" s="154"/>
      <c r="V22" s="155"/>
      <c r="W22" s="156"/>
      <c r="X22" s="102"/>
      <c r="Y22" s="157"/>
      <c r="Z22" s="101"/>
      <c r="AA22" s="22"/>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2"/>
      <c r="BB22" s="102"/>
      <c r="BC22" s="102"/>
      <c r="BD22" s="103"/>
      <c r="BE22" s="105"/>
      <c r="BF22" s="102"/>
      <c r="BG22" s="102"/>
      <c r="BH22" s="102"/>
      <c r="BI22" s="102"/>
      <c r="BJ22" s="103"/>
      <c r="BK22" s="102"/>
      <c r="BL22" s="102"/>
      <c r="BM22" s="102"/>
      <c r="BN22" s="102"/>
      <c r="BO22" s="104"/>
      <c r="BP22" s="102"/>
      <c r="BQ22" s="102"/>
      <c r="BR22" s="105"/>
      <c r="BS22" s="106"/>
      <c r="BT22" s="102"/>
      <c r="BU22" s="107"/>
      <c r="BV22" s="106"/>
      <c r="BW22" s="108"/>
      <c r="BX22" s="109"/>
      <c r="BY22" s="102"/>
      <c r="BZ22" s="102"/>
      <c r="CA22" s="102"/>
      <c r="CB22" s="102"/>
      <c r="CC22" s="102"/>
      <c r="CD22" s="102"/>
      <c r="CE22" s="102"/>
      <c r="CF22" s="102"/>
      <c r="CG22" s="102"/>
      <c r="CH22" s="102"/>
      <c r="CI22" s="102"/>
      <c r="CJ22" s="102"/>
      <c r="CK22" s="102"/>
      <c r="CL22" s="102"/>
      <c r="CM22" s="158"/>
      <c r="CN22" s="102"/>
      <c r="CO22" s="102"/>
      <c r="CP22" s="159"/>
    </row>
    <row r="23" spans="1:94" ht="15" customHeight="1" x14ac:dyDescent="0.2">
      <c r="A23" s="175"/>
      <c r="B23" s="145"/>
      <c r="C23" s="146"/>
      <c r="D23" s="145"/>
      <c r="E23" s="146"/>
      <c r="F23" s="167"/>
      <c r="G23" s="147"/>
      <c r="H23" s="160"/>
      <c r="I23" s="148"/>
      <c r="J23" s="148"/>
      <c r="M23" s="120"/>
      <c r="N23" s="150"/>
      <c r="O23" s="173"/>
      <c r="P23" s="169"/>
      <c r="Q23" s="170"/>
      <c r="R23" s="152"/>
      <c r="S23" s="153"/>
      <c r="T23" s="153"/>
      <c r="U23" s="154"/>
      <c r="V23" s="155"/>
      <c r="W23" s="156"/>
      <c r="X23" s="102"/>
      <c r="Y23" s="157"/>
      <c r="Z23" s="101"/>
      <c r="AA23" s="22"/>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2"/>
      <c r="BB23" s="102"/>
      <c r="BC23" s="102"/>
      <c r="BD23" s="103"/>
      <c r="BE23" s="105"/>
      <c r="BF23" s="102"/>
      <c r="BG23" s="102"/>
      <c r="BH23" s="102"/>
      <c r="BI23" s="102"/>
      <c r="BJ23" s="103"/>
      <c r="BK23" s="102"/>
      <c r="BL23" s="102"/>
      <c r="BM23" s="102"/>
      <c r="BN23" s="102"/>
      <c r="BO23" s="104"/>
      <c r="BP23" s="102"/>
      <c r="BQ23" s="102"/>
      <c r="BR23" s="105"/>
      <c r="BS23" s="106"/>
      <c r="BT23" s="102"/>
      <c r="BU23" s="107"/>
      <c r="BV23" s="106"/>
      <c r="BW23" s="108"/>
      <c r="BX23" s="109"/>
      <c r="BY23" s="102"/>
      <c r="BZ23" s="102"/>
      <c r="CA23" s="102"/>
      <c r="CB23" s="102"/>
      <c r="CC23" s="102"/>
      <c r="CD23" s="102"/>
      <c r="CE23" s="102"/>
      <c r="CF23" s="102"/>
      <c r="CG23" s="102"/>
      <c r="CH23" s="102"/>
      <c r="CI23" s="102"/>
      <c r="CJ23" s="102"/>
      <c r="CK23" s="102"/>
      <c r="CL23" s="102"/>
      <c r="CM23" s="158"/>
      <c r="CN23" s="102"/>
      <c r="CO23" s="102"/>
      <c r="CP23" s="159"/>
    </row>
    <row r="24" spans="1:94" ht="15" customHeight="1" x14ac:dyDescent="0.2">
      <c r="A24" s="175"/>
      <c r="B24" s="145"/>
      <c r="C24" s="146"/>
      <c r="D24" s="145"/>
      <c r="E24" s="146"/>
      <c r="F24" s="167"/>
      <c r="G24" s="147"/>
      <c r="H24" s="160"/>
      <c r="I24" s="148"/>
      <c r="J24" s="148"/>
      <c r="M24" s="120"/>
      <c r="N24" s="150"/>
      <c r="O24" s="173"/>
      <c r="P24" s="169"/>
      <c r="Q24" s="170"/>
      <c r="R24" s="152"/>
      <c r="S24" s="153"/>
      <c r="T24" s="153"/>
      <c r="U24" s="154"/>
      <c r="V24" s="155"/>
      <c r="W24" s="156"/>
      <c r="X24" s="102"/>
      <c r="Y24" s="157"/>
      <c r="Z24" s="101"/>
      <c r="AA24" s="22"/>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2"/>
      <c r="BB24" s="102"/>
      <c r="BC24" s="102"/>
      <c r="BD24" s="103"/>
      <c r="BE24" s="105"/>
      <c r="BF24" s="102"/>
      <c r="BG24" s="102"/>
      <c r="BH24" s="102"/>
      <c r="BI24" s="102"/>
      <c r="BJ24" s="103"/>
      <c r="BK24" s="102"/>
      <c r="BL24" s="102"/>
      <c r="BM24" s="102"/>
      <c r="BN24" s="102"/>
      <c r="BO24" s="104"/>
      <c r="BP24" s="102"/>
      <c r="BQ24" s="102"/>
      <c r="BR24" s="105"/>
      <c r="BS24" s="106"/>
      <c r="BT24" s="102"/>
      <c r="BU24" s="107"/>
      <c r="BV24" s="106"/>
      <c r="BW24" s="108"/>
      <c r="BX24" s="109"/>
      <c r="BY24" s="102"/>
      <c r="BZ24" s="102"/>
      <c r="CA24" s="102"/>
      <c r="CB24" s="102"/>
      <c r="CC24" s="102"/>
      <c r="CD24" s="102"/>
      <c r="CE24" s="102"/>
      <c r="CF24" s="102"/>
      <c r="CG24" s="102"/>
      <c r="CH24" s="102"/>
      <c r="CI24" s="102"/>
      <c r="CJ24" s="102"/>
      <c r="CK24" s="102"/>
      <c r="CL24" s="102"/>
      <c r="CM24" s="158"/>
      <c r="CN24" s="102"/>
      <c r="CO24" s="102"/>
      <c r="CP24" s="159"/>
    </row>
    <row r="25" spans="1:94" ht="15" customHeight="1" x14ac:dyDescent="0.2">
      <c r="A25" s="175"/>
      <c r="B25" s="145"/>
      <c r="C25" s="146"/>
      <c r="D25" s="145"/>
      <c r="E25" s="146"/>
      <c r="F25" s="167"/>
      <c r="G25" s="147"/>
      <c r="H25" s="160"/>
      <c r="I25" s="148"/>
      <c r="J25" s="148"/>
      <c r="M25" s="120"/>
      <c r="N25" s="150"/>
      <c r="O25" s="173"/>
      <c r="P25" s="169"/>
      <c r="Q25" s="170"/>
      <c r="R25" s="152"/>
      <c r="S25" s="153"/>
      <c r="T25" s="153"/>
      <c r="U25" s="154"/>
      <c r="V25" s="155"/>
      <c r="W25" s="156"/>
      <c r="X25" s="102"/>
      <c r="Y25" s="157"/>
      <c r="Z25" s="101"/>
      <c r="AA25" s="22"/>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2"/>
      <c r="BB25" s="102"/>
      <c r="BC25" s="102"/>
      <c r="BD25" s="103"/>
      <c r="BE25" s="105"/>
      <c r="BF25" s="102"/>
      <c r="BG25" s="102"/>
      <c r="BH25" s="102"/>
      <c r="BI25" s="102"/>
      <c r="BJ25" s="103"/>
      <c r="BK25" s="102"/>
      <c r="BL25" s="102"/>
      <c r="BM25" s="102"/>
      <c r="BN25" s="102"/>
      <c r="BO25" s="104"/>
      <c r="BP25" s="102"/>
      <c r="BQ25" s="102"/>
      <c r="BR25" s="105"/>
      <c r="BS25" s="106"/>
      <c r="BT25" s="102"/>
      <c r="BU25" s="107"/>
      <c r="BV25" s="106"/>
      <c r="BW25" s="108"/>
      <c r="BX25" s="109"/>
      <c r="BY25" s="102"/>
      <c r="BZ25" s="102"/>
      <c r="CA25" s="102"/>
      <c r="CB25" s="102"/>
      <c r="CC25" s="102"/>
      <c r="CD25" s="102"/>
      <c r="CE25" s="102"/>
      <c r="CF25" s="102"/>
      <c r="CG25" s="102"/>
      <c r="CH25" s="102"/>
      <c r="CI25" s="102"/>
      <c r="CJ25" s="102"/>
      <c r="CK25" s="102"/>
      <c r="CL25" s="102"/>
      <c r="CM25" s="158"/>
      <c r="CN25" s="102"/>
      <c r="CO25" s="102"/>
      <c r="CP25" s="159"/>
    </row>
    <row r="26" spans="1:94" ht="15" customHeight="1" x14ac:dyDescent="0.2">
      <c r="A26" s="175"/>
      <c r="B26" s="145"/>
      <c r="C26" s="146"/>
      <c r="D26" s="145"/>
      <c r="E26" s="146"/>
      <c r="F26" s="167"/>
      <c r="G26" s="147"/>
      <c r="H26" s="160"/>
      <c r="I26" s="148"/>
      <c r="J26" s="148"/>
      <c r="M26" s="120"/>
      <c r="N26" s="150"/>
      <c r="O26" s="173"/>
      <c r="P26" s="169"/>
      <c r="Q26" s="170"/>
      <c r="R26" s="152"/>
      <c r="S26" s="153"/>
      <c r="T26" s="153"/>
      <c r="U26" s="154"/>
      <c r="V26" s="155"/>
      <c r="W26" s="156"/>
      <c r="X26" s="102"/>
      <c r="Y26" s="157"/>
      <c r="Z26" s="101"/>
      <c r="AA26" s="22"/>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2"/>
      <c r="BB26" s="102"/>
      <c r="BC26" s="102"/>
      <c r="BD26" s="103"/>
      <c r="BE26" s="105"/>
      <c r="BF26" s="102"/>
      <c r="BG26" s="102"/>
      <c r="BH26" s="102"/>
      <c r="BI26" s="102"/>
      <c r="BJ26" s="103"/>
      <c r="BK26" s="102"/>
      <c r="BL26" s="102"/>
      <c r="BM26" s="102"/>
      <c r="BN26" s="102"/>
      <c r="BO26" s="104"/>
      <c r="BP26" s="102"/>
      <c r="BQ26" s="102"/>
      <c r="BR26" s="105"/>
      <c r="BS26" s="106"/>
      <c r="BT26" s="102"/>
      <c r="BU26" s="107"/>
      <c r="BV26" s="106"/>
      <c r="BW26" s="108"/>
      <c r="BX26" s="109"/>
      <c r="BY26" s="102"/>
      <c r="BZ26" s="102"/>
      <c r="CA26" s="102"/>
      <c r="CB26" s="102"/>
      <c r="CC26" s="102"/>
      <c r="CD26" s="102"/>
      <c r="CE26" s="102"/>
      <c r="CF26" s="102"/>
      <c r="CG26" s="102"/>
      <c r="CH26" s="102"/>
      <c r="CI26" s="102"/>
      <c r="CJ26" s="102"/>
      <c r="CK26" s="102"/>
      <c r="CL26" s="102"/>
      <c r="CM26" s="158"/>
      <c r="CN26" s="102"/>
      <c r="CO26" s="102"/>
      <c r="CP26" s="159"/>
    </row>
    <row r="27" spans="1:94" ht="15" customHeight="1" x14ac:dyDescent="0.2">
      <c r="A27" s="175"/>
      <c r="B27" s="145"/>
      <c r="C27" s="146"/>
      <c r="D27" s="145"/>
      <c r="E27" s="146"/>
      <c r="F27" s="167"/>
      <c r="G27" s="147"/>
      <c r="H27" s="160"/>
      <c r="I27" s="148"/>
      <c r="J27" s="148"/>
      <c r="M27" s="120"/>
      <c r="N27" s="150"/>
      <c r="O27" s="173"/>
      <c r="P27" s="169"/>
      <c r="Q27" s="170"/>
      <c r="R27" s="152"/>
      <c r="S27" s="153"/>
      <c r="T27" s="153"/>
      <c r="U27" s="154"/>
      <c r="V27" s="155"/>
      <c r="W27" s="156"/>
      <c r="X27" s="102"/>
      <c r="Y27" s="157"/>
      <c r="Z27" s="101"/>
      <c r="AA27" s="22"/>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2"/>
      <c r="BB27" s="102"/>
      <c r="BC27" s="102"/>
      <c r="BD27" s="103"/>
      <c r="BE27" s="105"/>
      <c r="BF27" s="102"/>
      <c r="BG27" s="102"/>
      <c r="BH27" s="102"/>
      <c r="BI27" s="102"/>
      <c r="BJ27" s="103"/>
      <c r="BK27" s="102"/>
      <c r="BL27" s="102"/>
      <c r="BM27" s="102"/>
      <c r="BN27" s="102"/>
      <c r="BO27" s="104"/>
      <c r="BP27" s="102"/>
      <c r="BQ27" s="102"/>
      <c r="BR27" s="105"/>
      <c r="BS27" s="106"/>
      <c r="BT27" s="102"/>
      <c r="BU27" s="107"/>
      <c r="BV27" s="106"/>
      <c r="BW27" s="108"/>
      <c r="BX27" s="109"/>
      <c r="BY27" s="102"/>
      <c r="BZ27" s="102"/>
      <c r="CA27" s="102"/>
      <c r="CB27" s="102"/>
      <c r="CC27" s="102"/>
      <c r="CD27" s="102"/>
      <c r="CE27" s="102"/>
      <c r="CF27" s="102"/>
      <c r="CG27" s="102"/>
      <c r="CH27" s="102"/>
      <c r="CI27" s="102"/>
      <c r="CJ27" s="102"/>
      <c r="CK27" s="102"/>
      <c r="CL27" s="102"/>
      <c r="CM27" s="158"/>
      <c r="CN27" s="102"/>
      <c r="CO27" s="102"/>
      <c r="CP27" s="159"/>
    </row>
    <row r="28" spans="1:94" ht="15" customHeight="1" x14ac:dyDescent="0.2">
      <c r="A28" s="175"/>
      <c r="B28" s="145"/>
      <c r="C28" s="146"/>
      <c r="D28" s="145"/>
      <c r="E28" s="146"/>
      <c r="F28" s="167"/>
      <c r="G28" s="147"/>
      <c r="H28" s="160"/>
      <c r="I28" s="148"/>
      <c r="J28" s="148"/>
      <c r="M28" s="120"/>
      <c r="N28" s="150"/>
      <c r="O28" s="173"/>
      <c r="P28" s="169"/>
      <c r="Q28" s="170"/>
      <c r="R28" s="152"/>
      <c r="S28" s="153"/>
      <c r="T28" s="153"/>
      <c r="U28" s="154"/>
      <c r="V28" s="155"/>
      <c r="W28" s="156"/>
      <c r="X28" s="102"/>
      <c r="Y28" s="157"/>
      <c r="Z28" s="101"/>
      <c r="AA28" s="22"/>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2"/>
      <c r="BB28" s="102"/>
      <c r="BC28" s="102"/>
      <c r="BD28" s="103"/>
      <c r="BE28" s="105"/>
      <c r="BF28" s="102"/>
      <c r="BG28" s="102"/>
      <c r="BH28" s="102"/>
      <c r="BI28" s="102"/>
      <c r="BJ28" s="103"/>
      <c r="BK28" s="102"/>
      <c r="BL28" s="102"/>
      <c r="BM28" s="102"/>
      <c r="BN28" s="102"/>
      <c r="BO28" s="104"/>
      <c r="BP28" s="102"/>
      <c r="BQ28" s="102"/>
      <c r="BR28" s="105"/>
      <c r="BS28" s="106"/>
      <c r="BT28" s="102"/>
      <c r="BU28" s="107"/>
      <c r="BV28" s="106"/>
      <c r="BW28" s="108"/>
      <c r="BX28" s="109"/>
      <c r="BY28" s="102"/>
      <c r="BZ28" s="102"/>
      <c r="CA28" s="102"/>
      <c r="CB28" s="102"/>
      <c r="CC28" s="102"/>
      <c r="CD28" s="102"/>
      <c r="CE28" s="102"/>
      <c r="CF28" s="102"/>
      <c r="CG28" s="102"/>
      <c r="CH28" s="102"/>
      <c r="CI28" s="102"/>
      <c r="CJ28" s="102"/>
      <c r="CK28" s="102"/>
      <c r="CL28" s="102"/>
      <c r="CM28" s="158"/>
      <c r="CN28" s="102"/>
      <c r="CO28" s="102"/>
      <c r="CP28" s="159"/>
    </row>
    <row r="29" spans="1:94" ht="15" customHeight="1" x14ac:dyDescent="0.2">
      <c r="A29" s="175"/>
      <c r="B29" s="145"/>
      <c r="C29" s="146"/>
      <c r="D29" s="145"/>
      <c r="E29" s="146"/>
      <c r="F29" s="167"/>
      <c r="G29" s="147"/>
      <c r="H29" s="160"/>
      <c r="I29" s="148"/>
      <c r="J29" s="148"/>
      <c r="M29" s="120"/>
      <c r="N29" s="150"/>
      <c r="O29" s="173"/>
      <c r="P29" s="169"/>
      <c r="Q29" s="170"/>
      <c r="R29" s="152"/>
      <c r="S29" s="153"/>
      <c r="T29" s="153"/>
      <c r="U29" s="154"/>
      <c r="V29" s="155"/>
      <c r="W29" s="156"/>
      <c r="X29" s="102"/>
      <c r="Y29" s="157"/>
      <c r="Z29" s="101"/>
      <c r="AA29" s="22"/>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2"/>
      <c r="BB29" s="102"/>
      <c r="BC29" s="102"/>
      <c r="BD29" s="103"/>
      <c r="BE29" s="105"/>
      <c r="BF29" s="102"/>
      <c r="BG29" s="102"/>
      <c r="BH29" s="102"/>
      <c r="BI29" s="102"/>
      <c r="BJ29" s="103"/>
      <c r="BK29" s="102"/>
      <c r="BL29" s="102"/>
      <c r="BM29" s="102"/>
      <c r="BN29" s="102"/>
      <c r="BO29" s="104"/>
      <c r="BP29" s="102"/>
      <c r="BQ29" s="102"/>
      <c r="BR29" s="105"/>
      <c r="BS29" s="106"/>
      <c r="BT29" s="102"/>
      <c r="BU29" s="107"/>
      <c r="BV29" s="106"/>
      <c r="BW29" s="108"/>
      <c r="BX29" s="109"/>
      <c r="BY29" s="102"/>
      <c r="BZ29" s="102"/>
      <c r="CA29" s="102"/>
      <c r="CB29" s="102"/>
      <c r="CC29" s="102"/>
      <c r="CD29" s="102"/>
      <c r="CE29" s="102"/>
      <c r="CF29" s="102"/>
      <c r="CG29" s="102"/>
      <c r="CH29" s="102"/>
      <c r="CI29" s="102"/>
      <c r="CJ29" s="102"/>
      <c r="CK29" s="102"/>
      <c r="CL29" s="102"/>
      <c r="CM29" s="158"/>
      <c r="CN29" s="102"/>
      <c r="CO29" s="102"/>
      <c r="CP29" s="159"/>
    </row>
    <row r="30" spans="1:94" ht="15" customHeight="1" x14ac:dyDescent="0.2">
      <c r="A30" s="175"/>
      <c r="B30" s="145"/>
      <c r="C30" s="146"/>
      <c r="D30" s="145"/>
      <c r="E30" s="146"/>
      <c r="F30" s="167"/>
      <c r="G30" s="147"/>
      <c r="H30" s="160"/>
      <c r="I30" s="148"/>
      <c r="J30" s="148"/>
      <c r="M30" s="120"/>
      <c r="N30" s="150"/>
      <c r="O30" s="173"/>
      <c r="P30" s="169"/>
      <c r="Q30" s="170"/>
      <c r="R30" s="152"/>
      <c r="S30" s="153"/>
      <c r="T30" s="153"/>
      <c r="U30" s="154"/>
      <c r="V30" s="155"/>
      <c r="W30" s="156"/>
      <c r="X30" s="102"/>
      <c r="Y30" s="157"/>
      <c r="Z30" s="101"/>
      <c r="AA30" s="22"/>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2"/>
      <c r="BB30" s="102"/>
      <c r="BC30" s="102"/>
      <c r="BD30" s="103"/>
      <c r="BE30" s="105"/>
      <c r="BF30" s="102"/>
      <c r="BG30" s="102"/>
      <c r="BH30" s="102"/>
      <c r="BI30" s="102"/>
      <c r="BJ30" s="103"/>
      <c r="BK30" s="102"/>
      <c r="BL30" s="102"/>
      <c r="BM30" s="102"/>
      <c r="BN30" s="102"/>
      <c r="BO30" s="104"/>
      <c r="BP30" s="102"/>
      <c r="BQ30" s="102"/>
      <c r="BR30" s="105"/>
      <c r="BS30" s="106"/>
      <c r="BT30" s="102"/>
      <c r="BU30" s="107"/>
      <c r="BV30" s="106"/>
      <c r="BW30" s="108"/>
      <c r="BX30" s="109"/>
      <c r="BY30" s="102"/>
      <c r="BZ30" s="102"/>
      <c r="CA30" s="102"/>
      <c r="CB30" s="102"/>
      <c r="CC30" s="102"/>
      <c r="CD30" s="102"/>
      <c r="CE30" s="102"/>
      <c r="CF30" s="102"/>
      <c r="CG30" s="102"/>
      <c r="CH30" s="102"/>
      <c r="CI30" s="102"/>
      <c r="CJ30" s="102"/>
      <c r="CK30" s="102"/>
      <c r="CL30" s="102"/>
      <c r="CM30" s="158"/>
      <c r="CN30" s="102"/>
      <c r="CO30" s="102"/>
      <c r="CP30" s="159"/>
    </row>
    <row r="31" spans="1:94" ht="15" customHeight="1" x14ac:dyDescent="0.2">
      <c r="A31" s="175"/>
      <c r="B31" s="145"/>
      <c r="C31" s="146"/>
      <c r="D31" s="145"/>
      <c r="E31" s="146"/>
      <c r="F31" s="167"/>
      <c r="G31" s="147"/>
      <c r="H31" s="160"/>
      <c r="I31" s="148"/>
      <c r="J31" s="148"/>
      <c r="M31" s="120"/>
      <c r="N31" s="150"/>
      <c r="O31" s="173"/>
      <c r="P31" s="169"/>
      <c r="Q31" s="170"/>
      <c r="R31" s="152"/>
      <c r="S31" s="153"/>
      <c r="T31" s="153"/>
      <c r="U31" s="154"/>
      <c r="V31" s="155"/>
      <c r="W31" s="156"/>
      <c r="X31" s="102"/>
      <c r="Y31" s="157"/>
      <c r="Z31" s="101"/>
      <c r="AA31" s="22"/>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2"/>
      <c r="BB31" s="102"/>
      <c r="BC31" s="102"/>
      <c r="BD31" s="103"/>
      <c r="BE31" s="105"/>
      <c r="BF31" s="102"/>
      <c r="BG31" s="102"/>
      <c r="BH31" s="102"/>
      <c r="BI31" s="102"/>
      <c r="BJ31" s="103"/>
      <c r="BK31" s="102"/>
      <c r="BL31" s="102"/>
      <c r="BM31" s="102"/>
      <c r="BN31" s="102"/>
      <c r="BO31" s="104"/>
      <c r="BP31" s="102"/>
      <c r="BQ31" s="102"/>
      <c r="BR31" s="105"/>
      <c r="BS31" s="106"/>
      <c r="BT31" s="102"/>
      <c r="BU31" s="107"/>
      <c r="BV31" s="106"/>
      <c r="BW31" s="108"/>
      <c r="BX31" s="109"/>
      <c r="BY31" s="102"/>
      <c r="BZ31" s="102"/>
      <c r="CA31" s="102"/>
      <c r="CB31" s="102"/>
      <c r="CC31" s="102"/>
      <c r="CD31" s="102"/>
      <c r="CE31" s="102"/>
      <c r="CF31" s="102"/>
      <c r="CG31" s="102"/>
      <c r="CH31" s="102"/>
      <c r="CI31" s="102"/>
      <c r="CJ31" s="102"/>
      <c r="CK31" s="102"/>
      <c r="CL31" s="102"/>
      <c r="CM31" s="158"/>
      <c r="CN31" s="102"/>
      <c r="CO31" s="102"/>
      <c r="CP31" s="159"/>
    </row>
    <row r="32" spans="1:94" ht="15" customHeight="1" x14ac:dyDescent="0.2">
      <c r="A32" s="175"/>
      <c r="B32" s="145"/>
      <c r="C32" s="146"/>
      <c r="D32" s="145"/>
      <c r="E32" s="146"/>
      <c r="F32" s="167"/>
      <c r="G32" s="147"/>
      <c r="H32" s="160"/>
      <c r="I32" s="148"/>
      <c r="J32" s="148"/>
      <c r="M32" s="120"/>
      <c r="N32" s="150"/>
      <c r="O32" s="173"/>
      <c r="P32" s="169"/>
      <c r="Q32" s="170"/>
      <c r="R32" s="152"/>
      <c r="S32" s="153"/>
      <c r="T32" s="153"/>
      <c r="U32" s="154"/>
      <c r="V32" s="155"/>
      <c r="W32" s="156"/>
      <c r="X32" s="102"/>
      <c r="Y32" s="157"/>
      <c r="Z32" s="101"/>
      <c r="AA32" s="22"/>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2"/>
      <c r="BB32" s="102"/>
      <c r="BC32" s="102"/>
      <c r="BD32" s="103"/>
      <c r="BE32" s="105"/>
      <c r="BF32" s="102"/>
      <c r="BG32" s="102"/>
      <c r="BH32" s="102"/>
      <c r="BI32" s="102"/>
      <c r="BJ32" s="103"/>
      <c r="BK32" s="102"/>
      <c r="BL32" s="102"/>
      <c r="BM32" s="102"/>
      <c r="BN32" s="102"/>
      <c r="BO32" s="104"/>
      <c r="BP32" s="102"/>
      <c r="BQ32" s="102"/>
      <c r="BR32" s="105"/>
      <c r="BS32" s="106"/>
      <c r="BT32" s="102"/>
      <c r="BU32" s="107"/>
      <c r="BV32" s="106"/>
      <c r="BW32" s="108"/>
      <c r="BX32" s="109"/>
      <c r="BY32" s="102"/>
      <c r="BZ32" s="102"/>
      <c r="CA32" s="102"/>
      <c r="CB32" s="102"/>
      <c r="CC32" s="102"/>
      <c r="CD32" s="102"/>
      <c r="CE32" s="102"/>
      <c r="CF32" s="102"/>
      <c r="CG32" s="102"/>
      <c r="CH32" s="102"/>
      <c r="CI32" s="102"/>
      <c r="CJ32" s="102"/>
      <c r="CK32" s="102"/>
      <c r="CL32" s="102"/>
      <c r="CM32" s="158"/>
      <c r="CN32" s="102"/>
      <c r="CO32" s="102"/>
      <c r="CP32" s="159"/>
    </row>
    <row r="33" spans="1:94" ht="15" customHeight="1" x14ac:dyDescent="0.2">
      <c r="A33" s="175"/>
      <c r="B33" s="145"/>
      <c r="C33" s="146"/>
      <c r="D33" s="145"/>
      <c r="E33" s="146"/>
      <c r="F33" s="167"/>
      <c r="G33" s="147"/>
      <c r="H33" s="160"/>
      <c r="I33" s="148"/>
      <c r="J33" s="148"/>
      <c r="M33" s="120"/>
      <c r="N33" s="150"/>
      <c r="O33" s="173"/>
      <c r="P33" s="169"/>
      <c r="Q33" s="170"/>
      <c r="R33" s="152"/>
      <c r="S33" s="153"/>
      <c r="T33" s="153"/>
      <c r="U33" s="154"/>
      <c r="V33" s="155"/>
      <c r="W33" s="156"/>
      <c r="X33" s="102"/>
      <c r="Y33" s="157"/>
      <c r="Z33" s="101"/>
      <c r="AA33" s="22"/>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2"/>
      <c r="BB33" s="102"/>
      <c r="BC33" s="102"/>
      <c r="BD33" s="103"/>
      <c r="BE33" s="105"/>
      <c r="BF33" s="102"/>
      <c r="BG33" s="102"/>
      <c r="BH33" s="102"/>
      <c r="BI33" s="102"/>
      <c r="BJ33" s="103"/>
      <c r="BK33" s="102"/>
      <c r="BL33" s="102"/>
      <c r="BM33" s="102"/>
      <c r="BN33" s="102"/>
      <c r="BO33" s="104"/>
      <c r="BP33" s="102"/>
      <c r="BQ33" s="102"/>
      <c r="BR33" s="105"/>
      <c r="BS33" s="106"/>
      <c r="BT33" s="102"/>
      <c r="BU33" s="107"/>
      <c r="BV33" s="106"/>
      <c r="BW33" s="108"/>
      <c r="BX33" s="109"/>
      <c r="BY33" s="102"/>
      <c r="BZ33" s="102"/>
      <c r="CA33" s="102"/>
      <c r="CB33" s="102"/>
      <c r="CC33" s="102"/>
      <c r="CD33" s="102"/>
      <c r="CE33" s="102"/>
      <c r="CF33" s="102"/>
      <c r="CG33" s="102"/>
      <c r="CH33" s="102"/>
      <c r="CI33" s="102"/>
      <c r="CJ33" s="102"/>
      <c r="CK33" s="102"/>
      <c r="CL33" s="102"/>
      <c r="CM33" s="158"/>
      <c r="CN33" s="102"/>
      <c r="CO33" s="102"/>
      <c r="CP33" s="159"/>
    </row>
    <row r="34" spans="1:94" ht="15" customHeight="1" x14ac:dyDescent="0.2">
      <c r="A34" s="175"/>
      <c r="B34" s="145"/>
      <c r="C34" s="146"/>
      <c r="D34" s="145"/>
      <c r="E34" s="146"/>
      <c r="F34" s="167"/>
      <c r="G34" s="147"/>
      <c r="H34" s="160"/>
      <c r="I34" s="148"/>
      <c r="J34" s="148"/>
      <c r="M34" s="120"/>
      <c r="N34" s="150"/>
      <c r="O34" s="173"/>
      <c r="P34" s="169"/>
      <c r="Q34" s="170"/>
      <c r="R34" s="152"/>
      <c r="S34" s="153"/>
      <c r="T34" s="153"/>
      <c r="U34" s="154"/>
      <c r="V34" s="155"/>
      <c r="W34" s="156"/>
      <c r="X34" s="102"/>
      <c r="Y34" s="157"/>
      <c r="Z34" s="101"/>
      <c r="AA34" s="22"/>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2"/>
      <c r="BB34" s="102"/>
      <c r="BC34" s="102"/>
      <c r="BD34" s="103"/>
      <c r="BE34" s="105"/>
      <c r="BF34" s="102"/>
      <c r="BG34" s="102"/>
      <c r="BH34" s="102"/>
      <c r="BI34" s="102"/>
      <c r="BJ34" s="103"/>
      <c r="BK34" s="102"/>
      <c r="BL34" s="102"/>
      <c r="BM34" s="102"/>
      <c r="BN34" s="102"/>
      <c r="BO34" s="104"/>
      <c r="BP34" s="102"/>
      <c r="BQ34" s="102"/>
      <c r="BR34" s="105"/>
      <c r="BS34" s="106"/>
      <c r="BT34" s="102"/>
      <c r="BU34" s="107"/>
      <c r="BV34" s="106"/>
      <c r="BW34" s="108"/>
      <c r="BX34" s="109"/>
      <c r="BY34" s="102"/>
      <c r="BZ34" s="102"/>
      <c r="CA34" s="102"/>
      <c r="CB34" s="102"/>
      <c r="CC34" s="102"/>
      <c r="CD34" s="102"/>
      <c r="CE34" s="102"/>
      <c r="CF34" s="102"/>
      <c r="CG34" s="102"/>
      <c r="CH34" s="102"/>
      <c r="CI34" s="102"/>
      <c r="CJ34" s="102"/>
      <c r="CK34" s="102"/>
      <c r="CL34" s="102"/>
      <c r="CM34" s="158"/>
      <c r="CN34" s="102"/>
      <c r="CO34" s="102"/>
      <c r="CP34" s="159"/>
    </row>
    <row r="35" spans="1:94" ht="15" customHeight="1" x14ac:dyDescent="0.2">
      <c r="A35" s="175"/>
      <c r="B35" s="145"/>
      <c r="C35" s="146"/>
      <c r="D35" s="145"/>
      <c r="E35" s="146"/>
      <c r="F35" s="167"/>
      <c r="G35" s="147"/>
      <c r="H35" s="160"/>
      <c r="I35" s="148"/>
      <c r="J35" s="148"/>
      <c r="M35" s="120"/>
      <c r="N35" s="150"/>
      <c r="O35" s="173"/>
      <c r="P35" s="169"/>
      <c r="Q35" s="170"/>
      <c r="R35" s="152"/>
      <c r="S35" s="153"/>
      <c r="T35" s="153"/>
      <c r="U35" s="154"/>
      <c r="V35" s="155"/>
      <c r="W35" s="156"/>
      <c r="X35" s="102"/>
      <c r="Y35" s="157"/>
      <c r="Z35" s="101"/>
      <c r="AA35" s="22"/>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2"/>
      <c r="BB35" s="102"/>
      <c r="BC35" s="102"/>
      <c r="BD35" s="103"/>
      <c r="BE35" s="105"/>
      <c r="BF35" s="102"/>
      <c r="BG35" s="102"/>
      <c r="BH35" s="102"/>
      <c r="BI35" s="102"/>
      <c r="BJ35" s="103"/>
      <c r="BK35" s="102"/>
      <c r="BL35" s="102"/>
      <c r="BM35" s="102"/>
      <c r="BN35" s="102"/>
      <c r="BO35" s="104"/>
      <c r="BP35" s="102"/>
      <c r="BQ35" s="102"/>
      <c r="BR35" s="105"/>
      <c r="BS35" s="106"/>
      <c r="BT35" s="102"/>
      <c r="BU35" s="107"/>
      <c r="BV35" s="106"/>
      <c r="BW35" s="108"/>
      <c r="BX35" s="109"/>
      <c r="BY35" s="102"/>
      <c r="BZ35" s="102"/>
      <c r="CA35" s="102"/>
      <c r="CB35" s="102"/>
      <c r="CC35" s="102"/>
      <c r="CD35" s="102"/>
      <c r="CE35" s="102"/>
      <c r="CF35" s="102"/>
      <c r="CG35" s="102"/>
      <c r="CH35" s="102"/>
      <c r="CI35" s="102"/>
      <c r="CJ35" s="102"/>
      <c r="CK35" s="102"/>
      <c r="CL35" s="102"/>
      <c r="CM35" s="158"/>
      <c r="CN35" s="102"/>
      <c r="CO35" s="102"/>
      <c r="CP35" s="159"/>
    </row>
    <row r="36" spans="1:94" ht="15" customHeight="1" x14ac:dyDescent="0.2">
      <c r="A36" s="175"/>
      <c r="B36" s="145"/>
      <c r="C36" s="146"/>
      <c r="D36" s="145"/>
      <c r="E36" s="146"/>
      <c r="F36" s="167"/>
      <c r="G36" s="147"/>
      <c r="H36" s="160"/>
      <c r="I36" s="148"/>
      <c r="J36" s="148"/>
      <c r="M36" s="120"/>
      <c r="N36" s="150"/>
      <c r="O36" s="173"/>
      <c r="P36" s="169"/>
      <c r="Q36" s="170"/>
      <c r="R36" s="152"/>
      <c r="S36" s="153"/>
      <c r="T36" s="153"/>
      <c r="U36" s="154"/>
      <c r="V36" s="155"/>
      <c r="W36" s="156"/>
      <c r="X36" s="102"/>
      <c r="Y36" s="157"/>
      <c r="Z36" s="101"/>
      <c r="AA36" s="22"/>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2"/>
      <c r="BB36" s="102"/>
      <c r="BC36" s="102"/>
      <c r="BD36" s="103"/>
      <c r="BE36" s="105"/>
      <c r="BF36" s="102"/>
      <c r="BG36" s="102"/>
      <c r="BH36" s="102"/>
      <c r="BI36" s="102"/>
      <c r="BJ36" s="103"/>
      <c r="BK36" s="102"/>
      <c r="BL36" s="102"/>
      <c r="BM36" s="102"/>
      <c r="BN36" s="102"/>
      <c r="BO36" s="104"/>
      <c r="BP36" s="102"/>
      <c r="BQ36" s="102"/>
      <c r="BR36" s="105"/>
      <c r="BS36" s="106"/>
      <c r="BT36" s="102"/>
      <c r="BU36" s="107"/>
      <c r="BV36" s="106"/>
      <c r="BW36" s="108"/>
      <c r="BX36" s="109"/>
      <c r="BY36" s="102"/>
      <c r="BZ36" s="102"/>
      <c r="CA36" s="102"/>
      <c r="CB36" s="102"/>
      <c r="CC36" s="102"/>
      <c r="CD36" s="102"/>
      <c r="CE36" s="102"/>
      <c r="CF36" s="102"/>
      <c r="CG36" s="102"/>
      <c r="CH36" s="102"/>
      <c r="CI36" s="102"/>
      <c r="CJ36" s="102"/>
      <c r="CK36" s="102"/>
      <c r="CL36" s="102"/>
      <c r="CM36" s="158"/>
      <c r="CN36" s="102"/>
      <c r="CO36" s="102"/>
      <c r="CP36" s="159"/>
    </row>
    <row r="37" spans="1:94" ht="15" customHeight="1" x14ac:dyDescent="0.2">
      <c r="A37" s="175"/>
      <c r="B37" s="145"/>
      <c r="C37" s="146"/>
      <c r="D37" s="145"/>
      <c r="E37" s="146"/>
      <c r="F37" s="167"/>
      <c r="G37" s="147"/>
      <c r="H37" s="160"/>
      <c r="I37" s="148"/>
      <c r="J37" s="148"/>
      <c r="M37" s="120"/>
      <c r="N37" s="150"/>
      <c r="O37" s="173"/>
      <c r="P37" s="169"/>
      <c r="Q37" s="170"/>
      <c r="R37" s="152"/>
      <c r="S37" s="153"/>
      <c r="T37" s="153"/>
      <c r="U37" s="154"/>
      <c r="V37" s="155"/>
      <c r="W37" s="156"/>
      <c r="X37" s="102"/>
      <c r="Y37" s="157"/>
      <c r="Z37" s="101"/>
      <c r="AA37" s="22"/>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2"/>
      <c r="BB37" s="102"/>
      <c r="BC37" s="102"/>
      <c r="BD37" s="103"/>
      <c r="BE37" s="105"/>
      <c r="BF37" s="102"/>
      <c r="BG37" s="102"/>
      <c r="BH37" s="102"/>
      <c r="BI37" s="102"/>
      <c r="BJ37" s="103"/>
      <c r="BK37" s="102"/>
      <c r="BL37" s="102"/>
      <c r="BM37" s="102"/>
      <c r="BN37" s="102"/>
      <c r="BO37" s="104"/>
      <c r="BP37" s="102"/>
      <c r="BQ37" s="102"/>
      <c r="BR37" s="105"/>
      <c r="BS37" s="106"/>
      <c r="BT37" s="102"/>
      <c r="BU37" s="107"/>
      <c r="BV37" s="106"/>
      <c r="BW37" s="108"/>
      <c r="BX37" s="109"/>
      <c r="BY37" s="102"/>
      <c r="BZ37" s="102"/>
      <c r="CA37" s="102"/>
      <c r="CB37" s="102"/>
      <c r="CC37" s="102"/>
      <c r="CD37" s="102"/>
      <c r="CE37" s="102"/>
      <c r="CF37" s="102"/>
      <c r="CG37" s="102"/>
      <c r="CH37" s="102"/>
      <c r="CI37" s="102"/>
      <c r="CJ37" s="102"/>
      <c r="CK37" s="102"/>
      <c r="CL37" s="102"/>
      <c r="CM37" s="158"/>
      <c r="CN37" s="102"/>
      <c r="CO37" s="102"/>
      <c r="CP37" s="159"/>
    </row>
    <row r="38" spans="1:94" ht="15" customHeight="1" x14ac:dyDescent="0.2">
      <c r="A38" s="175"/>
      <c r="B38" s="145"/>
      <c r="C38" s="146"/>
      <c r="D38" s="145"/>
      <c r="E38" s="146"/>
      <c r="F38" s="167"/>
      <c r="G38" s="147"/>
      <c r="H38" s="160"/>
      <c r="I38" s="148"/>
      <c r="J38" s="148"/>
      <c r="M38" s="120"/>
      <c r="N38" s="150"/>
      <c r="O38" s="173"/>
      <c r="P38" s="169"/>
      <c r="Q38" s="170"/>
      <c r="R38" s="152"/>
      <c r="S38" s="153"/>
      <c r="T38" s="153"/>
      <c r="U38" s="154"/>
      <c r="V38" s="155"/>
      <c r="W38" s="156"/>
      <c r="X38" s="102"/>
      <c r="Y38" s="157"/>
      <c r="Z38" s="101"/>
      <c r="AA38" s="22"/>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2"/>
      <c r="BB38" s="102"/>
      <c r="BC38" s="102"/>
      <c r="BD38" s="103"/>
      <c r="BE38" s="105"/>
      <c r="BF38" s="102"/>
      <c r="BG38" s="102"/>
      <c r="BH38" s="102"/>
      <c r="BI38" s="102"/>
      <c r="BJ38" s="103"/>
      <c r="BK38" s="102"/>
      <c r="BL38" s="102"/>
      <c r="BM38" s="102"/>
      <c r="BN38" s="102"/>
      <c r="BO38" s="104"/>
      <c r="BP38" s="102"/>
      <c r="BQ38" s="102"/>
      <c r="BR38" s="105"/>
      <c r="BS38" s="106"/>
      <c r="BT38" s="102"/>
      <c r="BU38" s="107"/>
      <c r="BV38" s="106"/>
      <c r="BW38" s="108"/>
      <c r="BX38" s="109"/>
      <c r="BY38" s="102"/>
      <c r="BZ38" s="102"/>
      <c r="CA38" s="102"/>
      <c r="CB38" s="102"/>
      <c r="CC38" s="102"/>
      <c r="CD38" s="102"/>
      <c r="CE38" s="102"/>
      <c r="CF38" s="102"/>
      <c r="CG38" s="102"/>
      <c r="CH38" s="102"/>
      <c r="CI38" s="102"/>
      <c r="CJ38" s="102"/>
      <c r="CK38" s="102"/>
      <c r="CL38" s="102"/>
      <c r="CM38" s="158"/>
      <c r="CN38" s="102"/>
      <c r="CO38" s="102"/>
      <c r="CP38" s="159"/>
    </row>
    <row r="39" spans="1:94" ht="15" customHeight="1" x14ac:dyDescent="0.2">
      <c r="A39" s="175"/>
      <c r="B39" s="145"/>
      <c r="C39" s="146"/>
      <c r="D39" s="145"/>
      <c r="E39" s="146"/>
      <c r="F39" s="167"/>
      <c r="G39" s="147"/>
      <c r="H39" s="160"/>
      <c r="I39" s="148"/>
      <c r="J39" s="148"/>
      <c r="M39" s="120"/>
      <c r="N39" s="150"/>
      <c r="O39" s="173"/>
      <c r="P39" s="169"/>
      <c r="Q39" s="170"/>
      <c r="R39" s="152"/>
      <c r="S39" s="153"/>
      <c r="T39" s="153"/>
      <c r="U39" s="154"/>
      <c r="V39" s="155"/>
      <c r="W39" s="156"/>
      <c r="X39" s="102"/>
      <c r="Y39" s="157"/>
      <c r="Z39" s="101"/>
      <c r="AA39" s="22"/>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2"/>
      <c r="BB39" s="102"/>
      <c r="BC39" s="102"/>
      <c r="BD39" s="103"/>
      <c r="BE39" s="105"/>
      <c r="BF39" s="102"/>
      <c r="BG39" s="102"/>
      <c r="BH39" s="102"/>
      <c r="BI39" s="102"/>
      <c r="BJ39" s="103"/>
      <c r="BK39" s="102"/>
      <c r="BL39" s="102"/>
      <c r="BM39" s="102"/>
      <c r="BN39" s="102"/>
      <c r="BO39" s="104"/>
      <c r="BP39" s="102"/>
      <c r="BQ39" s="102"/>
      <c r="BR39" s="105"/>
      <c r="BS39" s="106"/>
      <c r="BT39" s="102"/>
      <c r="BU39" s="107"/>
      <c r="BV39" s="106"/>
      <c r="BW39" s="108"/>
      <c r="BX39" s="109"/>
      <c r="BY39" s="102"/>
      <c r="BZ39" s="102"/>
      <c r="CA39" s="102"/>
      <c r="CB39" s="102"/>
      <c r="CC39" s="102"/>
      <c r="CD39" s="102"/>
      <c r="CE39" s="102"/>
      <c r="CF39" s="102"/>
      <c r="CG39" s="102"/>
      <c r="CH39" s="102"/>
      <c r="CI39" s="102"/>
      <c r="CJ39" s="102"/>
      <c r="CK39" s="102"/>
      <c r="CL39" s="102"/>
      <c r="CM39" s="158"/>
      <c r="CN39" s="102"/>
      <c r="CO39" s="102"/>
      <c r="CP39" s="159"/>
    </row>
    <row r="40" spans="1:94" ht="15" customHeight="1" x14ac:dyDescent="0.2">
      <c r="A40" s="175"/>
      <c r="B40" s="145"/>
      <c r="C40" s="146"/>
      <c r="D40" s="145"/>
      <c r="E40" s="146"/>
      <c r="F40" s="167"/>
      <c r="G40" s="147"/>
      <c r="H40" s="160"/>
      <c r="I40" s="148"/>
      <c r="J40" s="148"/>
      <c r="M40" s="120"/>
      <c r="N40" s="150"/>
      <c r="O40" s="173"/>
      <c r="P40" s="169"/>
      <c r="Q40" s="170"/>
      <c r="R40" s="152"/>
      <c r="S40" s="153"/>
      <c r="T40" s="153"/>
      <c r="U40" s="154"/>
      <c r="V40" s="155"/>
      <c r="W40" s="156"/>
      <c r="X40" s="102"/>
      <c r="Y40" s="157"/>
      <c r="Z40" s="101"/>
      <c r="AA40" s="22"/>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2"/>
      <c r="BB40" s="102"/>
      <c r="BC40" s="102"/>
      <c r="BD40" s="103"/>
      <c r="BE40" s="105"/>
      <c r="BF40" s="102"/>
      <c r="BG40" s="102"/>
      <c r="BH40" s="102"/>
      <c r="BI40" s="102"/>
      <c r="BJ40" s="103"/>
      <c r="BK40" s="102"/>
      <c r="BL40" s="102"/>
      <c r="BM40" s="102"/>
      <c r="BN40" s="102"/>
      <c r="BO40" s="104"/>
      <c r="BP40" s="102"/>
      <c r="BQ40" s="102"/>
      <c r="BR40" s="105"/>
      <c r="BS40" s="106"/>
      <c r="BT40" s="102"/>
      <c r="BU40" s="107"/>
      <c r="BV40" s="106"/>
      <c r="BW40" s="108"/>
      <c r="BX40" s="109"/>
      <c r="BY40" s="102"/>
      <c r="BZ40" s="102"/>
      <c r="CA40" s="102"/>
      <c r="CB40" s="102"/>
      <c r="CC40" s="102"/>
      <c r="CD40" s="102"/>
      <c r="CE40" s="102"/>
      <c r="CF40" s="102"/>
      <c r="CG40" s="102"/>
      <c r="CH40" s="102"/>
      <c r="CI40" s="102"/>
      <c r="CJ40" s="102"/>
      <c r="CK40" s="102"/>
      <c r="CL40" s="102"/>
      <c r="CM40" s="158"/>
      <c r="CN40" s="102"/>
      <c r="CO40" s="102"/>
      <c r="CP40" s="159"/>
    </row>
    <row r="41" spans="1:94" ht="15" customHeight="1" x14ac:dyDescent="0.2">
      <c r="A41" s="175"/>
      <c r="B41" s="145"/>
      <c r="C41" s="146"/>
      <c r="D41" s="145"/>
      <c r="E41" s="146"/>
      <c r="F41" s="167"/>
      <c r="G41" s="147"/>
      <c r="H41" s="160"/>
      <c r="I41" s="148"/>
      <c r="J41" s="148"/>
      <c r="M41" s="120"/>
      <c r="N41" s="150"/>
      <c r="O41" s="173"/>
      <c r="P41" s="169"/>
      <c r="Q41" s="170"/>
      <c r="R41" s="152"/>
      <c r="S41" s="153"/>
      <c r="T41" s="153"/>
      <c r="U41" s="154"/>
      <c r="V41" s="155"/>
      <c r="W41" s="156"/>
      <c r="X41" s="102"/>
      <c r="Y41" s="157"/>
      <c r="Z41" s="101"/>
      <c r="AA41" s="22"/>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2"/>
      <c r="BB41" s="102"/>
      <c r="BC41" s="102"/>
      <c r="BD41" s="103"/>
      <c r="BE41" s="105"/>
      <c r="BF41" s="102"/>
      <c r="BG41" s="102"/>
      <c r="BH41" s="102"/>
      <c r="BI41" s="102"/>
      <c r="BJ41" s="103"/>
      <c r="BK41" s="102"/>
      <c r="BL41" s="102"/>
      <c r="BM41" s="102"/>
      <c r="BN41" s="102"/>
      <c r="BO41" s="104"/>
      <c r="BP41" s="102"/>
      <c r="BQ41" s="102"/>
      <c r="BR41" s="105"/>
      <c r="BS41" s="106"/>
      <c r="BT41" s="102"/>
      <c r="BU41" s="107"/>
      <c r="BV41" s="106"/>
      <c r="BW41" s="108"/>
      <c r="BX41" s="109"/>
      <c r="BY41" s="102"/>
      <c r="BZ41" s="102"/>
      <c r="CA41" s="102"/>
      <c r="CB41" s="102"/>
      <c r="CC41" s="102"/>
      <c r="CD41" s="102"/>
      <c r="CE41" s="102"/>
      <c r="CF41" s="102"/>
      <c r="CG41" s="102"/>
      <c r="CH41" s="102"/>
      <c r="CI41" s="102"/>
      <c r="CJ41" s="102"/>
      <c r="CK41" s="102"/>
      <c r="CL41" s="102"/>
      <c r="CM41" s="158"/>
      <c r="CN41" s="102"/>
      <c r="CO41" s="102"/>
      <c r="CP41" s="159"/>
    </row>
    <row r="42" spans="1:94" ht="15" customHeight="1" x14ac:dyDescent="0.2">
      <c r="A42" s="175"/>
      <c r="B42" s="145"/>
      <c r="C42" s="146"/>
      <c r="D42" s="145"/>
      <c r="E42" s="146"/>
      <c r="F42" s="167"/>
      <c r="G42" s="147"/>
      <c r="H42" s="160"/>
      <c r="I42" s="148"/>
      <c r="J42" s="148"/>
      <c r="M42" s="120"/>
      <c r="N42" s="150"/>
      <c r="O42" s="173"/>
      <c r="P42" s="169"/>
      <c r="Q42" s="170"/>
      <c r="R42" s="152"/>
      <c r="S42" s="153"/>
      <c r="T42" s="153"/>
      <c r="U42" s="154"/>
      <c r="V42" s="155"/>
      <c r="W42" s="156"/>
      <c r="X42" s="102"/>
      <c r="Y42" s="157"/>
      <c r="Z42" s="101"/>
      <c r="AA42" s="22"/>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2"/>
      <c r="BB42" s="102"/>
      <c r="BC42" s="102"/>
      <c r="BD42" s="103"/>
      <c r="BE42" s="105"/>
      <c r="BF42" s="102"/>
      <c r="BG42" s="102"/>
      <c r="BH42" s="102"/>
      <c r="BI42" s="102"/>
      <c r="BJ42" s="103"/>
      <c r="BK42" s="102"/>
      <c r="BL42" s="102"/>
      <c r="BM42" s="102"/>
      <c r="BN42" s="102"/>
      <c r="BO42" s="104"/>
      <c r="BP42" s="102"/>
      <c r="BQ42" s="102"/>
      <c r="BR42" s="105"/>
      <c r="BS42" s="106"/>
      <c r="BT42" s="102"/>
      <c r="BU42" s="107"/>
      <c r="BV42" s="106"/>
      <c r="BW42" s="108"/>
      <c r="BX42" s="109"/>
      <c r="BY42" s="102"/>
      <c r="BZ42" s="102"/>
      <c r="CA42" s="102"/>
      <c r="CB42" s="102"/>
      <c r="CC42" s="102"/>
      <c r="CD42" s="102"/>
      <c r="CE42" s="102"/>
      <c r="CF42" s="102"/>
      <c r="CG42" s="102"/>
      <c r="CH42" s="102"/>
      <c r="CI42" s="102"/>
      <c r="CJ42" s="102"/>
      <c r="CK42" s="102"/>
      <c r="CL42" s="102"/>
      <c r="CM42" s="158"/>
      <c r="CN42" s="102"/>
      <c r="CO42" s="102"/>
      <c r="CP42" s="159"/>
    </row>
    <row r="43" spans="1:94" ht="15" customHeight="1" x14ac:dyDescent="0.2">
      <c r="A43" s="175"/>
      <c r="B43" s="145"/>
      <c r="C43" s="146"/>
      <c r="D43" s="145"/>
      <c r="E43" s="146"/>
      <c r="F43" s="167"/>
      <c r="G43" s="147"/>
      <c r="H43" s="160"/>
      <c r="I43" s="148"/>
      <c r="J43" s="148"/>
      <c r="M43" s="120"/>
      <c r="N43" s="150"/>
      <c r="O43" s="173"/>
      <c r="P43" s="169"/>
      <c r="Q43" s="170"/>
      <c r="R43" s="152"/>
      <c r="S43" s="153"/>
      <c r="T43" s="153"/>
      <c r="U43" s="154"/>
      <c r="V43" s="155"/>
      <c r="W43" s="156"/>
      <c r="X43" s="102"/>
      <c r="Y43" s="157"/>
      <c r="Z43" s="101"/>
      <c r="AA43" s="22"/>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2"/>
      <c r="BB43" s="102"/>
      <c r="BC43" s="102"/>
      <c r="BD43" s="103"/>
      <c r="BE43" s="105"/>
      <c r="BF43" s="102"/>
      <c r="BG43" s="102"/>
      <c r="BH43" s="102"/>
      <c r="BI43" s="102"/>
      <c r="BJ43" s="103"/>
      <c r="BK43" s="102"/>
      <c r="BL43" s="102"/>
      <c r="BM43" s="102"/>
      <c r="BN43" s="102"/>
      <c r="BO43" s="104"/>
      <c r="BP43" s="102"/>
      <c r="BQ43" s="102"/>
      <c r="BR43" s="105"/>
      <c r="BS43" s="106"/>
      <c r="BT43" s="102"/>
      <c r="BU43" s="107"/>
      <c r="BV43" s="106"/>
      <c r="BW43" s="108"/>
      <c r="BX43" s="109"/>
      <c r="BY43" s="102"/>
      <c r="BZ43" s="102"/>
      <c r="CA43" s="102"/>
      <c r="CB43" s="102"/>
      <c r="CC43" s="102"/>
      <c r="CD43" s="102"/>
      <c r="CE43" s="102"/>
      <c r="CF43" s="102"/>
      <c r="CG43" s="102"/>
      <c r="CH43" s="102"/>
      <c r="CI43" s="102"/>
      <c r="CJ43" s="102"/>
      <c r="CK43" s="102"/>
      <c r="CL43" s="102"/>
      <c r="CM43" s="158"/>
      <c r="CN43" s="102"/>
      <c r="CO43" s="102"/>
      <c r="CP43" s="159"/>
    </row>
    <row r="44" spans="1:94" ht="15" customHeight="1" x14ac:dyDescent="0.2">
      <c r="A44" s="175"/>
      <c r="B44" s="145"/>
      <c r="C44" s="146"/>
      <c r="D44" s="145"/>
      <c r="E44" s="146"/>
      <c r="F44" s="167"/>
      <c r="G44" s="147"/>
      <c r="H44" s="160"/>
      <c r="I44" s="148"/>
      <c r="J44" s="148"/>
      <c r="M44" s="120"/>
      <c r="N44" s="150"/>
      <c r="O44" s="173"/>
      <c r="P44" s="169"/>
      <c r="Q44" s="170"/>
      <c r="R44" s="152"/>
      <c r="S44" s="153"/>
      <c r="T44" s="153"/>
      <c r="U44" s="154"/>
      <c r="V44" s="155"/>
      <c r="W44" s="156"/>
      <c r="X44" s="102"/>
      <c r="Y44" s="157"/>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2"/>
      <c r="BB44" s="102"/>
      <c r="BC44" s="102"/>
      <c r="BD44" s="103"/>
      <c r="BE44" s="105"/>
      <c r="BF44" s="102"/>
      <c r="BG44" s="102"/>
      <c r="BH44" s="102"/>
      <c r="BI44" s="102"/>
      <c r="BJ44" s="103"/>
      <c r="BK44" s="102"/>
      <c r="BL44" s="102"/>
      <c r="BM44" s="102"/>
      <c r="BN44" s="102"/>
      <c r="BO44" s="104"/>
      <c r="BP44" s="102"/>
      <c r="BQ44" s="102"/>
      <c r="BR44" s="105"/>
      <c r="BS44" s="106"/>
      <c r="BT44" s="102"/>
      <c r="BU44" s="107"/>
      <c r="BV44" s="106"/>
      <c r="BW44" s="108"/>
      <c r="BX44" s="109"/>
      <c r="BY44" s="102"/>
      <c r="BZ44" s="102"/>
      <c r="CA44" s="102"/>
      <c r="CB44" s="102"/>
      <c r="CC44" s="102"/>
      <c r="CD44" s="102"/>
      <c r="CE44" s="102"/>
      <c r="CF44" s="102"/>
      <c r="CG44" s="102"/>
      <c r="CH44" s="102"/>
      <c r="CI44" s="102"/>
      <c r="CJ44" s="102"/>
      <c r="CK44" s="102"/>
      <c r="CL44" s="102"/>
      <c r="CM44" s="158"/>
      <c r="CN44" s="102"/>
      <c r="CO44" s="102"/>
      <c r="CP44" s="159"/>
    </row>
    <row r="45" spans="1:94" ht="15" customHeight="1" x14ac:dyDescent="0.2">
      <c r="A45" s="175"/>
      <c r="B45" s="145"/>
      <c r="C45" s="146"/>
      <c r="D45" s="145"/>
      <c r="E45" s="146"/>
      <c r="F45" s="167"/>
      <c r="G45" s="147"/>
      <c r="H45" s="160"/>
      <c r="I45" s="148"/>
      <c r="J45" s="148"/>
      <c r="M45" s="120"/>
      <c r="N45" s="150"/>
      <c r="O45" s="173"/>
      <c r="P45" s="169"/>
      <c r="Q45" s="170"/>
      <c r="R45" s="152"/>
      <c r="S45" s="153"/>
      <c r="T45" s="153"/>
      <c r="U45" s="154"/>
      <c r="V45" s="155"/>
      <c r="W45" s="156"/>
      <c r="X45" s="102"/>
      <c r="Y45" s="157"/>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2"/>
      <c r="BB45" s="102"/>
      <c r="BC45" s="102"/>
      <c r="BD45" s="103"/>
      <c r="BE45" s="105"/>
      <c r="BF45" s="102"/>
      <c r="BG45" s="102"/>
      <c r="BH45" s="102"/>
      <c r="BI45" s="102"/>
      <c r="BJ45" s="103"/>
      <c r="BK45" s="102"/>
      <c r="BL45" s="102"/>
      <c r="BM45" s="102"/>
      <c r="BN45" s="102"/>
      <c r="BO45" s="104"/>
      <c r="BP45" s="102"/>
      <c r="BQ45" s="102"/>
      <c r="BR45" s="105"/>
      <c r="BS45" s="106"/>
      <c r="BT45" s="102"/>
      <c r="BU45" s="107"/>
      <c r="BV45" s="106"/>
      <c r="BW45" s="108"/>
      <c r="BX45" s="109"/>
      <c r="BY45" s="102"/>
      <c r="BZ45" s="102"/>
      <c r="CA45" s="102"/>
      <c r="CB45" s="102"/>
      <c r="CC45" s="102"/>
      <c r="CD45" s="102"/>
      <c r="CE45" s="102"/>
      <c r="CF45" s="102"/>
      <c r="CG45" s="102"/>
      <c r="CH45" s="102"/>
      <c r="CI45" s="102"/>
      <c r="CJ45" s="102"/>
      <c r="CK45" s="102"/>
      <c r="CL45" s="102"/>
      <c r="CM45" s="158"/>
      <c r="CN45" s="102"/>
      <c r="CO45" s="102"/>
      <c r="CP45" s="159"/>
    </row>
    <row r="46" spans="1:94" ht="15" customHeight="1" x14ac:dyDescent="0.2">
      <c r="A46" s="175"/>
      <c r="B46" s="145"/>
      <c r="C46" s="146"/>
      <c r="D46" s="145"/>
      <c r="E46" s="146"/>
      <c r="F46" s="167"/>
      <c r="G46" s="147"/>
      <c r="H46" s="160"/>
      <c r="I46" s="148"/>
      <c r="J46" s="148"/>
      <c r="M46" s="120"/>
      <c r="N46" s="150"/>
      <c r="O46" s="173"/>
      <c r="P46" s="169"/>
      <c r="Q46" s="170"/>
      <c r="R46" s="152"/>
      <c r="S46" s="153"/>
      <c r="T46" s="153"/>
      <c r="U46" s="154"/>
      <c r="V46" s="155"/>
      <c r="W46" s="156"/>
      <c r="X46" s="102"/>
      <c r="Y46" s="157"/>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2"/>
      <c r="BB46" s="102"/>
      <c r="BC46" s="102"/>
      <c r="BD46" s="103"/>
      <c r="BE46" s="105"/>
      <c r="BF46" s="102"/>
      <c r="BG46" s="102"/>
      <c r="BH46" s="102"/>
      <c r="BI46" s="102"/>
      <c r="BJ46" s="103"/>
      <c r="BK46" s="102"/>
      <c r="BL46" s="102"/>
      <c r="BM46" s="102"/>
      <c r="BN46" s="102"/>
      <c r="BO46" s="104"/>
      <c r="BP46" s="102"/>
      <c r="BQ46" s="102"/>
      <c r="BR46" s="105"/>
      <c r="BS46" s="106"/>
      <c r="BT46" s="102"/>
      <c r="BU46" s="107"/>
      <c r="BV46" s="106"/>
      <c r="BW46" s="108"/>
      <c r="BX46" s="109"/>
      <c r="BY46" s="102"/>
      <c r="BZ46" s="102"/>
      <c r="CA46" s="102"/>
      <c r="CB46" s="102"/>
      <c r="CC46" s="102"/>
      <c r="CD46" s="102"/>
      <c r="CE46" s="102"/>
      <c r="CF46" s="102"/>
      <c r="CG46" s="102"/>
      <c r="CH46" s="102"/>
      <c r="CI46" s="102"/>
      <c r="CJ46" s="102"/>
      <c r="CK46" s="102"/>
      <c r="CL46" s="102"/>
      <c r="CM46" s="158"/>
      <c r="CN46" s="102"/>
      <c r="CO46" s="102"/>
      <c r="CP46" s="159"/>
    </row>
    <row r="47" spans="1:94" x14ac:dyDescent="0.2">
      <c r="A47" s="175"/>
      <c r="B47" s="145"/>
      <c r="C47" s="146"/>
      <c r="D47" s="145"/>
      <c r="E47" s="146"/>
      <c r="F47" s="167"/>
      <c r="G47" s="147"/>
      <c r="H47" s="160"/>
      <c r="I47" s="148"/>
      <c r="J47" s="148"/>
      <c r="M47" s="120"/>
      <c r="N47" s="150"/>
      <c r="O47" s="173"/>
      <c r="P47" s="169"/>
      <c r="Q47" s="170"/>
      <c r="R47" s="152"/>
      <c r="S47" s="153"/>
      <c r="T47" s="153"/>
      <c r="U47" s="154"/>
      <c r="V47" s="155"/>
      <c r="W47" s="156"/>
      <c r="X47" s="102"/>
      <c r="Y47" s="157"/>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2"/>
      <c r="BB47" s="102"/>
      <c r="BC47" s="102"/>
      <c r="BD47" s="103"/>
      <c r="BE47" s="105"/>
      <c r="BF47" s="102"/>
      <c r="BG47" s="102"/>
      <c r="BH47" s="102"/>
      <c r="BI47" s="102"/>
      <c r="BJ47" s="103"/>
      <c r="BK47" s="102"/>
      <c r="BL47" s="102"/>
      <c r="BM47" s="102"/>
      <c r="BN47" s="102"/>
      <c r="BO47" s="104"/>
      <c r="BP47" s="102"/>
      <c r="BQ47" s="102"/>
      <c r="BR47" s="105"/>
      <c r="BS47" s="106"/>
      <c r="BT47" s="102"/>
      <c r="BU47" s="107"/>
      <c r="BV47" s="106"/>
      <c r="BW47" s="108"/>
      <c r="BX47" s="109"/>
      <c r="BY47" s="102"/>
      <c r="BZ47" s="102"/>
      <c r="CA47" s="102"/>
      <c r="CB47" s="102"/>
      <c r="CC47" s="102"/>
      <c r="CD47" s="102"/>
      <c r="CE47" s="102"/>
      <c r="CF47" s="102"/>
      <c r="CG47" s="102"/>
      <c r="CH47" s="102"/>
      <c r="CI47" s="102"/>
      <c r="CJ47" s="102"/>
      <c r="CK47" s="102"/>
      <c r="CL47" s="102"/>
      <c r="CM47" s="158"/>
      <c r="CN47" s="102"/>
      <c r="CO47" s="102"/>
    </row>
    <row r="48" spans="1:94" x14ac:dyDescent="0.2">
      <c r="A48" s="175"/>
      <c r="B48" s="145"/>
      <c r="C48" s="146"/>
      <c r="D48" s="145"/>
      <c r="E48" s="146"/>
      <c r="F48" s="167"/>
      <c r="G48" s="147"/>
      <c r="H48" s="160"/>
      <c r="I48" s="148"/>
      <c r="J48" s="148"/>
      <c r="M48" s="120"/>
      <c r="N48" s="150"/>
      <c r="O48" s="173"/>
      <c r="P48" s="169"/>
      <c r="Q48" s="170"/>
      <c r="R48" s="152"/>
      <c r="S48" s="153"/>
      <c r="T48" s="153"/>
      <c r="U48" s="154"/>
      <c r="V48" s="155"/>
      <c r="W48" s="156"/>
      <c r="X48" s="102"/>
      <c r="Y48" s="157"/>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2"/>
      <c r="BB48" s="102"/>
      <c r="BC48" s="102"/>
      <c r="BD48" s="103"/>
      <c r="BE48" s="105"/>
      <c r="BF48" s="102"/>
      <c r="BG48" s="102"/>
      <c r="BH48" s="102"/>
      <c r="BI48" s="102"/>
      <c r="BJ48" s="103"/>
      <c r="BK48" s="102"/>
      <c r="BL48" s="102"/>
      <c r="BM48" s="102"/>
      <c r="BN48" s="102"/>
      <c r="BO48" s="104"/>
      <c r="BP48" s="102"/>
      <c r="BQ48" s="102"/>
      <c r="BR48" s="105"/>
      <c r="BS48" s="106"/>
      <c r="BT48" s="102"/>
      <c r="BU48" s="107"/>
      <c r="BV48" s="106"/>
      <c r="BW48" s="108"/>
      <c r="BX48" s="109"/>
      <c r="BY48" s="102"/>
      <c r="BZ48" s="102"/>
      <c r="CA48" s="102"/>
      <c r="CB48" s="102"/>
      <c r="CC48" s="102"/>
      <c r="CD48" s="102"/>
      <c r="CE48" s="102"/>
      <c r="CF48" s="102"/>
      <c r="CG48" s="102"/>
      <c r="CH48" s="102"/>
      <c r="CI48" s="102"/>
      <c r="CJ48" s="102"/>
      <c r="CK48" s="102"/>
      <c r="CL48" s="102"/>
      <c r="CM48" s="158"/>
      <c r="CN48" s="102"/>
      <c r="CO48" s="102"/>
    </row>
    <row r="49" spans="1:93" x14ac:dyDescent="0.2">
      <c r="A49" s="175"/>
      <c r="B49" s="145"/>
      <c r="C49" s="146"/>
      <c r="D49" s="145"/>
      <c r="E49" s="146"/>
      <c r="F49" s="167"/>
      <c r="G49" s="147"/>
      <c r="H49" s="160"/>
      <c r="I49" s="148"/>
      <c r="J49" s="148"/>
      <c r="M49" s="120"/>
      <c r="N49" s="150"/>
      <c r="O49" s="173"/>
      <c r="P49" s="169"/>
      <c r="Q49" s="170"/>
      <c r="R49" s="152"/>
      <c r="S49" s="153"/>
      <c r="T49" s="153"/>
      <c r="U49" s="154"/>
      <c r="V49" s="155"/>
      <c r="W49" s="156"/>
      <c r="X49" s="102"/>
      <c r="Y49" s="157"/>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2"/>
      <c r="BB49" s="102"/>
      <c r="BC49" s="102"/>
      <c r="BD49" s="103"/>
      <c r="BE49" s="105"/>
      <c r="BF49" s="102"/>
      <c r="BG49" s="102"/>
      <c r="BH49" s="102"/>
      <c r="BI49" s="102"/>
      <c r="BJ49" s="103"/>
      <c r="BK49" s="102"/>
      <c r="BL49" s="102"/>
      <c r="BM49" s="102"/>
      <c r="BN49" s="102"/>
      <c r="BO49" s="104"/>
      <c r="BP49" s="102"/>
      <c r="BQ49" s="102"/>
      <c r="BR49" s="105"/>
      <c r="BS49" s="106"/>
      <c r="BT49" s="102"/>
      <c r="BU49" s="107"/>
      <c r="BV49" s="106"/>
      <c r="BW49" s="108"/>
      <c r="BX49" s="109"/>
      <c r="BY49" s="102"/>
      <c r="BZ49" s="102"/>
      <c r="CA49" s="102"/>
      <c r="CB49" s="102"/>
      <c r="CC49" s="102"/>
      <c r="CD49" s="102"/>
      <c r="CE49" s="102"/>
      <c r="CF49" s="102"/>
      <c r="CG49" s="102"/>
      <c r="CH49" s="102"/>
      <c r="CI49" s="102"/>
      <c r="CJ49" s="102"/>
      <c r="CK49" s="102"/>
      <c r="CL49" s="102"/>
      <c r="CM49" s="158"/>
      <c r="CN49" s="102"/>
      <c r="CO49" s="102"/>
    </row>
    <row r="50" spans="1:93" x14ac:dyDescent="0.2">
      <c r="A50" s="175"/>
      <c r="B50" s="145"/>
      <c r="C50" s="146"/>
      <c r="D50" s="145"/>
      <c r="E50" s="146"/>
      <c r="F50" s="167"/>
      <c r="G50" s="147"/>
      <c r="H50" s="160"/>
      <c r="I50" s="148"/>
      <c r="J50" s="148"/>
      <c r="M50" s="120"/>
      <c r="N50" s="150"/>
      <c r="O50" s="173"/>
      <c r="P50" s="169"/>
      <c r="Q50" s="170"/>
      <c r="R50" s="152"/>
      <c r="S50" s="153"/>
      <c r="T50" s="153"/>
      <c r="U50" s="154"/>
      <c r="V50" s="155"/>
      <c r="W50" s="156"/>
      <c r="X50" s="102"/>
      <c r="Y50" s="157"/>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2"/>
      <c r="BB50" s="102"/>
      <c r="BC50" s="102"/>
      <c r="BD50" s="103"/>
      <c r="BE50" s="105"/>
      <c r="BF50" s="102"/>
      <c r="BG50" s="102"/>
      <c r="BH50" s="102"/>
      <c r="BI50" s="102"/>
      <c r="BJ50" s="103"/>
      <c r="BK50" s="102"/>
      <c r="BL50" s="102"/>
      <c r="BM50" s="102"/>
      <c r="BN50" s="102"/>
      <c r="BO50" s="104"/>
      <c r="BP50" s="102"/>
      <c r="BQ50" s="102"/>
      <c r="BR50" s="105"/>
      <c r="BS50" s="106"/>
      <c r="BT50" s="102"/>
      <c r="BU50" s="107"/>
      <c r="BV50" s="106"/>
      <c r="BW50" s="108"/>
      <c r="BX50" s="109"/>
      <c r="BY50" s="102"/>
      <c r="BZ50" s="102"/>
      <c r="CA50" s="102"/>
      <c r="CB50" s="102"/>
      <c r="CC50" s="102"/>
      <c r="CD50" s="102"/>
      <c r="CE50" s="102"/>
      <c r="CF50" s="102"/>
      <c r="CG50" s="102"/>
      <c r="CH50" s="102"/>
      <c r="CI50" s="102"/>
      <c r="CJ50" s="102"/>
      <c r="CK50" s="102"/>
      <c r="CL50" s="102"/>
      <c r="CM50" s="158"/>
      <c r="CN50" s="102"/>
      <c r="CO50" s="102"/>
    </row>
    <row r="51" spans="1:93" x14ac:dyDescent="0.2">
      <c r="A51" s="175"/>
      <c r="B51" s="145"/>
      <c r="C51" s="146"/>
      <c r="D51" s="145"/>
      <c r="E51" s="146"/>
      <c r="F51" s="167"/>
      <c r="G51" s="147"/>
      <c r="H51" s="160"/>
      <c r="I51" s="148"/>
      <c r="J51" s="148"/>
      <c r="M51" s="120"/>
      <c r="N51" s="150"/>
      <c r="O51" s="173"/>
      <c r="P51" s="169"/>
      <c r="Q51" s="170"/>
      <c r="R51" s="152"/>
      <c r="S51" s="153"/>
      <c r="T51" s="153"/>
      <c r="U51" s="154"/>
      <c r="V51" s="155"/>
      <c r="W51" s="156"/>
      <c r="X51" s="102"/>
      <c r="Y51" s="157"/>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2"/>
      <c r="BB51" s="102"/>
      <c r="BC51" s="102"/>
      <c r="BD51" s="103"/>
      <c r="BE51" s="105"/>
      <c r="BF51" s="102"/>
      <c r="BG51" s="102"/>
      <c r="BH51" s="102"/>
      <c r="BI51" s="102"/>
      <c r="BJ51" s="103"/>
      <c r="BK51" s="102"/>
      <c r="BL51" s="102"/>
      <c r="BM51" s="102"/>
      <c r="BN51" s="102"/>
      <c r="BO51" s="104"/>
      <c r="BP51" s="102"/>
      <c r="BQ51" s="102"/>
      <c r="BR51" s="105"/>
      <c r="BS51" s="106"/>
      <c r="BT51" s="102"/>
      <c r="BU51" s="107"/>
      <c r="BV51" s="106"/>
      <c r="BW51" s="108"/>
      <c r="BX51" s="109"/>
      <c r="BY51" s="102"/>
      <c r="BZ51" s="102"/>
      <c r="CA51" s="102"/>
      <c r="CB51" s="102"/>
      <c r="CC51" s="102"/>
      <c r="CD51" s="102"/>
      <c r="CE51" s="102"/>
      <c r="CF51" s="102"/>
      <c r="CG51" s="102"/>
      <c r="CH51" s="102"/>
      <c r="CI51" s="102"/>
      <c r="CJ51" s="102"/>
      <c r="CK51" s="102"/>
      <c r="CL51" s="102"/>
      <c r="CM51" s="158"/>
      <c r="CN51" s="102"/>
      <c r="CO51" s="102"/>
    </row>
    <row r="52" spans="1:93" ht="18" customHeight="1" x14ac:dyDescent="0.2">
      <c r="A52" s="175"/>
      <c r="B52" s="145"/>
      <c r="C52" s="146"/>
      <c r="D52" s="145"/>
      <c r="E52" s="146"/>
      <c r="F52" s="167"/>
      <c r="G52" s="147"/>
      <c r="H52" s="160"/>
      <c r="I52" s="148"/>
      <c r="J52" s="148"/>
      <c r="M52" s="120"/>
      <c r="N52" s="150"/>
      <c r="O52" s="173"/>
      <c r="P52" s="169"/>
      <c r="Q52" s="170"/>
      <c r="R52" s="152"/>
      <c r="S52" s="153"/>
      <c r="T52" s="153"/>
      <c r="U52" s="154"/>
      <c r="V52" s="155"/>
      <c r="W52" s="156"/>
      <c r="X52" s="102"/>
      <c r="Y52" s="157"/>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2"/>
      <c r="BB52" s="102"/>
      <c r="BC52" s="102"/>
      <c r="BD52" s="103"/>
      <c r="BE52" s="105"/>
      <c r="BF52" s="102"/>
      <c r="BG52" s="102"/>
      <c r="BH52" s="102"/>
      <c r="BI52" s="102"/>
      <c r="BJ52" s="103"/>
      <c r="BK52" s="102"/>
      <c r="BL52" s="102"/>
      <c r="BM52" s="102"/>
      <c r="BN52" s="102"/>
      <c r="BO52" s="104"/>
      <c r="BP52" s="102"/>
      <c r="BQ52" s="102"/>
      <c r="BR52" s="105"/>
      <c r="BS52" s="106"/>
      <c r="BT52" s="102"/>
      <c r="BU52" s="107"/>
      <c r="BV52" s="106"/>
      <c r="BW52" s="108"/>
      <c r="BX52" s="109"/>
      <c r="BY52" s="102"/>
      <c r="BZ52" s="102"/>
      <c r="CA52" s="102"/>
      <c r="CB52" s="102"/>
      <c r="CC52" s="102"/>
      <c r="CD52" s="102"/>
      <c r="CE52" s="102"/>
      <c r="CF52" s="102"/>
      <c r="CG52" s="102"/>
      <c r="CH52" s="102"/>
      <c r="CI52" s="102"/>
      <c r="CJ52" s="102"/>
      <c r="CK52" s="102"/>
      <c r="CL52" s="102"/>
      <c r="CM52" s="158"/>
      <c r="CN52" s="102"/>
      <c r="CO52" s="102"/>
    </row>
    <row r="53" spans="1:93" x14ac:dyDescent="0.2">
      <c r="A53" s="175"/>
      <c r="B53" s="145"/>
      <c r="C53" s="146"/>
      <c r="D53" s="145"/>
      <c r="E53" s="146"/>
      <c r="F53" s="167"/>
      <c r="G53" s="147"/>
      <c r="H53" s="160"/>
      <c r="I53" s="148"/>
      <c r="J53" s="148"/>
      <c r="M53" s="120"/>
      <c r="N53" s="150"/>
      <c r="O53" s="173"/>
      <c r="P53" s="169"/>
      <c r="Q53" s="170"/>
      <c r="R53" s="152"/>
      <c r="S53" s="153"/>
      <c r="T53" s="153"/>
      <c r="U53" s="154"/>
      <c r="V53" s="155"/>
      <c r="W53" s="156"/>
      <c r="X53" s="102"/>
      <c r="Y53" s="157"/>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2"/>
      <c r="BB53" s="102"/>
      <c r="BC53" s="102"/>
      <c r="BD53" s="103"/>
      <c r="BE53" s="105"/>
      <c r="BF53" s="102"/>
      <c r="BG53" s="102"/>
      <c r="BH53" s="102"/>
      <c r="BI53" s="102"/>
      <c r="BJ53" s="103"/>
      <c r="BK53" s="102"/>
      <c r="BL53" s="102"/>
      <c r="BM53" s="102"/>
      <c r="BN53" s="102"/>
      <c r="BO53" s="104"/>
      <c r="BP53" s="102"/>
      <c r="BQ53" s="102"/>
      <c r="BR53" s="105"/>
      <c r="BS53" s="106"/>
      <c r="BT53" s="102"/>
      <c r="BU53" s="107"/>
      <c r="BV53" s="106"/>
      <c r="BW53" s="108"/>
      <c r="BX53" s="109"/>
      <c r="BY53" s="102"/>
      <c r="BZ53" s="102"/>
      <c r="CA53" s="102"/>
      <c r="CB53" s="102"/>
      <c r="CC53" s="102"/>
      <c r="CD53" s="102"/>
      <c r="CE53" s="102"/>
      <c r="CF53" s="102"/>
      <c r="CG53" s="102"/>
      <c r="CH53" s="102"/>
      <c r="CI53" s="102"/>
      <c r="CJ53" s="102"/>
      <c r="CK53" s="102"/>
      <c r="CL53" s="102"/>
      <c r="CM53" s="158"/>
      <c r="CN53" s="102"/>
      <c r="CO53" s="102"/>
    </row>
    <row r="54" spans="1:93" x14ac:dyDescent="0.2">
      <c r="A54" s="175"/>
      <c r="B54" s="145"/>
      <c r="C54" s="146"/>
      <c r="D54" s="145"/>
      <c r="E54" s="146"/>
      <c r="F54" s="167"/>
      <c r="G54" s="147"/>
      <c r="H54" s="160"/>
      <c r="I54" s="148"/>
      <c r="J54" s="148"/>
      <c r="M54" s="120"/>
      <c r="N54" s="150"/>
      <c r="O54" s="173"/>
      <c r="P54" s="169"/>
      <c r="Q54" s="170"/>
      <c r="R54" s="152"/>
      <c r="S54" s="153"/>
      <c r="T54" s="153"/>
      <c r="U54" s="154"/>
      <c r="V54" s="155"/>
      <c r="W54" s="156"/>
      <c r="X54" s="102"/>
      <c r="Y54" s="157"/>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2"/>
      <c r="BB54" s="102"/>
      <c r="BC54" s="102"/>
      <c r="BD54" s="103"/>
      <c r="BE54" s="105"/>
      <c r="BF54" s="102"/>
      <c r="BG54" s="102"/>
      <c r="BH54" s="102"/>
      <c r="BI54" s="102"/>
      <c r="BJ54" s="103"/>
      <c r="BK54" s="102"/>
      <c r="BL54" s="102"/>
      <c r="BM54" s="102"/>
      <c r="BN54" s="102"/>
      <c r="BO54" s="104"/>
      <c r="BP54" s="102"/>
      <c r="BQ54" s="102"/>
      <c r="BR54" s="105"/>
      <c r="BS54" s="106"/>
      <c r="BT54" s="102"/>
      <c r="BU54" s="107"/>
      <c r="BV54" s="106"/>
      <c r="BW54" s="108"/>
      <c r="BX54" s="109"/>
      <c r="BY54" s="102"/>
      <c r="BZ54" s="102"/>
      <c r="CA54" s="102"/>
      <c r="CB54" s="102"/>
      <c r="CC54" s="102"/>
      <c r="CD54" s="102"/>
      <c r="CE54" s="102"/>
      <c r="CF54" s="102"/>
      <c r="CG54" s="102"/>
      <c r="CH54" s="102"/>
      <c r="CI54" s="102"/>
      <c r="CJ54" s="102"/>
      <c r="CK54" s="102"/>
      <c r="CL54" s="102"/>
      <c r="CM54" s="158"/>
      <c r="CN54" s="102"/>
      <c r="CO54" s="102"/>
    </row>
    <row r="55" spans="1:93" x14ac:dyDescent="0.2">
      <c r="A55" s="175"/>
      <c r="B55" s="145"/>
      <c r="C55" s="146"/>
      <c r="D55" s="145"/>
      <c r="E55" s="146"/>
      <c r="F55" s="167"/>
      <c r="G55" s="147"/>
      <c r="H55" s="160"/>
      <c r="I55" s="148"/>
      <c r="J55" s="148"/>
      <c r="M55" s="120"/>
      <c r="N55" s="150"/>
      <c r="O55" s="173"/>
      <c r="P55" s="169"/>
      <c r="Q55" s="170"/>
      <c r="R55" s="152"/>
      <c r="S55" s="153"/>
      <c r="T55" s="153"/>
      <c r="U55" s="154"/>
      <c r="V55" s="155"/>
      <c r="W55" s="156"/>
      <c r="X55" s="102"/>
      <c r="Y55" s="157"/>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2"/>
      <c r="BB55" s="102"/>
      <c r="BC55" s="102"/>
      <c r="BD55" s="103"/>
      <c r="BE55" s="105"/>
      <c r="BF55" s="102"/>
      <c r="BG55" s="102"/>
      <c r="BH55" s="102"/>
      <c r="BI55" s="102"/>
      <c r="BJ55" s="103"/>
      <c r="BK55" s="102"/>
      <c r="BL55" s="102"/>
      <c r="BM55" s="102"/>
      <c r="BN55" s="102"/>
      <c r="BO55" s="104"/>
      <c r="BP55" s="102"/>
      <c r="BQ55" s="102"/>
      <c r="BR55" s="105"/>
      <c r="BS55" s="106"/>
      <c r="BT55" s="102"/>
      <c r="BU55" s="107"/>
      <c r="BV55" s="106"/>
      <c r="BW55" s="108"/>
      <c r="BX55" s="109"/>
      <c r="BY55" s="102"/>
      <c r="BZ55" s="102"/>
      <c r="CA55" s="102"/>
      <c r="CB55" s="102"/>
      <c r="CC55" s="102"/>
      <c r="CD55" s="102"/>
      <c r="CE55" s="102"/>
      <c r="CF55" s="102"/>
      <c r="CG55" s="102"/>
      <c r="CH55" s="102"/>
      <c r="CI55" s="102"/>
      <c r="CJ55" s="102"/>
      <c r="CK55" s="102"/>
      <c r="CL55" s="102"/>
      <c r="CM55" s="158"/>
      <c r="CN55" s="102"/>
      <c r="CO55" s="102"/>
    </row>
    <row r="56" spans="1:93" x14ac:dyDescent="0.2">
      <c r="A56" s="175"/>
      <c r="B56" s="145"/>
      <c r="C56" s="146"/>
      <c r="D56" s="145"/>
      <c r="E56" s="146"/>
      <c r="F56" s="167"/>
      <c r="G56" s="147"/>
      <c r="H56" s="160"/>
      <c r="I56" s="148"/>
      <c r="J56" s="148"/>
      <c r="M56" s="120"/>
      <c r="N56" s="150"/>
      <c r="O56" s="173"/>
      <c r="P56" s="169"/>
      <c r="Q56" s="170"/>
      <c r="R56" s="152"/>
      <c r="S56" s="153"/>
      <c r="T56" s="153"/>
      <c r="U56" s="154"/>
      <c r="V56" s="155"/>
      <c r="W56" s="156"/>
      <c r="X56" s="102"/>
      <c r="Y56" s="157"/>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2"/>
      <c r="BB56" s="102"/>
      <c r="BC56" s="102"/>
      <c r="BD56" s="103"/>
      <c r="BE56" s="105"/>
      <c r="BF56" s="102"/>
      <c r="BG56" s="102"/>
      <c r="BH56" s="102"/>
      <c r="BI56" s="102"/>
      <c r="BJ56" s="103"/>
      <c r="BK56" s="102"/>
      <c r="BL56" s="102"/>
      <c r="BM56" s="102"/>
      <c r="BN56" s="102"/>
      <c r="BO56" s="104"/>
      <c r="BP56" s="102"/>
      <c r="BQ56" s="102"/>
      <c r="BR56" s="105"/>
      <c r="BS56" s="106"/>
      <c r="BT56" s="102"/>
      <c r="BU56" s="107"/>
      <c r="BV56" s="106"/>
      <c r="BW56" s="108"/>
      <c r="BX56" s="109"/>
      <c r="BY56" s="102"/>
      <c r="BZ56" s="102"/>
      <c r="CA56" s="102"/>
      <c r="CB56" s="102"/>
      <c r="CC56" s="102"/>
      <c r="CD56" s="102"/>
      <c r="CE56" s="102"/>
      <c r="CF56" s="102"/>
      <c r="CG56" s="102"/>
      <c r="CH56" s="102"/>
      <c r="CI56" s="102"/>
      <c r="CJ56" s="102"/>
      <c r="CK56" s="102"/>
      <c r="CL56" s="102"/>
      <c r="CM56" s="158"/>
      <c r="CN56" s="102"/>
      <c r="CO56" s="102"/>
    </row>
    <row r="57" spans="1:93" x14ac:dyDescent="0.2">
      <c r="A57" s="175"/>
      <c r="B57" s="145"/>
      <c r="C57" s="146"/>
      <c r="D57" s="145"/>
      <c r="E57" s="146"/>
      <c r="F57" s="167"/>
      <c r="G57" s="147"/>
      <c r="H57" s="160"/>
      <c r="I57" s="148"/>
      <c r="J57" s="148"/>
      <c r="M57" s="120"/>
      <c r="N57" s="150"/>
      <c r="O57" s="173"/>
      <c r="P57" s="169"/>
      <c r="Q57" s="170"/>
      <c r="R57" s="152"/>
      <c r="S57" s="153"/>
      <c r="T57" s="153"/>
      <c r="U57" s="154"/>
      <c r="V57" s="155"/>
      <c r="W57" s="156"/>
      <c r="X57" s="102"/>
      <c r="Y57" s="157"/>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2"/>
      <c r="BB57" s="102"/>
      <c r="BC57" s="102"/>
      <c r="BD57" s="103"/>
      <c r="BE57" s="105"/>
      <c r="BF57" s="102"/>
      <c r="BG57" s="102"/>
      <c r="BH57" s="102"/>
      <c r="BI57" s="102"/>
      <c r="BJ57" s="103"/>
      <c r="BK57" s="102"/>
      <c r="BL57" s="102"/>
      <c r="BM57" s="102"/>
      <c r="BN57" s="102"/>
      <c r="BO57" s="104"/>
      <c r="BP57" s="102"/>
      <c r="BQ57" s="102"/>
      <c r="BR57" s="105"/>
      <c r="BS57" s="106"/>
      <c r="BT57" s="102"/>
      <c r="BU57" s="107"/>
      <c r="BV57" s="106"/>
      <c r="BW57" s="108"/>
      <c r="BX57" s="109"/>
      <c r="BY57" s="102"/>
      <c r="BZ57" s="102"/>
      <c r="CA57" s="102"/>
      <c r="CB57" s="102"/>
      <c r="CC57" s="102"/>
      <c r="CD57" s="102"/>
      <c r="CE57" s="102"/>
      <c r="CF57" s="102"/>
      <c r="CG57" s="102"/>
      <c r="CH57" s="102"/>
      <c r="CI57" s="102"/>
      <c r="CJ57" s="102"/>
      <c r="CK57" s="102"/>
      <c r="CL57" s="102"/>
      <c r="CM57" s="158"/>
      <c r="CN57" s="102"/>
      <c r="CO57" s="102"/>
    </row>
    <row r="58" spans="1:93" x14ac:dyDescent="0.2">
      <c r="A58" s="175"/>
      <c r="B58" s="145"/>
      <c r="C58" s="146"/>
      <c r="D58" s="145"/>
      <c r="E58" s="146"/>
      <c r="F58" s="167"/>
      <c r="G58" s="147"/>
      <c r="H58" s="160"/>
      <c r="I58" s="148"/>
      <c r="J58" s="148"/>
      <c r="M58" s="120"/>
      <c r="N58" s="150"/>
      <c r="O58" s="173"/>
      <c r="P58" s="169"/>
      <c r="Q58" s="170"/>
      <c r="R58" s="152"/>
      <c r="S58" s="153"/>
      <c r="T58" s="153"/>
      <c r="U58" s="154"/>
      <c r="V58" s="155"/>
      <c r="W58" s="156"/>
      <c r="X58" s="102"/>
      <c r="Y58" s="157"/>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2"/>
      <c r="BB58" s="102"/>
      <c r="BC58" s="102"/>
      <c r="BD58" s="103"/>
      <c r="BE58" s="105"/>
      <c r="BF58" s="102"/>
      <c r="BG58" s="102"/>
      <c r="BH58" s="102"/>
      <c r="BI58" s="102"/>
      <c r="BJ58" s="103"/>
      <c r="BK58" s="102"/>
      <c r="BL58" s="102"/>
      <c r="BM58" s="102"/>
      <c r="BN58" s="102"/>
      <c r="BO58" s="104"/>
      <c r="BP58" s="102"/>
      <c r="BQ58" s="102"/>
      <c r="BR58" s="105"/>
      <c r="BS58" s="106"/>
      <c r="BT58" s="102"/>
      <c r="BU58" s="107"/>
      <c r="BV58" s="106"/>
      <c r="BW58" s="108"/>
      <c r="BX58" s="109"/>
      <c r="BY58" s="102"/>
      <c r="BZ58" s="102"/>
      <c r="CA58" s="102"/>
      <c r="CB58" s="102"/>
      <c r="CC58" s="102"/>
      <c r="CD58" s="102"/>
      <c r="CE58" s="102"/>
      <c r="CF58" s="102"/>
      <c r="CG58" s="102"/>
      <c r="CH58" s="102"/>
      <c r="CI58" s="102"/>
      <c r="CJ58" s="102"/>
      <c r="CK58" s="102"/>
      <c r="CL58" s="102"/>
      <c r="CM58" s="158"/>
      <c r="CN58" s="102"/>
      <c r="CO58" s="102"/>
    </row>
    <row r="59" spans="1:93" x14ac:dyDescent="0.2">
      <c r="A59" s="175"/>
      <c r="B59" s="145"/>
      <c r="C59" s="146"/>
      <c r="D59" s="145"/>
      <c r="E59" s="146"/>
      <c r="F59" s="167"/>
      <c r="G59" s="147"/>
      <c r="H59" s="160"/>
      <c r="I59" s="148"/>
      <c r="J59" s="148"/>
      <c r="M59" s="120"/>
      <c r="N59" s="150"/>
      <c r="O59" s="173"/>
      <c r="P59" s="169"/>
      <c r="Q59" s="170"/>
      <c r="R59" s="152"/>
      <c r="S59" s="153"/>
      <c r="T59" s="153"/>
      <c r="U59" s="154"/>
      <c r="V59" s="155"/>
      <c r="W59" s="156"/>
      <c r="X59" s="102"/>
      <c r="Y59" s="157"/>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2"/>
      <c r="BB59" s="102"/>
      <c r="BC59" s="102"/>
      <c r="BD59" s="103"/>
      <c r="BE59" s="105"/>
      <c r="BF59" s="102"/>
      <c r="BG59" s="102"/>
      <c r="BH59" s="102"/>
      <c r="BI59" s="102"/>
      <c r="BJ59" s="103"/>
      <c r="BK59" s="102"/>
      <c r="BL59" s="102"/>
      <c r="BM59" s="102"/>
      <c r="BN59" s="102"/>
      <c r="BO59" s="104"/>
      <c r="BP59" s="102"/>
      <c r="BQ59" s="102"/>
      <c r="BR59" s="105"/>
      <c r="BS59" s="106"/>
      <c r="BT59" s="102"/>
      <c r="BU59" s="107"/>
      <c r="BV59" s="106"/>
      <c r="BW59" s="108"/>
      <c r="BX59" s="109"/>
      <c r="BY59" s="102"/>
      <c r="BZ59" s="102"/>
      <c r="CA59" s="102"/>
      <c r="CB59" s="102"/>
      <c r="CC59" s="102"/>
      <c r="CD59" s="102"/>
      <c r="CE59" s="102"/>
      <c r="CF59" s="102"/>
      <c r="CG59" s="102"/>
      <c r="CH59" s="102"/>
      <c r="CI59" s="102"/>
      <c r="CJ59" s="102"/>
      <c r="CK59" s="102"/>
      <c r="CL59" s="102"/>
      <c r="CM59" s="158"/>
      <c r="CN59" s="102"/>
      <c r="CO59" s="102"/>
    </row>
    <row r="60" spans="1:93" x14ac:dyDescent="0.2">
      <c r="A60" s="175"/>
      <c r="B60" s="145"/>
      <c r="C60" s="146"/>
      <c r="D60" s="145"/>
      <c r="E60" s="146"/>
      <c r="F60" s="167"/>
      <c r="G60" s="147"/>
      <c r="H60" s="160"/>
      <c r="I60" s="148"/>
      <c r="J60" s="148"/>
      <c r="M60" s="120"/>
      <c r="N60" s="150"/>
      <c r="O60" s="173"/>
      <c r="P60" s="169"/>
      <c r="Q60" s="170"/>
      <c r="R60" s="152"/>
      <c r="S60" s="153"/>
      <c r="T60" s="153"/>
      <c r="U60" s="154"/>
      <c r="V60" s="155"/>
      <c r="W60" s="156"/>
      <c r="X60" s="102"/>
      <c r="Y60" s="157"/>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2"/>
      <c r="BB60" s="102"/>
      <c r="BC60" s="102"/>
      <c r="BD60" s="103"/>
      <c r="BE60" s="105"/>
      <c r="BF60" s="102"/>
      <c r="BG60" s="102"/>
      <c r="BH60" s="102"/>
      <c r="BI60" s="102"/>
      <c r="BJ60" s="103"/>
      <c r="BK60" s="102"/>
      <c r="BL60" s="102"/>
      <c r="BM60" s="102"/>
      <c r="BN60" s="102"/>
      <c r="BO60" s="104"/>
      <c r="BP60" s="102"/>
      <c r="BQ60" s="102"/>
      <c r="BR60" s="105"/>
      <c r="BS60" s="106"/>
      <c r="BT60" s="102"/>
      <c r="BU60" s="107"/>
      <c r="BV60" s="106"/>
      <c r="BW60" s="108"/>
      <c r="BX60" s="109"/>
      <c r="BY60" s="102"/>
      <c r="BZ60" s="102"/>
      <c r="CA60" s="102"/>
      <c r="CB60" s="102"/>
      <c r="CC60" s="102"/>
      <c r="CD60" s="102"/>
      <c r="CE60" s="102"/>
      <c r="CF60" s="102"/>
      <c r="CG60" s="102"/>
      <c r="CH60" s="102"/>
      <c r="CI60" s="102"/>
      <c r="CJ60" s="102"/>
      <c r="CK60" s="102"/>
      <c r="CL60" s="102"/>
      <c r="CM60" s="158"/>
      <c r="CN60" s="102"/>
      <c r="CO60" s="102"/>
    </row>
    <row r="61" spans="1:93" x14ac:dyDescent="0.2">
      <c r="A61" s="175"/>
      <c r="B61" s="145"/>
      <c r="C61" s="146"/>
      <c r="D61" s="145"/>
      <c r="E61" s="146"/>
      <c r="F61" s="167"/>
      <c r="G61" s="147"/>
      <c r="H61" s="160"/>
      <c r="I61" s="148"/>
      <c r="J61" s="148"/>
      <c r="M61" s="120"/>
      <c r="N61" s="150"/>
      <c r="O61" s="173"/>
      <c r="P61" s="169"/>
      <c r="Q61" s="170"/>
      <c r="R61" s="152"/>
      <c r="S61" s="153"/>
      <c r="T61" s="153"/>
      <c r="U61" s="154"/>
      <c r="V61" s="155"/>
      <c r="W61" s="156"/>
      <c r="X61" s="102"/>
      <c r="Y61" s="157"/>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2"/>
      <c r="BB61" s="102"/>
      <c r="BC61" s="102"/>
      <c r="BD61" s="103"/>
      <c r="BE61" s="105"/>
      <c r="BF61" s="102"/>
      <c r="BG61" s="102"/>
      <c r="BH61" s="102"/>
      <c r="BI61" s="102"/>
      <c r="BJ61" s="103"/>
      <c r="BK61" s="102"/>
      <c r="BL61" s="102"/>
      <c r="BM61" s="102"/>
      <c r="BN61" s="102"/>
      <c r="BO61" s="104"/>
      <c r="BP61" s="102"/>
      <c r="BQ61" s="102"/>
      <c r="BR61" s="105"/>
      <c r="BS61" s="106"/>
      <c r="BT61" s="102"/>
      <c r="BU61" s="107"/>
      <c r="BV61" s="106"/>
      <c r="BW61" s="108"/>
      <c r="BX61" s="109"/>
      <c r="BY61" s="102"/>
      <c r="BZ61" s="102"/>
      <c r="CA61" s="102"/>
      <c r="CB61" s="102"/>
      <c r="CC61" s="102"/>
      <c r="CD61" s="102"/>
      <c r="CE61" s="102"/>
      <c r="CF61" s="102"/>
      <c r="CG61" s="102"/>
      <c r="CH61" s="102"/>
      <c r="CI61" s="102"/>
      <c r="CJ61" s="102"/>
      <c r="CK61" s="102"/>
      <c r="CL61" s="102"/>
      <c r="CM61" s="158"/>
      <c r="CN61" s="102"/>
      <c r="CO61" s="102"/>
    </row>
    <row r="62" spans="1:93" x14ac:dyDescent="0.2">
      <c r="A62" s="175"/>
      <c r="B62" s="145"/>
      <c r="C62" s="146"/>
      <c r="D62" s="145"/>
      <c r="E62" s="146"/>
      <c r="F62" s="167"/>
      <c r="G62" s="147"/>
      <c r="H62" s="160"/>
      <c r="I62" s="148"/>
      <c r="J62" s="148"/>
      <c r="M62" s="120"/>
      <c r="N62" s="150"/>
      <c r="O62" s="173"/>
      <c r="P62" s="169"/>
      <c r="Q62" s="170"/>
      <c r="R62" s="152"/>
      <c r="S62" s="153"/>
      <c r="T62" s="153"/>
      <c r="U62" s="154"/>
      <c r="V62" s="155"/>
      <c r="W62" s="156"/>
      <c r="X62" s="102"/>
      <c r="Y62" s="157"/>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2"/>
      <c r="BB62" s="102"/>
      <c r="BC62" s="102"/>
      <c r="BD62" s="103"/>
      <c r="BE62" s="105"/>
      <c r="BF62" s="102"/>
      <c r="BG62" s="102"/>
      <c r="BH62" s="102"/>
      <c r="BI62" s="102"/>
      <c r="BJ62" s="103"/>
      <c r="BK62" s="102"/>
      <c r="BL62" s="102"/>
      <c r="BM62" s="102"/>
      <c r="BN62" s="102"/>
      <c r="BO62" s="104"/>
      <c r="BP62" s="102"/>
      <c r="BQ62" s="102"/>
      <c r="BR62" s="105"/>
      <c r="BS62" s="106"/>
      <c r="BT62" s="102"/>
      <c r="BU62" s="107"/>
      <c r="BV62" s="106"/>
      <c r="BW62" s="108"/>
      <c r="BX62" s="109"/>
      <c r="BY62" s="102"/>
      <c r="BZ62" s="102"/>
      <c r="CA62" s="102"/>
      <c r="CB62" s="102"/>
      <c r="CC62" s="102"/>
      <c r="CD62" s="102"/>
      <c r="CE62" s="102"/>
      <c r="CF62" s="102"/>
      <c r="CG62" s="102"/>
      <c r="CH62" s="102"/>
      <c r="CI62" s="102"/>
      <c r="CJ62" s="102"/>
      <c r="CK62" s="102"/>
      <c r="CL62" s="102"/>
      <c r="CM62" s="158"/>
      <c r="CN62" s="102"/>
      <c r="CO62" s="102"/>
    </row>
    <row r="63" spans="1:93" x14ac:dyDescent="0.2">
      <c r="A63" s="175"/>
      <c r="B63" s="145"/>
      <c r="C63" s="146"/>
      <c r="D63" s="145"/>
      <c r="E63" s="146"/>
      <c r="F63" s="167"/>
      <c r="G63" s="147"/>
      <c r="H63" s="160"/>
      <c r="I63" s="148"/>
      <c r="J63" s="148"/>
      <c r="M63" s="120"/>
      <c r="N63" s="150"/>
      <c r="O63" s="173"/>
      <c r="P63" s="169"/>
      <c r="Q63" s="170"/>
      <c r="R63" s="152"/>
      <c r="S63" s="153"/>
      <c r="T63" s="153"/>
      <c r="U63" s="154"/>
      <c r="V63" s="155"/>
      <c r="W63" s="156"/>
      <c r="X63" s="102"/>
      <c r="Y63" s="157"/>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2"/>
      <c r="BB63" s="102"/>
      <c r="BC63" s="102"/>
      <c r="BD63" s="103"/>
      <c r="BE63" s="105"/>
      <c r="BF63" s="102"/>
      <c r="BG63" s="102"/>
      <c r="BH63" s="102"/>
      <c r="BI63" s="102"/>
      <c r="BJ63" s="103"/>
      <c r="BK63" s="102"/>
      <c r="BL63" s="102"/>
      <c r="BM63" s="102"/>
      <c r="BN63" s="102"/>
      <c r="BO63" s="104"/>
      <c r="BP63" s="102"/>
      <c r="BQ63" s="102"/>
      <c r="BR63" s="105"/>
      <c r="BS63" s="106"/>
      <c r="BT63" s="102"/>
      <c r="BU63" s="107"/>
      <c r="BV63" s="106"/>
      <c r="BW63" s="108"/>
      <c r="BX63" s="109"/>
      <c r="BY63" s="102"/>
      <c r="BZ63" s="102"/>
      <c r="CA63" s="102"/>
      <c r="CB63" s="102"/>
      <c r="CC63" s="102"/>
      <c r="CD63" s="102"/>
      <c r="CE63" s="102"/>
      <c r="CF63" s="102"/>
      <c r="CG63" s="102"/>
      <c r="CH63" s="102"/>
      <c r="CI63" s="102"/>
      <c r="CJ63" s="102"/>
      <c r="CK63" s="102"/>
      <c r="CL63" s="102"/>
      <c r="CM63" s="158"/>
      <c r="CN63" s="102"/>
      <c r="CO63" s="102"/>
    </row>
    <row r="64" spans="1:93" x14ac:dyDescent="0.2">
      <c r="A64" s="175"/>
      <c r="B64" s="145"/>
      <c r="C64" s="146"/>
      <c r="D64" s="145"/>
      <c r="E64" s="146"/>
      <c r="F64" s="167"/>
      <c r="G64" s="147"/>
      <c r="H64" s="160"/>
      <c r="I64" s="148"/>
      <c r="J64" s="148"/>
      <c r="M64" s="120"/>
      <c r="N64" s="150"/>
      <c r="O64" s="173"/>
      <c r="P64" s="169"/>
      <c r="Q64" s="170"/>
      <c r="R64" s="152"/>
      <c r="S64" s="153"/>
      <c r="T64" s="153"/>
      <c r="U64" s="154"/>
      <c r="V64" s="155"/>
      <c r="W64" s="156"/>
      <c r="X64" s="102"/>
      <c r="Y64" s="157"/>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2"/>
      <c r="BB64" s="102"/>
      <c r="BC64" s="102"/>
      <c r="BD64" s="103"/>
      <c r="BE64" s="105"/>
      <c r="BF64" s="102"/>
      <c r="BG64" s="102"/>
      <c r="BH64" s="102"/>
      <c r="BI64" s="102"/>
      <c r="BJ64" s="103"/>
      <c r="BK64" s="102"/>
      <c r="BL64" s="102"/>
      <c r="BM64" s="102"/>
      <c r="BN64" s="102"/>
      <c r="BO64" s="104"/>
      <c r="BP64" s="102"/>
      <c r="BQ64" s="102"/>
      <c r="BR64" s="105"/>
      <c r="BS64" s="106"/>
      <c r="BT64" s="102"/>
      <c r="BU64" s="107"/>
      <c r="BV64" s="106"/>
      <c r="BW64" s="108"/>
      <c r="BX64" s="109"/>
      <c r="BY64" s="102"/>
      <c r="BZ64" s="102"/>
      <c r="CA64" s="102"/>
      <c r="CB64" s="102"/>
      <c r="CC64" s="102"/>
      <c r="CD64" s="102"/>
      <c r="CE64" s="102"/>
      <c r="CF64" s="102"/>
      <c r="CG64" s="102"/>
      <c r="CH64" s="102"/>
      <c r="CI64" s="102"/>
      <c r="CJ64" s="102"/>
      <c r="CK64" s="102"/>
      <c r="CL64" s="102"/>
      <c r="CM64" s="158"/>
      <c r="CN64" s="102"/>
      <c r="CO64" s="102"/>
    </row>
    <row r="65" spans="1:93" x14ac:dyDescent="0.2">
      <c r="A65" s="175"/>
      <c r="B65" s="145"/>
      <c r="C65" s="146"/>
      <c r="D65" s="145"/>
      <c r="E65" s="146"/>
      <c r="F65" s="167"/>
      <c r="G65" s="147"/>
      <c r="H65" s="160"/>
      <c r="I65" s="148"/>
      <c r="J65" s="148"/>
      <c r="M65" s="120"/>
      <c r="N65" s="150"/>
      <c r="O65" s="173"/>
      <c r="P65" s="169"/>
      <c r="Q65" s="170"/>
      <c r="R65" s="152"/>
      <c r="S65" s="153"/>
      <c r="T65" s="153"/>
      <c r="U65" s="154"/>
      <c r="V65" s="155"/>
      <c r="W65" s="156"/>
      <c r="X65" s="102"/>
      <c r="Y65" s="157"/>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2"/>
      <c r="BB65" s="102"/>
      <c r="BC65" s="102"/>
      <c r="BD65" s="103"/>
      <c r="BE65" s="105"/>
      <c r="BF65" s="102"/>
      <c r="BG65" s="102"/>
      <c r="BH65" s="102"/>
      <c r="BI65" s="102"/>
      <c r="BJ65" s="103"/>
      <c r="BK65" s="102"/>
      <c r="BL65" s="102"/>
      <c r="BM65" s="102"/>
      <c r="BN65" s="102"/>
      <c r="BO65" s="104"/>
      <c r="BP65" s="102"/>
      <c r="BQ65" s="102"/>
      <c r="BR65" s="105"/>
      <c r="BS65" s="106"/>
      <c r="BT65" s="102"/>
      <c r="BU65" s="107"/>
      <c r="BV65" s="106"/>
      <c r="BW65" s="108"/>
      <c r="BX65" s="109"/>
      <c r="BY65" s="102"/>
      <c r="BZ65" s="102"/>
      <c r="CA65" s="102"/>
      <c r="CB65" s="102"/>
      <c r="CC65" s="102"/>
      <c r="CD65" s="102"/>
      <c r="CE65" s="102"/>
      <c r="CF65" s="102"/>
      <c r="CG65" s="102"/>
      <c r="CH65" s="102"/>
      <c r="CI65" s="102"/>
      <c r="CJ65" s="102"/>
      <c r="CK65" s="102"/>
      <c r="CL65" s="102"/>
      <c r="CM65" s="158"/>
      <c r="CN65" s="102"/>
      <c r="CO65" s="102"/>
    </row>
    <row r="66" spans="1:93" x14ac:dyDescent="0.2">
      <c r="A66" s="175"/>
      <c r="B66" s="145"/>
      <c r="C66" s="146"/>
      <c r="D66" s="145"/>
      <c r="E66" s="146"/>
      <c r="F66" s="167"/>
      <c r="G66" s="147"/>
      <c r="H66" s="160"/>
      <c r="I66" s="148"/>
      <c r="J66" s="148"/>
      <c r="M66" s="120"/>
      <c r="N66" s="150"/>
      <c r="O66" s="173"/>
      <c r="P66" s="169"/>
      <c r="Q66" s="170"/>
      <c r="R66" s="152"/>
      <c r="S66" s="153"/>
      <c r="T66" s="153"/>
      <c r="U66" s="154"/>
      <c r="V66" s="155"/>
      <c r="W66" s="156"/>
      <c r="X66" s="102"/>
      <c r="Y66" s="157"/>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2"/>
      <c r="BB66" s="102"/>
      <c r="BC66" s="102"/>
      <c r="BD66" s="103"/>
      <c r="BE66" s="105"/>
      <c r="BF66" s="102"/>
      <c r="BG66" s="102"/>
      <c r="BH66" s="102"/>
      <c r="BI66" s="102"/>
      <c r="BJ66" s="103"/>
      <c r="BK66" s="102"/>
      <c r="BL66" s="102"/>
      <c r="BM66" s="102"/>
      <c r="BN66" s="102"/>
      <c r="BO66" s="104"/>
      <c r="BP66" s="102"/>
      <c r="BQ66" s="102"/>
      <c r="BR66" s="105"/>
      <c r="BS66" s="106"/>
      <c r="BT66" s="102"/>
      <c r="BU66" s="107"/>
      <c r="BV66" s="106"/>
      <c r="BW66" s="108"/>
      <c r="BX66" s="109"/>
      <c r="BY66" s="102"/>
      <c r="BZ66" s="102"/>
      <c r="CA66" s="102"/>
      <c r="CB66" s="102"/>
      <c r="CC66" s="102"/>
      <c r="CD66" s="102"/>
      <c r="CE66" s="102"/>
      <c r="CF66" s="102"/>
      <c r="CG66" s="102"/>
      <c r="CH66" s="102"/>
      <c r="CI66" s="102"/>
      <c r="CJ66" s="102"/>
      <c r="CK66" s="102"/>
      <c r="CL66" s="102"/>
      <c r="CM66" s="158"/>
      <c r="CN66" s="102"/>
      <c r="CO66" s="102"/>
    </row>
    <row r="67" spans="1:93" x14ac:dyDescent="0.2">
      <c r="A67" s="175"/>
      <c r="B67" s="145"/>
      <c r="C67" s="146"/>
      <c r="D67" s="145"/>
      <c r="E67" s="146"/>
      <c r="F67" s="167"/>
      <c r="G67" s="147"/>
      <c r="H67" s="160"/>
      <c r="I67" s="148"/>
      <c r="J67" s="148"/>
      <c r="M67" s="120"/>
      <c r="N67" s="150"/>
      <c r="O67" s="173"/>
      <c r="P67" s="169"/>
      <c r="Q67" s="170"/>
      <c r="R67" s="152"/>
      <c r="S67" s="153"/>
      <c r="T67" s="153"/>
      <c r="U67" s="154"/>
      <c r="V67" s="155"/>
      <c r="W67" s="156"/>
      <c r="X67" s="102"/>
      <c r="Y67" s="157"/>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2"/>
      <c r="BB67" s="102"/>
      <c r="BC67" s="102"/>
      <c r="BD67" s="103"/>
      <c r="BE67" s="105"/>
      <c r="BF67" s="102"/>
      <c r="BG67" s="102"/>
      <c r="BH67" s="102"/>
      <c r="BI67" s="102"/>
      <c r="BJ67" s="103"/>
      <c r="BK67" s="102"/>
      <c r="BL67" s="102"/>
      <c r="BM67" s="102"/>
      <c r="BN67" s="102"/>
      <c r="BO67" s="104"/>
      <c r="BP67" s="102"/>
      <c r="BQ67" s="102"/>
      <c r="BR67" s="105"/>
      <c r="BS67" s="106"/>
      <c r="BT67" s="102"/>
      <c r="BU67" s="107"/>
      <c r="BV67" s="106"/>
      <c r="BW67" s="108"/>
      <c r="BX67" s="109"/>
      <c r="BY67" s="102"/>
      <c r="BZ67" s="102"/>
      <c r="CA67" s="102"/>
      <c r="CB67" s="102"/>
      <c r="CC67" s="102"/>
      <c r="CD67" s="102"/>
      <c r="CE67" s="102"/>
      <c r="CF67" s="102"/>
      <c r="CG67" s="102"/>
      <c r="CH67" s="102"/>
      <c r="CI67" s="102"/>
      <c r="CJ67" s="102"/>
      <c r="CK67" s="102"/>
      <c r="CL67" s="102"/>
      <c r="CM67" s="158"/>
      <c r="CN67" s="102"/>
      <c r="CO67" s="102"/>
    </row>
    <row r="68" spans="1:93" x14ac:dyDescent="0.2">
      <c r="A68" s="175"/>
      <c r="B68" s="145"/>
      <c r="C68" s="146"/>
      <c r="D68" s="145"/>
      <c r="E68" s="146"/>
      <c r="F68" s="167"/>
      <c r="G68" s="147"/>
      <c r="H68" s="160"/>
      <c r="I68" s="148"/>
      <c r="J68" s="148"/>
      <c r="M68" s="120"/>
      <c r="N68" s="150"/>
      <c r="O68" s="173"/>
      <c r="P68" s="169"/>
      <c r="Q68" s="170"/>
      <c r="R68" s="152"/>
      <c r="S68" s="153"/>
      <c r="T68" s="153"/>
      <c r="U68" s="154"/>
      <c r="V68" s="155"/>
      <c r="W68" s="156"/>
      <c r="X68" s="102"/>
      <c r="Y68" s="157"/>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2"/>
      <c r="BB68" s="102"/>
      <c r="BC68" s="102"/>
      <c r="BD68" s="103"/>
      <c r="BE68" s="105"/>
      <c r="BF68" s="102"/>
      <c r="BG68" s="102"/>
      <c r="BH68" s="102"/>
      <c r="BI68" s="102"/>
      <c r="BJ68" s="103"/>
      <c r="BK68" s="102"/>
      <c r="BL68" s="102"/>
      <c r="BM68" s="102"/>
      <c r="BN68" s="102"/>
      <c r="BO68" s="104"/>
      <c r="BP68" s="102"/>
      <c r="BQ68" s="102"/>
      <c r="BR68" s="105"/>
      <c r="BS68" s="106"/>
      <c r="BT68" s="102"/>
      <c r="BU68" s="107"/>
      <c r="BV68" s="106"/>
      <c r="BW68" s="108"/>
      <c r="BX68" s="109"/>
      <c r="BY68" s="102"/>
      <c r="BZ68" s="102"/>
      <c r="CA68" s="102"/>
      <c r="CB68" s="102"/>
      <c r="CC68" s="102"/>
      <c r="CD68" s="102"/>
      <c r="CE68" s="102"/>
      <c r="CF68" s="102"/>
      <c r="CG68" s="102"/>
      <c r="CH68" s="102"/>
      <c r="CI68" s="102"/>
      <c r="CJ68" s="102"/>
      <c r="CK68" s="102"/>
      <c r="CL68" s="102"/>
      <c r="CM68" s="158"/>
      <c r="CN68" s="102"/>
      <c r="CO68" s="102"/>
    </row>
    <row r="69" spans="1:93" x14ac:dyDescent="0.2">
      <c r="A69" s="175"/>
      <c r="B69" s="145"/>
      <c r="C69" s="146"/>
      <c r="D69" s="145"/>
      <c r="E69" s="146"/>
      <c r="F69" s="167"/>
      <c r="G69" s="147"/>
      <c r="H69" s="160"/>
      <c r="I69" s="148"/>
      <c r="J69" s="148"/>
      <c r="M69" s="120"/>
      <c r="N69" s="150"/>
      <c r="O69" s="173"/>
      <c r="P69" s="169"/>
      <c r="Q69" s="170"/>
      <c r="R69" s="152"/>
      <c r="S69" s="153"/>
      <c r="T69" s="153"/>
      <c r="U69" s="154"/>
      <c r="V69" s="155"/>
      <c r="W69" s="156"/>
      <c r="X69" s="102"/>
      <c r="Y69" s="157"/>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2"/>
      <c r="BB69" s="102"/>
      <c r="BC69" s="102"/>
      <c r="BD69" s="103"/>
      <c r="BE69" s="105"/>
      <c r="BF69" s="102"/>
      <c r="BG69" s="102"/>
      <c r="BH69" s="102"/>
      <c r="BI69" s="102"/>
      <c r="BJ69" s="103"/>
      <c r="BK69" s="102"/>
      <c r="BL69" s="102"/>
      <c r="BM69" s="102"/>
      <c r="BN69" s="102"/>
      <c r="BO69" s="104"/>
      <c r="BP69" s="102"/>
      <c r="BQ69" s="102"/>
      <c r="BR69" s="105"/>
      <c r="BS69" s="106"/>
      <c r="BT69" s="102"/>
      <c r="BU69" s="107"/>
      <c r="BV69" s="106"/>
      <c r="BW69" s="108"/>
      <c r="BX69" s="109"/>
      <c r="BY69" s="102"/>
      <c r="BZ69" s="102"/>
      <c r="CA69" s="102"/>
      <c r="CB69" s="102"/>
      <c r="CC69" s="102"/>
      <c r="CD69" s="102"/>
      <c r="CE69" s="102"/>
      <c r="CF69" s="102"/>
      <c r="CG69" s="102"/>
      <c r="CH69" s="102"/>
      <c r="CI69" s="102"/>
      <c r="CJ69" s="102"/>
      <c r="CK69" s="102"/>
      <c r="CL69" s="102"/>
      <c r="CM69" s="158"/>
      <c r="CN69" s="102"/>
      <c r="CO69" s="102"/>
    </row>
    <row r="70" spans="1:93" x14ac:dyDescent="0.2">
      <c r="A70" s="175"/>
      <c r="B70" s="145"/>
      <c r="C70" s="146"/>
      <c r="D70" s="145"/>
      <c r="E70" s="146"/>
      <c r="F70" s="167"/>
      <c r="G70" s="147"/>
      <c r="H70" s="160"/>
      <c r="I70" s="148"/>
      <c r="J70" s="148"/>
      <c r="M70" s="120"/>
      <c r="N70" s="150"/>
      <c r="O70" s="173"/>
      <c r="P70" s="169"/>
      <c r="Q70" s="170"/>
      <c r="R70" s="152"/>
      <c r="S70" s="153"/>
      <c r="T70" s="153"/>
      <c r="U70" s="154"/>
      <c r="V70" s="155"/>
      <c r="W70" s="156"/>
      <c r="X70" s="102"/>
      <c r="Y70" s="157"/>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2"/>
      <c r="BB70" s="102"/>
      <c r="BC70" s="102"/>
      <c r="BD70" s="103"/>
      <c r="BE70" s="105"/>
      <c r="BF70" s="102"/>
      <c r="BG70" s="102"/>
      <c r="BH70" s="102"/>
      <c r="BI70" s="102"/>
      <c r="BJ70" s="103"/>
      <c r="BK70" s="102"/>
      <c r="BL70" s="102"/>
      <c r="BM70" s="102"/>
      <c r="BN70" s="102"/>
      <c r="BO70" s="104"/>
      <c r="BP70" s="102"/>
      <c r="BQ70" s="102"/>
      <c r="BR70" s="105"/>
      <c r="BS70" s="106"/>
      <c r="BT70" s="102"/>
      <c r="BU70" s="107"/>
      <c r="BV70" s="106"/>
      <c r="BW70" s="108"/>
      <c r="BX70" s="109"/>
      <c r="BY70" s="102"/>
      <c r="BZ70" s="102"/>
      <c r="CA70" s="102"/>
      <c r="CB70" s="102"/>
      <c r="CC70" s="102"/>
      <c r="CD70" s="102"/>
      <c r="CE70" s="102"/>
      <c r="CF70" s="102"/>
      <c r="CG70" s="102"/>
      <c r="CH70" s="102"/>
      <c r="CI70" s="102"/>
      <c r="CJ70" s="102"/>
      <c r="CK70" s="102"/>
      <c r="CL70" s="102"/>
      <c r="CM70" s="158"/>
      <c r="CN70" s="102"/>
      <c r="CO70" s="102"/>
    </row>
    <row r="71" spans="1:93" x14ac:dyDescent="0.2">
      <c r="A71" s="175"/>
      <c r="B71" s="145"/>
      <c r="C71" s="146"/>
      <c r="D71" s="145"/>
      <c r="E71" s="146"/>
      <c r="F71" s="167"/>
      <c r="G71" s="147"/>
      <c r="H71" s="160"/>
      <c r="I71" s="148"/>
      <c r="J71" s="148"/>
      <c r="M71" s="120"/>
      <c r="N71" s="150"/>
      <c r="O71" s="173"/>
      <c r="P71" s="169"/>
      <c r="Q71" s="170"/>
      <c r="R71" s="152"/>
      <c r="S71" s="153"/>
      <c r="T71" s="153"/>
      <c r="U71" s="154"/>
      <c r="V71" s="155"/>
      <c r="W71" s="156"/>
      <c r="X71" s="102"/>
      <c r="Y71" s="157"/>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2"/>
      <c r="BB71" s="102"/>
      <c r="BC71" s="102"/>
      <c r="BD71" s="103"/>
      <c r="BE71" s="105"/>
      <c r="BF71" s="102"/>
      <c r="BG71" s="102"/>
      <c r="BH71" s="102"/>
      <c r="BI71" s="102"/>
      <c r="BJ71" s="103"/>
      <c r="BK71" s="102"/>
      <c r="BL71" s="102"/>
      <c r="BM71" s="102"/>
      <c r="BN71" s="102"/>
      <c r="BO71" s="104"/>
      <c r="BP71" s="102"/>
      <c r="BQ71" s="102"/>
      <c r="BR71" s="105"/>
      <c r="BS71" s="106"/>
      <c r="BT71" s="102"/>
      <c r="BU71" s="107"/>
      <c r="BV71" s="106"/>
      <c r="BW71" s="108"/>
      <c r="BX71" s="109"/>
      <c r="BY71" s="102"/>
      <c r="BZ71" s="102"/>
      <c r="CA71" s="102"/>
      <c r="CB71" s="102"/>
      <c r="CC71" s="102"/>
      <c r="CD71" s="102"/>
      <c r="CE71" s="102"/>
      <c r="CF71" s="102"/>
      <c r="CG71" s="102"/>
      <c r="CH71" s="102"/>
      <c r="CI71" s="102"/>
      <c r="CJ71" s="102"/>
      <c r="CK71" s="102"/>
      <c r="CL71" s="102"/>
      <c r="CM71" s="158"/>
      <c r="CN71" s="102"/>
      <c r="CO71" s="102"/>
    </row>
    <row r="72" spans="1:93" x14ac:dyDescent="0.2">
      <c r="A72" s="175"/>
      <c r="B72" s="145"/>
      <c r="C72" s="146"/>
      <c r="D72" s="145"/>
      <c r="E72" s="146"/>
      <c r="F72" s="167"/>
      <c r="G72" s="147"/>
      <c r="H72" s="160"/>
      <c r="I72" s="148"/>
      <c r="J72" s="148"/>
      <c r="M72" s="120"/>
      <c r="N72" s="150"/>
      <c r="O72" s="173"/>
      <c r="P72" s="169"/>
      <c r="Q72" s="170"/>
      <c r="R72" s="152"/>
      <c r="S72" s="153"/>
      <c r="T72" s="153"/>
      <c r="U72" s="154"/>
      <c r="V72" s="155"/>
      <c r="W72" s="156"/>
      <c r="X72" s="102"/>
      <c r="Y72" s="157"/>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2"/>
      <c r="BB72" s="102"/>
      <c r="BC72" s="102"/>
      <c r="BD72" s="103"/>
      <c r="BE72" s="105"/>
      <c r="BF72" s="102"/>
      <c r="BG72" s="102"/>
      <c r="BH72" s="102"/>
      <c r="BI72" s="102"/>
      <c r="BJ72" s="103"/>
      <c r="BK72" s="102"/>
      <c r="BL72" s="102"/>
      <c r="BM72" s="102"/>
      <c r="BN72" s="102"/>
      <c r="BO72" s="104"/>
      <c r="BP72" s="102"/>
      <c r="BQ72" s="102"/>
      <c r="BR72" s="105"/>
      <c r="BS72" s="106"/>
      <c r="BT72" s="102"/>
      <c r="BU72" s="107"/>
      <c r="BV72" s="106"/>
      <c r="BW72" s="108"/>
      <c r="BX72" s="109"/>
      <c r="BY72" s="102"/>
      <c r="BZ72" s="102"/>
      <c r="CA72" s="102"/>
      <c r="CB72" s="102"/>
      <c r="CC72" s="102"/>
      <c r="CD72" s="102"/>
      <c r="CE72" s="102"/>
      <c r="CF72" s="102"/>
      <c r="CG72" s="102"/>
      <c r="CH72" s="102"/>
      <c r="CI72" s="102"/>
      <c r="CJ72" s="102"/>
      <c r="CK72" s="102"/>
      <c r="CL72" s="102"/>
      <c r="CM72" s="158"/>
      <c r="CN72" s="102"/>
      <c r="CO72" s="102"/>
    </row>
    <row r="73" spans="1:93" x14ac:dyDescent="0.2">
      <c r="A73" s="175"/>
      <c r="B73" s="145"/>
      <c r="C73" s="146"/>
      <c r="D73" s="145"/>
      <c r="E73" s="146"/>
      <c r="F73" s="167"/>
      <c r="G73" s="147"/>
      <c r="H73" s="160"/>
      <c r="I73" s="148"/>
      <c r="J73" s="148"/>
      <c r="M73" s="120"/>
      <c r="N73" s="150"/>
      <c r="O73" s="173"/>
      <c r="P73" s="169"/>
      <c r="Q73" s="170"/>
      <c r="R73" s="152"/>
      <c r="S73" s="153"/>
      <c r="T73" s="153"/>
      <c r="U73" s="154"/>
      <c r="V73" s="155"/>
      <c r="W73" s="156"/>
      <c r="X73" s="102"/>
      <c r="Y73" s="157"/>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2"/>
      <c r="BB73" s="102"/>
      <c r="BC73" s="102"/>
      <c r="BD73" s="103"/>
      <c r="BE73" s="105"/>
      <c r="BF73" s="102"/>
      <c r="BG73" s="102"/>
      <c r="BH73" s="102"/>
      <c r="BI73" s="102"/>
      <c r="BJ73" s="103"/>
      <c r="BK73" s="102"/>
      <c r="BL73" s="102"/>
      <c r="BM73" s="102"/>
      <c r="BN73" s="102"/>
      <c r="BO73" s="104"/>
      <c r="BP73" s="102"/>
      <c r="BQ73" s="102"/>
      <c r="BR73" s="105"/>
      <c r="BS73" s="106"/>
      <c r="BT73" s="102"/>
      <c r="BU73" s="107"/>
      <c r="BV73" s="106"/>
      <c r="BW73" s="108"/>
      <c r="BX73" s="109"/>
      <c r="BY73" s="102"/>
      <c r="BZ73" s="102"/>
      <c r="CA73" s="102"/>
      <c r="CB73" s="102"/>
      <c r="CC73" s="102"/>
      <c r="CD73" s="102"/>
      <c r="CE73" s="102"/>
      <c r="CF73" s="102"/>
      <c r="CG73" s="102"/>
      <c r="CH73" s="102"/>
      <c r="CI73" s="102"/>
      <c r="CJ73" s="102"/>
      <c r="CK73" s="102"/>
      <c r="CL73" s="102"/>
      <c r="CM73" s="158"/>
      <c r="CN73" s="102"/>
      <c r="CO73" s="102"/>
    </row>
    <row r="74" spans="1:93" x14ac:dyDescent="0.2">
      <c r="A74" s="175"/>
      <c r="B74" s="145"/>
      <c r="C74" s="146"/>
      <c r="D74" s="145"/>
      <c r="E74" s="146"/>
      <c r="F74" s="167"/>
      <c r="G74" s="147"/>
      <c r="H74" s="160"/>
      <c r="I74" s="148"/>
      <c r="J74" s="148"/>
      <c r="M74" s="120"/>
      <c r="N74" s="150"/>
      <c r="O74" s="173"/>
      <c r="P74" s="169"/>
      <c r="Q74" s="170"/>
      <c r="R74" s="152"/>
      <c r="S74" s="153"/>
      <c r="T74" s="153"/>
      <c r="U74" s="154"/>
      <c r="V74" s="155"/>
      <c r="W74" s="156"/>
      <c r="X74" s="102"/>
      <c r="Y74" s="157"/>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2"/>
      <c r="BB74" s="102"/>
      <c r="BC74" s="102"/>
      <c r="BD74" s="103"/>
      <c r="BE74" s="105"/>
      <c r="BF74" s="102"/>
      <c r="BG74" s="102"/>
      <c r="BH74" s="102"/>
      <c r="BI74" s="102"/>
      <c r="BJ74" s="103"/>
      <c r="BK74" s="102"/>
      <c r="BL74" s="102"/>
      <c r="BM74" s="102"/>
      <c r="BN74" s="102"/>
      <c r="BO74" s="104"/>
      <c r="BP74" s="102"/>
      <c r="BQ74" s="102"/>
      <c r="BR74" s="105"/>
      <c r="BS74" s="106"/>
      <c r="BT74" s="102"/>
      <c r="BU74" s="107"/>
      <c r="BV74" s="106"/>
      <c r="BW74" s="108"/>
      <c r="BX74" s="109"/>
      <c r="BY74" s="102"/>
      <c r="BZ74" s="102"/>
      <c r="CA74" s="102"/>
      <c r="CB74" s="102"/>
      <c r="CC74" s="102"/>
      <c r="CD74" s="102"/>
      <c r="CE74" s="102"/>
      <c r="CF74" s="102"/>
      <c r="CG74" s="102"/>
      <c r="CH74" s="102"/>
      <c r="CI74" s="102"/>
      <c r="CJ74" s="102"/>
      <c r="CK74" s="102"/>
      <c r="CL74" s="102"/>
      <c r="CM74" s="158"/>
      <c r="CN74" s="102"/>
      <c r="CO74" s="102"/>
    </row>
    <row r="75" spans="1:93" x14ac:dyDescent="0.2">
      <c r="A75" s="175"/>
      <c r="B75" s="145"/>
      <c r="C75" s="146"/>
      <c r="D75" s="145"/>
      <c r="E75" s="146"/>
      <c r="F75" s="167"/>
      <c r="G75" s="147"/>
      <c r="H75" s="160"/>
      <c r="I75" s="148"/>
      <c r="J75" s="148"/>
      <c r="M75" s="120"/>
      <c r="N75" s="150"/>
      <c r="O75" s="173"/>
      <c r="P75" s="169"/>
      <c r="Q75" s="170"/>
      <c r="R75" s="152"/>
      <c r="S75" s="153"/>
      <c r="T75" s="153"/>
      <c r="U75" s="154"/>
      <c r="V75" s="155"/>
      <c r="W75" s="156"/>
      <c r="X75" s="102"/>
      <c r="Y75" s="157"/>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2"/>
      <c r="BB75" s="102"/>
      <c r="BC75" s="102"/>
      <c r="BD75" s="103"/>
      <c r="BE75" s="105"/>
      <c r="BF75" s="102"/>
      <c r="BG75" s="102"/>
      <c r="BH75" s="102"/>
      <c r="BI75" s="102"/>
      <c r="BJ75" s="103"/>
      <c r="BK75" s="102"/>
      <c r="BL75" s="102"/>
      <c r="BM75" s="102"/>
      <c r="BN75" s="102"/>
      <c r="BO75" s="104"/>
      <c r="BP75" s="102"/>
      <c r="BQ75" s="102"/>
      <c r="BR75" s="105"/>
      <c r="BS75" s="106"/>
      <c r="BT75" s="102"/>
      <c r="BU75" s="107"/>
      <c r="BV75" s="106"/>
      <c r="BW75" s="108"/>
      <c r="BX75" s="109"/>
      <c r="BY75" s="102"/>
      <c r="BZ75" s="102"/>
      <c r="CA75" s="102"/>
      <c r="CB75" s="102"/>
      <c r="CC75" s="102"/>
      <c r="CD75" s="102"/>
      <c r="CE75" s="102"/>
      <c r="CF75" s="102"/>
      <c r="CG75" s="102"/>
      <c r="CH75" s="102"/>
      <c r="CI75" s="102"/>
      <c r="CJ75" s="102"/>
      <c r="CK75" s="102"/>
      <c r="CL75" s="102"/>
      <c r="CM75" s="158"/>
      <c r="CN75" s="102"/>
      <c r="CO75" s="102"/>
    </row>
    <row r="76" spans="1:93" x14ac:dyDescent="0.2">
      <c r="A76" s="175"/>
      <c r="B76" s="145"/>
      <c r="C76" s="146"/>
      <c r="D76" s="145"/>
      <c r="E76" s="146"/>
      <c r="F76" s="167"/>
      <c r="G76" s="147"/>
      <c r="H76" s="160"/>
      <c r="I76" s="148"/>
      <c r="J76" s="148"/>
      <c r="M76" s="120"/>
      <c r="N76" s="150"/>
      <c r="O76" s="173"/>
      <c r="P76" s="169"/>
      <c r="Q76" s="170"/>
      <c r="R76" s="152"/>
      <c r="S76" s="153"/>
      <c r="T76" s="153"/>
      <c r="U76" s="154"/>
      <c r="V76" s="155"/>
      <c r="W76" s="156"/>
      <c r="X76" s="102"/>
      <c r="Y76" s="157"/>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2"/>
      <c r="BB76" s="102"/>
      <c r="BC76" s="102"/>
      <c r="BD76" s="103"/>
      <c r="BE76" s="105"/>
      <c r="BF76" s="102"/>
      <c r="BG76" s="102"/>
      <c r="BH76" s="102"/>
      <c r="BI76" s="102"/>
      <c r="BJ76" s="103"/>
      <c r="BK76" s="102"/>
      <c r="BL76" s="102"/>
      <c r="BM76" s="102"/>
      <c r="BN76" s="102"/>
      <c r="BO76" s="104"/>
      <c r="BP76" s="102"/>
      <c r="BQ76" s="102"/>
      <c r="BR76" s="105"/>
      <c r="BS76" s="106"/>
      <c r="BT76" s="102"/>
      <c r="BU76" s="107"/>
      <c r="BV76" s="106"/>
      <c r="BW76" s="108"/>
      <c r="BX76" s="109"/>
      <c r="BY76" s="102"/>
      <c r="BZ76" s="102"/>
      <c r="CA76" s="102"/>
      <c r="CB76" s="102"/>
      <c r="CC76" s="102"/>
      <c r="CD76" s="102"/>
      <c r="CE76" s="102"/>
      <c r="CF76" s="102"/>
      <c r="CG76" s="102"/>
      <c r="CH76" s="102"/>
      <c r="CI76" s="102"/>
      <c r="CJ76" s="102"/>
      <c r="CK76" s="102"/>
      <c r="CL76" s="102"/>
      <c r="CM76" s="158"/>
      <c r="CN76" s="102"/>
      <c r="CO76" s="102"/>
    </row>
    <row r="77" spans="1:93" x14ac:dyDescent="0.2">
      <c r="A77" s="175"/>
      <c r="B77" s="145"/>
      <c r="C77" s="146"/>
      <c r="D77" s="145"/>
      <c r="E77" s="146"/>
      <c r="F77" s="167"/>
      <c r="G77" s="147"/>
      <c r="H77" s="160"/>
      <c r="I77" s="148"/>
      <c r="J77" s="148"/>
      <c r="M77" s="120"/>
      <c r="N77" s="150"/>
      <c r="O77" s="173"/>
      <c r="P77" s="169"/>
      <c r="Q77" s="170"/>
      <c r="R77" s="152"/>
      <c r="S77" s="153"/>
      <c r="T77" s="153"/>
      <c r="U77" s="154"/>
      <c r="V77" s="155"/>
      <c r="W77" s="156"/>
      <c r="X77" s="102"/>
      <c r="Y77" s="157"/>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2"/>
      <c r="BB77" s="102"/>
      <c r="BC77" s="102"/>
      <c r="BD77" s="103"/>
      <c r="BE77" s="105"/>
      <c r="BF77" s="102"/>
      <c r="BG77" s="102"/>
      <c r="BH77" s="102"/>
      <c r="BI77" s="102"/>
      <c r="BJ77" s="103"/>
      <c r="BK77" s="102"/>
      <c r="BL77" s="102"/>
      <c r="BM77" s="102"/>
      <c r="BN77" s="102"/>
      <c r="BO77" s="104"/>
      <c r="BP77" s="102"/>
      <c r="BQ77" s="102"/>
      <c r="BR77" s="105"/>
      <c r="BS77" s="106"/>
      <c r="BT77" s="102"/>
      <c r="BU77" s="107"/>
      <c r="BV77" s="106"/>
      <c r="BW77" s="108"/>
      <c r="BX77" s="109"/>
      <c r="BY77" s="102"/>
      <c r="BZ77" s="102"/>
      <c r="CA77" s="102"/>
      <c r="CB77" s="102"/>
      <c r="CC77" s="102"/>
      <c r="CD77" s="102"/>
      <c r="CE77" s="102"/>
      <c r="CF77" s="102"/>
      <c r="CG77" s="102"/>
      <c r="CH77" s="102"/>
      <c r="CI77" s="102"/>
      <c r="CJ77" s="102"/>
      <c r="CK77" s="102"/>
      <c r="CL77" s="102"/>
      <c r="CM77" s="158"/>
      <c r="CN77" s="102"/>
      <c r="CO77" s="102"/>
    </row>
    <row r="78" spans="1:93" x14ac:dyDescent="0.2">
      <c r="A78" s="175"/>
      <c r="B78" s="145"/>
      <c r="C78" s="146"/>
      <c r="D78" s="145"/>
      <c r="E78" s="146"/>
      <c r="F78" s="167"/>
      <c r="G78" s="147"/>
      <c r="H78" s="160"/>
      <c r="I78" s="148"/>
      <c r="J78" s="148"/>
      <c r="M78" s="120"/>
      <c r="N78" s="150"/>
      <c r="O78" s="173"/>
      <c r="P78" s="169"/>
      <c r="Q78" s="170"/>
      <c r="R78" s="152"/>
      <c r="S78" s="153"/>
      <c r="T78" s="153"/>
      <c r="U78" s="154"/>
      <c r="V78" s="155"/>
      <c r="W78" s="156"/>
      <c r="X78" s="102"/>
      <c r="Y78" s="157"/>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2"/>
      <c r="BB78" s="102"/>
      <c r="BC78" s="102"/>
      <c r="BD78" s="103"/>
      <c r="BE78" s="105"/>
      <c r="BF78" s="102"/>
      <c r="BG78" s="102"/>
      <c r="BH78" s="102"/>
      <c r="BI78" s="102"/>
      <c r="BJ78" s="103"/>
      <c r="BK78" s="102"/>
      <c r="BL78" s="102"/>
      <c r="BM78" s="102"/>
      <c r="BN78" s="102"/>
      <c r="BO78" s="104"/>
      <c r="BP78" s="102"/>
      <c r="BQ78" s="102"/>
      <c r="BR78" s="105"/>
      <c r="BS78" s="106"/>
      <c r="BT78" s="102"/>
      <c r="BU78" s="107"/>
      <c r="BV78" s="106"/>
      <c r="BW78" s="108"/>
      <c r="BX78" s="109"/>
      <c r="BY78" s="102"/>
      <c r="BZ78" s="102"/>
      <c r="CA78" s="102"/>
      <c r="CB78" s="102"/>
      <c r="CC78" s="102"/>
      <c r="CD78" s="102"/>
      <c r="CE78" s="102"/>
      <c r="CF78" s="102"/>
      <c r="CG78" s="102"/>
      <c r="CH78" s="102"/>
      <c r="CI78" s="102"/>
      <c r="CJ78" s="102"/>
      <c r="CK78" s="102"/>
      <c r="CL78" s="102"/>
      <c r="CM78" s="158"/>
      <c r="CN78" s="102"/>
      <c r="CO78" s="102"/>
    </row>
    <row r="79" spans="1:93" x14ac:dyDescent="0.2">
      <c r="A79" s="175"/>
      <c r="B79" s="145"/>
      <c r="C79" s="146"/>
      <c r="D79" s="145"/>
      <c r="E79" s="146"/>
      <c r="F79" s="167"/>
      <c r="G79" s="147"/>
      <c r="H79" s="160"/>
      <c r="I79" s="148"/>
      <c r="J79" s="148"/>
      <c r="M79" s="120"/>
      <c r="N79" s="150"/>
      <c r="O79" s="173"/>
      <c r="P79" s="169"/>
      <c r="Q79" s="170"/>
      <c r="R79" s="152"/>
      <c r="S79" s="153"/>
      <c r="T79" s="153"/>
      <c r="U79" s="154"/>
      <c r="V79" s="155"/>
      <c r="W79" s="156"/>
      <c r="X79" s="102"/>
      <c r="Y79" s="157"/>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2"/>
      <c r="BB79" s="102"/>
      <c r="BC79" s="102"/>
      <c r="BD79" s="103"/>
      <c r="BE79" s="105"/>
      <c r="BF79" s="102"/>
      <c r="BG79" s="102"/>
      <c r="BH79" s="102"/>
      <c r="BI79" s="102"/>
      <c r="BJ79" s="103"/>
      <c r="BK79" s="102"/>
      <c r="BL79" s="102"/>
      <c r="BM79" s="102"/>
      <c r="BN79" s="102"/>
      <c r="BO79" s="104"/>
      <c r="BP79" s="102"/>
      <c r="BQ79" s="102"/>
      <c r="BR79" s="105"/>
      <c r="BS79" s="106"/>
      <c r="BT79" s="102"/>
      <c r="BU79" s="107"/>
      <c r="BV79" s="106"/>
      <c r="BW79" s="108"/>
      <c r="BX79" s="109"/>
      <c r="BY79" s="102"/>
      <c r="BZ79" s="102"/>
      <c r="CA79" s="102"/>
      <c r="CB79" s="102"/>
      <c r="CC79" s="102"/>
      <c r="CD79" s="102"/>
      <c r="CE79" s="102"/>
      <c r="CF79" s="102"/>
      <c r="CG79" s="102"/>
      <c r="CH79" s="102"/>
      <c r="CI79" s="102"/>
      <c r="CJ79" s="102"/>
      <c r="CK79" s="102"/>
      <c r="CL79" s="102"/>
      <c r="CM79" s="158"/>
      <c r="CN79" s="102"/>
      <c r="CO79" s="102"/>
    </row>
    <row r="80" spans="1:93" x14ac:dyDescent="0.2">
      <c r="A80" s="175"/>
      <c r="B80" s="145"/>
      <c r="C80" s="146"/>
      <c r="D80" s="145"/>
      <c r="E80" s="146"/>
      <c r="F80" s="167"/>
      <c r="G80" s="147"/>
      <c r="H80" s="160"/>
      <c r="I80" s="148"/>
      <c r="J80" s="148"/>
      <c r="M80" s="120"/>
      <c r="N80" s="150"/>
      <c r="O80" s="173"/>
      <c r="P80" s="169"/>
      <c r="Q80" s="170"/>
      <c r="R80" s="152"/>
      <c r="S80" s="153"/>
      <c r="T80" s="153"/>
      <c r="U80" s="154"/>
      <c r="V80" s="155"/>
      <c r="W80" s="156"/>
      <c r="X80" s="102"/>
      <c r="Y80" s="157"/>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2"/>
      <c r="BB80" s="102"/>
      <c r="BC80" s="102"/>
      <c r="BD80" s="103"/>
      <c r="BE80" s="105"/>
      <c r="BF80" s="102"/>
      <c r="BG80" s="102"/>
      <c r="BH80" s="102"/>
      <c r="BI80" s="102"/>
      <c r="BJ80" s="103"/>
      <c r="BK80" s="102"/>
      <c r="BL80" s="102"/>
      <c r="BM80" s="102"/>
      <c r="BN80" s="102"/>
      <c r="BO80" s="104"/>
      <c r="BP80" s="102"/>
      <c r="BQ80" s="102"/>
      <c r="BR80" s="105"/>
      <c r="BS80" s="106"/>
      <c r="BT80" s="102"/>
      <c r="BU80" s="107"/>
      <c r="BV80" s="106"/>
      <c r="BW80" s="108"/>
      <c r="BX80" s="109"/>
      <c r="BY80" s="102"/>
      <c r="BZ80" s="102"/>
      <c r="CA80" s="102"/>
      <c r="CB80" s="102"/>
      <c r="CC80" s="102"/>
      <c r="CD80" s="102"/>
      <c r="CE80" s="102"/>
      <c r="CF80" s="102"/>
      <c r="CG80" s="102"/>
      <c r="CH80" s="102"/>
      <c r="CI80" s="102"/>
      <c r="CJ80" s="102"/>
      <c r="CK80" s="102"/>
      <c r="CL80" s="102"/>
      <c r="CM80" s="158"/>
      <c r="CN80" s="102"/>
      <c r="CO80" s="102"/>
    </row>
    <row r="81" spans="1:93" x14ac:dyDescent="0.2">
      <c r="A81" s="175"/>
      <c r="B81" s="145"/>
      <c r="C81" s="146"/>
      <c r="D81" s="145"/>
      <c r="E81" s="146"/>
      <c r="F81" s="167"/>
      <c r="G81" s="147"/>
      <c r="H81" s="160"/>
      <c r="I81" s="148"/>
      <c r="J81" s="148"/>
      <c r="M81" s="120"/>
      <c r="N81" s="150"/>
      <c r="O81" s="173"/>
      <c r="P81" s="169"/>
      <c r="Q81" s="170"/>
      <c r="R81" s="152"/>
      <c r="S81" s="153"/>
      <c r="T81" s="153"/>
      <c r="U81" s="154"/>
      <c r="V81" s="155"/>
      <c r="W81" s="156"/>
      <c r="X81" s="102"/>
      <c r="Y81" s="157"/>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2"/>
      <c r="BB81" s="102"/>
      <c r="BC81" s="102"/>
      <c r="BD81" s="103"/>
      <c r="BE81" s="105"/>
      <c r="BF81" s="102"/>
      <c r="BG81" s="102"/>
      <c r="BH81" s="102"/>
      <c r="BI81" s="102"/>
      <c r="BJ81" s="103"/>
      <c r="BK81" s="102"/>
      <c r="BL81" s="102"/>
      <c r="BM81" s="102"/>
      <c r="BN81" s="102"/>
      <c r="BO81" s="104"/>
      <c r="BP81" s="102"/>
      <c r="BQ81" s="102"/>
      <c r="BR81" s="105"/>
      <c r="BS81" s="106"/>
      <c r="BT81" s="102"/>
      <c r="BU81" s="107"/>
      <c r="BV81" s="106"/>
      <c r="BW81" s="108"/>
      <c r="BX81" s="109"/>
      <c r="BY81" s="102"/>
      <c r="BZ81" s="102"/>
      <c r="CA81" s="102"/>
      <c r="CB81" s="102"/>
      <c r="CC81" s="102"/>
      <c r="CD81" s="102"/>
      <c r="CE81" s="102"/>
      <c r="CF81" s="102"/>
      <c r="CG81" s="102"/>
      <c r="CH81" s="102"/>
      <c r="CI81" s="102"/>
      <c r="CJ81" s="102"/>
      <c r="CK81" s="102"/>
      <c r="CL81" s="102"/>
      <c r="CM81" s="158"/>
      <c r="CN81" s="102"/>
      <c r="CO81" s="102"/>
    </row>
    <row r="82" spans="1:93" x14ac:dyDescent="0.2">
      <c r="A82" s="175"/>
      <c r="B82" s="145"/>
      <c r="C82" s="146"/>
      <c r="D82" s="145"/>
      <c r="E82" s="146"/>
      <c r="F82" s="167"/>
      <c r="G82" s="147"/>
      <c r="H82" s="160"/>
      <c r="I82" s="148"/>
      <c r="J82" s="148"/>
      <c r="M82" s="120"/>
      <c r="N82" s="150"/>
      <c r="O82" s="173"/>
      <c r="P82" s="169"/>
      <c r="Q82" s="170"/>
      <c r="R82" s="152"/>
      <c r="S82" s="153"/>
      <c r="T82" s="153"/>
      <c r="U82" s="154"/>
      <c r="V82" s="155"/>
      <c r="W82" s="156"/>
      <c r="X82" s="102"/>
      <c r="Y82" s="157"/>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2"/>
      <c r="BB82" s="102"/>
      <c r="BC82" s="102"/>
      <c r="BD82" s="103"/>
      <c r="BE82" s="105"/>
      <c r="BF82" s="102"/>
      <c r="BG82" s="102"/>
      <c r="BH82" s="102"/>
      <c r="BI82" s="102"/>
      <c r="BJ82" s="103"/>
      <c r="BK82" s="102"/>
      <c r="BL82" s="102"/>
      <c r="BM82" s="102"/>
      <c r="BN82" s="102"/>
      <c r="BO82" s="104"/>
      <c r="BP82" s="102"/>
      <c r="BQ82" s="102"/>
      <c r="BR82" s="105"/>
      <c r="BS82" s="106"/>
      <c r="BT82" s="102"/>
      <c r="BU82" s="107"/>
      <c r="BV82" s="106"/>
      <c r="BW82" s="108"/>
      <c r="BX82" s="109"/>
      <c r="BY82" s="102"/>
      <c r="BZ82" s="102"/>
      <c r="CA82" s="102"/>
      <c r="CB82" s="102"/>
      <c r="CC82" s="102"/>
      <c r="CD82" s="102"/>
      <c r="CE82" s="102"/>
      <c r="CF82" s="102"/>
      <c r="CG82" s="102"/>
      <c r="CH82" s="102"/>
      <c r="CI82" s="102"/>
      <c r="CJ82" s="102"/>
      <c r="CK82" s="102"/>
      <c r="CL82" s="102"/>
      <c r="CM82" s="158"/>
      <c r="CN82" s="102"/>
      <c r="CO82" s="102"/>
    </row>
    <row r="83" spans="1:93" x14ac:dyDescent="0.2">
      <c r="A83" s="175"/>
      <c r="B83" s="145"/>
      <c r="C83" s="146"/>
      <c r="D83" s="145"/>
      <c r="E83" s="146"/>
      <c r="F83" s="167"/>
      <c r="G83" s="147"/>
      <c r="H83" s="160"/>
      <c r="I83" s="148"/>
      <c r="J83" s="148"/>
      <c r="M83" s="120"/>
      <c r="N83" s="150"/>
      <c r="O83" s="173"/>
      <c r="P83" s="169"/>
      <c r="Q83" s="170"/>
      <c r="R83" s="152"/>
      <c r="S83" s="153"/>
      <c r="T83" s="153"/>
      <c r="U83" s="154"/>
      <c r="V83" s="155"/>
      <c r="W83" s="156"/>
      <c r="X83" s="102"/>
      <c r="Y83" s="157"/>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2"/>
      <c r="BB83" s="102"/>
      <c r="BC83" s="102"/>
      <c r="BD83" s="103"/>
      <c r="BE83" s="105"/>
      <c r="BF83" s="102"/>
      <c r="BG83" s="102"/>
      <c r="BH83" s="102"/>
      <c r="BI83" s="102"/>
      <c r="BJ83" s="103"/>
      <c r="BK83" s="102"/>
      <c r="BL83" s="102"/>
      <c r="BM83" s="102"/>
      <c r="BN83" s="102"/>
      <c r="BO83" s="104"/>
      <c r="BP83" s="102"/>
      <c r="BQ83" s="102"/>
      <c r="BR83" s="105"/>
      <c r="BS83" s="106"/>
      <c r="BT83" s="102"/>
      <c r="BU83" s="107"/>
      <c r="BV83" s="106"/>
      <c r="BW83" s="108"/>
      <c r="BX83" s="109"/>
      <c r="BY83" s="102"/>
      <c r="BZ83" s="102"/>
      <c r="CA83" s="102"/>
      <c r="CB83" s="102"/>
      <c r="CC83" s="102"/>
      <c r="CD83" s="102"/>
      <c r="CE83" s="102"/>
      <c r="CF83" s="102"/>
      <c r="CG83" s="102"/>
      <c r="CH83" s="102"/>
      <c r="CI83" s="102"/>
      <c r="CJ83" s="102"/>
      <c r="CK83" s="102"/>
      <c r="CL83" s="102"/>
      <c r="CM83" s="158"/>
      <c r="CN83" s="102"/>
      <c r="CO83" s="102"/>
    </row>
    <row r="84" spans="1:93" x14ac:dyDescent="0.2">
      <c r="A84" s="175"/>
      <c r="B84" s="145"/>
      <c r="C84" s="146"/>
      <c r="D84" s="145"/>
      <c r="E84" s="146"/>
      <c r="F84" s="167"/>
      <c r="G84" s="147"/>
      <c r="H84" s="160"/>
      <c r="I84" s="148"/>
      <c r="J84" s="148"/>
      <c r="M84" s="120"/>
      <c r="N84" s="150"/>
      <c r="O84" s="173"/>
      <c r="P84" s="169"/>
      <c r="Q84" s="170"/>
      <c r="R84" s="152"/>
      <c r="S84" s="153"/>
      <c r="T84" s="153"/>
      <c r="U84" s="154"/>
      <c r="V84" s="155"/>
      <c r="W84" s="156"/>
      <c r="X84" s="102"/>
      <c r="Y84" s="157"/>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2"/>
      <c r="BB84" s="102"/>
      <c r="BC84" s="102"/>
      <c r="BD84" s="103"/>
      <c r="BE84" s="105"/>
      <c r="BF84" s="102"/>
      <c r="BG84" s="102"/>
      <c r="BH84" s="102"/>
      <c r="BI84" s="102"/>
      <c r="BJ84" s="103"/>
      <c r="BK84" s="102"/>
      <c r="BL84" s="102"/>
      <c r="BM84" s="102"/>
      <c r="BN84" s="102"/>
      <c r="BO84" s="104"/>
      <c r="BP84" s="102"/>
      <c r="BQ84" s="102"/>
      <c r="BR84" s="105"/>
      <c r="BS84" s="106"/>
      <c r="BT84" s="102"/>
      <c r="BU84" s="107"/>
      <c r="BV84" s="106"/>
      <c r="BW84" s="108"/>
      <c r="BX84" s="109"/>
      <c r="BY84" s="102"/>
      <c r="BZ84" s="102"/>
      <c r="CA84" s="102"/>
      <c r="CB84" s="102"/>
      <c r="CC84" s="102"/>
      <c r="CD84" s="102"/>
      <c r="CE84" s="102"/>
      <c r="CF84" s="102"/>
      <c r="CG84" s="102"/>
      <c r="CH84" s="102"/>
      <c r="CI84" s="102"/>
      <c r="CJ84" s="102"/>
      <c r="CK84" s="102"/>
      <c r="CL84" s="102"/>
      <c r="CM84" s="158"/>
      <c r="CN84" s="102"/>
      <c r="CO84" s="102"/>
    </row>
    <row r="85" spans="1:93" x14ac:dyDescent="0.2">
      <c r="A85" s="175"/>
      <c r="B85" s="145"/>
      <c r="C85" s="146"/>
      <c r="D85" s="145"/>
      <c r="E85" s="146"/>
      <c r="F85" s="167"/>
      <c r="G85" s="147"/>
      <c r="H85" s="160"/>
      <c r="I85" s="148"/>
      <c r="J85" s="148"/>
      <c r="M85" s="120"/>
      <c r="N85" s="150"/>
      <c r="O85" s="173"/>
      <c r="P85" s="169"/>
      <c r="Q85" s="170"/>
      <c r="R85" s="152"/>
      <c r="S85" s="153"/>
      <c r="T85" s="153"/>
      <c r="U85" s="154"/>
      <c r="V85" s="155"/>
      <c r="W85" s="156"/>
      <c r="X85" s="102"/>
      <c r="Y85" s="157"/>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2"/>
      <c r="BB85" s="102"/>
      <c r="BC85" s="102"/>
      <c r="BD85" s="103"/>
      <c r="BE85" s="105"/>
      <c r="BF85" s="102"/>
      <c r="BG85" s="102"/>
      <c r="BH85" s="102"/>
      <c r="BI85" s="102"/>
      <c r="BJ85" s="103"/>
      <c r="BK85" s="102"/>
      <c r="BL85" s="102"/>
      <c r="BM85" s="102"/>
      <c r="BN85" s="102"/>
      <c r="BO85" s="104"/>
      <c r="BP85" s="102"/>
      <c r="BQ85" s="102"/>
      <c r="BR85" s="105"/>
      <c r="BS85" s="106"/>
      <c r="BT85" s="102"/>
      <c r="BU85" s="107"/>
      <c r="BV85" s="106"/>
      <c r="BW85" s="108"/>
      <c r="BX85" s="109"/>
      <c r="BY85" s="102"/>
      <c r="BZ85" s="102"/>
      <c r="CA85" s="102"/>
      <c r="CB85" s="102"/>
      <c r="CC85" s="102"/>
      <c r="CD85" s="102"/>
      <c r="CE85" s="102"/>
      <c r="CF85" s="102"/>
      <c r="CG85" s="102"/>
      <c r="CH85" s="102"/>
      <c r="CI85" s="102"/>
      <c r="CJ85" s="102"/>
      <c r="CK85" s="102"/>
      <c r="CL85" s="102"/>
      <c r="CM85" s="158"/>
      <c r="CN85" s="102"/>
      <c r="CO85" s="102"/>
    </row>
    <row r="86" spans="1:93" x14ac:dyDescent="0.2">
      <c r="A86" s="175"/>
      <c r="B86" s="145"/>
      <c r="C86" s="146"/>
      <c r="D86" s="145"/>
      <c r="E86" s="146"/>
      <c r="F86" s="167"/>
      <c r="G86" s="147"/>
      <c r="H86" s="160"/>
      <c r="I86" s="148"/>
      <c r="J86" s="148"/>
      <c r="M86" s="120"/>
      <c r="N86" s="150"/>
      <c r="O86" s="173"/>
      <c r="P86" s="169"/>
      <c r="Q86" s="170"/>
      <c r="R86" s="152"/>
      <c r="S86" s="153"/>
      <c r="T86" s="153"/>
      <c r="U86" s="154"/>
      <c r="V86" s="155"/>
      <c r="W86" s="156"/>
      <c r="X86" s="102"/>
      <c r="Y86" s="157"/>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2"/>
      <c r="BB86" s="102"/>
      <c r="BC86" s="102"/>
      <c r="BD86" s="103"/>
      <c r="BE86" s="105"/>
      <c r="BF86" s="102"/>
      <c r="BG86" s="102"/>
      <c r="BH86" s="102"/>
      <c r="BI86" s="102"/>
      <c r="BJ86" s="103"/>
      <c r="BK86" s="102"/>
      <c r="BL86" s="102"/>
      <c r="BM86" s="102"/>
      <c r="BN86" s="102"/>
      <c r="BO86" s="104"/>
      <c r="BP86" s="102"/>
      <c r="BQ86" s="102"/>
      <c r="BR86" s="105"/>
      <c r="BS86" s="106"/>
      <c r="BT86" s="102"/>
      <c r="BU86" s="107"/>
      <c r="BV86" s="106"/>
      <c r="BW86" s="108"/>
      <c r="BX86" s="109"/>
      <c r="BY86" s="102"/>
      <c r="BZ86" s="102"/>
      <c r="CA86" s="102"/>
      <c r="CB86" s="102"/>
      <c r="CC86" s="102"/>
      <c r="CD86" s="102"/>
      <c r="CE86" s="102"/>
      <c r="CF86" s="102"/>
      <c r="CG86" s="102"/>
      <c r="CH86" s="102"/>
      <c r="CI86" s="102"/>
      <c r="CJ86" s="102"/>
      <c r="CK86" s="102"/>
      <c r="CL86" s="102"/>
      <c r="CM86" s="158"/>
      <c r="CN86" s="102"/>
      <c r="CO86" s="102"/>
    </row>
    <row r="87" spans="1:93" x14ac:dyDescent="0.2">
      <c r="A87" s="175"/>
      <c r="B87" s="145"/>
      <c r="C87" s="146"/>
      <c r="D87" s="145"/>
      <c r="E87" s="146"/>
      <c r="F87" s="167"/>
      <c r="G87" s="147"/>
      <c r="H87" s="160"/>
      <c r="I87" s="148"/>
      <c r="J87" s="148"/>
      <c r="M87" s="120"/>
      <c r="N87" s="150"/>
      <c r="O87" s="173"/>
      <c r="P87" s="169"/>
      <c r="Q87" s="170"/>
      <c r="R87" s="152"/>
      <c r="S87" s="153"/>
      <c r="T87" s="153"/>
      <c r="U87" s="154"/>
      <c r="V87" s="155"/>
      <c r="W87" s="156"/>
      <c r="X87" s="102"/>
      <c r="Y87" s="157"/>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2"/>
      <c r="BB87" s="102"/>
      <c r="BC87" s="102"/>
      <c r="BD87" s="103"/>
      <c r="BE87" s="105"/>
      <c r="BF87" s="102"/>
      <c r="BG87" s="102"/>
      <c r="BH87" s="102"/>
      <c r="BI87" s="102"/>
      <c r="BJ87" s="103"/>
      <c r="BK87" s="102"/>
      <c r="BL87" s="102"/>
      <c r="BM87" s="102"/>
      <c r="BN87" s="102"/>
      <c r="BO87" s="104"/>
      <c r="BP87" s="102"/>
      <c r="BQ87" s="102"/>
      <c r="BR87" s="105"/>
      <c r="BS87" s="106"/>
      <c r="BT87" s="102"/>
      <c r="BU87" s="107"/>
      <c r="BV87" s="106"/>
      <c r="BW87" s="108"/>
      <c r="BX87" s="109"/>
      <c r="BY87" s="102"/>
      <c r="BZ87" s="102"/>
      <c r="CA87" s="102"/>
      <c r="CB87" s="102"/>
      <c r="CC87" s="102"/>
      <c r="CD87" s="102"/>
      <c r="CE87" s="102"/>
      <c r="CF87" s="102"/>
      <c r="CG87" s="102"/>
      <c r="CH87" s="102"/>
      <c r="CI87" s="102"/>
      <c r="CJ87" s="102"/>
      <c r="CK87" s="102"/>
      <c r="CL87" s="102"/>
      <c r="CM87" s="158"/>
      <c r="CN87" s="102"/>
      <c r="CO87" s="102"/>
    </row>
    <row r="88" spans="1:93" x14ac:dyDescent="0.2">
      <c r="A88" s="175"/>
      <c r="B88" s="145"/>
      <c r="C88" s="146"/>
      <c r="D88" s="145"/>
      <c r="E88" s="146"/>
      <c r="F88" s="167"/>
      <c r="G88" s="147"/>
      <c r="H88" s="160"/>
      <c r="I88" s="148"/>
      <c r="J88" s="148"/>
      <c r="M88" s="120"/>
      <c r="N88" s="150"/>
      <c r="O88" s="173"/>
      <c r="P88" s="169"/>
      <c r="Q88" s="170"/>
      <c r="R88" s="152"/>
      <c r="S88" s="153"/>
      <c r="T88" s="153"/>
      <c r="U88" s="154"/>
      <c r="V88" s="155"/>
      <c r="W88" s="156"/>
      <c r="X88" s="102"/>
      <c r="Y88" s="157"/>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2"/>
      <c r="BB88" s="102"/>
      <c r="BC88" s="102"/>
      <c r="BD88" s="103"/>
      <c r="BE88" s="105"/>
      <c r="BF88" s="102"/>
      <c r="BG88" s="102"/>
      <c r="BH88" s="102"/>
      <c r="BI88" s="102"/>
      <c r="BJ88" s="103"/>
      <c r="BK88" s="102"/>
      <c r="BL88" s="102"/>
      <c r="BM88" s="102"/>
      <c r="BN88" s="102"/>
      <c r="BO88" s="104"/>
      <c r="BP88" s="102"/>
      <c r="BQ88" s="102"/>
      <c r="BR88" s="105"/>
      <c r="BS88" s="106"/>
      <c r="BT88" s="102"/>
      <c r="BU88" s="107"/>
      <c r="BV88" s="106"/>
      <c r="BW88" s="108"/>
      <c r="BX88" s="109"/>
      <c r="BY88" s="102"/>
      <c r="BZ88" s="102"/>
      <c r="CA88" s="102"/>
      <c r="CB88" s="102"/>
      <c r="CC88" s="102"/>
      <c r="CD88" s="102"/>
      <c r="CE88" s="102"/>
      <c r="CF88" s="102"/>
      <c r="CG88" s="102"/>
      <c r="CH88" s="102"/>
      <c r="CI88" s="102"/>
      <c r="CJ88" s="102"/>
      <c r="CK88" s="102"/>
      <c r="CL88" s="102"/>
      <c r="CM88" s="158"/>
      <c r="CN88" s="102"/>
      <c r="CO88" s="102"/>
    </row>
    <row r="89" spans="1:93" x14ac:dyDescent="0.2">
      <c r="A89" s="175"/>
      <c r="B89" s="145"/>
      <c r="C89" s="146"/>
      <c r="D89" s="145"/>
      <c r="E89" s="146"/>
      <c r="F89" s="167"/>
      <c r="G89" s="147"/>
      <c r="H89" s="160"/>
      <c r="I89" s="148"/>
      <c r="J89" s="148"/>
      <c r="M89" s="120"/>
      <c r="N89" s="150"/>
      <c r="O89" s="173"/>
      <c r="P89" s="169"/>
      <c r="Q89" s="170"/>
      <c r="R89" s="152"/>
      <c r="S89" s="153"/>
      <c r="T89" s="153"/>
      <c r="U89" s="154"/>
      <c r="V89" s="155"/>
      <c r="W89" s="156"/>
      <c r="X89" s="102"/>
      <c r="Y89" s="157"/>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2"/>
      <c r="BB89" s="102"/>
      <c r="BC89" s="102"/>
      <c r="BD89" s="103"/>
      <c r="BE89" s="105"/>
      <c r="BF89" s="102"/>
      <c r="BG89" s="102"/>
      <c r="BH89" s="102"/>
      <c r="BI89" s="102"/>
      <c r="BJ89" s="103"/>
      <c r="BK89" s="102"/>
      <c r="BL89" s="102"/>
      <c r="BM89" s="102"/>
      <c r="BN89" s="102"/>
      <c r="BO89" s="104"/>
      <c r="BP89" s="102"/>
      <c r="BQ89" s="102"/>
      <c r="BR89" s="105"/>
      <c r="BS89" s="106"/>
      <c r="BT89" s="102"/>
      <c r="BU89" s="107"/>
      <c r="BV89" s="106"/>
      <c r="BW89" s="108"/>
      <c r="BX89" s="109"/>
      <c r="BY89" s="102"/>
      <c r="BZ89" s="102"/>
      <c r="CA89" s="102"/>
      <c r="CB89" s="102"/>
      <c r="CC89" s="102"/>
      <c r="CD89" s="102"/>
      <c r="CE89" s="102"/>
      <c r="CF89" s="102"/>
      <c r="CG89" s="102"/>
      <c r="CH89" s="102"/>
      <c r="CI89" s="102"/>
      <c r="CJ89" s="102"/>
      <c r="CK89" s="102"/>
      <c r="CL89" s="102"/>
      <c r="CM89" s="158"/>
      <c r="CN89" s="102"/>
      <c r="CO89" s="102"/>
    </row>
    <row r="90" spans="1:93" x14ac:dyDescent="0.2">
      <c r="A90" s="175"/>
      <c r="B90" s="145"/>
      <c r="C90" s="146"/>
      <c r="D90" s="145"/>
      <c r="E90" s="146"/>
      <c r="F90" s="167"/>
      <c r="G90" s="147"/>
      <c r="H90" s="160"/>
      <c r="I90" s="148"/>
      <c r="J90" s="148"/>
      <c r="M90" s="120"/>
      <c r="N90" s="150"/>
      <c r="O90" s="173"/>
      <c r="P90" s="169"/>
      <c r="Q90" s="170"/>
      <c r="R90" s="152"/>
      <c r="S90" s="153"/>
      <c r="T90" s="153"/>
      <c r="U90" s="154"/>
      <c r="V90" s="155"/>
      <c r="W90" s="156"/>
      <c r="X90" s="102"/>
      <c r="Y90" s="157"/>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2"/>
      <c r="BB90" s="102"/>
      <c r="BC90" s="102"/>
      <c r="BD90" s="103"/>
      <c r="BE90" s="105"/>
      <c r="BF90" s="102"/>
      <c r="BG90" s="102"/>
      <c r="BH90" s="102"/>
      <c r="BI90" s="102"/>
      <c r="BJ90" s="103"/>
      <c r="BK90" s="102"/>
      <c r="BL90" s="102"/>
      <c r="BM90" s="102"/>
      <c r="BN90" s="102"/>
      <c r="BO90" s="104"/>
      <c r="BP90" s="102"/>
      <c r="BQ90" s="102"/>
      <c r="BR90" s="105"/>
      <c r="BS90" s="106"/>
      <c r="BT90" s="102"/>
      <c r="BU90" s="107"/>
      <c r="BV90" s="106"/>
      <c r="BW90" s="108"/>
      <c r="BX90" s="109"/>
      <c r="BY90" s="102"/>
      <c r="BZ90" s="102"/>
      <c r="CA90" s="102"/>
      <c r="CB90" s="102"/>
      <c r="CC90" s="102"/>
      <c r="CD90" s="102"/>
      <c r="CE90" s="102"/>
      <c r="CF90" s="102"/>
      <c r="CG90" s="102"/>
      <c r="CH90" s="102"/>
      <c r="CI90" s="102"/>
      <c r="CJ90" s="102"/>
      <c r="CK90" s="102"/>
      <c r="CL90" s="102"/>
      <c r="CM90" s="158"/>
      <c r="CN90" s="102"/>
      <c r="CO90" s="102"/>
    </row>
    <row r="91" spans="1:93" x14ac:dyDescent="0.2">
      <c r="A91" s="175"/>
      <c r="B91" s="145"/>
      <c r="C91" s="146"/>
      <c r="D91" s="145"/>
      <c r="E91" s="146"/>
      <c r="F91" s="167"/>
      <c r="G91" s="147"/>
      <c r="H91" s="160"/>
      <c r="I91" s="148"/>
      <c r="J91" s="148"/>
      <c r="M91" s="120"/>
      <c r="N91" s="150"/>
      <c r="O91" s="173"/>
      <c r="P91" s="169"/>
      <c r="Q91" s="170"/>
      <c r="R91" s="152"/>
      <c r="S91" s="153"/>
      <c r="T91" s="153"/>
      <c r="U91" s="154"/>
      <c r="V91" s="155"/>
      <c r="W91" s="156"/>
      <c r="X91" s="102"/>
      <c r="Y91" s="157"/>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2"/>
      <c r="BB91" s="102"/>
      <c r="BC91" s="102"/>
      <c r="BD91" s="103"/>
      <c r="BE91" s="105"/>
      <c r="BF91" s="102"/>
      <c r="BG91" s="102"/>
      <c r="BH91" s="102"/>
      <c r="BI91" s="102"/>
      <c r="BJ91" s="103"/>
      <c r="BK91" s="102"/>
      <c r="BL91" s="102"/>
      <c r="BM91" s="102"/>
      <c r="BN91" s="102"/>
      <c r="BO91" s="104"/>
      <c r="BP91" s="102"/>
      <c r="BQ91" s="102"/>
      <c r="BR91" s="105"/>
      <c r="BS91" s="106"/>
      <c r="BT91" s="102"/>
      <c r="BU91" s="107"/>
      <c r="BV91" s="106"/>
      <c r="BW91" s="108"/>
      <c r="BX91" s="109"/>
      <c r="BY91" s="102"/>
      <c r="BZ91" s="102"/>
      <c r="CA91" s="102"/>
      <c r="CB91" s="102"/>
      <c r="CC91" s="102"/>
      <c r="CD91" s="102"/>
      <c r="CE91" s="102"/>
      <c r="CF91" s="102"/>
      <c r="CG91" s="102"/>
      <c r="CH91" s="102"/>
      <c r="CI91" s="102"/>
      <c r="CJ91" s="102"/>
      <c r="CK91" s="102"/>
      <c r="CL91" s="102"/>
      <c r="CM91" s="158"/>
      <c r="CN91" s="102"/>
      <c r="CO91" s="102"/>
    </row>
    <row r="92" spans="1:93" x14ac:dyDescent="0.2">
      <c r="A92" s="175"/>
      <c r="B92" s="145"/>
      <c r="C92" s="146"/>
      <c r="D92" s="145"/>
      <c r="E92" s="146"/>
      <c r="F92" s="167"/>
      <c r="G92" s="147"/>
      <c r="H92" s="160"/>
      <c r="I92" s="148"/>
      <c r="J92" s="148"/>
      <c r="M92" s="120"/>
      <c r="N92" s="150"/>
      <c r="O92" s="173"/>
      <c r="P92" s="169"/>
      <c r="Q92" s="170"/>
      <c r="R92" s="152"/>
      <c r="S92" s="153"/>
      <c r="T92" s="153"/>
      <c r="U92" s="154"/>
      <c r="V92" s="155"/>
      <c r="W92" s="156"/>
      <c r="X92" s="102"/>
      <c r="Y92" s="157"/>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2"/>
      <c r="BB92" s="102"/>
      <c r="BC92" s="102"/>
      <c r="BD92" s="103"/>
      <c r="BE92" s="105"/>
      <c r="BF92" s="102"/>
      <c r="BG92" s="102"/>
      <c r="BH92" s="102"/>
      <c r="BI92" s="102"/>
      <c r="BJ92" s="103"/>
      <c r="BK92" s="102"/>
      <c r="BL92" s="102"/>
      <c r="BM92" s="102"/>
      <c r="BN92" s="102"/>
      <c r="BO92" s="104"/>
      <c r="BP92" s="102"/>
      <c r="BQ92" s="102"/>
      <c r="BR92" s="105"/>
      <c r="BS92" s="106"/>
      <c r="BT92" s="102"/>
      <c r="BU92" s="107"/>
      <c r="BV92" s="106"/>
      <c r="BW92" s="108"/>
      <c r="BX92" s="109"/>
      <c r="BY92" s="102"/>
      <c r="BZ92" s="102"/>
      <c r="CA92" s="102"/>
      <c r="CB92" s="102"/>
      <c r="CC92" s="102"/>
      <c r="CD92" s="102"/>
      <c r="CE92" s="102"/>
      <c r="CF92" s="102"/>
      <c r="CG92" s="102"/>
      <c r="CH92" s="102"/>
      <c r="CI92" s="102"/>
      <c r="CJ92" s="102"/>
      <c r="CK92" s="102"/>
      <c r="CL92" s="102"/>
      <c r="CM92" s="158"/>
      <c r="CN92" s="102"/>
      <c r="CO92" s="102"/>
    </row>
    <row r="93" spans="1:93" x14ac:dyDescent="0.2">
      <c r="A93" s="175"/>
      <c r="B93" s="145"/>
      <c r="C93" s="146"/>
      <c r="D93" s="145"/>
      <c r="E93" s="146"/>
      <c r="F93" s="167"/>
      <c r="G93" s="147"/>
      <c r="H93" s="160"/>
      <c r="I93" s="148"/>
      <c r="J93" s="148"/>
      <c r="M93" s="120"/>
      <c r="N93" s="150"/>
      <c r="O93" s="173"/>
      <c r="P93" s="169"/>
      <c r="Q93" s="170"/>
      <c r="R93" s="152"/>
      <c r="S93" s="153"/>
      <c r="T93" s="153"/>
      <c r="U93" s="154"/>
      <c r="V93" s="155"/>
      <c r="W93" s="156"/>
      <c r="X93" s="102"/>
      <c r="Y93" s="157"/>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2"/>
      <c r="BB93" s="102"/>
      <c r="BC93" s="102"/>
      <c r="BD93" s="103"/>
      <c r="BE93" s="105"/>
      <c r="BF93" s="102"/>
      <c r="BG93" s="102"/>
      <c r="BH93" s="102"/>
      <c r="BI93" s="102"/>
      <c r="BJ93" s="103"/>
      <c r="BK93" s="102"/>
      <c r="BL93" s="102"/>
      <c r="BM93" s="102"/>
      <c r="BN93" s="102"/>
      <c r="BO93" s="104"/>
      <c r="BP93" s="102"/>
      <c r="BQ93" s="102"/>
      <c r="BR93" s="105"/>
      <c r="BS93" s="106"/>
      <c r="BT93" s="102"/>
      <c r="BU93" s="107"/>
      <c r="BV93" s="106"/>
      <c r="BW93" s="108"/>
      <c r="BX93" s="109"/>
      <c r="BY93" s="102"/>
      <c r="BZ93" s="102"/>
      <c r="CA93" s="102"/>
      <c r="CB93" s="102"/>
      <c r="CC93" s="102"/>
      <c r="CD93" s="102"/>
      <c r="CE93" s="102"/>
      <c r="CF93" s="102"/>
      <c r="CG93" s="102"/>
      <c r="CH93" s="102"/>
      <c r="CI93" s="102"/>
      <c r="CJ93" s="102"/>
      <c r="CK93" s="102"/>
      <c r="CL93" s="102"/>
      <c r="CM93" s="158"/>
      <c r="CN93" s="102"/>
      <c r="CO93" s="102"/>
    </row>
    <row r="94" spans="1:93" x14ac:dyDescent="0.2">
      <c r="A94" s="175"/>
      <c r="B94" s="145"/>
      <c r="C94" s="146"/>
      <c r="D94" s="145"/>
      <c r="E94" s="146"/>
      <c r="F94" s="167"/>
      <c r="G94" s="147"/>
      <c r="H94" s="160"/>
      <c r="I94" s="148"/>
      <c r="J94" s="148"/>
      <c r="M94" s="120"/>
      <c r="N94" s="150"/>
      <c r="O94" s="173"/>
      <c r="P94" s="169"/>
      <c r="Q94" s="170"/>
      <c r="R94" s="152"/>
      <c r="S94" s="153"/>
      <c r="T94" s="153"/>
      <c r="U94" s="154"/>
      <c r="V94" s="155"/>
      <c r="W94" s="156"/>
      <c r="X94" s="102"/>
      <c r="Y94" s="157"/>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2"/>
      <c r="BB94" s="102"/>
      <c r="BC94" s="102"/>
      <c r="BD94" s="103"/>
      <c r="BE94" s="105"/>
      <c r="BF94" s="102"/>
      <c r="BG94" s="102"/>
      <c r="BH94" s="102"/>
      <c r="BI94" s="102"/>
      <c r="BJ94" s="103"/>
      <c r="BK94" s="102"/>
      <c r="BL94" s="102"/>
      <c r="BM94" s="102"/>
      <c r="BN94" s="102"/>
      <c r="BO94" s="104"/>
      <c r="BP94" s="102"/>
      <c r="BQ94" s="102"/>
      <c r="BR94" s="105"/>
      <c r="BS94" s="106"/>
      <c r="BT94" s="102"/>
      <c r="BU94" s="107"/>
      <c r="BV94" s="106"/>
      <c r="BW94" s="108"/>
      <c r="BX94" s="109"/>
      <c r="BY94" s="102"/>
      <c r="BZ94" s="102"/>
      <c r="CA94" s="102"/>
      <c r="CB94" s="102"/>
      <c r="CC94" s="102"/>
      <c r="CD94" s="102"/>
      <c r="CE94" s="102"/>
      <c r="CF94" s="102"/>
      <c r="CG94" s="102"/>
      <c r="CH94" s="102"/>
      <c r="CI94" s="102"/>
      <c r="CJ94" s="102"/>
      <c r="CK94" s="102"/>
      <c r="CL94" s="102"/>
      <c r="CM94" s="158"/>
      <c r="CN94" s="102"/>
      <c r="CO94" s="102"/>
    </row>
    <row r="95" spans="1:93" x14ac:dyDescent="0.2">
      <c r="A95" s="175"/>
      <c r="B95" s="145"/>
      <c r="C95" s="146"/>
      <c r="D95" s="145"/>
      <c r="E95" s="146"/>
      <c r="F95" s="167"/>
      <c r="G95" s="147"/>
      <c r="H95" s="160"/>
      <c r="I95" s="148"/>
      <c r="J95" s="148"/>
      <c r="M95" s="120"/>
      <c r="N95" s="150"/>
      <c r="O95" s="173"/>
      <c r="P95" s="169"/>
      <c r="Q95" s="170"/>
      <c r="R95" s="152"/>
      <c r="S95" s="153"/>
      <c r="T95" s="153"/>
      <c r="U95" s="154"/>
      <c r="V95" s="155"/>
      <c r="W95" s="156"/>
      <c r="X95" s="102"/>
      <c r="Y95" s="157"/>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2"/>
      <c r="BB95" s="102"/>
      <c r="BC95" s="102"/>
      <c r="BD95" s="103"/>
      <c r="BE95" s="105"/>
      <c r="BF95" s="102"/>
      <c r="BG95" s="102"/>
      <c r="BH95" s="102"/>
      <c r="BI95" s="102"/>
      <c r="BJ95" s="103"/>
      <c r="BK95" s="102"/>
      <c r="BL95" s="102"/>
      <c r="BM95" s="102"/>
      <c r="BN95" s="102"/>
      <c r="BO95" s="104"/>
      <c r="BP95" s="102"/>
      <c r="BQ95" s="102"/>
      <c r="BR95" s="105"/>
      <c r="BS95" s="106"/>
      <c r="BT95" s="102"/>
      <c r="BU95" s="107"/>
      <c r="BV95" s="106"/>
      <c r="BW95" s="108"/>
      <c r="BX95" s="109"/>
      <c r="BY95" s="102"/>
      <c r="BZ95" s="102"/>
      <c r="CA95" s="102"/>
      <c r="CB95" s="102"/>
      <c r="CC95" s="102"/>
      <c r="CD95" s="102"/>
      <c r="CE95" s="102"/>
      <c r="CF95" s="102"/>
      <c r="CG95" s="102"/>
      <c r="CH95" s="102"/>
      <c r="CI95" s="102"/>
      <c r="CJ95" s="102"/>
      <c r="CK95" s="102"/>
      <c r="CL95" s="102"/>
      <c r="CM95" s="158"/>
      <c r="CN95" s="102"/>
      <c r="CO95" s="102"/>
    </row>
    <row r="96" spans="1:93" x14ac:dyDescent="0.2">
      <c r="A96" s="175"/>
      <c r="B96" s="145"/>
      <c r="C96" s="146"/>
      <c r="D96" s="145"/>
      <c r="E96" s="146"/>
      <c r="F96" s="167"/>
      <c r="G96" s="147"/>
      <c r="H96" s="160"/>
      <c r="I96" s="148"/>
      <c r="J96" s="148"/>
      <c r="M96" s="120"/>
      <c r="N96" s="150"/>
      <c r="O96" s="173"/>
      <c r="P96" s="169"/>
      <c r="Q96" s="170"/>
      <c r="R96" s="152"/>
      <c r="S96" s="153"/>
      <c r="T96" s="153"/>
      <c r="U96" s="154"/>
      <c r="V96" s="155"/>
      <c r="W96" s="156"/>
      <c r="X96" s="102"/>
      <c r="Y96" s="157"/>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2"/>
      <c r="BB96" s="102"/>
      <c r="BC96" s="102"/>
      <c r="BD96" s="103"/>
      <c r="BE96" s="105"/>
      <c r="BF96" s="102"/>
      <c r="BG96" s="102"/>
      <c r="BH96" s="102"/>
      <c r="BI96" s="102"/>
      <c r="BJ96" s="103"/>
      <c r="BK96" s="102"/>
      <c r="BL96" s="102"/>
      <c r="BM96" s="102"/>
      <c r="BN96" s="102"/>
      <c r="BO96" s="104"/>
      <c r="BP96" s="102"/>
      <c r="BQ96" s="102"/>
      <c r="BR96" s="105"/>
      <c r="BS96" s="106"/>
      <c r="BT96" s="102"/>
      <c r="BU96" s="107"/>
      <c r="BV96" s="106"/>
      <c r="BW96" s="108"/>
      <c r="BX96" s="109"/>
      <c r="BY96" s="102"/>
      <c r="BZ96" s="102"/>
      <c r="CA96" s="102"/>
      <c r="CB96" s="102"/>
      <c r="CC96" s="102"/>
      <c r="CD96" s="102"/>
      <c r="CE96" s="102"/>
      <c r="CF96" s="102"/>
      <c r="CG96" s="102"/>
      <c r="CH96" s="102"/>
      <c r="CI96" s="102"/>
      <c r="CJ96" s="102"/>
      <c r="CK96" s="102"/>
      <c r="CL96" s="102"/>
      <c r="CM96" s="158"/>
      <c r="CN96" s="102"/>
      <c r="CO96" s="102"/>
    </row>
    <row r="97" spans="1:93" x14ac:dyDescent="0.2">
      <c r="A97" s="175"/>
      <c r="B97" s="145"/>
      <c r="C97" s="146"/>
      <c r="D97" s="145"/>
      <c r="E97" s="146"/>
      <c r="F97" s="167"/>
      <c r="G97" s="147"/>
      <c r="H97" s="160"/>
      <c r="I97" s="148"/>
      <c r="J97" s="148"/>
      <c r="M97" s="120"/>
      <c r="N97" s="150"/>
      <c r="O97" s="173"/>
      <c r="P97" s="169"/>
      <c r="Q97" s="170"/>
      <c r="R97" s="152"/>
      <c r="S97" s="153"/>
      <c r="T97" s="153"/>
      <c r="U97" s="154"/>
      <c r="V97" s="155"/>
      <c r="W97" s="156"/>
      <c r="X97" s="102"/>
      <c r="Y97" s="157"/>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2"/>
      <c r="BB97" s="102"/>
      <c r="BC97" s="102"/>
      <c r="BD97" s="103"/>
      <c r="BE97" s="105"/>
      <c r="BF97" s="102"/>
      <c r="BG97" s="102"/>
      <c r="BH97" s="102"/>
      <c r="BI97" s="102"/>
      <c r="BJ97" s="103"/>
      <c r="BK97" s="102"/>
      <c r="BL97" s="102"/>
      <c r="BM97" s="102"/>
      <c r="BN97" s="102"/>
      <c r="BO97" s="104"/>
      <c r="BP97" s="102"/>
      <c r="BQ97" s="102"/>
      <c r="BR97" s="105"/>
      <c r="BS97" s="106"/>
      <c r="BT97" s="102"/>
      <c r="BU97" s="107"/>
      <c r="BV97" s="106"/>
      <c r="BW97" s="108"/>
      <c r="BX97" s="109"/>
      <c r="BY97" s="102"/>
      <c r="BZ97" s="102"/>
      <c r="CA97" s="102"/>
      <c r="CB97" s="102"/>
      <c r="CC97" s="102"/>
      <c r="CD97" s="102"/>
      <c r="CE97" s="102"/>
      <c r="CF97" s="102"/>
      <c r="CG97" s="102"/>
      <c r="CH97" s="102"/>
      <c r="CI97" s="102"/>
      <c r="CJ97" s="102"/>
      <c r="CK97" s="102"/>
      <c r="CL97" s="102"/>
      <c r="CM97" s="158"/>
      <c r="CN97" s="102"/>
      <c r="CO97" s="102"/>
    </row>
    <row r="98" spans="1:93" x14ac:dyDescent="0.2">
      <c r="A98" s="175"/>
      <c r="B98" s="145"/>
      <c r="C98" s="146"/>
      <c r="D98" s="145"/>
      <c r="E98" s="146"/>
      <c r="F98" s="167"/>
      <c r="G98" s="147"/>
      <c r="H98" s="160"/>
      <c r="I98" s="148"/>
      <c r="J98" s="148"/>
      <c r="M98" s="120"/>
      <c r="N98" s="150"/>
      <c r="O98" s="173"/>
      <c r="P98" s="169"/>
      <c r="Q98" s="170"/>
      <c r="R98" s="152"/>
      <c r="S98" s="153"/>
      <c r="T98" s="153"/>
      <c r="U98" s="154"/>
      <c r="V98" s="155"/>
      <c r="W98" s="156"/>
      <c r="X98" s="102"/>
      <c r="Y98" s="157"/>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2"/>
      <c r="BB98" s="102"/>
      <c r="BC98" s="102"/>
      <c r="BD98" s="103"/>
      <c r="BE98" s="105"/>
      <c r="BF98" s="102"/>
      <c r="BG98" s="102"/>
      <c r="BH98" s="102"/>
      <c r="BI98" s="102"/>
      <c r="BJ98" s="103"/>
      <c r="BK98" s="102"/>
      <c r="BL98" s="102"/>
      <c r="BM98" s="102"/>
      <c r="BN98" s="102"/>
      <c r="BO98" s="104"/>
      <c r="BP98" s="102"/>
      <c r="BQ98" s="102"/>
      <c r="BR98" s="105"/>
      <c r="BS98" s="106"/>
      <c r="BT98" s="102"/>
      <c r="BU98" s="107"/>
      <c r="BV98" s="106"/>
      <c r="BW98" s="108"/>
      <c r="BX98" s="109"/>
      <c r="BY98" s="102"/>
      <c r="BZ98" s="102"/>
      <c r="CA98" s="102"/>
      <c r="CB98" s="102"/>
      <c r="CC98" s="102"/>
      <c r="CD98" s="102"/>
      <c r="CE98" s="102"/>
      <c r="CF98" s="102"/>
      <c r="CG98" s="102"/>
      <c r="CH98" s="102"/>
      <c r="CI98" s="102"/>
      <c r="CJ98" s="102"/>
      <c r="CK98" s="102"/>
      <c r="CL98" s="102"/>
      <c r="CM98" s="158"/>
      <c r="CN98" s="102"/>
      <c r="CO98" s="102"/>
    </row>
    <row r="99" spans="1:93" x14ac:dyDescent="0.2">
      <c r="A99" s="175"/>
      <c r="B99" s="145"/>
      <c r="C99" s="146"/>
      <c r="D99" s="145"/>
      <c r="E99" s="146"/>
      <c r="F99" s="167"/>
      <c r="G99" s="147"/>
      <c r="H99" s="160"/>
      <c r="I99" s="148"/>
      <c r="J99" s="148"/>
      <c r="M99" s="120"/>
      <c r="N99" s="150"/>
      <c r="O99" s="173"/>
      <c r="P99" s="169"/>
      <c r="Q99" s="170"/>
      <c r="R99" s="152"/>
      <c r="S99" s="153"/>
      <c r="T99" s="153"/>
      <c r="U99" s="154"/>
      <c r="V99" s="155"/>
      <c r="W99" s="156"/>
      <c r="X99" s="102"/>
      <c r="Y99" s="157"/>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2"/>
      <c r="BB99" s="102"/>
      <c r="BC99" s="102"/>
      <c r="BD99" s="103"/>
      <c r="BE99" s="105"/>
      <c r="BF99" s="102"/>
      <c r="BG99" s="102"/>
      <c r="BH99" s="102"/>
      <c r="BI99" s="102"/>
      <c r="BJ99" s="103"/>
      <c r="BK99" s="102"/>
      <c r="BL99" s="102"/>
      <c r="BM99" s="102"/>
      <c r="BN99" s="102"/>
      <c r="BO99" s="104"/>
      <c r="BP99" s="102"/>
      <c r="BQ99" s="102"/>
      <c r="BR99" s="105"/>
      <c r="BS99" s="106"/>
      <c r="BT99" s="102"/>
      <c r="BU99" s="107"/>
      <c r="BV99" s="106"/>
      <c r="BW99" s="108"/>
      <c r="BX99" s="109"/>
      <c r="BY99" s="102"/>
      <c r="BZ99" s="102"/>
      <c r="CA99" s="102"/>
      <c r="CB99" s="102"/>
      <c r="CC99" s="102"/>
      <c r="CD99" s="102"/>
      <c r="CE99" s="102"/>
      <c r="CF99" s="102"/>
      <c r="CG99" s="102"/>
      <c r="CH99" s="102"/>
      <c r="CI99" s="102"/>
      <c r="CJ99" s="102"/>
      <c r="CK99" s="102"/>
      <c r="CL99" s="102"/>
      <c r="CM99" s="158"/>
      <c r="CN99" s="102"/>
      <c r="CO99" s="102"/>
    </row>
    <row r="100" spans="1:93" x14ac:dyDescent="0.2">
      <c r="A100" s="175"/>
      <c r="B100" s="145"/>
      <c r="C100" s="146"/>
      <c r="D100" s="145"/>
      <c r="E100" s="146"/>
      <c r="F100" s="167"/>
      <c r="G100" s="147"/>
      <c r="H100" s="160"/>
      <c r="I100" s="148"/>
      <c r="J100" s="148"/>
      <c r="M100" s="120"/>
      <c r="N100" s="150"/>
      <c r="O100" s="173"/>
      <c r="P100" s="169"/>
      <c r="Q100" s="170"/>
      <c r="R100" s="152"/>
      <c r="S100" s="153"/>
      <c r="T100" s="153"/>
      <c r="U100" s="154"/>
      <c r="V100" s="155"/>
      <c r="W100" s="156"/>
      <c r="X100" s="102"/>
      <c r="Y100" s="157"/>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2"/>
      <c r="BB100" s="102"/>
      <c r="BC100" s="102"/>
      <c r="BD100" s="103"/>
      <c r="BE100" s="105"/>
      <c r="BF100" s="102"/>
      <c r="BG100" s="102"/>
      <c r="BH100" s="102"/>
      <c r="BI100" s="102"/>
      <c r="BJ100" s="103"/>
      <c r="BK100" s="102"/>
      <c r="BL100" s="102"/>
      <c r="BM100" s="102"/>
      <c r="BN100" s="102"/>
      <c r="BO100" s="104"/>
      <c r="BP100" s="102"/>
      <c r="BQ100" s="102"/>
      <c r="BR100" s="105"/>
      <c r="BS100" s="106"/>
      <c r="BT100" s="102"/>
      <c r="BU100" s="107"/>
      <c r="BV100" s="106"/>
      <c r="BW100" s="108"/>
      <c r="BX100" s="109"/>
      <c r="BY100" s="102"/>
      <c r="BZ100" s="102"/>
      <c r="CA100" s="102"/>
      <c r="CB100" s="102"/>
      <c r="CC100" s="102"/>
      <c r="CD100" s="102"/>
      <c r="CE100" s="102"/>
      <c r="CF100" s="102"/>
      <c r="CG100" s="102"/>
      <c r="CH100" s="102"/>
      <c r="CI100" s="102"/>
      <c r="CJ100" s="102"/>
      <c r="CK100" s="102"/>
      <c r="CL100" s="102"/>
      <c r="CM100" s="158"/>
      <c r="CN100" s="102"/>
      <c r="CO100" s="102"/>
    </row>
    <row r="101" spans="1:93" x14ac:dyDescent="0.2">
      <c r="A101" s="175"/>
      <c r="B101" s="145"/>
      <c r="C101" s="146"/>
      <c r="D101" s="145"/>
      <c r="E101" s="146"/>
      <c r="F101" s="167"/>
      <c r="G101" s="147"/>
      <c r="H101" s="160"/>
      <c r="I101" s="148"/>
      <c r="J101" s="148"/>
      <c r="M101" s="120"/>
      <c r="N101" s="150"/>
      <c r="O101" s="173"/>
      <c r="P101" s="169"/>
      <c r="Q101" s="170"/>
      <c r="R101" s="152"/>
      <c r="S101" s="153"/>
      <c r="T101" s="153"/>
      <c r="U101" s="154"/>
      <c r="V101" s="155"/>
      <c r="W101" s="156"/>
      <c r="X101" s="102"/>
      <c r="Y101" s="157"/>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2"/>
      <c r="BB101" s="102"/>
      <c r="BC101" s="102"/>
      <c r="BD101" s="103"/>
      <c r="BE101" s="105"/>
      <c r="BF101" s="102"/>
      <c r="BG101" s="102"/>
      <c r="BH101" s="102"/>
      <c r="BI101" s="102"/>
      <c r="BJ101" s="103"/>
      <c r="BK101" s="102"/>
      <c r="BL101" s="102"/>
      <c r="BM101" s="102"/>
      <c r="BN101" s="102"/>
      <c r="BO101" s="104"/>
      <c r="BP101" s="102"/>
      <c r="BQ101" s="102"/>
      <c r="BR101" s="105"/>
      <c r="BS101" s="106"/>
      <c r="BT101" s="102"/>
      <c r="BU101" s="107"/>
      <c r="BV101" s="106"/>
      <c r="BW101" s="108"/>
      <c r="BX101" s="109"/>
      <c r="BY101" s="102"/>
      <c r="BZ101" s="102"/>
      <c r="CA101" s="102"/>
      <c r="CB101" s="102"/>
      <c r="CC101" s="102"/>
      <c r="CD101" s="102"/>
      <c r="CE101" s="102"/>
      <c r="CF101" s="102"/>
      <c r="CG101" s="102"/>
      <c r="CH101" s="102"/>
      <c r="CI101" s="102"/>
      <c r="CJ101" s="102"/>
      <c r="CK101" s="102"/>
      <c r="CL101" s="102"/>
      <c r="CM101" s="158"/>
      <c r="CN101" s="102"/>
      <c r="CO101" s="102"/>
    </row>
    <row r="102" spans="1:93" x14ac:dyDescent="0.2">
      <c r="A102" s="175"/>
      <c r="B102" s="145"/>
      <c r="C102" s="146"/>
      <c r="D102" s="145"/>
      <c r="E102" s="146"/>
      <c r="F102" s="167"/>
      <c r="G102" s="147"/>
      <c r="H102" s="160"/>
      <c r="I102" s="148"/>
      <c r="J102" s="148"/>
      <c r="M102" s="120"/>
      <c r="N102" s="150"/>
      <c r="O102" s="173"/>
      <c r="P102" s="169"/>
      <c r="Q102" s="170"/>
      <c r="R102" s="152"/>
      <c r="S102" s="153"/>
      <c r="T102" s="153"/>
      <c r="U102" s="154"/>
      <c r="V102" s="155"/>
      <c r="W102" s="156"/>
      <c r="X102" s="102"/>
      <c r="Y102" s="157"/>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2"/>
      <c r="BB102" s="102"/>
      <c r="BC102" s="102"/>
      <c r="BD102" s="103"/>
      <c r="BE102" s="105"/>
      <c r="BF102" s="102"/>
      <c r="BG102" s="102"/>
      <c r="BH102" s="102"/>
      <c r="BI102" s="102"/>
      <c r="BJ102" s="103"/>
      <c r="BK102" s="102"/>
      <c r="BL102" s="102"/>
      <c r="BM102" s="102"/>
      <c r="BN102" s="102"/>
      <c r="BO102" s="104"/>
      <c r="BP102" s="102"/>
      <c r="BQ102" s="102"/>
      <c r="BR102" s="105"/>
      <c r="BS102" s="106"/>
      <c r="BT102" s="102"/>
      <c r="BU102" s="107"/>
      <c r="BV102" s="106"/>
      <c r="BW102" s="108"/>
      <c r="BX102" s="109"/>
      <c r="BY102" s="102"/>
      <c r="BZ102" s="102"/>
      <c r="CA102" s="102"/>
      <c r="CB102" s="102"/>
      <c r="CC102" s="102"/>
      <c r="CD102" s="102"/>
      <c r="CE102" s="102"/>
      <c r="CF102" s="102"/>
      <c r="CG102" s="102"/>
      <c r="CH102" s="102"/>
      <c r="CI102" s="102"/>
      <c r="CJ102" s="102"/>
      <c r="CK102" s="102"/>
      <c r="CL102" s="102"/>
      <c r="CM102" s="158"/>
      <c r="CN102" s="102"/>
      <c r="CO102" s="102"/>
    </row>
    <row r="103" spans="1:93" x14ac:dyDescent="0.2">
      <c r="A103" s="175"/>
      <c r="B103" s="145"/>
      <c r="C103" s="146"/>
      <c r="D103" s="145"/>
      <c r="E103" s="146"/>
      <c r="F103" s="167"/>
      <c r="G103" s="147"/>
      <c r="H103" s="160"/>
      <c r="I103" s="148"/>
      <c r="J103" s="148"/>
      <c r="M103" s="120"/>
      <c r="N103" s="150"/>
      <c r="O103" s="173"/>
      <c r="P103" s="169"/>
      <c r="Q103" s="170"/>
      <c r="R103" s="152"/>
      <c r="S103" s="153"/>
      <c r="T103" s="153"/>
      <c r="U103" s="154"/>
      <c r="V103" s="155"/>
      <c r="W103" s="156"/>
      <c r="X103" s="102"/>
      <c r="Y103" s="157"/>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2"/>
      <c r="BB103" s="102"/>
      <c r="BC103" s="102"/>
      <c r="BD103" s="103"/>
      <c r="BE103" s="105"/>
      <c r="BF103" s="102"/>
      <c r="BG103" s="102"/>
      <c r="BH103" s="102"/>
      <c r="BI103" s="102"/>
      <c r="BJ103" s="103"/>
      <c r="BK103" s="102"/>
      <c r="BL103" s="102"/>
      <c r="BM103" s="102"/>
      <c r="BN103" s="102"/>
      <c r="BO103" s="104"/>
      <c r="BP103" s="102"/>
      <c r="BQ103" s="102"/>
      <c r="BR103" s="105"/>
      <c r="BS103" s="106"/>
      <c r="BT103" s="102"/>
      <c r="BU103" s="107"/>
      <c r="BV103" s="106"/>
      <c r="BW103" s="108"/>
      <c r="BX103" s="109"/>
      <c r="BY103" s="102"/>
      <c r="BZ103" s="102"/>
      <c r="CA103" s="102"/>
      <c r="CB103" s="102"/>
      <c r="CC103" s="102"/>
      <c r="CD103" s="102"/>
      <c r="CE103" s="102"/>
      <c r="CF103" s="102"/>
      <c r="CG103" s="102"/>
      <c r="CH103" s="102"/>
      <c r="CI103" s="102"/>
      <c r="CJ103" s="102"/>
      <c r="CK103" s="102"/>
      <c r="CL103" s="102"/>
      <c r="CM103" s="158"/>
      <c r="CN103" s="102"/>
      <c r="CO103" s="102"/>
    </row>
    <row r="104" spans="1:93" x14ac:dyDescent="0.2">
      <c r="A104" s="175"/>
      <c r="B104" s="145"/>
      <c r="C104" s="146"/>
      <c r="D104" s="145"/>
      <c r="E104" s="146"/>
      <c r="F104" s="167"/>
      <c r="G104" s="147"/>
      <c r="H104" s="160"/>
      <c r="I104" s="148"/>
      <c r="J104" s="148"/>
      <c r="M104" s="120"/>
      <c r="N104" s="150"/>
      <c r="O104" s="173"/>
      <c r="P104" s="169"/>
      <c r="Q104" s="170"/>
      <c r="R104" s="152"/>
      <c r="S104" s="153"/>
      <c r="T104" s="153"/>
      <c r="U104" s="154"/>
      <c r="V104" s="155"/>
      <c r="W104" s="156"/>
      <c r="X104" s="102"/>
      <c r="Y104" s="157"/>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2"/>
      <c r="BB104" s="102"/>
      <c r="BC104" s="102"/>
      <c r="BD104" s="103"/>
      <c r="BE104" s="105"/>
      <c r="BF104" s="102"/>
      <c r="BG104" s="102"/>
      <c r="BH104" s="102"/>
      <c r="BI104" s="102"/>
      <c r="BJ104" s="103"/>
      <c r="BK104" s="102"/>
      <c r="BL104" s="102"/>
      <c r="BM104" s="102"/>
      <c r="BN104" s="102"/>
      <c r="BO104" s="104"/>
      <c r="BP104" s="102"/>
      <c r="BQ104" s="102"/>
      <c r="BR104" s="105"/>
      <c r="BS104" s="106"/>
      <c r="BT104" s="102"/>
      <c r="BU104" s="107"/>
      <c r="BV104" s="106"/>
      <c r="BW104" s="108"/>
      <c r="BX104" s="109"/>
      <c r="BY104" s="102"/>
      <c r="BZ104" s="102"/>
      <c r="CA104" s="102"/>
      <c r="CB104" s="102"/>
      <c r="CC104" s="102"/>
      <c r="CD104" s="102"/>
      <c r="CE104" s="102"/>
      <c r="CF104" s="102"/>
      <c r="CG104" s="102"/>
      <c r="CH104" s="102"/>
      <c r="CI104" s="102"/>
      <c r="CJ104" s="102"/>
      <c r="CK104" s="102"/>
      <c r="CL104" s="102"/>
      <c r="CM104" s="158"/>
      <c r="CN104" s="102"/>
      <c r="CO104" s="102"/>
    </row>
    <row r="105" spans="1:93" x14ac:dyDescent="0.2">
      <c r="A105" s="175"/>
      <c r="B105" s="145"/>
      <c r="C105" s="146"/>
      <c r="D105" s="145"/>
      <c r="E105" s="146"/>
      <c r="F105" s="167"/>
      <c r="G105" s="147"/>
      <c r="H105" s="160"/>
      <c r="I105" s="148"/>
      <c r="J105" s="148"/>
      <c r="M105" s="120"/>
      <c r="N105" s="150"/>
      <c r="O105" s="173"/>
      <c r="P105" s="169"/>
      <c r="Q105" s="170"/>
      <c r="R105" s="152"/>
      <c r="S105" s="153"/>
      <c r="T105" s="153"/>
      <c r="U105" s="154"/>
      <c r="V105" s="155"/>
      <c r="W105" s="156"/>
      <c r="X105" s="102"/>
      <c r="Y105" s="157"/>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2"/>
      <c r="BB105" s="102"/>
      <c r="BC105" s="102"/>
      <c r="BD105" s="103"/>
      <c r="BE105" s="105"/>
      <c r="BF105" s="102"/>
      <c r="BG105" s="102"/>
      <c r="BH105" s="102"/>
      <c r="BI105" s="102"/>
      <c r="BJ105" s="103"/>
      <c r="BK105" s="102"/>
      <c r="BL105" s="102"/>
      <c r="BM105" s="102"/>
      <c r="BN105" s="102"/>
      <c r="BO105" s="104"/>
      <c r="BP105" s="102"/>
      <c r="BQ105" s="102"/>
      <c r="BR105" s="105"/>
      <c r="BS105" s="106"/>
      <c r="BT105" s="102"/>
      <c r="BU105" s="107"/>
      <c r="BV105" s="106"/>
      <c r="BW105" s="108"/>
      <c r="BX105" s="109"/>
      <c r="BY105" s="102"/>
      <c r="BZ105" s="102"/>
      <c r="CA105" s="102"/>
      <c r="CB105" s="102"/>
      <c r="CC105" s="102"/>
      <c r="CD105" s="102"/>
      <c r="CE105" s="102"/>
      <c r="CF105" s="102"/>
      <c r="CG105" s="102"/>
      <c r="CH105" s="102"/>
      <c r="CI105" s="102"/>
      <c r="CJ105" s="102"/>
      <c r="CK105" s="102"/>
      <c r="CL105" s="102"/>
      <c r="CM105" s="158"/>
      <c r="CN105" s="102"/>
      <c r="CO105" s="102"/>
    </row>
    <row r="106" spans="1:93" x14ac:dyDescent="0.2">
      <c r="A106" s="175"/>
      <c r="B106" s="145"/>
      <c r="C106" s="146"/>
      <c r="D106" s="145"/>
      <c r="E106" s="146"/>
      <c r="F106" s="167"/>
      <c r="G106" s="147"/>
      <c r="H106" s="160"/>
      <c r="I106" s="148"/>
      <c r="J106" s="148"/>
      <c r="M106" s="120"/>
      <c r="N106" s="150"/>
      <c r="O106" s="173"/>
      <c r="P106" s="169"/>
      <c r="Q106" s="170"/>
      <c r="R106" s="152"/>
      <c r="S106" s="153"/>
      <c r="T106" s="153"/>
      <c r="U106" s="154"/>
      <c r="V106" s="155"/>
      <c r="W106" s="156"/>
      <c r="X106" s="102"/>
      <c r="Y106" s="157"/>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2"/>
      <c r="BB106" s="102"/>
      <c r="BC106" s="102"/>
      <c r="BD106" s="103"/>
      <c r="BE106" s="105"/>
      <c r="BF106" s="102"/>
      <c r="BG106" s="102"/>
      <c r="BH106" s="102"/>
      <c r="BI106" s="102"/>
      <c r="BJ106" s="103"/>
      <c r="BK106" s="102"/>
      <c r="BL106" s="102"/>
      <c r="BM106" s="102"/>
      <c r="BN106" s="102"/>
      <c r="BO106" s="104"/>
      <c r="BP106" s="102"/>
      <c r="BQ106" s="102"/>
      <c r="BR106" s="105"/>
      <c r="BS106" s="106"/>
      <c r="BT106" s="102"/>
      <c r="BU106" s="107"/>
      <c r="BV106" s="106"/>
      <c r="BW106" s="108"/>
      <c r="BX106" s="109"/>
      <c r="BY106" s="102"/>
      <c r="BZ106" s="102"/>
      <c r="CA106" s="102"/>
      <c r="CB106" s="102"/>
      <c r="CC106" s="102"/>
      <c r="CD106" s="102"/>
      <c r="CE106" s="102"/>
      <c r="CF106" s="102"/>
      <c r="CG106" s="102"/>
      <c r="CH106" s="102"/>
      <c r="CI106" s="102"/>
      <c r="CJ106" s="102"/>
      <c r="CK106" s="102"/>
      <c r="CL106" s="102"/>
      <c r="CM106" s="158"/>
      <c r="CN106" s="102"/>
      <c r="CO106" s="102"/>
    </row>
    <row r="107" spans="1:93" x14ac:dyDescent="0.2">
      <c r="A107" s="175"/>
      <c r="B107" s="145"/>
      <c r="C107" s="146"/>
      <c r="D107" s="145"/>
      <c r="E107" s="146"/>
      <c r="F107" s="167"/>
      <c r="G107" s="147"/>
      <c r="H107" s="160"/>
      <c r="I107" s="148"/>
      <c r="J107" s="148"/>
      <c r="M107" s="120"/>
      <c r="N107" s="150"/>
      <c r="O107" s="173"/>
      <c r="P107" s="169"/>
      <c r="Q107" s="170"/>
      <c r="R107" s="152"/>
      <c r="S107" s="153"/>
      <c r="T107" s="153"/>
      <c r="U107" s="154"/>
      <c r="V107" s="155"/>
      <c r="W107" s="156"/>
      <c r="X107" s="102"/>
      <c r="Y107" s="157"/>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2"/>
      <c r="BB107" s="102"/>
      <c r="BC107" s="102"/>
      <c r="BD107" s="103"/>
      <c r="BE107" s="105"/>
      <c r="BF107" s="102"/>
      <c r="BG107" s="102"/>
      <c r="BH107" s="102"/>
      <c r="BI107" s="102"/>
      <c r="BJ107" s="103"/>
      <c r="BK107" s="102"/>
      <c r="BL107" s="102"/>
      <c r="BM107" s="102"/>
      <c r="BN107" s="102"/>
      <c r="BO107" s="104"/>
      <c r="BP107" s="102"/>
      <c r="BQ107" s="102"/>
      <c r="BR107" s="105"/>
      <c r="BS107" s="106"/>
      <c r="BT107" s="102"/>
      <c r="BU107" s="107"/>
      <c r="BV107" s="106"/>
      <c r="BW107" s="108"/>
      <c r="BX107" s="109"/>
      <c r="BY107" s="102"/>
      <c r="BZ107" s="102"/>
      <c r="CA107" s="102"/>
      <c r="CB107" s="102"/>
      <c r="CC107" s="102"/>
      <c r="CD107" s="102"/>
      <c r="CE107" s="102"/>
      <c r="CF107" s="102"/>
      <c r="CG107" s="102"/>
      <c r="CH107" s="102"/>
      <c r="CI107" s="102"/>
      <c r="CJ107" s="102"/>
      <c r="CK107" s="102"/>
      <c r="CL107" s="102"/>
      <c r="CM107" s="158"/>
      <c r="CN107" s="102"/>
      <c r="CO107" s="102"/>
    </row>
    <row r="108" spans="1:93" x14ac:dyDescent="0.2">
      <c r="A108" s="175"/>
      <c r="B108" s="145"/>
      <c r="C108" s="146"/>
      <c r="D108" s="145"/>
      <c r="E108" s="146"/>
      <c r="F108" s="167"/>
      <c r="G108" s="147"/>
      <c r="H108" s="160"/>
      <c r="I108" s="148"/>
      <c r="J108" s="148"/>
      <c r="M108" s="120"/>
      <c r="N108" s="150"/>
      <c r="O108" s="173"/>
      <c r="P108" s="169"/>
      <c r="Q108" s="170"/>
      <c r="R108" s="152"/>
      <c r="S108" s="153"/>
      <c r="T108" s="153"/>
      <c r="U108" s="154"/>
      <c r="V108" s="155"/>
      <c r="W108" s="156"/>
      <c r="X108" s="102"/>
      <c r="Y108" s="157"/>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2"/>
      <c r="BB108" s="102"/>
      <c r="BC108" s="102"/>
      <c r="BD108" s="103"/>
      <c r="BE108" s="105"/>
      <c r="BF108" s="102"/>
      <c r="BG108" s="102"/>
      <c r="BH108" s="102"/>
      <c r="BI108" s="102"/>
      <c r="BJ108" s="103"/>
      <c r="BK108" s="102"/>
      <c r="BL108" s="102"/>
      <c r="BM108" s="102"/>
      <c r="BN108" s="102"/>
      <c r="BO108" s="104"/>
      <c r="BP108" s="102"/>
      <c r="BQ108" s="102"/>
      <c r="BR108" s="105"/>
      <c r="BS108" s="106"/>
      <c r="BT108" s="102"/>
      <c r="BU108" s="107"/>
      <c r="BV108" s="106"/>
      <c r="BW108" s="108"/>
      <c r="BX108" s="109"/>
      <c r="BY108" s="102"/>
      <c r="BZ108" s="102"/>
      <c r="CA108" s="102"/>
      <c r="CB108" s="102"/>
      <c r="CC108" s="102"/>
      <c r="CD108" s="102"/>
      <c r="CE108" s="102"/>
      <c r="CF108" s="102"/>
      <c r="CG108" s="102"/>
      <c r="CH108" s="102"/>
      <c r="CI108" s="102"/>
      <c r="CJ108" s="102"/>
      <c r="CK108" s="102"/>
      <c r="CL108" s="102"/>
      <c r="CM108" s="158"/>
      <c r="CN108" s="102"/>
      <c r="CO108" s="102"/>
    </row>
    <row r="109" spans="1:93" x14ac:dyDescent="0.2">
      <c r="A109" s="175"/>
      <c r="B109" s="145"/>
      <c r="C109" s="146"/>
      <c r="D109" s="145"/>
      <c r="E109" s="146"/>
      <c r="F109" s="167"/>
      <c r="G109" s="147"/>
      <c r="H109" s="160"/>
      <c r="I109" s="148"/>
      <c r="J109" s="148"/>
      <c r="M109" s="120"/>
      <c r="N109" s="150"/>
      <c r="O109" s="173"/>
      <c r="P109" s="169"/>
      <c r="Q109" s="170"/>
      <c r="R109" s="152"/>
      <c r="S109" s="153"/>
      <c r="T109" s="153"/>
      <c r="U109" s="154"/>
      <c r="V109" s="155"/>
      <c r="W109" s="156"/>
      <c r="X109" s="102"/>
      <c r="Y109" s="157"/>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2"/>
      <c r="BB109" s="102"/>
      <c r="BC109" s="102"/>
      <c r="BD109" s="103"/>
      <c r="BE109" s="105"/>
      <c r="BF109" s="102"/>
      <c r="BG109" s="102"/>
      <c r="BH109" s="102"/>
      <c r="BI109" s="102"/>
      <c r="BJ109" s="103"/>
      <c r="BK109" s="102"/>
      <c r="BL109" s="102"/>
      <c r="BM109" s="102"/>
      <c r="BN109" s="102"/>
      <c r="BO109" s="104"/>
      <c r="BP109" s="102"/>
      <c r="BQ109" s="102"/>
      <c r="BR109" s="105"/>
      <c r="BS109" s="106"/>
      <c r="BT109" s="102"/>
      <c r="BU109" s="107"/>
      <c r="BV109" s="106"/>
      <c r="BW109" s="108"/>
      <c r="BX109" s="109"/>
      <c r="BY109" s="102"/>
      <c r="BZ109" s="102"/>
      <c r="CA109" s="102"/>
      <c r="CB109" s="102"/>
      <c r="CC109" s="102"/>
      <c r="CD109" s="102"/>
      <c r="CE109" s="102"/>
      <c r="CF109" s="102"/>
      <c r="CG109" s="102"/>
      <c r="CH109" s="102"/>
      <c r="CI109" s="102"/>
      <c r="CJ109" s="102"/>
      <c r="CK109" s="102"/>
      <c r="CL109" s="102"/>
      <c r="CM109" s="158"/>
      <c r="CN109" s="102"/>
      <c r="CO109" s="102"/>
    </row>
    <row r="110" spans="1:93" x14ac:dyDescent="0.2">
      <c r="A110" s="175"/>
      <c r="B110" s="145"/>
      <c r="C110" s="146"/>
      <c r="D110" s="145"/>
      <c r="E110" s="146"/>
      <c r="F110" s="167"/>
      <c r="G110" s="147"/>
      <c r="H110" s="160"/>
      <c r="I110" s="148"/>
      <c r="J110" s="148"/>
      <c r="M110" s="120"/>
      <c r="N110" s="150"/>
      <c r="O110" s="173"/>
      <c r="P110" s="169"/>
      <c r="Q110" s="170"/>
      <c r="R110" s="152"/>
      <c r="S110" s="153"/>
      <c r="T110" s="153"/>
      <c r="U110" s="154"/>
      <c r="V110" s="155"/>
      <c r="W110" s="156"/>
      <c r="X110" s="102"/>
      <c r="Y110" s="157"/>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2"/>
      <c r="BB110" s="102"/>
      <c r="BC110" s="102"/>
      <c r="BD110" s="103"/>
      <c r="BE110" s="105"/>
      <c r="BF110" s="102"/>
      <c r="BG110" s="102"/>
      <c r="BH110" s="102"/>
      <c r="BI110" s="102"/>
      <c r="BJ110" s="103"/>
      <c r="BK110" s="102"/>
      <c r="BL110" s="102"/>
      <c r="BM110" s="102"/>
      <c r="BN110" s="102"/>
      <c r="BO110" s="104"/>
      <c r="BP110" s="102"/>
      <c r="BQ110" s="102"/>
      <c r="BR110" s="105"/>
      <c r="BS110" s="106"/>
      <c r="BT110" s="102"/>
      <c r="BU110" s="107"/>
      <c r="BV110" s="106"/>
      <c r="BW110" s="108"/>
      <c r="BX110" s="109"/>
      <c r="BY110" s="102"/>
      <c r="BZ110" s="102"/>
      <c r="CA110" s="102"/>
      <c r="CB110" s="102"/>
      <c r="CC110" s="102"/>
      <c r="CD110" s="102"/>
      <c r="CE110" s="102"/>
      <c r="CF110" s="102"/>
      <c r="CG110" s="102"/>
      <c r="CH110" s="102"/>
      <c r="CI110" s="102"/>
      <c r="CJ110" s="102"/>
      <c r="CK110" s="102"/>
      <c r="CL110" s="102"/>
      <c r="CM110" s="158"/>
      <c r="CN110" s="102"/>
      <c r="CO110" s="102"/>
    </row>
    <row r="111" spans="1:93" x14ac:dyDescent="0.2">
      <c r="A111" s="175"/>
      <c r="B111" s="145"/>
      <c r="C111" s="146"/>
      <c r="D111" s="145"/>
      <c r="E111" s="146"/>
      <c r="F111" s="167"/>
      <c r="G111" s="147"/>
      <c r="H111" s="160"/>
      <c r="I111" s="148"/>
      <c r="J111" s="148"/>
      <c r="M111" s="120"/>
      <c r="N111" s="150"/>
      <c r="O111" s="173"/>
      <c r="P111" s="169"/>
      <c r="Q111" s="170"/>
      <c r="R111" s="152"/>
      <c r="S111" s="153"/>
      <c r="T111" s="153"/>
      <c r="U111" s="154"/>
      <c r="V111" s="155"/>
      <c r="W111" s="156"/>
      <c r="X111" s="102"/>
      <c r="Y111" s="157"/>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2"/>
      <c r="BB111" s="102"/>
      <c r="BC111" s="102"/>
      <c r="BD111" s="103"/>
      <c r="BE111" s="105"/>
      <c r="BF111" s="102"/>
      <c r="BG111" s="102"/>
      <c r="BH111" s="102"/>
      <c r="BI111" s="102"/>
      <c r="BJ111" s="103"/>
      <c r="BK111" s="102"/>
      <c r="BL111" s="102"/>
      <c r="BM111" s="102"/>
      <c r="BN111" s="102"/>
      <c r="BO111" s="104"/>
      <c r="BP111" s="102"/>
      <c r="BQ111" s="102"/>
      <c r="BR111" s="105"/>
      <c r="BS111" s="106"/>
      <c r="BT111" s="102"/>
      <c r="BU111" s="107"/>
      <c r="BV111" s="106"/>
      <c r="BW111" s="108"/>
      <c r="BX111" s="109"/>
      <c r="BY111" s="102"/>
      <c r="BZ111" s="102"/>
      <c r="CA111" s="102"/>
      <c r="CB111" s="102"/>
      <c r="CC111" s="102"/>
      <c r="CD111" s="102"/>
      <c r="CE111" s="102"/>
      <c r="CF111" s="102"/>
      <c r="CG111" s="102"/>
      <c r="CH111" s="102"/>
      <c r="CI111" s="102"/>
      <c r="CJ111" s="102"/>
      <c r="CK111" s="102"/>
      <c r="CL111" s="102"/>
      <c r="CM111" s="158"/>
      <c r="CN111" s="102"/>
      <c r="CO111" s="102"/>
    </row>
    <row r="112" spans="1:93" x14ac:dyDescent="0.2">
      <c r="A112" s="175"/>
      <c r="B112" s="145"/>
      <c r="C112" s="146"/>
      <c r="D112" s="145"/>
      <c r="E112" s="146"/>
      <c r="F112" s="167"/>
      <c r="G112" s="147"/>
      <c r="H112" s="160"/>
      <c r="I112" s="148"/>
      <c r="J112" s="148"/>
      <c r="M112" s="120"/>
      <c r="N112" s="150"/>
      <c r="O112" s="173"/>
      <c r="P112" s="169"/>
      <c r="Q112" s="170"/>
      <c r="R112" s="152"/>
      <c r="S112" s="153"/>
      <c r="T112" s="153"/>
      <c r="U112" s="154"/>
      <c r="V112" s="155"/>
      <c r="W112" s="156"/>
      <c r="X112" s="102"/>
      <c r="Y112" s="157"/>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2"/>
      <c r="BB112" s="102"/>
      <c r="BC112" s="102"/>
      <c r="BD112" s="103"/>
      <c r="BE112" s="105"/>
      <c r="BF112" s="102"/>
      <c r="BG112" s="102"/>
      <c r="BH112" s="102"/>
      <c r="BI112" s="102"/>
      <c r="BJ112" s="103"/>
      <c r="BK112" s="102"/>
      <c r="BL112" s="102"/>
      <c r="BM112" s="102"/>
      <c r="BN112" s="102"/>
      <c r="BO112" s="104"/>
      <c r="BP112" s="102"/>
      <c r="BQ112" s="102"/>
      <c r="BR112" s="105"/>
      <c r="BS112" s="106"/>
      <c r="BT112" s="102"/>
      <c r="BU112" s="107"/>
      <c r="BV112" s="106"/>
      <c r="BW112" s="108"/>
      <c r="BX112" s="109"/>
      <c r="BY112" s="102"/>
      <c r="BZ112" s="102"/>
      <c r="CA112" s="102"/>
      <c r="CB112" s="102"/>
      <c r="CC112" s="102"/>
      <c r="CD112" s="102"/>
      <c r="CE112" s="102"/>
      <c r="CF112" s="102"/>
      <c r="CG112" s="102"/>
      <c r="CH112" s="102"/>
      <c r="CI112" s="102"/>
      <c r="CJ112" s="102"/>
      <c r="CK112" s="102"/>
      <c r="CL112" s="102"/>
      <c r="CM112" s="158"/>
      <c r="CN112" s="102"/>
      <c r="CO112" s="102"/>
    </row>
    <row r="113" spans="1:93" x14ac:dyDescent="0.2">
      <c r="A113" s="175"/>
      <c r="B113" s="145"/>
      <c r="C113" s="146"/>
      <c r="D113" s="145"/>
      <c r="E113" s="146"/>
      <c r="F113" s="167"/>
      <c r="G113" s="147"/>
      <c r="H113" s="160"/>
      <c r="I113" s="148"/>
      <c r="J113" s="148"/>
      <c r="M113" s="120"/>
      <c r="N113" s="150"/>
      <c r="O113" s="173"/>
      <c r="P113" s="169"/>
      <c r="Q113" s="170"/>
      <c r="R113" s="152"/>
      <c r="S113" s="153"/>
      <c r="T113" s="153"/>
      <c r="U113" s="154"/>
      <c r="V113" s="155"/>
      <c r="W113" s="156"/>
      <c r="X113" s="102"/>
      <c r="Y113" s="157"/>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2"/>
      <c r="BB113" s="102"/>
      <c r="BC113" s="102"/>
      <c r="BD113" s="103"/>
      <c r="BE113" s="105"/>
      <c r="BF113" s="102"/>
      <c r="BG113" s="102"/>
      <c r="BH113" s="102"/>
      <c r="BI113" s="102"/>
      <c r="BJ113" s="103"/>
      <c r="BK113" s="102"/>
      <c r="BL113" s="102"/>
      <c r="BM113" s="102"/>
      <c r="BN113" s="102"/>
      <c r="BO113" s="104"/>
      <c r="BP113" s="102"/>
      <c r="BQ113" s="102"/>
      <c r="BR113" s="105"/>
      <c r="BS113" s="106"/>
      <c r="BT113" s="102"/>
      <c r="BU113" s="107"/>
      <c r="BV113" s="106"/>
      <c r="BW113" s="108"/>
      <c r="BX113" s="109"/>
      <c r="BY113" s="102"/>
      <c r="BZ113" s="102"/>
      <c r="CA113" s="102"/>
      <c r="CB113" s="102"/>
      <c r="CC113" s="102"/>
      <c r="CD113" s="102"/>
      <c r="CE113" s="102"/>
      <c r="CF113" s="102"/>
      <c r="CG113" s="102"/>
      <c r="CH113" s="102"/>
      <c r="CI113" s="102"/>
      <c r="CJ113" s="102"/>
      <c r="CK113" s="102"/>
      <c r="CL113" s="102"/>
      <c r="CM113" s="158"/>
      <c r="CN113" s="102"/>
      <c r="CO113" s="102"/>
    </row>
    <row r="114" spans="1:93" x14ac:dyDescent="0.2">
      <c r="A114" s="175"/>
      <c r="B114" s="145"/>
      <c r="C114" s="146"/>
      <c r="D114" s="145"/>
      <c r="E114" s="146"/>
      <c r="F114" s="167"/>
      <c r="G114" s="147"/>
      <c r="H114" s="160"/>
      <c r="I114" s="148"/>
      <c r="J114" s="148"/>
      <c r="M114" s="120"/>
      <c r="N114" s="150"/>
      <c r="O114" s="173"/>
      <c r="P114" s="169"/>
      <c r="Q114" s="170"/>
      <c r="R114" s="152"/>
      <c r="S114" s="153"/>
      <c r="T114" s="153"/>
      <c r="U114" s="154"/>
      <c r="V114" s="155"/>
      <c r="W114" s="156"/>
      <c r="X114" s="102"/>
      <c r="Y114" s="157"/>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2"/>
      <c r="BB114" s="102"/>
      <c r="BC114" s="102"/>
      <c r="BD114" s="103"/>
      <c r="BE114" s="105"/>
      <c r="BF114" s="102"/>
      <c r="BG114" s="102"/>
      <c r="BH114" s="102"/>
      <c r="BI114" s="102"/>
      <c r="BJ114" s="103"/>
      <c r="BK114" s="102"/>
      <c r="BL114" s="102"/>
      <c r="BM114" s="102"/>
      <c r="BN114" s="102"/>
      <c r="BO114" s="104"/>
      <c r="BP114" s="102"/>
      <c r="BQ114" s="102"/>
      <c r="BR114" s="105"/>
      <c r="BS114" s="106"/>
      <c r="BT114" s="102"/>
      <c r="BU114" s="107"/>
      <c r="BV114" s="106"/>
      <c r="BW114" s="108"/>
      <c r="BX114" s="109"/>
      <c r="BY114" s="102"/>
      <c r="BZ114" s="102"/>
      <c r="CA114" s="102"/>
      <c r="CB114" s="102"/>
      <c r="CC114" s="102"/>
      <c r="CD114" s="102"/>
      <c r="CE114" s="102"/>
      <c r="CF114" s="102"/>
      <c r="CG114" s="102"/>
      <c r="CH114" s="102"/>
      <c r="CI114" s="102"/>
      <c r="CJ114" s="102"/>
      <c r="CK114" s="102"/>
      <c r="CL114" s="102"/>
      <c r="CM114" s="158"/>
      <c r="CN114" s="102"/>
      <c r="CO114" s="102"/>
    </row>
    <row r="115" spans="1:93" x14ac:dyDescent="0.2">
      <c r="A115" s="175"/>
      <c r="B115" s="145"/>
      <c r="C115" s="146"/>
      <c r="D115" s="145"/>
      <c r="E115" s="146"/>
      <c r="F115" s="167"/>
      <c r="G115" s="147"/>
      <c r="H115" s="160"/>
      <c r="I115" s="148"/>
      <c r="J115" s="148"/>
      <c r="M115" s="120"/>
      <c r="N115" s="150"/>
      <c r="O115" s="173"/>
      <c r="P115" s="169"/>
      <c r="Q115" s="170"/>
      <c r="R115" s="152"/>
      <c r="S115" s="153"/>
      <c r="T115" s="153"/>
      <c r="U115" s="154"/>
      <c r="V115" s="155"/>
      <c r="W115" s="156"/>
      <c r="X115" s="102"/>
      <c r="Y115" s="157"/>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2"/>
      <c r="BB115" s="102"/>
      <c r="BC115" s="102"/>
      <c r="BD115" s="103"/>
      <c r="BE115" s="105"/>
      <c r="BF115" s="102"/>
      <c r="BG115" s="102"/>
      <c r="BH115" s="102"/>
      <c r="BI115" s="102"/>
      <c r="BJ115" s="103"/>
      <c r="BK115" s="102"/>
      <c r="BL115" s="102"/>
      <c r="BM115" s="102"/>
      <c r="BN115" s="102"/>
      <c r="BO115" s="104"/>
      <c r="BP115" s="102"/>
      <c r="BQ115" s="102"/>
      <c r="BR115" s="105"/>
      <c r="BS115" s="106"/>
      <c r="BT115" s="102"/>
      <c r="BU115" s="107"/>
      <c r="BV115" s="106"/>
      <c r="BW115" s="108"/>
      <c r="BX115" s="109"/>
      <c r="BY115" s="102"/>
      <c r="BZ115" s="102"/>
      <c r="CA115" s="102"/>
      <c r="CB115" s="102"/>
      <c r="CC115" s="102"/>
      <c r="CD115" s="102"/>
      <c r="CE115" s="102"/>
      <c r="CF115" s="102"/>
      <c r="CG115" s="102"/>
      <c r="CH115" s="102"/>
      <c r="CI115" s="102"/>
      <c r="CJ115" s="102"/>
      <c r="CK115" s="102"/>
      <c r="CL115" s="102"/>
      <c r="CM115" s="158"/>
      <c r="CN115" s="102"/>
      <c r="CO115" s="102"/>
    </row>
    <row r="116" spans="1:93" x14ac:dyDescent="0.2">
      <c r="A116" s="175"/>
      <c r="B116" s="145"/>
      <c r="C116" s="146"/>
      <c r="D116" s="145"/>
      <c r="E116" s="146"/>
      <c r="F116" s="167"/>
      <c r="G116" s="147"/>
      <c r="H116" s="160"/>
      <c r="I116" s="148"/>
      <c r="J116" s="148"/>
      <c r="M116" s="120"/>
      <c r="N116" s="150"/>
      <c r="O116" s="173"/>
      <c r="P116" s="169"/>
      <c r="Q116" s="170"/>
      <c r="R116" s="152"/>
      <c r="S116" s="153"/>
      <c r="T116" s="153"/>
      <c r="U116" s="154"/>
      <c r="V116" s="155"/>
      <c r="W116" s="156"/>
      <c r="X116" s="102"/>
      <c r="Y116" s="157"/>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2"/>
      <c r="BB116" s="102"/>
      <c r="BC116" s="102"/>
      <c r="BD116" s="103"/>
      <c r="BE116" s="105"/>
      <c r="BF116" s="102"/>
      <c r="BG116" s="102"/>
      <c r="BH116" s="102"/>
      <c r="BI116" s="102"/>
      <c r="BJ116" s="103"/>
      <c r="BK116" s="102"/>
      <c r="BL116" s="102"/>
      <c r="BM116" s="102"/>
      <c r="BN116" s="102"/>
      <c r="BO116" s="104"/>
      <c r="BP116" s="102"/>
      <c r="BQ116" s="102"/>
      <c r="BR116" s="105"/>
      <c r="BS116" s="106"/>
      <c r="BT116" s="102"/>
      <c r="BU116" s="107"/>
      <c r="BV116" s="106"/>
      <c r="BW116" s="108"/>
      <c r="BX116" s="109"/>
      <c r="BY116" s="102"/>
      <c r="BZ116" s="102"/>
      <c r="CA116" s="102"/>
      <c r="CB116" s="102"/>
      <c r="CC116" s="102"/>
      <c r="CD116" s="102"/>
      <c r="CE116" s="102"/>
      <c r="CF116" s="102"/>
      <c r="CG116" s="102"/>
      <c r="CH116" s="102"/>
      <c r="CI116" s="102"/>
      <c r="CJ116" s="102"/>
      <c r="CK116" s="102"/>
      <c r="CL116" s="102"/>
      <c r="CM116" s="158"/>
      <c r="CN116" s="102"/>
      <c r="CO116" s="102"/>
    </row>
    <row r="117" spans="1:93" x14ac:dyDescent="0.2">
      <c r="A117" s="175"/>
      <c r="B117" s="145"/>
      <c r="C117" s="146"/>
      <c r="D117" s="145"/>
      <c r="E117" s="146"/>
      <c r="F117" s="167"/>
      <c r="G117" s="147"/>
      <c r="H117" s="160"/>
      <c r="I117" s="148"/>
      <c r="J117" s="148"/>
      <c r="M117" s="120"/>
      <c r="N117" s="150"/>
      <c r="O117" s="173"/>
      <c r="P117" s="169"/>
      <c r="Q117" s="170"/>
      <c r="R117" s="152"/>
      <c r="S117" s="153"/>
      <c r="T117" s="153"/>
      <c r="U117" s="154"/>
      <c r="V117" s="155"/>
      <c r="W117" s="156"/>
      <c r="X117" s="102"/>
      <c r="Y117" s="157"/>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2"/>
      <c r="BB117" s="102"/>
      <c r="BC117" s="102"/>
      <c r="BD117" s="103"/>
      <c r="BE117" s="105"/>
      <c r="BF117" s="102"/>
      <c r="BG117" s="102"/>
      <c r="BH117" s="102"/>
      <c r="BI117" s="102"/>
      <c r="BJ117" s="103"/>
      <c r="BK117" s="102"/>
      <c r="BL117" s="102"/>
      <c r="BM117" s="102"/>
      <c r="BN117" s="102"/>
      <c r="BO117" s="104"/>
      <c r="BP117" s="102"/>
      <c r="BQ117" s="102"/>
      <c r="BR117" s="105"/>
      <c r="BS117" s="106"/>
      <c r="BT117" s="102"/>
      <c r="BU117" s="107"/>
      <c r="BV117" s="106"/>
      <c r="BW117" s="108"/>
      <c r="BX117" s="109"/>
      <c r="BY117" s="102"/>
      <c r="BZ117" s="102"/>
      <c r="CA117" s="102"/>
      <c r="CB117" s="102"/>
      <c r="CC117" s="102"/>
      <c r="CD117" s="102"/>
      <c r="CE117" s="102"/>
      <c r="CF117" s="102"/>
      <c r="CG117" s="102"/>
      <c r="CH117" s="102"/>
      <c r="CI117" s="102"/>
      <c r="CJ117" s="102"/>
      <c r="CK117" s="102"/>
      <c r="CL117" s="102"/>
      <c r="CM117" s="158"/>
      <c r="CN117" s="102"/>
      <c r="CO117" s="102"/>
    </row>
    <row r="118" spans="1:93" x14ac:dyDescent="0.2">
      <c r="A118" s="175"/>
      <c r="B118" s="145"/>
      <c r="C118" s="146"/>
      <c r="D118" s="145"/>
      <c r="E118" s="146"/>
      <c r="F118" s="167"/>
      <c r="G118" s="147"/>
      <c r="H118" s="160"/>
      <c r="I118" s="148"/>
      <c r="J118" s="148"/>
      <c r="M118" s="120"/>
      <c r="N118" s="150"/>
      <c r="O118" s="173"/>
      <c r="P118" s="169"/>
      <c r="Q118" s="170"/>
      <c r="R118" s="152"/>
      <c r="S118" s="153"/>
      <c r="T118" s="153"/>
      <c r="U118" s="154"/>
      <c r="V118" s="155"/>
      <c r="W118" s="156"/>
      <c r="X118" s="102"/>
      <c r="Y118" s="157"/>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2"/>
      <c r="BB118" s="102"/>
      <c r="BC118" s="102"/>
      <c r="BD118" s="103"/>
      <c r="BE118" s="105"/>
      <c r="BF118" s="102"/>
      <c r="BG118" s="102"/>
      <c r="BH118" s="102"/>
      <c r="BI118" s="102"/>
      <c r="BJ118" s="103"/>
      <c r="BK118" s="102"/>
      <c r="BL118" s="102"/>
      <c r="BM118" s="102"/>
      <c r="BN118" s="102"/>
      <c r="BO118" s="104"/>
      <c r="BP118" s="102"/>
      <c r="BQ118" s="102"/>
      <c r="BR118" s="105"/>
      <c r="BS118" s="106"/>
      <c r="BT118" s="102"/>
      <c r="BU118" s="107"/>
      <c r="BV118" s="106"/>
      <c r="BW118" s="108"/>
      <c r="BX118" s="109"/>
      <c r="BY118" s="102"/>
      <c r="BZ118" s="102"/>
      <c r="CA118" s="102"/>
      <c r="CB118" s="102"/>
      <c r="CC118" s="102"/>
      <c r="CD118" s="102"/>
      <c r="CE118" s="102"/>
      <c r="CF118" s="102"/>
      <c r="CG118" s="102"/>
      <c r="CH118" s="102"/>
      <c r="CI118" s="102"/>
      <c r="CJ118" s="102"/>
      <c r="CK118" s="102"/>
      <c r="CL118" s="102"/>
      <c r="CM118" s="158"/>
      <c r="CN118" s="102"/>
      <c r="CO118" s="102"/>
    </row>
    <row r="119" spans="1:93" x14ac:dyDescent="0.2">
      <c r="A119" s="175"/>
      <c r="B119" s="145"/>
      <c r="C119" s="146"/>
      <c r="D119" s="145"/>
      <c r="E119" s="146"/>
      <c r="F119" s="167"/>
      <c r="G119" s="147"/>
      <c r="H119" s="160"/>
      <c r="I119" s="148"/>
      <c r="J119" s="148"/>
      <c r="M119" s="120"/>
      <c r="N119" s="150"/>
      <c r="O119" s="173"/>
      <c r="P119" s="169"/>
      <c r="Q119" s="170"/>
      <c r="R119" s="152"/>
      <c r="S119" s="153"/>
      <c r="T119" s="153"/>
      <c r="U119" s="154"/>
      <c r="V119" s="155"/>
      <c r="W119" s="156"/>
      <c r="X119" s="102"/>
      <c r="Y119" s="157"/>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2"/>
      <c r="BB119" s="102"/>
      <c r="BC119" s="102"/>
      <c r="BD119" s="103"/>
      <c r="BE119" s="105"/>
      <c r="BF119" s="102"/>
      <c r="BG119" s="102"/>
      <c r="BH119" s="102"/>
      <c r="BI119" s="102"/>
      <c r="BJ119" s="103"/>
      <c r="BK119" s="102"/>
      <c r="BL119" s="102"/>
      <c r="BM119" s="102"/>
      <c r="BN119" s="102"/>
      <c r="BO119" s="104"/>
      <c r="BP119" s="102"/>
      <c r="BQ119" s="102"/>
      <c r="BR119" s="105"/>
      <c r="BS119" s="106"/>
      <c r="BT119" s="102"/>
      <c r="BU119" s="107"/>
      <c r="BV119" s="106"/>
      <c r="BW119" s="108"/>
      <c r="BX119" s="109"/>
      <c r="BY119" s="102"/>
      <c r="BZ119" s="102"/>
      <c r="CA119" s="102"/>
      <c r="CB119" s="102"/>
      <c r="CC119" s="102"/>
      <c r="CD119" s="102"/>
      <c r="CE119" s="102"/>
      <c r="CF119" s="102"/>
      <c r="CG119" s="102"/>
      <c r="CH119" s="102"/>
      <c r="CI119" s="102"/>
      <c r="CJ119" s="102"/>
      <c r="CK119" s="102"/>
      <c r="CL119" s="102"/>
      <c r="CM119" s="158"/>
      <c r="CN119" s="102"/>
      <c r="CO119" s="102"/>
    </row>
    <row r="120" spans="1:93" x14ac:dyDescent="0.2">
      <c r="A120" s="175"/>
      <c r="B120" s="145"/>
      <c r="C120" s="146"/>
      <c r="D120" s="145"/>
      <c r="E120" s="146"/>
      <c r="F120" s="167"/>
      <c r="G120" s="147"/>
      <c r="H120" s="160"/>
      <c r="I120" s="148"/>
      <c r="J120" s="148"/>
      <c r="M120" s="120"/>
      <c r="N120" s="150"/>
      <c r="O120" s="173"/>
      <c r="P120" s="169"/>
      <c r="Q120" s="170"/>
      <c r="R120" s="152"/>
      <c r="S120" s="153"/>
      <c r="T120" s="153"/>
      <c r="U120" s="154"/>
      <c r="V120" s="155"/>
      <c r="W120" s="156"/>
      <c r="X120" s="102"/>
      <c r="Y120" s="157"/>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2"/>
      <c r="BB120" s="102"/>
      <c r="BC120" s="102"/>
      <c r="BD120" s="103"/>
      <c r="BE120" s="105"/>
      <c r="BF120" s="102"/>
      <c r="BG120" s="102"/>
      <c r="BH120" s="102"/>
      <c r="BI120" s="102"/>
      <c r="BJ120" s="103"/>
      <c r="BK120" s="102"/>
      <c r="BL120" s="102"/>
      <c r="BM120" s="102"/>
      <c r="BN120" s="102"/>
      <c r="BO120" s="104"/>
      <c r="BP120" s="102"/>
      <c r="BQ120" s="102"/>
      <c r="BR120" s="105"/>
      <c r="BS120" s="106"/>
      <c r="BT120" s="102"/>
      <c r="BU120" s="107"/>
      <c r="BV120" s="106"/>
      <c r="BW120" s="108"/>
      <c r="BX120" s="109"/>
      <c r="BY120" s="102"/>
      <c r="BZ120" s="102"/>
      <c r="CA120" s="102"/>
      <c r="CB120" s="102"/>
      <c r="CC120" s="102"/>
      <c r="CD120" s="102"/>
      <c r="CE120" s="102"/>
      <c r="CF120" s="102"/>
      <c r="CG120" s="102"/>
      <c r="CH120" s="102"/>
      <c r="CI120" s="102"/>
      <c r="CJ120" s="102"/>
      <c r="CK120" s="102"/>
      <c r="CL120" s="102"/>
      <c r="CM120" s="158"/>
      <c r="CN120" s="102"/>
      <c r="CO120" s="102"/>
    </row>
    <row r="121" spans="1:93" x14ac:dyDescent="0.2">
      <c r="A121" s="175"/>
      <c r="B121" s="145"/>
      <c r="C121" s="146"/>
      <c r="D121" s="145"/>
      <c r="E121" s="146"/>
      <c r="F121" s="167"/>
      <c r="G121" s="147"/>
      <c r="H121" s="160"/>
      <c r="I121" s="148"/>
      <c r="J121" s="148"/>
      <c r="M121" s="120"/>
      <c r="N121" s="150"/>
      <c r="O121" s="173"/>
      <c r="P121" s="169"/>
      <c r="Q121" s="170"/>
      <c r="R121" s="152"/>
      <c r="S121" s="153"/>
      <c r="T121" s="153"/>
      <c r="U121" s="154"/>
      <c r="V121" s="155"/>
      <c r="W121" s="156"/>
      <c r="X121" s="102"/>
      <c r="Y121" s="157"/>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2"/>
      <c r="BB121" s="102"/>
      <c r="BC121" s="102"/>
      <c r="BD121" s="103"/>
      <c r="BE121" s="105"/>
      <c r="BF121" s="102"/>
      <c r="BG121" s="102"/>
      <c r="BH121" s="102"/>
      <c r="BI121" s="102"/>
      <c r="BJ121" s="103"/>
      <c r="BK121" s="102"/>
      <c r="BL121" s="102"/>
      <c r="BM121" s="102"/>
      <c r="BN121" s="102"/>
      <c r="BO121" s="104"/>
      <c r="BP121" s="102"/>
      <c r="BQ121" s="102"/>
      <c r="BR121" s="105"/>
      <c r="BS121" s="106"/>
      <c r="BT121" s="102"/>
      <c r="BU121" s="107"/>
      <c r="BV121" s="106"/>
      <c r="BW121" s="108"/>
      <c r="BX121" s="109"/>
      <c r="BY121" s="102"/>
      <c r="BZ121" s="102"/>
      <c r="CA121" s="102"/>
      <c r="CB121" s="102"/>
      <c r="CC121" s="102"/>
      <c r="CD121" s="102"/>
      <c r="CE121" s="102"/>
      <c r="CF121" s="102"/>
      <c r="CG121" s="102"/>
      <c r="CH121" s="102"/>
      <c r="CI121" s="102"/>
      <c r="CJ121" s="102"/>
      <c r="CK121" s="102"/>
      <c r="CL121" s="102"/>
      <c r="CM121" s="158"/>
      <c r="CN121" s="102"/>
      <c r="CO121" s="102"/>
    </row>
    <row r="122" spans="1:93" x14ac:dyDescent="0.2">
      <c r="A122" s="175"/>
      <c r="B122" s="145"/>
      <c r="C122" s="146"/>
      <c r="D122" s="145"/>
      <c r="E122" s="146"/>
      <c r="F122" s="167"/>
      <c r="G122" s="147"/>
      <c r="H122" s="160"/>
      <c r="I122" s="148"/>
      <c r="J122" s="148"/>
      <c r="M122" s="120"/>
      <c r="N122" s="150"/>
      <c r="O122" s="173"/>
      <c r="P122" s="169"/>
      <c r="Q122" s="170"/>
      <c r="R122" s="152"/>
      <c r="S122" s="153"/>
      <c r="T122" s="153"/>
      <c r="U122" s="154"/>
      <c r="V122" s="155"/>
      <c r="W122" s="156"/>
      <c r="X122" s="102"/>
      <c r="Y122" s="157"/>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2"/>
      <c r="BB122" s="102"/>
      <c r="BC122" s="102"/>
      <c r="BD122" s="103"/>
      <c r="BE122" s="105"/>
      <c r="BF122" s="102"/>
      <c r="BG122" s="102"/>
      <c r="BH122" s="102"/>
      <c r="BI122" s="102"/>
      <c r="BJ122" s="103"/>
      <c r="BK122" s="102"/>
      <c r="BL122" s="102"/>
      <c r="BM122" s="102"/>
      <c r="BN122" s="102"/>
      <c r="BO122" s="104"/>
      <c r="BP122" s="102"/>
      <c r="BQ122" s="102"/>
      <c r="BR122" s="105"/>
      <c r="BS122" s="106"/>
      <c r="BT122" s="102"/>
      <c r="BU122" s="107"/>
      <c r="BV122" s="106"/>
      <c r="BW122" s="108"/>
      <c r="BX122" s="109"/>
      <c r="BY122" s="102"/>
      <c r="BZ122" s="102"/>
      <c r="CA122" s="102"/>
      <c r="CB122" s="102"/>
      <c r="CC122" s="102"/>
      <c r="CD122" s="102"/>
      <c r="CE122" s="102"/>
      <c r="CF122" s="102"/>
      <c r="CG122" s="102"/>
      <c r="CH122" s="102"/>
      <c r="CI122" s="102"/>
      <c r="CJ122" s="102"/>
      <c r="CK122" s="102"/>
      <c r="CL122" s="102"/>
      <c r="CM122" s="158"/>
      <c r="CN122" s="102"/>
      <c r="CO122" s="102"/>
    </row>
    <row r="123" spans="1:93" x14ac:dyDescent="0.2">
      <c r="A123" s="175"/>
      <c r="B123" s="145"/>
      <c r="C123" s="146"/>
      <c r="D123" s="145"/>
      <c r="E123" s="146"/>
      <c r="F123" s="167"/>
      <c r="G123" s="147"/>
      <c r="H123" s="160"/>
      <c r="I123" s="148"/>
      <c r="J123" s="148"/>
      <c r="M123" s="120"/>
      <c r="N123" s="150"/>
      <c r="O123" s="173"/>
      <c r="P123" s="169"/>
      <c r="Q123" s="170"/>
      <c r="R123" s="152"/>
      <c r="S123" s="153"/>
      <c r="T123" s="153"/>
      <c r="U123" s="154"/>
      <c r="V123" s="155"/>
      <c r="W123" s="156"/>
      <c r="X123" s="102"/>
      <c r="Y123" s="157"/>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2"/>
      <c r="BB123" s="102"/>
      <c r="BC123" s="102"/>
      <c r="BD123" s="103"/>
      <c r="BE123" s="105"/>
      <c r="BF123" s="102"/>
      <c r="BG123" s="102"/>
      <c r="BH123" s="102"/>
      <c r="BI123" s="102"/>
      <c r="BJ123" s="103"/>
      <c r="BK123" s="102"/>
      <c r="BL123" s="102"/>
      <c r="BM123" s="102"/>
      <c r="BN123" s="102"/>
      <c r="BO123" s="104"/>
      <c r="BP123" s="102"/>
      <c r="BQ123" s="102"/>
      <c r="BR123" s="105"/>
      <c r="BS123" s="106"/>
      <c r="BT123" s="102"/>
      <c r="BU123" s="107"/>
      <c r="BV123" s="106"/>
      <c r="BW123" s="108"/>
      <c r="BX123" s="109"/>
      <c r="BY123" s="102"/>
      <c r="BZ123" s="102"/>
      <c r="CA123" s="102"/>
      <c r="CB123" s="102"/>
      <c r="CC123" s="102"/>
      <c r="CD123" s="102"/>
      <c r="CE123" s="102"/>
      <c r="CF123" s="102"/>
      <c r="CG123" s="102"/>
      <c r="CH123" s="102"/>
      <c r="CI123" s="102"/>
      <c r="CJ123" s="102"/>
      <c r="CK123" s="102"/>
      <c r="CL123" s="102"/>
      <c r="CM123" s="158"/>
      <c r="CN123" s="102"/>
      <c r="CO123" s="102"/>
    </row>
    <row r="124" spans="1:93" x14ac:dyDescent="0.2">
      <c r="A124" s="175"/>
      <c r="B124" s="145"/>
      <c r="C124" s="146"/>
      <c r="D124" s="145"/>
      <c r="E124" s="146"/>
      <c r="F124" s="167"/>
      <c r="G124" s="147"/>
      <c r="H124" s="160"/>
      <c r="I124" s="148"/>
      <c r="J124" s="148"/>
      <c r="M124" s="120"/>
      <c r="N124" s="150"/>
      <c r="O124" s="173"/>
      <c r="P124" s="169"/>
      <c r="Q124" s="170"/>
      <c r="R124" s="152"/>
      <c r="S124" s="153"/>
      <c r="T124" s="153"/>
      <c r="U124" s="154"/>
      <c r="V124" s="155"/>
      <c r="W124" s="156"/>
      <c r="X124" s="102"/>
      <c r="Y124" s="157"/>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2"/>
      <c r="BB124" s="102"/>
      <c r="BC124" s="102"/>
      <c r="BD124" s="103"/>
      <c r="BE124" s="105"/>
      <c r="BF124" s="102"/>
      <c r="BG124" s="102"/>
      <c r="BH124" s="102"/>
      <c r="BI124" s="102"/>
      <c r="BJ124" s="103"/>
      <c r="BK124" s="102"/>
      <c r="BL124" s="102"/>
      <c r="BM124" s="102"/>
      <c r="BN124" s="102"/>
      <c r="BO124" s="104"/>
      <c r="BP124" s="102"/>
      <c r="BQ124" s="102"/>
      <c r="BR124" s="105"/>
      <c r="BS124" s="106"/>
      <c r="BT124" s="102"/>
      <c r="BU124" s="107"/>
      <c r="BV124" s="106"/>
      <c r="BW124" s="108"/>
      <c r="BX124" s="109"/>
      <c r="BY124" s="102"/>
      <c r="BZ124" s="102"/>
      <c r="CA124" s="102"/>
      <c r="CB124" s="102"/>
      <c r="CC124" s="102"/>
      <c r="CD124" s="102"/>
      <c r="CE124" s="102"/>
      <c r="CF124" s="102"/>
      <c r="CG124" s="102"/>
      <c r="CH124" s="102"/>
      <c r="CI124" s="102"/>
      <c r="CJ124" s="102"/>
      <c r="CK124" s="102"/>
      <c r="CL124" s="102"/>
      <c r="CM124" s="158"/>
      <c r="CN124" s="102"/>
      <c r="CO124" s="102"/>
    </row>
    <row r="125" spans="1:93" x14ac:dyDescent="0.2">
      <c r="A125" s="175"/>
      <c r="B125" s="145"/>
      <c r="C125" s="146"/>
      <c r="D125" s="145"/>
      <c r="E125" s="146"/>
      <c r="F125" s="167"/>
      <c r="G125" s="147"/>
      <c r="H125" s="160"/>
      <c r="I125" s="148"/>
      <c r="J125" s="148"/>
      <c r="M125" s="120"/>
      <c r="N125" s="150"/>
      <c r="O125" s="173"/>
      <c r="P125" s="169"/>
      <c r="Q125" s="170"/>
      <c r="R125" s="152"/>
      <c r="S125" s="153"/>
      <c r="T125" s="153"/>
      <c r="U125" s="154"/>
      <c r="V125" s="155"/>
      <c r="W125" s="156"/>
      <c r="X125" s="102"/>
      <c r="Y125" s="157"/>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2"/>
      <c r="BB125" s="102"/>
      <c r="BC125" s="102"/>
      <c r="BD125" s="103"/>
      <c r="BE125" s="105"/>
      <c r="BF125" s="102"/>
      <c r="BG125" s="102"/>
      <c r="BH125" s="102"/>
      <c r="BI125" s="102"/>
      <c r="BJ125" s="103"/>
      <c r="BK125" s="102"/>
      <c r="BL125" s="102"/>
      <c r="BM125" s="102"/>
      <c r="BN125" s="102"/>
      <c r="BO125" s="104"/>
      <c r="BP125" s="102"/>
      <c r="BQ125" s="102"/>
      <c r="BR125" s="105"/>
      <c r="BS125" s="106"/>
      <c r="BT125" s="102"/>
      <c r="BU125" s="107"/>
      <c r="BV125" s="106"/>
      <c r="BW125" s="108"/>
      <c r="BX125" s="109"/>
      <c r="BY125" s="102"/>
      <c r="BZ125" s="102"/>
      <c r="CA125" s="102"/>
      <c r="CB125" s="102"/>
      <c r="CC125" s="102"/>
      <c r="CD125" s="102"/>
      <c r="CE125" s="102"/>
      <c r="CF125" s="102"/>
      <c r="CG125" s="102"/>
      <c r="CH125" s="102"/>
      <c r="CI125" s="102"/>
      <c r="CJ125" s="102"/>
      <c r="CK125" s="102"/>
      <c r="CL125" s="102"/>
      <c r="CM125" s="158"/>
      <c r="CN125" s="102"/>
      <c r="CO125" s="102"/>
    </row>
    <row r="126" spans="1:93" x14ac:dyDescent="0.2">
      <c r="A126" s="175"/>
      <c r="B126" s="145"/>
      <c r="C126" s="146"/>
      <c r="D126" s="145"/>
      <c r="E126" s="146"/>
      <c r="F126" s="167"/>
      <c r="G126" s="147"/>
      <c r="H126" s="160"/>
      <c r="I126" s="148"/>
      <c r="J126" s="148"/>
      <c r="M126" s="120"/>
      <c r="N126" s="150"/>
      <c r="O126" s="173"/>
      <c r="P126" s="169"/>
      <c r="Q126" s="170"/>
      <c r="R126" s="152"/>
      <c r="S126" s="153"/>
      <c r="T126" s="153"/>
      <c r="U126" s="154"/>
      <c r="V126" s="155"/>
      <c r="W126" s="156"/>
      <c r="X126" s="102"/>
      <c r="Y126" s="157"/>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2"/>
      <c r="BB126" s="102"/>
      <c r="BC126" s="102"/>
      <c r="BD126" s="103"/>
      <c r="BE126" s="105"/>
      <c r="BF126" s="102"/>
      <c r="BG126" s="102"/>
      <c r="BH126" s="102"/>
      <c r="BI126" s="102"/>
      <c r="BJ126" s="103"/>
      <c r="BK126" s="102"/>
      <c r="BL126" s="102"/>
      <c r="BM126" s="102"/>
      <c r="BN126" s="102"/>
      <c r="BO126" s="104"/>
      <c r="BP126" s="102"/>
      <c r="BQ126" s="102"/>
      <c r="BR126" s="105"/>
      <c r="BS126" s="106"/>
      <c r="BT126" s="102"/>
      <c r="BU126" s="107"/>
      <c r="BV126" s="106"/>
      <c r="BW126" s="108"/>
      <c r="BX126" s="109"/>
      <c r="BY126" s="102"/>
      <c r="BZ126" s="102"/>
      <c r="CA126" s="102"/>
      <c r="CB126" s="102"/>
      <c r="CC126" s="102"/>
      <c r="CD126" s="102"/>
      <c r="CE126" s="102"/>
      <c r="CF126" s="102"/>
      <c r="CG126" s="102"/>
      <c r="CH126" s="102"/>
      <c r="CI126" s="102"/>
      <c r="CJ126" s="102"/>
      <c r="CK126" s="102"/>
      <c r="CL126" s="102"/>
      <c r="CM126" s="158"/>
      <c r="CN126" s="102"/>
      <c r="CO126" s="102"/>
    </row>
    <row r="127" spans="1:93" x14ac:dyDescent="0.2">
      <c r="A127" s="175"/>
      <c r="B127" s="145"/>
      <c r="C127" s="146"/>
      <c r="D127" s="145"/>
      <c r="E127" s="146"/>
      <c r="F127" s="167"/>
      <c r="G127" s="147"/>
      <c r="H127" s="160"/>
      <c r="I127" s="148"/>
      <c r="J127" s="148"/>
      <c r="M127" s="120"/>
      <c r="N127" s="150"/>
      <c r="O127" s="173"/>
      <c r="P127" s="169"/>
      <c r="Q127" s="170"/>
      <c r="R127" s="152"/>
      <c r="S127" s="153"/>
      <c r="T127" s="153"/>
      <c r="U127" s="154"/>
      <c r="V127" s="155"/>
      <c r="W127" s="156"/>
      <c r="X127" s="102"/>
      <c r="Y127" s="157"/>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2"/>
      <c r="BB127" s="102"/>
      <c r="BC127" s="102"/>
      <c r="BD127" s="103"/>
      <c r="BE127" s="105"/>
      <c r="BF127" s="102"/>
      <c r="BG127" s="102"/>
      <c r="BH127" s="102"/>
      <c r="BI127" s="102"/>
      <c r="BJ127" s="103"/>
      <c r="BK127" s="102"/>
      <c r="BL127" s="102"/>
      <c r="BM127" s="102"/>
      <c r="BN127" s="102"/>
      <c r="BO127" s="104"/>
      <c r="BP127" s="102"/>
      <c r="BQ127" s="102"/>
      <c r="BR127" s="105"/>
      <c r="BS127" s="106"/>
      <c r="BT127" s="102"/>
      <c r="BU127" s="107"/>
      <c r="BV127" s="106"/>
      <c r="BW127" s="108"/>
      <c r="BX127" s="109"/>
      <c r="BY127" s="102"/>
      <c r="BZ127" s="102"/>
      <c r="CA127" s="102"/>
      <c r="CB127" s="102"/>
      <c r="CC127" s="102"/>
      <c r="CD127" s="102"/>
      <c r="CE127" s="102"/>
      <c r="CF127" s="102"/>
      <c r="CG127" s="102"/>
      <c r="CH127" s="102"/>
      <c r="CI127" s="102"/>
      <c r="CJ127" s="102"/>
      <c r="CK127" s="102"/>
      <c r="CL127" s="102"/>
      <c r="CM127" s="158"/>
      <c r="CN127" s="102"/>
      <c r="CO127" s="102"/>
    </row>
    <row r="128" spans="1:93" x14ac:dyDescent="0.2">
      <c r="A128" s="175"/>
      <c r="B128" s="145"/>
      <c r="C128" s="146"/>
      <c r="D128" s="145"/>
      <c r="E128" s="146"/>
      <c r="F128" s="167"/>
      <c r="G128" s="147"/>
      <c r="H128" s="160"/>
      <c r="I128" s="148"/>
      <c r="J128" s="148"/>
      <c r="M128" s="120"/>
      <c r="N128" s="150"/>
      <c r="O128" s="173"/>
      <c r="P128" s="169"/>
      <c r="Q128" s="170"/>
      <c r="R128" s="152"/>
      <c r="S128" s="153"/>
      <c r="T128" s="153"/>
      <c r="U128" s="154"/>
      <c r="V128" s="155"/>
      <c r="W128" s="156"/>
      <c r="X128" s="102"/>
      <c r="Y128" s="157"/>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2"/>
      <c r="BB128" s="102"/>
      <c r="BC128" s="102"/>
      <c r="BD128" s="103"/>
      <c r="BE128" s="105"/>
      <c r="BF128" s="102"/>
      <c r="BG128" s="102"/>
      <c r="BH128" s="102"/>
      <c r="BI128" s="102"/>
      <c r="BJ128" s="103"/>
      <c r="BK128" s="102"/>
      <c r="BL128" s="102"/>
      <c r="BM128" s="102"/>
      <c r="BN128" s="102"/>
      <c r="BO128" s="104"/>
      <c r="BP128" s="102"/>
      <c r="BQ128" s="102"/>
      <c r="BR128" s="105"/>
      <c r="BS128" s="106"/>
      <c r="BT128" s="102"/>
      <c r="BU128" s="107"/>
      <c r="BV128" s="106"/>
      <c r="BW128" s="108"/>
      <c r="BX128" s="109"/>
      <c r="BY128" s="102"/>
      <c r="BZ128" s="102"/>
      <c r="CA128" s="102"/>
      <c r="CB128" s="102"/>
      <c r="CC128" s="102"/>
      <c r="CD128" s="102"/>
      <c r="CE128" s="102"/>
      <c r="CF128" s="102"/>
      <c r="CG128" s="102"/>
      <c r="CH128" s="102"/>
      <c r="CI128" s="102"/>
      <c r="CJ128" s="102"/>
      <c r="CK128" s="102"/>
      <c r="CL128" s="102"/>
      <c r="CM128" s="158"/>
      <c r="CN128" s="102"/>
      <c r="CO128" s="102"/>
    </row>
    <row r="129" spans="1:93" x14ac:dyDescent="0.2">
      <c r="A129" s="175"/>
      <c r="B129" s="145"/>
      <c r="C129" s="146"/>
      <c r="D129" s="145"/>
      <c r="E129" s="146"/>
      <c r="F129" s="167"/>
      <c r="G129" s="147"/>
      <c r="H129" s="160"/>
      <c r="I129" s="148"/>
      <c r="J129" s="148"/>
      <c r="M129" s="120"/>
      <c r="N129" s="150"/>
      <c r="O129" s="173"/>
      <c r="P129" s="169"/>
      <c r="Q129" s="170"/>
      <c r="R129" s="152"/>
      <c r="S129" s="153"/>
      <c r="T129" s="153"/>
      <c r="U129" s="154"/>
      <c r="V129" s="155"/>
      <c r="W129" s="156"/>
      <c r="X129" s="102"/>
      <c r="Y129" s="157"/>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2"/>
      <c r="BB129" s="102"/>
      <c r="BC129" s="102"/>
      <c r="BD129" s="103"/>
      <c r="BE129" s="105"/>
      <c r="BF129" s="102"/>
      <c r="BG129" s="102"/>
      <c r="BH129" s="102"/>
      <c r="BI129" s="102"/>
      <c r="BJ129" s="103"/>
      <c r="BK129" s="102"/>
      <c r="BL129" s="102"/>
      <c r="BM129" s="102"/>
      <c r="BN129" s="102"/>
      <c r="BO129" s="104"/>
      <c r="BP129" s="102"/>
      <c r="BQ129" s="102"/>
      <c r="BR129" s="105"/>
      <c r="BS129" s="106"/>
      <c r="BT129" s="102"/>
      <c r="BU129" s="107"/>
      <c r="BV129" s="106"/>
      <c r="BW129" s="108"/>
      <c r="BX129" s="109"/>
      <c r="BY129" s="102"/>
      <c r="BZ129" s="102"/>
      <c r="CA129" s="102"/>
      <c r="CB129" s="102"/>
      <c r="CC129" s="102"/>
      <c r="CD129" s="102"/>
      <c r="CE129" s="102"/>
      <c r="CF129" s="102"/>
      <c r="CG129" s="102"/>
      <c r="CH129" s="102"/>
      <c r="CI129" s="102"/>
      <c r="CJ129" s="102"/>
      <c r="CK129" s="102"/>
      <c r="CL129" s="102"/>
      <c r="CM129" s="158"/>
      <c r="CN129" s="102"/>
      <c r="CO129" s="102"/>
    </row>
    <row r="130" spans="1:93" x14ac:dyDescent="0.2">
      <c r="A130" s="175"/>
      <c r="B130" s="145"/>
      <c r="C130" s="146"/>
      <c r="D130" s="145"/>
      <c r="E130" s="146"/>
      <c r="F130" s="167"/>
      <c r="G130" s="147"/>
      <c r="H130" s="160"/>
      <c r="I130" s="148"/>
      <c r="J130" s="148"/>
      <c r="M130" s="120"/>
      <c r="N130" s="150"/>
      <c r="O130" s="173"/>
      <c r="P130" s="169"/>
      <c r="Q130" s="170"/>
      <c r="R130" s="152"/>
      <c r="S130" s="153"/>
      <c r="T130" s="153"/>
      <c r="U130" s="154"/>
      <c r="V130" s="155"/>
      <c r="W130" s="156"/>
      <c r="X130" s="102"/>
      <c r="Y130" s="157"/>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2"/>
      <c r="BB130" s="102"/>
      <c r="BC130" s="102"/>
      <c r="BD130" s="103"/>
      <c r="BE130" s="105"/>
      <c r="BF130" s="102"/>
      <c r="BG130" s="102"/>
      <c r="BH130" s="102"/>
      <c r="BI130" s="102"/>
      <c r="BJ130" s="103"/>
      <c r="BK130" s="102"/>
      <c r="BL130" s="102"/>
      <c r="BM130" s="102"/>
      <c r="BN130" s="102"/>
      <c r="BO130" s="104"/>
      <c r="BP130" s="102"/>
      <c r="BQ130" s="102"/>
      <c r="BR130" s="105"/>
      <c r="BS130" s="106"/>
      <c r="BT130" s="102"/>
      <c r="BU130" s="107"/>
      <c r="BV130" s="106"/>
      <c r="BW130" s="108"/>
      <c r="BX130" s="109"/>
      <c r="BY130" s="102"/>
      <c r="BZ130" s="102"/>
      <c r="CA130" s="102"/>
      <c r="CB130" s="102"/>
      <c r="CC130" s="102"/>
      <c r="CD130" s="102"/>
      <c r="CE130" s="102"/>
      <c r="CF130" s="102"/>
      <c r="CG130" s="102"/>
      <c r="CH130" s="102"/>
      <c r="CI130" s="102"/>
      <c r="CJ130" s="102"/>
      <c r="CK130" s="102"/>
      <c r="CL130" s="102"/>
      <c r="CM130" s="158"/>
      <c r="CN130" s="102"/>
      <c r="CO130" s="102"/>
    </row>
    <row r="131" spans="1:93" x14ac:dyDescent="0.2">
      <c r="A131" s="175"/>
      <c r="B131" s="145"/>
      <c r="C131" s="146"/>
      <c r="D131" s="145"/>
      <c r="E131" s="146"/>
      <c r="F131" s="167"/>
      <c r="G131" s="147"/>
      <c r="H131" s="160"/>
      <c r="I131" s="148"/>
      <c r="J131" s="148"/>
      <c r="M131" s="120"/>
      <c r="N131" s="150"/>
      <c r="O131" s="173"/>
      <c r="P131" s="169"/>
      <c r="Q131" s="170"/>
      <c r="R131" s="152"/>
      <c r="S131" s="153"/>
      <c r="T131" s="153"/>
      <c r="U131" s="154"/>
      <c r="V131" s="155"/>
      <c r="W131" s="156"/>
      <c r="X131" s="102"/>
      <c r="Y131" s="157"/>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2"/>
      <c r="BB131" s="102"/>
      <c r="BC131" s="102"/>
      <c r="BD131" s="103"/>
      <c r="BE131" s="105"/>
      <c r="BF131" s="102"/>
      <c r="BG131" s="102"/>
      <c r="BH131" s="102"/>
      <c r="BI131" s="102"/>
      <c r="BJ131" s="103"/>
      <c r="BK131" s="102"/>
      <c r="BL131" s="102"/>
      <c r="BM131" s="102"/>
      <c r="BN131" s="102"/>
      <c r="BO131" s="104"/>
      <c r="BP131" s="102"/>
      <c r="BQ131" s="102"/>
      <c r="BR131" s="105"/>
      <c r="BS131" s="106"/>
      <c r="BT131" s="102"/>
      <c r="BU131" s="107"/>
      <c r="BV131" s="106"/>
      <c r="BW131" s="108"/>
      <c r="BX131" s="109"/>
      <c r="BY131" s="102"/>
      <c r="BZ131" s="102"/>
      <c r="CA131" s="102"/>
      <c r="CB131" s="102"/>
      <c r="CC131" s="102"/>
      <c r="CD131" s="102"/>
      <c r="CE131" s="102"/>
      <c r="CF131" s="102"/>
      <c r="CG131" s="102"/>
      <c r="CH131" s="102"/>
      <c r="CI131" s="102"/>
      <c r="CJ131" s="102"/>
      <c r="CK131" s="102"/>
      <c r="CL131" s="102"/>
      <c r="CM131" s="158"/>
      <c r="CN131" s="102"/>
      <c r="CO131" s="102"/>
    </row>
    <row r="132" spans="1:93" x14ac:dyDescent="0.2">
      <c r="A132" s="175"/>
      <c r="B132" s="145"/>
      <c r="C132" s="146"/>
      <c r="D132" s="145"/>
      <c r="E132" s="146"/>
      <c r="F132" s="167"/>
      <c r="G132" s="147"/>
      <c r="H132" s="160"/>
      <c r="I132" s="148"/>
      <c r="J132" s="148"/>
      <c r="M132" s="120"/>
      <c r="N132" s="150"/>
      <c r="O132" s="173"/>
      <c r="P132" s="169"/>
      <c r="Q132" s="170"/>
      <c r="R132" s="152"/>
      <c r="S132" s="153"/>
      <c r="T132" s="153"/>
      <c r="U132" s="154"/>
      <c r="V132" s="155"/>
      <c r="W132" s="156"/>
      <c r="X132" s="102"/>
      <c r="Y132" s="157"/>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2"/>
      <c r="BB132" s="102"/>
      <c r="BC132" s="102"/>
      <c r="BD132" s="103"/>
      <c r="BE132" s="105"/>
      <c r="BF132" s="102"/>
      <c r="BG132" s="102"/>
      <c r="BH132" s="102"/>
      <c r="BI132" s="102"/>
      <c r="BJ132" s="103"/>
      <c r="BK132" s="102"/>
      <c r="BL132" s="102"/>
      <c r="BM132" s="102"/>
      <c r="BN132" s="102"/>
      <c r="BO132" s="104"/>
      <c r="BP132" s="102"/>
      <c r="BQ132" s="102"/>
      <c r="BR132" s="105"/>
      <c r="BS132" s="106"/>
      <c r="BT132" s="102"/>
      <c r="BU132" s="107"/>
      <c r="BV132" s="106"/>
      <c r="BW132" s="108"/>
      <c r="BX132" s="109"/>
      <c r="BY132" s="102"/>
      <c r="BZ132" s="102"/>
      <c r="CA132" s="102"/>
      <c r="CB132" s="102"/>
      <c r="CC132" s="102"/>
      <c r="CD132" s="102"/>
      <c r="CE132" s="102"/>
      <c r="CF132" s="102"/>
      <c r="CG132" s="102"/>
      <c r="CH132" s="102"/>
      <c r="CI132" s="102"/>
      <c r="CJ132" s="102"/>
      <c r="CK132" s="102"/>
      <c r="CL132" s="102"/>
      <c r="CM132" s="158"/>
      <c r="CN132" s="102"/>
      <c r="CO132" s="102"/>
    </row>
    <row r="133" spans="1:93" x14ac:dyDescent="0.2">
      <c r="A133" s="175"/>
      <c r="B133" s="145"/>
      <c r="C133" s="146"/>
      <c r="D133" s="145"/>
      <c r="E133" s="146"/>
      <c r="F133" s="167"/>
      <c r="G133" s="147"/>
      <c r="H133" s="160"/>
      <c r="I133" s="148"/>
      <c r="J133" s="148"/>
      <c r="M133" s="120"/>
      <c r="N133" s="150"/>
      <c r="O133" s="173"/>
      <c r="P133" s="169"/>
      <c r="Q133" s="170"/>
      <c r="R133" s="152"/>
      <c r="S133" s="153"/>
      <c r="T133" s="153"/>
      <c r="U133" s="154"/>
      <c r="V133" s="155"/>
      <c r="W133" s="156"/>
      <c r="X133" s="102"/>
      <c r="Y133" s="157"/>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2"/>
      <c r="BB133" s="102"/>
      <c r="BC133" s="102"/>
      <c r="BD133" s="103"/>
      <c r="BE133" s="105"/>
      <c r="BF133" s="102"/>
      <c r="BG133" s="102"/>
      <c r="BH133" s="102"/>
      <c r="BI133" s="102"/>
      <c r="BJ133" s="103"/>
      <c r="BK133" s="102"/>
      <c r="BL133" s="102"/>
      <c r="BM133" s="102"/>
      <c r="BN133" s="102"/>
      <c r="BO133" s="104"/>
      <c r="BP133" s="102"/>
      <c r="BQ133" s="102"/>
      <c r="BR133" s="105"/>
      <c r="BS133" s="106"/>
      <c r="BT133" s="102"/>
      <c r="BU133" s="107"/>
      <c r="BV133" s="106"/>
      <c r="BW133" s="108"/>
      <c r="BX133" s="109"/>
      <c r="BY133" s="102"/>
      <c r="BZ133" s="102"/>
      <c r="CA133" s="102"/>
      <c r="CB133" s="102"/>
      <c r="CC133" s="102"/>
      <c r="CD133" s="102"/>
      <c r="CE133" s="102"/>
      <c r="CF133" s="102"/>
      <c r="CG133" s="102"/>
      <c r="CH133" s="102"/>
      <c r="CI133" s="102"/>
      <c r="CJ133" s="102"/>
      <c r="CK133" s="102"/>
      <c r="CL133" s="102"/>
      <c r="CM133" s="158"/>
      <c r="CN133" s="102"/>
      <c r="CO133" s="102"/>
    </row>
    <row r="134" spans="1:93" x14ac:dyDescent="0.2">
      <c r="A134" s="175"/>
      <c r="B134" s="145"/>
      <c r="C134" s="146"/>
      <c r="D134" s="145"/>
      <c r="E134" s="146"/>
      <c r="F134" s="167"/>
      <c r="G134" s="147"/>
      <c r="H134" s="160"/>
      <c r="I134" s="148"/>
      <c r="J134" s="148"/>
      <c r="M134" s="120"/>
      <c r="N134" s="150"/>
      <c r="O134" s="173"/>
      <c r="P134" s="169"/>
      <c r="Q134" s="170"/>
      <c r="R134" s="152"/>
      <c r="S134" s="153"/>
      <c r="T134" s="153"/>
      <c r="U134" s="154"/>
      <c r="V134" s="155"/>
      <c r="W134" s="156"/>
      <c r="X134" s="102"/>
      <c r="Y134" s="157"/>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2"/>
      <c r="BB134" s="102"/>
      <c r="BC134" s="102"/>
      <c r="BD134" s="103"/>
      <c r="BE134" s="105"/>
      <c r="BF134" s="102"/>
      <c r="BG134" s="102"/>
      <c r="BH134" s="102"/>
      <c r="BI134" s="102"/>
      <c r="BJ134" s="103"/>
      <c r="BK134" s="102"/>
      <c r="BL134" s="102"/>
      <c r="BM134" s="102"/>
      <c r="BN134" s="102"/>
      <c r="BO134" s="104"/>
      <c r="BP134" s="102"/>
      <c r="BQ134" s="102"/>
      <c r="BR134" s="105"/>
      <c r="BS134" s="106"/>
      <c r="BT134" s="102"/>
      <c r="BU134" s="107"/>
      <c r="BV134" s="106"/>
      <c r="BW134" s="108"/>
      <c r="BX134" s="109"/>
      <c r="BY134" s="102"/>
      <c r="BZ134" s="102"/>
      <c r="CA134" s="102"/>
      <c r="CB134" s="102"/>
      <c r="CC134" s="102"/>
      <c r="CD134" s="102"/>
      <c r="CE134" s="102"/>
      <c r="CF134" s="102"/>
      <c r="CG134" s="102"/>
      <c r="CH134" s="102"/>
      <c r="CI134" s="102"/>
      <c r="CJ134" s="102"/>
      <c r="CK134" s="102"/>
      <c r="CL134" s="102"/>
      <c r="CM134" s="158"/>
      <c r="CN134" s="102"/>
      <c r="CO134" s="102"/>
    </row>
    <row r="135" spans="1:93" x14ac:dyDescent="0.2">
      <c r="A135" s="175"/>
      <c r="B135" s="145"/>
      <c r="C135" s="146"/>
      <c r="D135" s="145"/>
      <c r="E135" s="146"/>
      <c r="F135" s="167"/>
      <c r="G135" s="147"/>
      <c r="H135" s="160"/>
      <c r="I135" s="148"/>
      <c r="J135" s="148"/>
      <c r="M135" s="120"/>
      <c r="N135" s="150"/>
      <c r="O135" s="173"/>
      <c r="P135" s="169"/>
      <c r="Q135" s="170"/>
      <c r="R135" s="152"/>
      <c r="S135" s="153"/>
      <c r="T135" s="153"/>
      <c r="U135" s="154"/>
      <c r="V135" s="155"/>
      <c r="W135" s="156"/>
      <c r="X135" s="102"/>
      <c r="Y135" s="157"/>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2"/>
      <c r="BB135" s="102"/>
      <c r="BC135" s="102"/>
      <c r="BD135" s="103"/>
      <c r="BE135" s="105"/>
      <c r="BF135" s="102"/>
      <c r="BG135" s="102"/>
      <c r="BH135" s="102"/>
      <c r="BI135" s="102"/>
      <c r="BJ135" s="103"/>
      <c r="BK135" s="102"/>
      <c r="BL135" s="102"/>
      <c r="BM135" s="102"/>
      <c r="BN135" s="102"/>
      <c r="BO135" s="104"/>
      <c r="BP135" s="102"/>
      <c r="BQ135" s="102"/>
      <c r="BR135" s="105"/>
      <c r="BS135" s="106"/>
      <c r="BT135" s="102"/>
      <c r="BU135" s="107"/>
      <c r="BV135" s="106"/>
      <c r="BW135" s="108"/>
      <c r="BX135" s="109"/>
      <c r="BY135" s="102"/>
      <c r="BZ135" s="102"/>
      <c r="CA135" s="102"/>
      <c r="CB135" s="102"/>
      <c r="CC135" s="102"/>
      <c r="CD135" s="102"/>
      <c r="CE135" s="102"/>
      <c r="CF135" s="102"/>
      <c r="CG135" s="102"/>
      <c r="CH135" s="102"/>
      <c r="CI135" s="102"/>
      <c r="CJ135" s="102"/>
      <c r="CK135" s="102"/>
      <c r="CL135" s="102"/>
      <c r="CM135" s="158"/>
      <c r="CN135" s="102"/>
      <c r="CO135" s="102"/>
    </row>
    <row r="136" spans="1:93" x14ac:dyDescent="0.2">
      <c r="A136" s="175"/>
      <c r="B136" s="145"/>
      <c r="C136" s="146"/>
      <c r="D136" s="145"/>
      <c r="E136" s="146"/>
      <c r="F136" s="167"/>
      <c r="G136" s="147"/>
      <c r="H136" s="160"/>
      <c r="I136" s="148"/>
      <c r="J136" s="148"/>
      <c r="M136" s="120"/>
      <c r="N136" s="150"/>
      <c r="O136" s="173"/>
      <c r="P136" s="169"/>
      <c r="Q136" s="170"/>
      <c r="R136" s="152"/>
      <c r="S136" s="153"/>
      <c r="T136" s="153"/>
      <c r="U136" s="154"/>
      <c r="V136" s="155"/>
      <c r="W136" s="156"/>
      <c r="X136" s="102"/>
      <c r="Y136" s="157"/>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2"/>
      <c r="BB136" s="102"/>
      <c r="BC136" s="102"/>
      <c r="BD136" s="103"/>
      <c r="BE136" s="105"/>
      <c r="BF136" s="102"/>
      <c r="BG136" s="102"/>
      <c r="BH136" s="102"/>
      <c r="BI136" s="102"/>
      <c r="BJ136" s="103"/>
      <c r="BK136" s="102"/>
      <c r="BL136" s="102"/>
      <c r="BM136" s="102"/>
      <c r="BN136" s="102"/>
      <c r="BO136" s="104"/>
      <c r="BP136" s="102"/>
      <c r="BQ136" s="102"/>
      <c r="BR136" s="105"/>
      <c r="BS136" s="106"/>
      <c r="BT136" s="102"/>
      <c r="BU136" s="107"/>
      <c r="BV136" s="106"/>
      <c r="BW136" s="108"/>
      <c r="BX136" s="109"/>
      <c r="BY136" s="102"/>
      <c r="BZ136" s="102"/>
      <c r="CA136" s="102"/>
      <c r="CB136" s="102"/>
      <c r="CC136" s="102"/>
      <c r="CD136" s="102"/>
      <c r="CE136" s="102"/>
      <c r="CF136" s="102"/>
      <c r="CG136" s="102"/>
      <c r="CH136" s="102"/>
      <c r="CI136" s="102"/>
      <c r="CJ136" s="102"/>
      <c r="CK136" s="102"/>
      <c r="CL136" s="102"/>
      <c r="CM136" s="158"/>
      <c r="CN136" s="102"/>
      <c r="CO136" s="102"/>
    </row>
    <row r="137" spans="1:93" x14ac:dyDescent="0.2">
      <c r="A137" s="175"/>
      <c r="B137" s="145"/>
      <c r="C137" s="146"/>
      <c r="D137" s="145"/>
      <c r="E137" s="146"/>
      <c r="F137" s="167"/>
      <c r="G137" s="147"/>
      <c r="H137" s="160"/>
      <c r="I137" s="148"/>
      <c r="J137" s="148"/>
      <c r="M137" s="120"/>
      <c r="N137" s="150"/>
      <c r="O137" s="173"/>
      <c r="P137" s="169"/>
      <c r="Q137" s="170"/>
      <c r="R137" s="152"/>
      <c r="S137" s="153"/>
      <c r="T137" s="153"/>
      <c r="U137" s="154"/>
      <c r="V137" s="155"/>
      <c r="W137" s="156"/>
      <c r="X137" s="102"/>
      <c r="Y137" s="157"/>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2"/>
      <c r="BB137" s="102"/>
      <c r="BC137" s="102"/>
      <c r="BD137" s="103"/>
      <c r="BE137" s="105"/>
      <c r="BF137" s="102"/>
      <c r="BG137" s="102"/>
      <c r="BH137" s="102"/>
      <c r="BI137" s="102"/>
      <c r="BJ137" s="103"/>
      <c r="BK137" s="102"/>
      <c r="BL137" s="102"/>
      <c r="BM137" s="102"/>
      <c r="BN137" s="102"/>
      <c r="BO137" s="104"/>
      <c r="BP137" s="102"/>
      <c r="BQ137" s="102"/>
      <c r="BR137" s="105"/>
      <c r="BS137" s="106"/>
      <c r="BT137" s="102"/>
      <c r="BU137" s="107"/>
      <c r="BV137" s="106"/>
      <c r="BW137" s="108"/>
      <c r="BX137" s="109"/>
      <c r="BY137" s="102"/>
      <c r="BZ137" s="102"/>
      <c r="CA137" s="102"/>
      <c r="CB137" s="102"/>
      <c r="CC137" s="102"/>
      <c r="CD137" s="102"/>
      <c r="CE137" s="102"/>
      <c r="CF137" s="102"/>
      <c r="CG137" s="102"/>
      <c r="CH137" s="102"/>
      <c r="CI137" s="102"/>
      <c r="CJ137" s="102"/>
      <c r="CK137" s="102"/>
      <c r="CL137" s="102"/>
      <c r="CM137" s="158"/>
      <c r="CN137" s="102"/>
      <c r="CO137" s="102"/>
    </row>
    <row r="138" spans="1:93" x14ac:dyDescent="0.2">
      <c r="A138" s="175"/>
      <c r="B138" s="145"/>
      <c r="C138" s="146"/>
      <c r="D138" s="145"/>
      <c r="E138" s="146"/>
      <c r="F138" s="167"/>
      <c r="G138" s="147"/>
      <c r="H138" s="160"/>
      <c r="I138" s="148"/>
      <c r="J138" s="148"/>
      <c r="M138" s="120"/>
      <c r="N138" s="150"/>
      <c r="O138" s="173"/>
      <c r="P138" s="169"/>
      <c r="Q138" s="170"/>
      <c r="R138" s="152"/>
      <c r="S138" s="153"/>
      <c r="T138" s="153"/>
      <c r="U138" s="154"/>
      <c r="V138" s="155"/>
      <c r="W138" s="156"/>
      <c r="X138" s="102"/>
      <c r="Y138" s="157"/>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2"/>
      <c r="BB138" s="102"/>
      <c r="BC138" s="102"/>
      <c r="BD138" s="103"/>
      <c r="BE138" s="105"/>
      <c r="BF138" s="102"/>
      <c r="BG138" s="102"/>
      <c r="BH138" s="102"/>
      <c r="BI138" s="102"/>
      <c r="BJ138" s="103"/>
      <c r="BK138" s="102"/>
      <c r="BL138" s="102"/>
      <c r="BM138" s="102"/>
      <c r="BN138" s="102"/>
      <c r="BO138" s="104"/>
      <c r="BP138" s="102"/>
      <c r="BQ138" s="102"/>
      <c r="BR138" s="105"/>
      <c r="BS138" s="106"/>
      <c r="BT138" s="102"/>
      <c r="BU138" s="107"/>
      <c r="BV138" s="106"/>
      <c r="BW138" s="108"/>
      <c r="BX138" s="109"/>
      <c r="BY138" s="102"/>
      <c r="BZ138" s="102"/>
      <c r="CA138" s="102"/>
      <c r="CB138" s="102"/>
      <c r="CC138" s="102"/>
      <c r="CD138" s="102"/>
      <c r="CE138" s="102"/>
      <c r="CF138" s="102"/>
      <c r="CG138" s="102"/>
      <c r="CH138" s="102"/>
      <c r="CI138" s="102"/>
      <c r="CJ138" s="102"/>
      <c r="CK138" s="102"/>
      <c r="CL138" s="102"/>
      <c r="CM138" s="158"/>
      <c r="CN138" s="102"/>
      <c r="CO138" s="102"/>
    </row>
    <row r="139" spans="1:93" x14ac:dyDescent="0.2">
      <c r="A139" s="175"/>
      <c r="B139" s="145"/>
      <c r="C139" s="146"/>
      <c r="D139" s="145"/>
      <c r="E139" s="146"/>
      <c r="F139" s="167"/>
      <c r="G139" s="147"/>
      <c r="H139" s="160"/>
      <c r="I139" s="148"/>
      <c r="J139" s="148"/>
      <c r="M139" s="120"/>
      <c r="N139" s="150"/>
      <c r="O139" s="173"/>
      <c r="P139" s="169"/>
      <c r="Q139" s="170"/>
      <c r="R139" s="152"/>
      <c r="S139" s="153"/>
      <c r="T139" s="153"/>
      <c r="U139" s="154"/>
      <c r="V139" s="155"/>
      <c r="W139" s="156"/>
      <c r="X139" s="102"/>
      <c r="Y139" s="157"/>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2"/>
      <c r="BB139" s="102"/>
      <c r="BC139" s="102"/>
      <c r="BD139" s="103"/>
      <c r="BE139" s="105"/>
      <c r="BF139" s="102"/>
      <c r="BG139" s="102"/>
      <c r="BH139" s="102"/>
      <c r="BI139" s="102"/>
      <c r="BJ139" s="103"/>
      <c r="BK139" s="102"/>
      <c r="BL139" s="102"/>
      <c r="BM139" s="102"/>
      <c r="BN139" s="102"/>
      <c r="BO139" s="104"/>
      <c r="BP139" s="102"/>
      <c r="BQ139" s="102"/>
      <c r="BR139" s="105"/>
      <c r="BS139" s="106"/>
      <c r="BT139" s="102"/>
      <c r="BU139" s="107"/>
      <c r="BV139" s="106"/>
      <c r="BW139" s="108"/>
      <c r="BX139" s="109"/>
      <c r="BY139" s="102"/>
      <c r="BZ139" s="102"/>
      <c r="CA139" s="102"/>
      <c r="CB139" s="102"/>
      <c r="CC139" s="102"/>
      <c r="CD139" s="102"/>
      <c r="CE139" s="102"/>
      <c r="CF139" s="102"/>
      <c r="CG139" s="102"/>
      <c r="CH139" s="102"/>
      <c r="CI139" s="102"/>
      <c r="CJ139" s="102"/>
      <c r="CK139" s="102"/>
      <c r="CL139" s="102"/>
      <c r="CM139" s="158"/>
      <c r="CN139" s="102"/>
      <c r="CO139" s="102"/>
    </row>
    <row r="140" spans="1:93" x14ac:dyDescent="0.2">
      <c r="A140" s="175"/>
      <c r="B140" s="145"/>
      <c r="C140" s="146"/>
      <c r="D140" s="145"/>
      <c r="E140" s="146"/>
      <c r="F140" s="167"/>
      <c r="G140" s="147"/>
      <c r="H140" s="160"/>
      <c r="I140" s="148"/>
      <c r="J140" s="148"/>
      <c r="M140" s="120"/>
      <c r="N140" s="150"/>
      <c r="O140" s="173"/>
      <c r="P140" s="169"/>
      <c r="Q140" s="170"/>
      <c r="R140" s="152"/>
      <c r="S140" s="153"/>
      <c r="T140" s="153"/>
      <c r="U140" s="154"/>
      <c r="V140" s="155"/>
      <c r="W140" s="156"/>
      <c r="X140" s="102"/>
      <c r="Y140" s="157"/>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2"/>
      <c r="BB140" s="102"/>
      <c r="BC140" s="102"/>
      <c r="BD140" s="103"/>
      <c r="BE140" s="105"/>
      <c r="BF140" s="102"/>
      <c r="BG140" s="102"/>
      <c r="BH140" s="102"/>
      <c r="BI140" s="102"/>
      <c r="BJ140" s="103"/>
      <c r="BK140" s="102"/>
      <c r="BL140" s="102"/>
      <c r="BM140" s="102"/>
      <c r="BN140" s="102"/>
      <c r="BO140" s="104"/>
      <c r="BP140" s="102"/>
      <c r="BQ140" s="102"/>
      <c r="BR140" s="105"/>
      <c r="BS140" s="106"/>
      <c r="BT140" s="102"/>
      <c r="BU140" s="107"/>
      <c r="BV140" s="106"/>
      <c r="BW140" s="108"/>
      <c r="BX140" s="109"/>
      <c r="BY140" s="102"/>
      <c r="BZ140" s="102"/>
      <c r="CA140" s="102"/>
      <c r="CB140" s="102"/>
      <c r="CC140" s="102"/>
      <c r="CD140" s="102"/>
      <c r="CE140" s="102"/>
      <c r="CF140" s="102"/>
      <c r="CG140" s="102"/>
      <c r="CH140" s="102"/>
      <c r="CI140" s="102"/>
      <c r="CJ140" s="102"/>
      <c r="CK140" s="102"/>
      <c r="CL140" s="102"/>
      <c r="CM140" s="158"/>
      <c r="CN140" s="102"/>
      <c r="CO140" s="102"/>
    </row>
    <row r="141" spans="1:93" x14ac:dyDescent="0.2">
      <c r="A141" s="175"/>
      <c r="B141" s="145"/>
      <c r="C141" s="146"/>
      <c r="D141" s="145"/>
      <c r="E141" s="146"/>
      <c r="F141" s="167"/>
      <c r="G141" s="147"/>
      <c r="H141" s="160"/>
      <c r="I141" s="148"/>
      <c r="J141" s="148"/>
      <c r="M141" s="120"/>
      <c r="N141" s="150"/>
      <c r="O141" s="173"/>
      <c r="P141" s="169"/>
      <c r="Q141" s="170"/>
      <c r="R141" s="152"/>
      <c r="S141" s="153"/>
      <c r="T141" s="153"/>
      <c r="U141" s="154"/>
      <c r="V141" s="155"/>
      <c r="W141" s="156"/>
      <c r="X141" s="102"/>
      <c r="Y141" s="157"/>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2"/>
      <c r="BB141" s="102"/>
      <c r="BC141" s="102"/>
      <c r="BD141" s="103"/>
      <c r="BE141" s="105"/>
      <c r="BF141" s="102"/>
      <c r="BG141" s="102"/>
      <c r="BH141" s="102"/>
      <c r="BI141" s="102"/>
      <c r="BJ141" s="103"/>
      <c r="BK141" s="102"/>
      <c r="BL141" s="102"/>
      <c r="BM141" s="102"/>
      <c r="BN141" s="102"/>
      <c r="BO141" s="104"/>
      <c r="BP141" s="102"/>
      <c r="BQ141" s="102"/>
      <c r="BR141" s="105"/>
      <c r="BS141" s="106"/>
      <c r="BT141" s="102"/>
      <c r="BU141" s="107"/>
      <c r="BV141" s="106"/>
      <c r="BW141" s="108"/>
      <c r="BX141" s="109"/>
      <c r="BY141" s="102"/>
      <c r="BZ141" s="102"/>
      <c r="CA141" s="102"/>
      <c r="CB141" s="102"/>
      <c r="CC141" s="102"/>
      <c r="CD141" s="102"/>
      <c r="CE141" s="102"/>
      <c r="CF141" s="102"/>
      <c r="CG141" s="102"/>
      <c r="CH141" s="102"/>
      <c r="CI141" s="102"/>
      <c r="CJ141" s="102"/>
      <c r="CK141" s="102"/>
      <c r="CL141" s="102"/>
      <c r="CM141" s="158"/>
      <c r="CN141" s="102"/>
      <c r="CO141" s="102"/>
    </row>
    <row r="142" spans="1:93" x14ac:dyDescent="0.2">
      <c r="A142" s="175"/>
      <c r="B142" s="145"/>
      <c r="C142" s="146"/>
      <c r="D142" s="145"/>
      <c r="E142" s="146"/>
      <c r="F142" s="167"/>
      <c r="G142" s="147"/>
      <c r="H142" s="160"/>
      <c r="I142" s="148"/>
      <c r="J142" s="148"/>
      <c r="M142" s="120"/>
      <c r="N142" s="150"/>
      <c r="O142" s="173"/>
      <c r="P142" s="169"/>
      <c r="Q142" s="170"/>
      <c r="R142" s="152"/>
      <c r="S142" s="153"/>
      <c r="T142" s="153"/>
      <c r="U142" s="154"/>
      <c r="V142" s="155"/>
      <c r="W142" s="156"/>
      <c r="X142" s="102"/>
      <c r="Y142" s="157"/>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2"/>
      <c r="BB142" s="102"/>
      <c r="BC142" s="102"/>
      <c r="BD142" s="103"/>
      <c r="BE142" s="105"/>
      <c r="BF142" s="102"/>
      <c r="BG142" s="102"/>
      <c r="BH142" s="102"/>
      <c r="BI142" s="102"/>
      <c r="BJ142" s="103"/>
      <c r="BK142" s="102"/>
      <c r="BL142" s="102"/>
      <c r="BM142" s="102"/>
      <c r="BN142" s="102"/>
      <c r="BO142" s="104"/>
      <c r="BP142" s="102"/>
      <c r="BQ142" s="102"/>
      <c r="BR142" s="105"/>
      <c r="BS142" s="106"/>
      <c r="BT142" s="102"/>
      <c r="BU142" s="107"/>
      <c r="BV142" s="106"/>
      <c r="BW142" s="108"/>
      <c r="BX142" s="109"/>
      <c r="BY142" s="102"/>
      <c r="BZ142" s="102"/>
      <c r="CA142" s="102"/>
      <c r="CB142" s="102"/>
      <c r="CC142" s="102"/>
      <c r="CD142" s="102"/>
      <c r="CE142" s="102"/>
      <c r="CF142" s="102"/>
      <c r="CG142" s="102"/>
      <c r="CH142" s="102"/>
      <c r="CI142" s="102"/>
      <c r="CJ142" s="102"/>
      <c r="CK142" s="102"/>
      <c r="CL142" s="102"/>
      <c r="CM142" s="158"/>
      <c r="CN142" s="102"/>
      <c r="CO142" s="102"/>
    </row>
    <row r="143" spans="1:93" x14ac:dyDescent="0.2">
      <c r="A143" s="175"/>
      <c r="B143" s="145"/>
      <c r="C143" s="146"/>
      <c r="D143" s="145"/>
      <c r="E143" s="146"/>
      <c r="F143" s="167"/>
      <c r="G143" s="147"/>
      <c r="H143" s="160"/>
      <c r="I143" s="148"/>
      <c r="J143" s="148"/>
      <c r="M143" s="120"/>
      <c r="N143" s="150"/>
      <c r="O143" s="173"/>
      <c r="P143" s="169"/>
      <c r="Q143" s="170"/>
      <c r="R143" s="152"/>
      <c r="S143" s="153"/>
      <c r="T143" s="153"/>
      <c r="U143" s="154"/>
      <c r="V143" s="155"/>
      <c r="W143" s="156"/>
      <c r="X143" s="102"/>
      <c r="Y143" s="157"/>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2"/>
      <c r="BB143" s="102"/>
      <c r="BC143" s="102"/>
      <c r="BD143" s="103"/>
      <c r="BE143" s="105"/>
      <c r="BF143" s="102"/>
      <c r="BG143" s="102"/>
      <c r="BH143" s="102"/>
      <c r="BI143" s="102"/>
      <c r="BJ143" s="103"/>
      <c r="BK143" s="102"/>
      <c r="BL143" s="102"/>
      <c r="BM143" s="102"/>
      <c r="BN143" s="102"/>
      <c r="BO143" s="104"/>
      <c r="BP143" s="102"/>
      <c r="BQ143" s="102"/>
      <c r="BR143" s="105"/>
      <c r="BS143" s="106"/>
      <c r="BT143" s="102"/>
      <c r="BU143" s="107"/>
      <c r="BV143" s="106"/>
      <c r="BW143" s="108"/>
      <c r="BX143" s="109"/>
      <c r="BY143" s="102"/>
      <c r="BZ143" s="102"/>
      <c r="CA143" s="102"/>
      <c r="CB143" s="102"/>
      <c r="CC143" s="102"/>
      <c r="CD143" s="102"/>
      <c r="CE143" s="102"/>
      <c r="CF143" s="102"/>
      <c r="CG143" s="102"/>
      <c r="CH143" s="102"/>
      <c r="CI143" s="102"/>
      <c r="CJ143" s="102"/>
      <c r="CK143" s="102"/>
      <c r="CL143" s="102"/>
      <c r="CM143" s="158"/>
      <c r="CN143" s="102"/>
      <c r="CO143" s="102"/>
    </row>
    <row r="144" spans="1:93" x14ac:dyDescent="0.2">
      <c r="A144" s="175"/>
      <c r="B144" s="145"/>
      <c r="C144" s="146"/>
      <c r="D144" s="145"/>
      <c r="E144" s="146"/>
      <c r="F144" s="167"/>
      <c r="G144" s="147"/>
      <c r="H144" s="160"/>
      <c r="I144" s="148"/>
      <c r="J144" s="148"/>
      <c r="M144" s="120"/>
      <c r="N144" s="150"/>
      <c r="O144" s="173"/>
      <c r="P144" s="169"/>
      <c r="Q144" s="170"/>
      <c r="R144" s="152"/>
      <c r="S144" s="153"/>
      <c r="T144" s="153"/>
      <c r="U144" s="154"/>
      <c r="V144" s="155"/>
      <c r="W144" s="156"/>
      <c r="X144" s="102"/>
      <c r="Y144" s="157"/>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2"/>
      <c r="BB144" s="102"/>
      <c r="BC144" s="102"/>
      <c r="BD144" s="103"/>
      <c r="BE144" s="105"/>
      <c r="BF144" s="102"/>
      <c r="BG144" s="102"/>
      <c r="BH144" s="102"/>
      <c r="BI144" s="102"/>
      <c r="BJ144" s="103"/>
      <c r="BK144" s="102"/>
      <c r="BL144" s="102"/>
      <c r="BM144" s="102"/>
      <c r="BN144" s="102"/>
      <c r="BO144" s="104"/>
      <c r="BP144" s="102"/>
      <c r="BQ144" s="102"/>
      <c r="BR144" s="105"/>
      <c r="BS144" s="106"/>
      <c r="BT144" s="102"/>
      <c r="BU144" s="107"/>
      <c r="BV144" s="106"/>
      <c r="BW144" s="108"/>
      <c r="BX144" s="109"/>
      <c r="BY144" s="102"/>
      <c r="BZ144" s="102"/>
      <c r="CA144" s="102"/>
      <c r="CB144" s="102"/>
      <c r="CC144" s="102"/>
      <c r="CD144" s="102"/>
      <c r="CE144" s="102"/>
      <c r="CF144" s="102"/>
      <c r="CG144" s="102"/>
      <c r="CH144" s="102"/>
      <c r="CI144" s="102"/>
      <c r="CJ144" s="102"/>
      <c r="CK144" s="102"/>
      <c r="CL144" s="102"/>
      <c r="CM144" s="158"/>
      <c r="CN144" s="102"/>
      <c r="CO144" s="102"/>
    </row>
    <row r="145" spans="1:93" x14ac:dyDescent="0.2">
      <c r="A145" s="175"/>
      <c r="B145" s="145"/>
      <c r="C145" s="146"/>
      <c r="D145" s="145"/>
      <c r="E145" s="146"/>
      <c r="F145" s="167"/>
      <c r="G145" s="147"/>
      <c r="H145" s="160"/>
      <c r="I145" s="148"/>
      <c r="J145" s="148"/>
      <c r="M145" s="120"/>
      <c r="N145" s="150"/>
      <c r="O145" s="173"/>
      <c r="P145" s="169"/>
      <c r="Q145" s="170"/>
      <c r="R145" s="152"/>
      <c r="S145" s="153"/>
      <c r="T145" s="153"/>
      <c r="U145" s="154"/>
      <c r="V145" s="155"/>
      <c r="W145" s="156"/>
      <c r="X145" s="102"/>
      <c r="Y145" s="157"/>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2"/>
      <c r="BB145" s="102"/>
      <c r="BC145" s="102"/>
      <c r="BD145" s="103"/>
      <c r="BE145" s="105"/>
      <c r="BF145" s="102"/>
      <c r="BG145" s="102"/>
      <c r="BH145" s="102"/>
      <c r="BI145" s="102"/>
      <c r="BJ145" s="103"/>
      <c r="BK145" s="102"/>
      <c r="BL145" s="102"/>
      <c r="BM145" s="102"/>
      <c r="BN145" s="102"/>
      <c r="BO145" s="104"/>
      <c r="BP145" s="102"/>
      <c r="BQ145" s="102"/>
      <c r="BR145" s="105"/>
      <c r="BS145" s="106"/>
      <c r="BT145" s="102"/>
      <c r="BU145" s="107"/>
      <c r="BV145" s="106"/>
      <c r="BW145" s="108"/>
      <c r="BX145" s="109"/>
      <c r="BY145" s="102"/>
      <c r="BZ145" s="102"/>
      <c r="CA145" s="102"/>
      <c r="CB145" s="102"/>
      <c r="CC145" s="102"/>
      <c r="CD145" s="102"/>
      <c r="CE145" s="102"/>
      <c r="CF145" s="102"/>
      <c r="CG145" s="102"/>
      <c r="CH145" s="102"/>
      <c r="CI145" s="102"/>
      <c r="CJ145" s="102"/>
      <c r="CK145" s="102"/>
      <c r="CL145" s="102"/>
      <c r="CM145" s="158"/>
      <c r="CN145" s="102"/>
      <c r="CO145" s="102"/>
    </row>
    <row r="146" spans="1:93" x14ac:dyDescent="0.2">
      <c r="A146" s="175"/>
      <c r="B146" s="145"/>
      <c r="C146" s="146"/>
      <c r="D146" s="145"/>
      <c r="E146" s="146"/>
      <c r="F146" s="167"/>
      <c r="G146" s="147"/>
      <c r="H146" s="160"/>
      <c r="I146" s="148"/>
      <c r="J146" s="148"/>
      <c r="M146" s="120"/>
      <c r="N146" s="150"/>
      <c r="O146" s="173"/>
      <c r="P146" s="169"/>
      <c r="Q146" s="170"/>
      <c r="R146" s="152"/>
      <c r="S146" s="153"/>
      <c r="T146" s="153"/>
      <c r="U146" s="154"/>
      <c r="V146" s="155"/>
      <c r="W146" s="156"/>
      <c r="X146" s="102"/>
      <c r="Y146" s="157"/>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2"/>
      <c r="BB146" s="102"/>
      <c r="BC146" s="102"/>
      <c r="BD146" s="103"/>
      <c r="BE146" s="105"/>
      <c r="BF146" s="102"/>
      <c r="BG146" s="102"/>
      <c r="BH146" s="102"/>
      <c r="BI146" s="102"/>
      <c r="BJ146" s="103"/>
      <c r="BK146" s="102"/>
      <c r="BL146" s="102"/>
      <c r="BM146" s="102"/>
      <c r="BN146" s="102"/>
      <c r="BO146" s="104"/>
      <c r="BP146" s="102"/>
      <c r="BQ146" s="102"/>
      <c r="BR146" s="105"/>
      <c r="BS146" s="106"/>
      <c r="BT146" s="102"/>
      <c r="BU146" s="107"/>
      <c r="BV146" s="106"/>
      <c r="BW146" s="108"/>
      <c r="BX146" s="109"/>
      <c r="BY146" s="102"/>
      <c r="BZ146" s="102"/>
      <c r="CA146" s="102"/>
      <c r="CB146" s="102"/>
      <c r="CC146" s="102"/>
      <c r="CD146" s="102"/>
      <c r="CE146" s="102"/>
      <c r="CF146" s="102"/>
      <c r="CG146" s="102"/>
      <c r="CH146" s="102"/>
      <c r="CI146" s="102"/>
      <c r="CJ146" s="102"/>
      <c r="CK146" s="102"/>
      <c r="CL146" s="102"/>
      <c r="CM146" s="158"/>
      <c r="CN146" s="102"/>
      <c r="CO146" s="102"/>
    </row>
    <row r="147" spans="1:93" x14ac:dyDescent="0.2">
      <c r="A147" s="175"/>
      <c r="B147" s="145"/>
      <c r="C147" s="146"/>
      <c r="D147" s="145"/>
      <c r="E147" s="146"/>
      <c r="F147" s="167"/>
      <c r="G147" s="147"/>
      <c r="H147" s="160"/>
      <c r="I147" s="148"/>
      <c r="J147" s="148"/>
      <c r="M147" s="120"/>
      <c r="N147" s="150"/>
      <c r="O147" s="173"/>
      <c r="P147" s="169"/>
      <c r="Q147" s="170"/>
      <c r="R147" s="152"/>
      <c r="S147" s="153"/>
      <c r="T147" s="153"/>
      <c r="U147" s="154"/>
      <c r="V147" s="155"/>
      <c r="W147" s="156"/>
      <c r="X147" s="102"/>
      <c r="Y147" s="157"/>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2"/>
      <c r="BB147" s="102"/>
      <c r="BC147" s="102"/>
      <c r="BD147" s="103"/>
      <c r="BE147" s="105"/>
      <c r="BF147" s="102"/>
      <c r="BG147" s="102"/>
      <c r="BH147" s="102"/>
      <c r="BI147" s="102"/>
      <c r="BJ147" s="103"/>
      <c r="BK147" s="102"/>
      <c r="BL147" s="102"/>
      <c r="BM147" s="102"/>
      <c r="BN147" s="102"/>
      <c r="BO147" s="104"/>
      <c r="BP147" s="102"/>
      <c r="BQ147" s="102"/>
      <c r="BR147" s="105"/>
      <c r="BS147" s="106"/>
      <c r="BT147" s="102"/>
      <c r="BU147" s="107"/>
      <c r="BV147" s="106"/>
      <c r="BW147" s="108"/>
      <c r="BX147" s="109"/>
      <c r="BY147" s="102"/>
      <c r="BZ147" s="102"/>
      <c r="CA147" s="102"/>
      <c r="CB147" s="102"/>
      <c r="CC147" s="102"/>
      <c r="CD147" s="102"/>
      <c r="CE147" s="102"/>
      <c r="CF147" s="102"/>
      <c r="CG147" s="102"/>
      <c r="CH147" s="102"/>
      <c r="CI147" s="102"/>
      <c r="CJ147" s="102"/>
      <c r="CK147" s="102"/>
      <c r="CL147" s="102"/>
      <c r="CM147" s="158"/>
      <c r="CN147" s="102"/>
      <c r="CO147" s="102"/>
    </row>
    <row r="148" spans="1:93" x14ac:dyDescent="0.2">
      <c r="A148" s="175"/>
      <c r="B148" s="145"/>
      <c r="C148" s="146"/>
      <c r="D148" s="145"/>
      <c r="E148" s="146"/>
      <c r="F148" s="167"/>
      <c r="G148" s="147"/>
      <c r="H148" s="160"/>
      <c r="I148" s="148"/>
      <c r="J148" s="148"/>
      <c r="M148" s="120"/>
      <c r="N148" s="150"/>
      <c r="O148" s="173"/>
      <c r="P148" s="169"/>
      <c r="Q148" s="170"/>
      <c r="R148" s="152"/>
      <c r="S148" s="153"/>
      <c r="T148" s="153"/>
      <c r="U148" s="154"/>
      <c r="V148" s="155"/>
      <c r="W148" s="156"/>
      <c r="X148" s="102"/>
      <c r="Y148" s="157"/>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2"/>
      <c r="BB148" s="102"/>
      <c r="BC148" s="102"/>
      <c r="BD148" s="103"/>
      <c r="BE148" s="105"/>
      <c r="BF148" s="102"/>
      <c r="BG148" s="102"/>
      <c r="BH148" s="102"/>
      <c r="BI148" s="102"/>
      <c r="BJ148" s="103"/>
      <c r="BK148" s="102"/>
      <c r="BL148" s="102"/>
      <c r="BM148" s="102"/>
      <c r="BN148" s="102"/>
      <c r="BO148" s="104"/>
      <c r="BP148" s="102"/>
      <c r="BQ148" s="102"/>
      <c r="BR148" s="105"/>
      <c r="BS148" s="106"/>
      <c r="BT148" s="102"/>
      <c r="BU148" s="107"/>
      <c r="BV148" s="106"/>
      <c r="BW148" s="108"/>
      <c r="BX148" s="109"/>
      <c r="BY148" s="102"/>
      <c r="BZ148" s="102"/>
      <c r="CA148" s="102"/>
      <c r="CB148" s="102"/>
      <c r="CC148" s="102"/>
      <c r="CD148" s="102"/>
      <c r="CE148" s="102"/>
      <c r="CF148" s="102"/>
      <c r="CG148" s="102"/>
      <c r="CH148" s="102"/>
      <c r="CI148" s="102"/>
      <c r="CJ148" s="102"/>
      <c r="CK148" s="102"/>
      <c r="CL148" s="102"/>
      <c r="CM148" s="158"/>
      <c r="CN148" s="102"/>
      <c r="CO148" s="102"/>
    </row>
    <row r="149" spans="1:93" x14ac:dyDescent="0.2">
      <c r="A149" s="175"/>
      <c r="B149" s="145"/>
      <c r="C149" s="146"/>
      <c r="D149" s="145"/>
      <c r="E149" s="146"/>
      <c r="F149" s="167"/>
      <c r="G149" s="147"/>
      <c r="H149" s="160"/>
      <c r="I149" s="148"/>
      <c r="J149" s="148"/>
      <c r="M149" s="120"/>
      <c r="N149" s="150"/>
      <c r="O149" s="173"/>
      <c r="P149" s="169"/>
      <c r="Q149" s="170"/>
      <c r="R149" s="152"/>
      <c r="S149" s="153"/>
      <c r="T149" s="153"/>
      <c r="U149" s="154"/>
      <c r="V149" s="155"/>
      <c r="W149" s="156"/>
      <c r="X149" s="102"/>
      <c r="Y149" s="157"/>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2"/>
      <c r="BB149" s="102"/>
      <c r="BC149" s="102"/>
      <c r="BD149" s="103"/>
      <c r="BE149" s="105"/>
      <c r="BF149" s="102"/>
      <c r="BG149" s="102"/>
      <c r="BH149" s="102"/>
      <c r="BI149" s="102"/>
      <c r="BJ149" s="103"/>
      <c r="BK149" s="102"/>
      <c r="BL149" s="102"/>
      <c r="BM149" s="102"/>
      <c r="BN149" s="102"/>
      <c r="BO149" s="104"/>
      <c r="BP149" s="102"/>
      <c r="BQ149" s="102"/>
      <c r="BR149" s="105"/>
      <c r="BS149" s="106"/>
      <c r="BT149" s="102"/>
      <c r="BU149" s="107"/>
      <c r="BV149" s="106"/>
      <c r="BW149" s="108"/>
      <c r="BX149" s="109"/>
      <c r="BY149" s="102"/>
      <c r="BZ149" s="102"/>
      <c r="CA149" s="102"/>
      <c r="CB149" s="102"/>
      <c r="CC149" s="102"/>
      <c r="CD149" s="102"/>
      <c r="CE149" s="102"/>
      <c r="CF149" s="102"/>
      <c r="CG149" s="102"/>
      <c r="CH149" s="102"/>
      <c r="CI149" s="102"/>
      <c r="CJ149" s="102"/>
      <c r="CK149" s="102"/>
      <c r="CL149" s="102"/>
      <c r="CM149" s="158"/>
      <c r="CN149" s="102"/>
      <c r="CO149" s="102"/>
    </row>
    <row r="150" spans="1:93" x14ac:dyDescent="0.2">
      <c r="A150" s="175"/>
      <c r="B150" s="145"/>
      <c r="C150" s="146"/>
      <c r="D150" s="145"/>
      <c r="E150" s="146"/>
      <c r="F150" s="167"/>
      <c r="G150" s="147"/>
      <c r="H150" s="160"/>
      <c r="I150" s="148"/>
      <c r="J150" s="148"/>
      <c r="M150" s="120"/>
      <c r="N150" s="150"/>
      <c r="O150" s="173"/>
      <c r="P150" s="169"/>
      <c r="Q150" s="170"/>
      <c r="R150" s="152"/>
      <c r="S150" s="153"/>
      <c r="T150" s="153"/>
      <c r="U150" s="154"/>
      <c r="V150" s="155"/>
      <c r="W150" s="156"/>
      <c r="X150" s="102"/>
      <c r="Y150" s="157"/>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2"/>
      <c r="BB150" s="102"/>
      <c r="BC150" s="102"/>
      <c r="BD150" s="103"/>
      <c r="BE150" s="105"/>
      <c r="BF150" s="102"/>
      <c r="BG150" s="102"/>
      <c r="BH150" s="102"/>
      <c r="BI150" s="102"/>
      <c r="BJ150" s="103"/>
      <c r="BK150" s="102"/>
      <c r="BL150" s="102"/>
      <c r="BM150" s="102"/>
      <c r="BN150" s="102"/>
      <c r="BO150" s="104"/>
      <c r="BP150" s="102"/>
      <c r="BQ150" s="102"/>
      <c r="BR150" s="105"/>
      <c r="BS150" s="106"/>
      <c r="BT150" s="102"/>
      <c r="BU150" s="107"/>
      <c r="BV150" s="106"/>
      <c r="BW150" s="108"/>
      <c r="BX150" s="109"/>
      <c r="BY150" s="102"/>
      <c r="BZ150" s="102"/>
      <c r="CA150" s="102"/>
      <c r="CB150" s="102"/>
      <c r="CC150" s="102"/>
      <c r="CD150" s="102"/>
      <c r="CE150" s="102"/>
      <c r="CF150" s="102"/>
      <c r="CG150" s="102"/>
      <c r="CH150" s="102"/>
      <c r="CI150" s="102"/>
      <c r="CJ150" s="102"/>
      <c r="CK150" s="102"/>
      <c r="CL150" s="102"/>
      <c r="CM150" s="158"/>
      <c r="CN150" s="102"/>
      <c r="CO150" s="102"/>
    </row>
    <row r="151" spans="1:93" x14ac:dyDescent="0.2">
      <c r="A151" s="175"/>
      <c r="B151" s="145"/>
      <c r="C151" s="146"/>
      <c r="D151" s="145"/>
      <c r="E151" s="146"/>
      <c r="F151" s="167"/>
      <c r="G151" s="147"/>
      <c r="H151" s="160"/>
      <c r="I151" s="148"/>
      <c r="J151" s="148"/>
      <c r="M151" s="120"/>
      <c r="N151" s="150"/>
      <c r="O151" s="173"/>
      <c r="P151" s="169"/>
      <c r="Q151" s="170"/>
      <c r="R151" s="152"/>
      <c r="S151" s="153"/>
      <c r="T151" s="153"/>
      <c r="U151" s="154"/>
      <c r="V151" s="155"/>
      <c r="W151" s="156"/>
      <c r="X151" s="102"/>
      <c r="Y151" s="157"/>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2"/>
      <c r="BB151" s="102"/>
      <c r="BC151" s="102"/>
      <c r="BD151" s="103"/>
      <c r="BE151" s="105"/>
      <c r="BF151" s="102"/>
      <c r="BG151" s="102"/>
      <c r="BH151" s="102"/>
      <c r="BI151" s="102"/>
      <c r="BJ151" s="103"/>
      <c r="BK151" s="102"/>
      <c r="BL151" s="102"/>
      <c r="BM151" s="102"/>
      <c r="BN151" s="102"/>
      <c r="BO151" s="104"/>
      <c r="BP151" s="102"/>
      <c r="BQ151" s="102"/>
      <c r="BR151" s="105"/>
      <c r="BS151" s="106"/>
      <c r="BT151" s="102"/>
      <c r="BU151" s="107"/>
      <c r="BV151" s="106"/>
      <c r="BW151" s="108"/>
      <c r="BX151" s="109"/>
      <c r="BY151" s="102"/>
      <c r="BZ151" s="102"/>
      <c r="CA151" s="102"/>
      <c r="CB151" s="102"/>
      <c r="CC151" s="102"/>
      <c r="CD151" s="102"/>
      <c r="CE151" s="102"/>
      <c r="CF151" s="102"/>
      <c r="CG151" s="102"/>
      <c r="CH151" s="102"/>
      <c r="CI151" s="102"/>
      <c r="CJ151" s="102"/>
      <c r="CK151" s="102"/>
      <c r="CL151" s="102"/>
      <c r="CM151" s="158"/>
      <c r="CN151" s="102"/>
      <c r="CO151" s="102"/>
    </row>
    <row r="152" spans="1:93" x14ac:dyDescent="0.2">
      <c r="A152" s="175"/>
      <c r="B152" s="145"/>
      <c r="C152" s="146"/>
      <c r="D152" s="145"/>
      <c r="E152" s="146"/>
      <c r="F152" s="167"/>
      <c r="G152" s="147"/>
      <c r="H152" s="160"/>
      <c r="I152" s="148"/>
      <c r="J152" s="148"/>
      <c r="M152" s="120"/>
      <c r="N152" s="150"/>
      <c r="O152" s="173"/>
      <c r="P152" s="169"/>
      <c r="Q152" s="170"/>
      <c r="R152" s="152"/>
      <c r="S152" s="153"/>
      <c r="T152" s="153"/>
      <c r="U152" s="154"/>
      <c r="V152" s="155"/>
      <c r="W152" s="156"/>
      <c r="X152" s="102"/>
      <c r="Y152" s="157"/>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2"/>
      <c r="BB152" s="102"/>
      <c r="BC152" s="102"/>
      <c r="BD152" s="103"/>
      <c r="BE152" s="105"/>
      <c r="BF152" s="102"/>
      <c r="BG152" s="102"/>
      <c r="BH152" s="102"/>
      <c r="BI152" s="102"/>
      <c r="BJ152" s="103"/>
      <c r="BK152" s="102"/>
      <c r="BL152" s="102"/>
      <c r="BM152" s="102"/>
      <c r="BN152" s="102"/>
      <c r="BO152" s="104"/>
      <c r="BP152" s="102"/>
      <c r="BQ152" s="102"/>
      <c r="BR152" s="105"/>
      <c r="BS152" s="106"/>
      <c r="BT152" s="102"/>
      <c r="BU152" s="107"/>
      <c r="BV152" s="106"/>
      <c r="BW152" s="108"/>
      <c r="BX152" s="109"/>
      <c r="BY152" s="102"/>
      <c r="BZ152" s="102"/>
      <c r="CA152" s="102"/>
      <c r="CB152" s="102"/>
      <c r="CC152" s="102"/>
      <c r="CD152" s="102"/>
      <c r="CE152" s="102"/>
      <c r="CF152" s="102"/>
      <c r="CG152" s="102"/>
      <c r="CH152" s="102"/>
      <c r="CI152" s="102"/>
      <c r="CJ152" s="102"/>
      <c r="CK152" s="102"/>
      <c r="CL152" s="102"/>
      <c r="CM152" s="158"/>
      <c r="CN152" s="102"/>
      <c r="CO152" s="102"/>
    </row>
    <row r="153" spans="1:93" x14ac:dyDescent="0.2">
      <c r="A153" s="175"/>
      <c r="B153" s="145"/>
      <c r="C153" s="146"/>
      <c r="D153" s="145"/>
      <c r="E153" s="146"/>
      <c r="F153" s="167"/>
      <c r="G153" s="147"/>
      <c r="H153" s="160"/>
      <c r="I153" s="148"/>
      <c r="J153" s="148"/>
      <c r="M153" s="120"/>
      <c r="N153" s="150"/>
      <c r="O153" s="173"/>
      <c r="P153" s="169"/>
      <c r="Q153" s="170"/>
      <c r="R153" s="152"/>
      <c r="S153" s="153"/>
      <c r="T153" s="153"/>
      <c r="U153" s="154"/>
      <c r="V153" s="155"/>
      <c r="W153" s="156"/>
      <c r="X153" s="102"/>
      <c r="Y153" s="157"/>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2"/>
      <c r="BB153" s="102"/>
      <c r="BC153" s="102"/>
      <c r="BD153" s="103"/>
      <c r="BE153" s="105"/>
      <c r="BF153" s="102"/>
      <c r="BG153" s="102"/>
      <c r="BH153" s="102"/>
      <c r="BI153" s="102"/>
      <c r="BJ153" s="103"/>
      <c r="BK153" s="102"/>
      <c r="BL153" s="102"/>
      <c r="BM153" s="102"/>
      <c r="BN153" s="102"/>
      <c r="BO153" s="104"/>
      <c r="BP153" s="102"/>
      <c r="BQ153" s="102"/>
      <c r="BR153" s="105"/>
      <c r="BS153" s="106"/>
      <c r="BT153" s="102"/>
      <c r="BU153" s="107"/>
      <c r="BV153" s="106"/>
      <c r="BW153" s="108"/>
      <c r="BX153" s="109"/>
      <c r="BY153" s="102"/>
      <c r="BZ153" s="102"/>
      <c r="CA153" s="102"/>
      <c r="CB153" s="102"/>
      <c r="CC153" s="102"/>
      <c r="CD153" s="102"/>
      <c r="CE153" s="102"/>
      <c r="CF153" s="102"/>
      <c r="CG153" s="102"/>
      <c r="CH153" s="102"/>
      <c r="CI153" s="102"/>
      <c r="CJ153" s="102"/>
      <c r="CK153" s="102"/>
      <c r="CL153" s="102"/>
      <c r="CM153" s="158"/>
      <c r="CN153" s="102"/>
      <c r="CO153" s="102"/>
    </row>
    <row r="154" spans="1:93" x14ac:dyDescent="0.2">
      <c r="A154" s="175"/>
      <c r="B154" s="145"/>
      <c r="C154" s="146"/>
      <c r="D154" s="145"/>
      <c r="E154" s="146"/>
      <c r="F154" s="167"/>
      <c r="G154" s="147"/>
      <c r="H154" s="160"/>
      <c r="I154" s="148"/>
      <c r="J154" s="148"/>
      <c r="M154" s="120"/>
      <c r="N154" s="150"/>
      <c r="O154" s="173"/>
      <c r="P154" s="169"/>
      <c r="Q154" s="170"/>
      <c r="R154" s="152"/>
      <c r="S154" s="153"/>
      <c r="T154" s="153"/>
      <c r="U154" s="154"/>
      <c r="V154" s="155"/>
      <c r="W154" s="156"/>
      <c r="X154" s="102"/>
      <c r="Y154" s="157"/>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2"/>
      <c r="BB154" s="102"/>
      <c r="BC154" s="102"/>
      <c r="BD154" s="103"/>
      <c r="BE154" s="105"/>
      <c r="BF154" s="102"/>
      <c r="BG154" s="102"/>
      <c r="BH154" s="102"/>
      <c r="BI154" s="102"/>
      <c r="BJ154" s="103"/>
      <c r="BK154" s="102"/>
      <c r="BL154" s="102"/>
      <c r="BM154" s="102"/>
      <c r="BN154" s="102"/>
      <c r="BO154" s="104"/>
      <c r="BP154" s="102"/>
      <c r="BQ154" s="102"/>
      <c r="BR154" s="105"/>
      <c r="BS154" s="106"/>
      <c r="BT154" s="102"/>
      <c r="BU154" s="107"/>
      <c r="BV154" s="106"/>
      <c r="BW154" s="108"/>
      <c r="BX154" s="109"/>
      <c r="BY154" s="102"/>
      <c r="BZ154" s="102"/>
      <c r="CA154" s="102"/>
      <c r="CB154" s="102"/>
      <c r="CC154" s="102"/>
      <c r="CD154" s="102"/>
      <c r="CE154" s="102"/>
      <c r="CF154" s="102"/>
      <c r="CG154" s="102"/>
      <c r="CH154" s="102"/>
      <c r="CI154" s="102"/>
      <c r="CJ154" s="102"/>
      <c r="CK154" s="102"/>
      <c r="CL154" s="102"/>
      <c r="CM154" s="158"/>
      <c r="CN154" s="102"/>
      <c r="CO154" s="102"/>
    </row>
    <row r="155" spans="1:93" x14ac:dyDescent="0.2">
      <c r="A155" s="175"/>
      <c r="B155" s="145"/>
      <c r="C155" s="146"/>
      <c r="D155" s="145"/>
      <c r="E155" s="146"/>
      <c r="F155" s="167"/>
      <c r="G155" s="147"/>
      <c r="H155" s="160"/>
      <c r="I155" s="148"/>
      <c r="J155" s="148"/>
      <c r="M155" s="120"/>
      <c r="N155" s="150"/>
      <c r="O155" s="173"/>
      <c r="P155" s="169"/>
      <c r="Q155" s="170"/>
      <c r="R155" s="152"/>
      <c r="S155" s="153"/>
      <c r="T155" s="153"/>
      <c r="U155" s="154"/>
      <c r="V155" s="155"/>
      <c r="W155" s="156"/>
      <c r="X155" s="102"/>
      <c r="Y155" s="157"/>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2"/>
      <c r="BB155" s="102"/>
      <c r="BC155" s="102"/>
      <c r="BD155" s="103"/>
      <c r="BE155" s="105"/>
      <c r="BF155" s="102"/>
      <c r="BG155" s="102"/>
      <c r="BH155" s="102"/>
      <c r="BI155" s="102"/>
      <c r="BJ155" s="103"/>
      <c r="BK155" s="102"/>
      <c r="BL155" s="102"/>
      <c r="BM155" s="102"/>
      <c r="BN155" s="102"/>
      <c r="BO155" s="104"/>
      <c r="BP155" s="102"/>
      <c r="BQ155" s="102"/>
      <c r="BR155" s="105"/>
      <c r="BS155" s="106"/>
      <c r="BT155" s="102"/>
      <c r="BU155" s="107"/>
      <c r="BV155" s="106"/>
      <c r="BW155" s="108"/>
      <c r="BX155" s="109"/>
      <c r="BY155" s="102"/>
      <c r="BZ155" s="102"/>
      <c r="CA155" s="102"/>
      <c r="CB155" s="102"/>
      <c r="CC155" s="102"/>
      <c r="CD155" s="102"/>
      <c r="CE155" s="102"/>
      <c r="CF155" s="102"/>
      <c r="CG155" s="102"/>
      <c r="CH155" s="102"/>
      <c r="CI155" s="102"/>
      <c r="CJ155" s="102"/>
      <c r="CK155" s="102"/>
      <c r="CL155" s="102"/>
      <c r="CM155" s="158"/>
      <c r="CN155" s="102"/>
      <c r="CO155" s="102"/>
    </row>
    <row r="156" spans="1:93" x14ac:dyDescent="0.2">
      <c r="A156" s="175"/>
      <c r="B156" s="145"/>
      <c r="C156" s="146"/>
      <c r="D156" s="145"/>
      <c r="E156" s="146"/>
      <c r="F156" s="167"/>
      <c r="G156" s="147"/>
      <c r="H156" s="160"/>
      <c r="I156" s="148"/>
      <c r="J156" s="148"/>
      <c r="M156" s="120"/>
      <c r="N156" s="150"/>
      <c r="O156" s="173"/>
      <c r="P156" s="169"/>
      <c r="Q156" s="170"/>
      <c r="R156" s="152"/>
      <c r="S156" s="153"/>
      <c r="T156" s="153"/>
      <c r="U156" s="154"/>
      <c r="V156" s="155"/>
      <c r="W156" s="156"/>
      <c r="X156" s="102"/>
      <c r="Y156" s="157"/>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2"/>
      <c r="BB156" s="102"/>
      <c r="BC156" s="102"/>
      <c r="BD156" s="103"/>
      <c r="BE156" s="105"/>
      <c r="BF156" s="102"/>
      <c r="BG156" s="102"/>
      <c r="BH156" s="102"/>
      <c r="BI156" s="102"/>
      <c r="BJ156" s="103"/>
      <c r="BK156" s="102"/>
      <c r="BL156" s="102"/>
      <c r="BM156" s="102"/>
      <c r="BN156" s="102"/>
      <c r="BO156" s="104"/>
      <c r="BP156" s="102"/>
      <c r="BQ156" s="102"/>
      <c r="BR156" s="105"/>
      <c r="BS156" s="106"/>
      <c r="BT156" s="102"/>
      <c r="BU156" s="107"/>
      <c r="BV156" s="106"/>
      <c r="BW156" s="108"/>
      <c r="BX156" s="109"/>
      <c r="BY156" s="102"/>
      <c r="BZ156" s="102"/>
      <c r="CA156" s="102"/>
      <c r="CB156" s="102"/>
      <c r="CC156" s="102"/>
      <c r="CD156" s="102"/>
      <c r="CE156" s="102"/>
      <c r="CF156" s="102"/>
      <c r="CG156" s="102"/>
      <c r="CH156" s="102"/>
      <c r="CI156" s="102"/>
      <c r="CJ156" s="102"/>
      <c r="CK156" s="102"/>
      <c r="CL156" s="102"/>
      <c r="CM156" s="158"/>
      <c r="CN156" s="102"/>
      <c r="CO156" s="102"/>
    </row>
    <row r="157" spans="1:93" x14ac:dyDescent="0.2">
      <c r="A157" s="175"/>
      <c r="B157" s="145"/>
      <c r="C157" s="146"/>
      <c r="D157" s="145"/>
      <c r="E157" s="146"/>
      <c r="F157" s="167"/>
      <c r="G157" s="147"/>
      <c r="H157" s="160"/>
      <c r="I157" s="148"/>
      <c r="J157" s="148"/>
      <c r="M157" s="120"/>
      <c r="N157" s="150"/>
      <c r="O157" s="173"/>
      <c r="P157" s="169"/>
      <c r="Q157" s="170"/>
      <c r="R157" s="152"/>
      <c r="S157" s="153"/>
      <c r="T157" s="153"/>
      <c r="U157" s="154"/>
      <c r="V157" s="155"/>
      <c r="W157" s="156"/>
      <c r="X157" s="102"/>
      <c r="Y157" s="157"/>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2"/>
      <c r="BB157" s="102"/>
      <c r="BC157" s="102"/>
      <c r="BD157" s="103"/>
      <c r="BE157" s="105"/>
      <c r="BF157" s="102"/>
      <c r="BG157" s="102"/>
      <c r="BH157" s="102"/>
      <c r="BI157" s="102"/>
      <c r="BJ157" s="103"/>
      <c r="BK157" s="102"/>
      <c r="BL157" s="102"/>
      <c r="BM157" s="102"/>
      <c r="BN157" s="102"/>
      <c r="BO157" s="104"/>
      <c r="BP157" s="102"/>
      <c r="BQ157" s="102"/>
      <c r="BR157" s="105"/>
      <c r="BS157" s="106"/>
      <c r="BT157" s="102"/>
      <c r="BU157" s="107"/>
      <c r="BV157" s="106"/>
      <c r="BW157" s="108"/>
      <c r="BX157" s="109"/>
      <c r="BY157" s="102"/>
      <c r="BZ157" s="102"/>
      <c r="CA157" s="102"/>
      <c r="CB157" s="102"/>
      <c r="CC157" s="102"/>
      <c r="CD157" s="102"/>
      <c r="CE157" s="102"/>
      <c r="CF157" s="102"/>
      <c r="CG157" s="102"/>
      <c r="CH157" s="102"/>
      <c r="CI157" s="102"/>
      <c r="CJ157" s="102"/>
      <c r="CK157" s="102"/>
      <c r="CL157" s="102"/>
      <c r="CM157" s="158"/>
      <c r="CN157" s="102"/>
      <c r="CO157" s="102"/>
    </row>
    <row r="158" spans="1:93" x14ac:dyDescent="0.2">
      <c r="A158" s="175"/>
      <c r="B158" s="145"/>
      <c r="C158" s="146"/>
      <c r="D158" s="145"/>
      <c r="E158" s="146"/>
      <c r="F158" s="167"/>
      <c r="G158" s="147"/>
      <c r="H158" s="160"/>
      <c r="I158" s="148"/>
      <c r="J158" s="148"/>
      <c r="M158" s="120"/>
      <c r="N158" s="150"/>
      <c r="O158" s="173"/>
      <c r="P158" s="169"/>
      <c r="Q158" s="170"/>
      <c r="R158" s="152"/>
      <c r="S158" s="153"/>
      <c r="T158" s="153"/>
      <c r="U158" s="154"/>
      <c r="V158" s="155"/>
      <c r="W158" s="156"/>
      <c r="X158" s="102"/>
      <c r="Y158" s="157"/>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2"/>
      <c r="BB158" s="102"/>
      <c r="BC158" s="102"/>
      <c r="BD158" s="103"/>
      <c r="BE158" s="105"/>
      <c r="BF158" s="102"/>
      <c r="BG158" s="102"/>
      <c r="BH158" s="102"/>
      <c r="BI158" s="102"/>
      <c r="BJ158" s="103"/>
      <c r="BK158" s="102"/>
      <c r="BL158" s="102"/>
      <c r="BM158" s="102"/>
      <c r="BN158" s="102"/>
      <c r="BO158" s="104"/>
      <c r="BP158" s="102"/>
      <c r="BQ158" s="102"/>
      <c r="BR158" s="105"/>
      <c r="BS158" s="106"/>
      <c r="BT158" s="102"/>
      <c r="BU158" s="107"/>
      <c r="BV158" s="106"/>
      <c r="BW158" s="108"/>
      <c r="BX158" s="109"/>
      <c r="BY158" s="102"/>
      <c r="BZ158" s="102"/>
      <c r="CA158" s="102"/>
      <c r="CB158" s="102"/>
      <c r="CC158" s="102"/>
      <c r="CD158" s="102"/>
      <c r="CE158" s="102"/>
      <c r="CF158" s="102"/>
      <c r="CG158" s="102"/>
      <c r="CH158" s="102"/>
      <c r="CI158" s="102"/>
      <c r="CJ158" s="102"/>
      <c r="CK158" s="102"/>
      <c r="CL158" s="102"/>
      <c r="CM158" s="158"/>
      <c r="CN158" s="102"/>
      <c r="CO158" s="102"/>
    </row>
    <row r="159" spans="1:93" x14ac:dyDescent="0.2">
      <c r="A159" s="175"/>
      <c r="B159" s="145"/>
      <c r="C159" s="146"/>
      <c r="D159" s="145"/>
      <c r="E159" s="146"/>
      <c r="F159" s="167"/>
      <c r="G159" s="147"/>
      <c r="H159" s="160"/>
      <c r="I159" s="148"/>
      <c r="J159" s="148"/>
      <c r="M159" s="120"/>
      <c r="N159" s="150"/>
      <c r="O159" s="173"/>
      <c r="P159" s="169"/>
      <c r="Q159" s="170"/>
      <c r="R159" s="152"/>
      <c r="S159" s="153"/>
      <c r="T159" s="153"/>
      <c r="U159" s="154"/>
      <c r="V159" s="155"/>
      <c r="W159" s="156"/>
      <c r="X159" s="102"/>
      <c r="Y159" s="157"/>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2"/>
      <c r="BB159" s="102"/>
      <c r="BC159" s="102"/>
      <c r="BD159" s="103"/>
      <c r="BE159" s="105"/>
      <c r="BF159" s="102"/>
      <c r="BG159" s="102"/>
      <c r="BH159" s="102"/>
      <c r="BI159" s="102"/>
      <c r="BJ159" s="103"/>
      <c r="BK159" s="102"/>
      <c r="BL159" s="102"/>
      <c r="BM159" s="102"/>
      <c r="BN159" s="102"/>
      <c r="BO159" s="104"/>
      <c r="BP159" s="102"/>
      <c r="BQ159" s="102"/>
      <c r="BR159" s="105"/>
      <c r="BS159" s="106"/>
      <c r="BT159" s="102"/>
      <c r="BU159" s="107"/>
      <c r="BV159" s="106"/>
      <c r="BW159" s="108"/>
      <c r="BX159" s="109"/>
      <c r="BY159" s="102"/>
      <c r="BZ159" s="102"/>
      <c r="CA159" s="102"/>
      <c r="CB159" s="102"/>
      <c r="CC159" s="102"/>
      <c r="CD159" s="102"/>
      <c r="CE159" s="102"/>
      <c r="CF159" s="102"/>
      <c r="CG159" s="102"/>
      <c r="CH159" s="102"/>
      <c r="CI159" s="102"/>
      <c r="CJ159" s="102"/>
      <c r="CK159" s="102"/>
      <c r="CL159" s="102"/>
      <c r="CM159" s="158"/>
      <c r="CN159" s="102"/>
      <c r="CO159" s="102"/>
    </row>
    <row r="160" spans="1:93" x14ac:dyDescent="0.2">
      <c r="A160" s="175"/>
      <c r="B160" s="145"/>
      <c r="C160" s="146"/>
      <c r="D160" s="145"/>
      <c r="E160" s="146"/>
      <c r="F160" s="167"/>
      <c r="G160" s="147"/>
      <c r="H160" s="160"/>
      <c r="I160" s="148"/>
      <c r="J160" s="148"/>
      <c r="M160" s="120"/>
      <c r="N160" s="150"/>
      <c r="O160" s="173"/>
      <c r="P160" s="169"/>
      <c r="Q160" s="170"/>
      <c r="R160" s="152"/>
      <c r="S160" s="153"/>
      <c r="T160" s="153"/>
      <c r="U160" s="154"/>
      <c r="V160" s="155"/>
      <c r="W160" s="156"/>
      <c r="X160" s="102"/>
      <c r="Y160" s="157"/>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2"/>
      <c r="BB160" s="102"/>
      <c r="BC160" s="102"/>
      <c r="BD160" s="103"/>
      <c r="BE160" s="105"/>
      <c r="BF160" s="102"/>
      <c r="BG160" s="102"/>
      <c r="BH160" s="102"/>
      <c r="BI160" s="102"/>
      <c r="BJ160" s="103"/>
      <c r="BK160" s="102"/>
      <c r="BL160" s="102"/>
      <c r="BM160" s="102"/>
      <c r="BN160" s="102"/>
      <c r="BO160" s="104"/>
      <c r="BP160" s="102"/>
      <c r="BQ160" s="102"/>
      <c r="BR160" s="105"/>
      <c r="BS160" s="106"/>
      <c r="BT160" s="102"/>
      <c r="BU160" s="107"/>
      <c r="BV160" s="106"/>
      <c r="BW160" s="108"/>
      <c r="BX160" s="109"/>
      <c r="BY160" s="102"/>
      <c r="BZ160" s="102"/>
      <c r="CA160" s="102"/>
      <c r="CB160" s="102"/>
      <c r="CC160" s="102"/>
      <c r="CD160" s="102"/>
      <c r="CE160" s="102"/>
      <c r="CF160" s="102"/>
      <c r="CG160" s="102"/>
      <c r="CH160" s="102"/>
      <c r="CI160" s="102"/>
      <c r="CJ160" s="102"/>
      <c r="CK160" s="102"/>
      <c r="CL160" s="102"/>
      <c r="CM160" s="158"/>
      <c r="CN160" s="102"/>
      <c r="CO160" s="102"/>
    </row>
    <row r="161" spans="1:93" x14ac:dyDescent="0.2">
      <c r="A161" s="175"/>
      <c r="B161" s="145"/>
      <c r="C161" s="146"/>
      <c r="D161" s="145"/>
      <c r="E161" s="146"/>
      <c r="F161" s="167"/>
      <c r="G161" s="147"/>
      <c r="H161" s="160"/>
      <c r="I161" s="148"/>
      <c r="J161" s="148"/>
      <c r="M161" s="120"/>
      <c r="N161" s="150"/>
      <c r="O161" s="173"/>
      <c r="P161" s="169"/>
      <c r="Q161" s="170"/>
      <c r="R161" s="152"/>
      <c r="S161" s="153"/>
      <c r="T161" s="153"/>
      <c r="U161" s="154"/>
      <c r="V161" s="155"/>
      <c r="W161" s="156"/>
      <c r="X161" s="102"/>
      <c r="Y161" s="157"/>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2"/>
      <c r="BB161" s="102"/>
      <c r="BC161" s="102"/>
      <c r="BD161" s="103"/>
      <c r="BE161" s="105"/>
      <c r="BF161" s="102"/>
      <c r="BG161" s="102"/>
      <c r="BH161" s="102"/>
      <c r="BI161" s="102"/>
      <c r="BJ161" s="103"/>
      <c r="BK161" s="102"/>
      <c r="BL161" s="102"/>
      <c r="BM161" s="102"/>
      <c r="BN161" s="102"/>
      <c r="BO161" s="104"/>
      <c r="BP161" s="102"/>
      <c r="BQ161" s="102"/>
      <c r="BR161" s="105"/>
      <c r="BS161" s="106"/>
      <c r="BT161" s="102"/>
      <c r="BU161" s="107"/>
      <c r="BV161" s="106"/>
      <c r="BW161" s="108"/>
      <c r="BX161" s="109"/>
      <c r="BY161" s="102"/>
      <c r="BZ161" s="102"/>
      <c r="CA161" s="102"/>
      <c r="CB161" s="102"/>
      <c r="CC161" s="102"/>
      <c r="CD161" s="102"/>
      <c r="CE161" s="102"/>
      <c r="CF161" s="102"/>
      <c r="CG161" s="102"/>
      <c r="CH161" s="102"/>
      <c r="CI161" s="102"/>
      <c r="CJ161" s="102"/>
      <c r="CK161" s="102"/>
      <c r="CL161" s="102"/>
      <c r="CM161" s="158"/>
      <c r="CN161" s="102"/>
      <c r="CO161" s="102"/>
    </row>
    <row r="162" spans="1:93" x14ac:dyDescent="0.2">
      <c r="A162" s="175"/>
      <c r="B162" s="145"/>
      <c r="C162" s="146"/>
      <c r="D162" s="145"/>
      <c r="E162" s="146"/>
      <c r="F162" s="167"/>
      <c r="G162" s="147"/>
      <c r="H162" s="160"/>
      <c r="I162" s="148"/>
      <c r="J162" s="148"/>
      <c r="M162" s="120"/>
      <c r="N162" s="150"/>
      <c r="O162" s="173"/>
      <c r="P162" s="169"/>
      <c r="Q162" s="170"/>
      <c r="R162" s="152"/>
      <c r="S162" s="153"/>
      <c r="T162" s="153"/>
      <c r="U162" s="154"/>
      <c r="V162" s="155"/>
      <c r="W162" s="156"/>
      <c r="X162" s="102"/>
      <c r="Y162" s="157"/>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2"/>
      <c r="BB162" s="102"/>
      <c r="BC162" s="102"/>
      <c r="BD162" s="103"/>
      <c r="BE162" s="105"/>
      <c r="BF162" s="102"/>
      <c r="BG162" s="102"/>
      <c r="BH162" s="102"/>
      <c r="BI162" s="102"/>
      <c r="BJ162" s="103"/>
      <c r="BK162" s="102"/>
      <c r="BL162" s="102"/>
      <c r="BM162" s="102"/>
      <c r="BN162" s="102"/>
      <c r="BO162" s="104"/>
      <c r="BP162" s="102"/>
      <c r="BQ162" s="102"/>
      <c r="BR162" s="105"/>
      <c r="BS162" s="106"/>
      <c r="BT162" s="102"/>
      <c r="BU162" s="107"/>
      <c r="BV162" s="106"/>
      <c r="BW162" s="108"/>
      <c r="BX162" s="109"/>
      <c r="BY162" s="102"/>
      <c r="BZ162" s="102"/>
      <c r="CA162" s="102"/>
      <c r="CB162" s="102"/>
      <c r="CC162" s="102"/>
      <c r="CD162" s="102"/>
      <c r="CE162" s="102"/>
      <c r="CF162" s="102"/>
      <c r="CG162" s="102"/>
      <c r="CH162" s="102"/>
      <c r="CI162" s="102"/>
      <c r="CJ162" s="102"/>
      <c r="CK162" s="102"/>
      <c r="CL162" s="102"/>
      <c r="CM162" s="158"/>
      <c r="CN162" s="102"/>
      <c r="CO162" s="102"/>
    </row>
    <row r="163" spans="1:93" x14ac:dyDescent="0.2">
      <c r="A163" s="175"/>
      <c r="B163" s="145"/>
      <c r="C163" s="146"/>
      <c r="D163" s="145"/>
      <c r="E163" s="146"/>
      <c r="F163" s="167"/>
      <c r="G163" s="147"/>
      <c r="H163" s="160"/>
      <c r="I163" s="148"/>
      <c r="J163" s="148"/>
      <c r="M163" s="120"/>
      <c r="N163" s="150"/>
      <c r="O163" s="173"/>
      <c r="P163" s="169"/>
      <c r="Q163" s="170"/>
      <c r="R163" s="152"/>
      <c r="S163" s="153"/>
      <c r="T163" s="153"/>
      <c r="U163" s="154"/>
      <c r="V163" s="155"/>
      <c r="W163" s="156"/>
      <c r="X163" s="102"/>
      <c r="Y163" s="157"/>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2"/>
      <c r="BB163" s="102"/>
      <c r="BC163" s="102"/>
      <c r="BD163" s="103"/>
      <c r="BE163" s="105"/>
      <c r="BF163" s="102"/>
      <c r="BG163" s="102"/>
      <c r="BH163" s="102"/>
      <c r="BI163" s="102"/>
      <c r="BJ163" s="103"/>
      <c r="BK163" s="102"/>
      <c r="BL163" s="102"/>
      <c r="BM163" s="102"/>
      <c r="BN163" s="102"/>
      <c r="BO163" s="104"/>
      <c r="BP163" s="102"/>
      <c r="BQ163" s="102"/>
      <c r="BR163" s="105"/>
      <c r="BS163" s="106"/>
      <c r="BT163" s="102"/>
      <c r="BU163" s="107"/>
      <c r="BV163" s="106"/>
      <c r="BW163" s="108"/>
      <c r="BX163" s="109"/>
      <c r="BY163" s="102"/>
      <c r="BZ163" s="102"/>
      <c r="CA163" s="102"/>
      <c r="CB163" s="102"/>
      <c r="CC163" s="102"/>
      <c r="CD163" s="102"/>
      <c r="CE163" s="102"/>
      <c r="CF163" s="102"/>
      <c r="CG163" s="102"/>
      <c r="CH163" s="102"/>
      <c r="CI163" s="102"/>
      <c r="CJ163" s="102"/>
      <c r="CK163" s="102"/>
      <c r="CL163" s="102"/>
      <c r="CM163" s="158"/>
      <c r="CN163" s="102"/>
      <c r="CO163" s="102"/>
    </row>
    <row r="164" spans="1:93" x14ac:dyDescent="0.2">
      <c r="A164" s="175"/>
      <c r="B164" s="145"/>
      <c r="C164" s="146"/>
      <c r="D164" s="145"/>
      <c r="E164" s="146"/>
      <c r="F164" s="167"/>
      <c r="G164" s="147"/>
      <c r="H164" s="160"/>
      <c r="I164" s="148"/>
      <c r="J164" s="148"/>
      <c r="M164" s="120"/>
      <c r="N164" s="150"/>
      <c r="O164" s="173"/>
      <c r="P164" s="169"/>
      <c r="Q164" s="170"/>
      <c r="R164" s="152"/>
      <c r="S164" s="153"/>
      <c r="T164" s="153"/>
      <c r="U164" s="154"/>
      <c r="V164" s="155"/>
      <c r="W164" s="156"/>
      <c r="X164" s="102"/>
      <c r="Y164" s="157"/>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2"/>
      <c r="BB164" s="102"/>
      <c r="BC164" s="102"/>
      <c r="BD164" s="103"/>
      <c r="BE164" s="105"/>
      <c r="BF164" s="102"/>
      <c r="BG164" s="102"/>
      <c r="BH164" s="102"/>
      <c r="BI164" s="102"/>
      <c r="BJ164" s="103"/>
      <c r="BK164" s="102"/>
      <c r="BL164" s="102"/>
      <c r="BM164" s="102"/>
      <c r="BN164" s="102"/>
      <c r="BO164" s="104"/>
      <c r="BP164" s="102"/>
      <c r="BQ164" s="102"/>
      <c r="BR164" s="105"/>
      <c r="BS164" s="106"/>
      <c r="BT164" s="102"/>
      <c r="BU164" s="107"/>
      <c r="BV164" s="106"/>
      <c r="BW164" s="108"/>
      <c r="BX164" s="109"/>
      <c r="BY164" s="102"/>
      <c r="BZ164" s="102"/>
      <c r="CA164" s="102"/>
      <c r="CB164" s="102"/>
      <c r="CC164" s="102"/>
      <c r="CD164" s="102"/>
      <c r="CE164" s="102"/>
      <c r="CF164" s="102"/>
      <c r="CG164" s="102"/>
      <c r="CH164" s="102"/>
      <c r="CI164" s="102"/>
      <c r="CJ164" s="102"/>
      <c r="CK164" s="102"/>
      <c r="CL164" s="102"/>
      <c r="CM164" s="158"/>
      <c r="CN164" s="102"/>
      <c r="CO164" s="102"/>
    </row>
    <row r="165" spans="1:93" x14ac:dyDescent="0.2">
      <c r="A165" s="175"/>
      <c r="B165" s="145"/>
      <c r="C165" s="146"/>
      <c r="D165" s="145"/>
      <c r="E165" s="146"/>
      <c r="F165" s="167"/>
      <c r="G165" s="147"/>
      <c r="H165" s="160"/>
      <c r="I165" s="148"/>
      <c r="J165" s="148"/>
      <c r="M165" s="120"/>
      <c r="N165" s="150"/>
      <c r="O165" s="173"/>
      <c r="P165" s="169"/>
      <c r="Q165" s="170"/>
      <c r="R165" s="152"/>
      <c r="S165" s="153"/>
      <c r="T165" s="153"/>
      <c r="U165" s="154"/>
      <c r="V165" s="155"/>
      <c r="W165" s="156"/>
      <c r="X165" s="102"/>
      <c r="Y165" s="157"/>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2"/>
      <c r="BB165" s="102"/>
      <c r="BC165" s="102"/>
      <c r="BD165" s="103"/>
      <c r="BE165" s="105"/>
      <c r="BF165" s="102"/>
      <c r="BG165" s="102"/>
      <c r="BH165" s="102"/>
      <c r="BI165" s="102"/>
      <c r="BJ165" s="103"/>
      <c r="BK165" s="102"/>
      <c r="BL165" s="102"/>
      <c r="BM165" s="102"/>
      <c r="BN165" s="102"/>
      <c r="BO165" s="104"/>
      <c r="BP165" s="102"/>
      <c r="BQ165" s="102"/>
      <c r="BR165" s="105"/>
      <c r="BS165" s="106"/>
      <c r="BT165" s="102"/>
      <c r="BU165" s="107"/>
      <c r="BV165" s="106"/>
      <c r="BW165" s="108"/>
      <c r="BX165" s="109"/>
      <c r="BY165" s="102"/>
      <c r="BZ165" s="102"/>
      <c r="CA165" s="102"/>
      <c r="CB165" s="102"/>
      <c r="CC165" s="102"/>
      <c r="CD165" s="102"/>
      <c r="CE165" s="102"/>
      <c r="CF165" s="102"/>
      <c r="CG165" s="102"/>
      <c r="CH165" s="102"/>
      <c r="CI165" s="102"/>
      <c r="CJ165" s="102"/>
      <c r="CK165" s="102"/>
      <c r="CL165" s="102"/>
      <c r="CM165" s="158"/>
      <c r="CN165" s="102"/>
      <c r="CO165" s="102"/>
    </row>
    <row r="166" spans="1:93" x14ac:dyDescent="0.2">
      <c r="A166" s="175"/>
      <c r="B166" s="145"/>
      <c r="C166" s="146"/>
      <c r="D166" s="145"/>
      <c r="E166" s="146"/>
      <c r="F166" s="167"/>
      <c r="G166" s="147"/>
      <c r="H166" s="160"/>
      <c r="I166" s="148"/>
      <c r="J166" s="148"/>
      <c r="M166" s="120"/>
      <c r="N166" s="150"/>
      <c r="O166" s="173"/>
      <c r="P166" s="169"/>
      <c r="Q166" s="170"/>
      <c r="R166" s="152"/>
      <c r="S166" s="153"/>
      <c r="T166" s="153"/>
      <c r="U166" s="154"/>
      <c r="V166" s="155"/>
      <c r="W166" s="156"/>
      <c r="X166" s="102"/>
      <c r="Y166" s="157"/>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2"/>
      <c r="BB166" s="102"/>
      <c r="BC166" s="102"/>
      <c r="BD166" s="103"/>
      <c r="BE166" s="105"/>
      <c r="BF166" s="102"/>
      <c r="BG166" s="102"/>
      <c r="BH166" s="102"/>
      <c r="BI166" s="102"/>
      <c r="BJ166" s="103"/>
      <c r="BK166" s="102"/>
      <c r="BL166" s="102"/>
      <c r="BM166" s="102"/>
      <c r="BN166" s="102"/>
      <c r="BO166" s="104"/>
      <c r="BP166" s="102"/>
      <c r="BQ166" s="102"/>
      <c r="BR166" s="105"/>
      <c r="BS166" s="106"/>
      <c r="BT166" s="102"/>
      <c r="BU166" s="107"/>
      <c r="BV166" s="106"/>
      <c r="BW166" s="108"/>
      <c r="BX166" s="109"/>
      <c r="BY166" s="102"/>
      <c r="BZ166" s="102"/>
      <c r="CA166" s="102"/>
      <c r="CB166" s="102"/>
      <c r="CC166" s="102"/>
      <c r="CD166" s="102"/>
      <c r="CE166" s="102"/>
      <c r="CF166" s="102"/>
      <c r="CG166" s="102"/>
      <c r="CH166" s="102"/>
      <c r="CI166" s="102"/>
      <c r="CJ166" s="102"/>
      <c r="CK166" s="102"/>
      <c r="CL166" s="102"/>
      <c r="CM166" s="158"/>
      <c r="CN166" s="102"/>
      <c r="CO166" s="102"/>
    </row>
    <row r="167" spans="1:93" x14ac:dyDescent="0.2">
      <c r="A167" s="175"/>
      <c r="B167" s="145"/>
      <c r="C167" s="146"/>
      <c r="D167" s="145"/>
      <c r="E167" s="146"/>
      <c r="F167" s="167"/>
      <c r="G167" s="147"/>
      <c r="H167" s="160"/>
      <c r="I167" s="148"/>
      <c r="J167" s="148"/>
      <c r="M167" s="120"/>
      <c r="N167" s="150"/>
      <c r="O167" s="173"/>
      <c r="P167" s="169"/>
      <c r="Q167" s="170"/>
      <c r="R167" s="152"/>
      <c r="S167" s="153"/>
      <c r="T167" s="153"/>
      <c r="U167" s="154"/>
      <c r="V167" s="155"/>
      <c r="W167" s="156"/>
      <c r="X167" s="102"/>
      <c r="Y167" s="157"/>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2"/>
      <c r="BB167" s="102"/>
      <c r="BC167" s="102"/>
      <c r="BD167" s="103"/>
      <c r="BE167" s="105"/>
      <c r="BF167" s="102"/>
      <c r="BG167" s="102"/>
      <c r="BH167" s="102"/>
      <c r="BI167" s="102"/>
      <c r="BJ167" s="103"/>
      <c r="BK167" s="102"/>
      <c r="BL167" s="102"/>
      <c r="BM167" s="102"/>
      <c r="BN167" s="102"/>
      <c r="BO167" s="104"/>
      <c r="BP167" s="102"/>
      <c r="BQ167" s="102"/>
      <c r="BR167" s="105"/>
      <c r="BS167" s="106"/>
      <c r="BT167" s="102"/>
      <c r="BU167" s="107"/>
      <c r="BV167" s="106"/>
      <c r="BW167" s="108"/>
      <c r="BX167" s="109"/>
      <c r="BY167" s="102"/>
      <c r="BZ167" s="102"/>
      <c r="CA167" s="102"/>
      <c r="CB167" s="102"/>
      <c r="CC167" s="102"/>
      <c r="CD167" s="102"/>
      <c r="CE167" s="102"/>
      <c r="CF167" s="102"/>
      <c r="CG167" s="102"/>
      <c r="CH167" s="102"/>
      <c r="CI167" s="102"/>
      <c r="CJ167" s="102"/>
      <c r="CK167" s="102"/>
      <c r="CL167" s="102"/>
      <c r="CM167" s="158"/>
      <c r="CN167" s="102"/>
      <c r="CO167" s="102"/>
    </row>
    <row r="168" spans="1:93" x14ac:dyDescent="0.2">
      <c r="A168" s="175"/>
      <c r="B168" s="145"/>
      <c r="C168" s="146"/>
      <c r="D168" s="145"/>
      <c r="E168" s="146"/>
      <c r="F168" s="167"/>
      <c r="G168" s="147"/>
      <c r="H168" s="160"/>
      <c r="I168" s="148"/>
      <c r="J168" s="148"/>
      <c r="M168" s="120"/>
      <c r="N168" s="150"/>
      <c r="O168" s="173"/>
      <c r="P168" s="169"/>
      <c r="Q168" s="170"/>
      <c r="R168" s="152"/>
      <c r="S168" s="153"/>
      <c r="T168" s="153"/>
      <c r="U168" s="154"/>
      <c r="V168" s="155"/>
      <c r="W168" s="156"/>
      <c r="X168" s="102"/>
      <c r="Y168" s="157"/>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2"/>
      <c r="BB168" s="102"/>
      <c r="BC168" s="102"/>
      <c r="BD168" s="103"/>
      <c r="BE168" s="105"/>
      <c r="BF168" s="102"/>
      <c r="BG168" s="102"/>
      <c r="BH168" s="102"/>
      <c r="BI168" s="102"/>
      <c r="BJ168" s="103"/>
      <c r="BK168" s="102"/>
      <c r="BL168" s="102"/>
      <c r="BM168" s="102"/>
      <c r="BN168" s="102"/>
      <c r="BO168" s="104"/>
      <c r="BP168" s="102"/>
      <c r="BQ168" s="102"/>
      <c r="BR168" s="105"/>
      <c r="BS168" s="106"/>
      <c r="BT168" s="102"/>
      <c r="BU168" s="107"/>
      <c r="BV168" s="106"/>
      <c r="BW168" s="108"/>
      <c r="BX168" s="109"/>
      <c r="BY168" s="102"/>
      <c r="BZ168" s="102"/>
      <c r="CA168" s="102"/>
      <c r="CB168" s="102"/>
      <c r="CC168" s="102"/>
      <c r="CD168" s="102"/>
      <c r="CE168" s="102"/>
      <c r="CF168" s="102"/>
      <c r="CG168" s="102"/>
      <c r="CH168" s="102"/>
      <c r="CI168" s="102"/>
      <c r="CJ168" s="102"/>
      <c r="CK168" s="102"/>
      <c r="CL168" s="102"/>
      <c r="CM168" s="158"/>
      <c r="CN168" s="102"/>
      <c r="CO168" s="102"/>
    </row>
    <row r="169" spans="1:93" x14ac:dyDescent="0.2">
      <c r="A169" s="175"/>
      <c r="B169" s="145"/>
      <c r="C169" s="146"/>
      <c r="D169" s="145"/>
      <c r="E169" s="146"/>
      <c r="F169" s="167"/>
      <c r="G169" s="147"/>
      <c r="H169" s="160"/>
      <c r="I169" s="148"/>
      <c r="J169" s="148"/>
      <c r="M169" s="120"/>
      <c r="N169" s="150"/>
      <c r="O169" s="173"/>
      <c r="P169" s="169"/>
      <c r="Q169" s="170"/>
      <c r="R169" s="152"/>
      <c r="S169" s="153"/>
      <c r="T169" s="153"/>
      <c r="U169" s="154"/>
      <c r="V169" s="155"/>
      <c r="W169" s="156"/>
      <c r="X169" s="102"/>
      <c r="Y169" s="157"/>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2"/>
      <c r="BB169" s="102"/>
      <c r="BC169" s="102"/>
      <c r="BD169" s="103"/>
      <c r="BE169" s="105"/>
      <c r="BF169" s="102"/>
      <c r="BG169" s="102"/>
      <c r="BH169" s="102"/>
      <c r="BI169" s="102"/>
      <c r="BJ169" s="103"/>
      <c r="BK169" s="102"/>
      <c r="BL169" s="102"/>
      <c r="BM169" s="102"/>
      <c r="BN169" s="102"/>
      <c r="BO169" s="104"/>
      <c r="BP169" s="102"/>
      <c r="BQ169" s="102"/>
      <c r="BR169" s="105"/>
      <c r="BS169" s="106"/>
      <c r="BT169" s="102"/>
      <c r="BU169" s="107"/>
      <c r="BV169" s="106"/>
      <c r="BW169" s="108"/>
      <c r="BX169" s="109"/>
      <c r="BY169" s="102"/>
      <c r="BZ169" s="102"/>
      <c r="CA169" s="102"/>
      <c r="CB169" s="102"/>
      <c r="CC169" s="102"/>
      <c r="CD169" s="102"/>
      <c r="CE169" s="102"/>
      <c r="CF169" s="102"/>
      <c r="CG169" s="102"/>
      <c r="CH169" s="102"/>
      <c r="CI169" s="102"/>
      <c r="CJ169" s="102"/>
      <c r="CK169" s="102"/>
      <c r="CL169" s="102"/>
      <c r="CM169" s="158"/>
      <c r="CN169" s="102"/>
      <c r="CO169" s="102"/>
    </row>
    <row r="170" spans="1:93" x14ac:dyDescent="0.2">
      <c r="A170" s="175"/>
      <c r="B170" s="145"/>
      <c r="C170" s="146"/>
      <c r="D170" s="145"/>
      <c r="E170" s="146"/>
      <c r="F170" s="167"/>
      <c r="G170" s="147"/>
      <c r="H170" s="160"/>
      <c r="I170" s="148"/>
      <c r="J170" s="148"/>
      <c r="M170" s="120"/>
      <c r="N170" s="150"/>
      <c r="O170" s="173"/>
      <c r="P170" s="169"/>
      <c r="Q170" s="170"/>
      <c r="R170" s="152"/>
      <c r="S170" s="153"/>
      <c r="T170" s="153"/>
      <c r="U170" s="154"/>
      <c r="V170" s="155"/>
      <c r="W170" s="156"/>
      <c r="X170" s="102"/>
      <c r="Y170" s="157"/>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2"/>
      <c r="BB170" s="102"/>
      <c r="BC170" s="102"/>
      <c r="BD170" s="103"/>
      <c r="BE170" s="105"/>
      <c r="BF170" s="102"/>
      <c r="BG170" s="102"/>
      <c r="BH170" s="102"/>
      <c r="BI170" s="102"/>
      <c r="BJ170" s="103"/>
      <c r="BK170" s="102"/>
      <c r="BL170" s="102"/>
      <c r="BM170" s="102"/>
      <c r="BN170" s="102"/>
      <c r="BO170" s="104"/>
      <c r="BP170" s="102"/>
      <c r="BQ170" s="102"/>
      <c r="BR170" s="105"/>
      <c r="BS170" s="106"/>
      <c r="BT170" s="102"/>
      <c r="BU170" s="107"/>
      <c r="BV170" s="106"/>
      <c r="BW170" s="108"/>
      <c r="BX170" s="109"/>
      <c r="BY170" s="102"/>
      <c r="BZ170" s="102"/>
      <c r="CA170" s="102"/>
      <c r="CB170" s="102"/>
      <c r="CC170" s="102"/>
      <c r="CD170" s="102"/>
      <c r="CE170" s="102"/>
      <c r="CF170" s="102"/>
      <c r="CG170" s="102"/>
      <c r="CH170" s="102"/>
      <c r="CI170" s="102"/>
      <c r="CJ170" s="102"/>
      <c r="CK170" s="102"/>
      <c r="CL170" s="102"/>
      <c r="CM170" s="158"/>
      <c r="CN170" s="102"/>
      <c r="CO170" s="102"/>
    </row>
    <row r="171" spans="1:93" x14ac:dyDescent="0.2">
      <c r="A171" s="175"/>
      <c r="B171" s="145"/>
      <c r="C171" s="146"/>
      <c r="D171" s="145"/>
      <c r="E171" s="146"/>
      <c r="F171" s="167"/>
      <c r="G171" s="147"/>
      <c r="H171" s="160"/>
      <c r="I171" s="148"/>
      <c r="J171" s="148"/>
      <c r="M171" s="120"/>
      <c r="N171" s="150"/>
      <c r="O171" s="173"/>
      <c r="P171" s="169"/>
      <c r="Q171" s="170"/>
      <c r="R171" s="152"/>
      <c r="S171" s="153"/>
      <c r="T171" s="153"/>
      <c r="U171" s="154"/>
      <c r="V171" s="155"/>
      <c r="W171" s="156"/>
      <c r="X171" s="102"/>
      <c r="Y171" s="157"/>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2"/>
      <c r="BB171" s="102"/>
      <c r="BC171" s="102"/>
      <c r="BD171" s="103"/>
      <c r="BE171" s="105"/>
      <c r="BF171" s="102"/>
      <c r="BG171" s="102"/>
      <c r="BH171" s="102"/>
      <c r="BI171" s="102"/>
      <c r="BJ171" s="103"/>
      <c r="BK171" s="102"/>
      <c r="BL171" s="102"/>
      <c r="BM171" s="102"/>
      <c r="BN171" s="102"/>
      <c r="BO171" s="104"/>
      <c r="BP171" s="102"/>
      <c r="BQ171" s="102"/>
      <c r="BR171" s="105"/>
      <c r="BS171" s="106"/>
      <c r="BT171" s="102"/>
      <c r="BU171" s="107"/>
      <c r="BV171" s="106"/>
      <c r="BW171" s="108"/>
      <c r="BX171" s="109"/>
      <c r="BY171" s="102"/>
      <c r="BZ171" s="102"/>
      <c r="CA171" s="102"/>
      <c r="CB171" s="102"/>
      <c r="CC171" s="102"/>
      <c r="CD171" s="102"/>
      <c r="CE171" s="102"/>
      <c r="CF171" s="102"/>
      <c r="CG171" s="102"/>
      <c r="CH171" s="102"/>
      <c r="CI171" s="102"/>
      <c r="CJ171" s="102"/>
      <c r="CK171" s="102"/>
      <c r="CL171" s="102"/>
      <c r="CM171" s="158"/>
      <c r="CN171" s="102"/>
      <c r="CO171" s="102"/>
    </row>
    <row r="172" spans="1:93" x14ac:dyDescent="0.2">
      <c r="A172" s="175"/>
      <c r="B172" s="145"/>
      <c r="C172" s="146"/>
      <c r="D172" s="145"/>
      <c r="E172" s="146"/>
      <c r="F172" s="167"/>
      <c r="G172" s="147"/>
      <c r="H172" s="160"/>
      <c r="I172" s="148"/>
      <c r="J172" s="148"/>
      <c r="M172" s="120"/>
      <c r="N172" s="150"/>
      <c r="O172" s="173"/>
      <c r="P172" s="169"/>
      <c r="Q172" s="170"/>
      <c r="R172" s="152"/>
      <c r="S172" s="153"/>
      <c r="T172" s="153"/>
      <c r="U172" s="154"/>
      <c r="V172" s="155"/>
      <c r="W172" s="156"/>
      <c r="X172" s="102"/>
      <c r="Y172" s="157"/>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2"/>
      <c r="BB172" s="102"/>
      <c r="BC172" s="102"/>
      <c r="BD172" s="103"/>
      <c r="BE172" s="105"/>
      <c r="BF172" s="102"/>
      <c r="BG172" s="102"/>
      <c r="BH172" s="102"/>
      <c r="BI172" s="102"/>
      <c r="BJ172" s="103"/>
      <c r="BK172" s="102"/>
      <c r="BL172" s="102"/>
      <c r="BM172" s="102"/>
      <c r="BN172" s="102"/>
      <c r="BO172" s="104"/>
      <c r="BP172" s="102"/>
      <c r="BQ172" s="102"/>
      <c r="BR172" s="105"/>
      <c r="BS172" s="106"/>
      <c r="BT172" s="102"/>
      <c r="BU172" s="107"/>
      <c r="BV172" s="106"/>
      <c r="BW172" s="108"/>
      <c r="BX172" s="109"/>
      <c r="BY172" s="102"/>
      <c r="BZ172" s="102"/>
      <c r="CA172" s="102"/>
      <c r="CB172" s="102"/>
      <c r="CC172" s="102"/>
      <c r="CD172" s="102"/>
      <c r="CE172" s="102"/>
      <c r="CF172" s="102"/>
      <c r="CG172" s="102"/>
      <c r="CH172" s="102"/>
      <c r="CI172" s="102"/>
      <c r="CJ172" s="102"/>
      <c r="CK172" s="102"/>
      <c r="CL172" s="102"/>
      <c r="CM172" s="158"/>
      <c r="CN172" s="102"/>
      <c r="CO172" s="102"/>
    </row>
    <row r="173" spans="1:93" x14ac:dyDescent="0.2">
      <c r="A173" s="175"/>
      <c r="B173" s="145"/>
      <c r="C173" s="146"/>
      <c r="D173" s="145"/>
      <c r="E173" s="146"/>
      <c r="F173" s="167"/>
      <c r="G173" s="147"/>
      <c r="H173" s="160"/>
      <c r="I173" s="148"/>
      <c r="J173" s="148"/>
      <c r="M173" s="120"/>
      <c r="N173" s="150"/>
      <c r="O173" s="173"/>
      <c r="P173" s="169"/>
      <c r="Q173" s="170"/>
      <c r="R173" s="152"/>
      <c r="S173" s="153"/>
      <c r="T173" s="153"/>
      <c r="U173" s="154"/>
      <c r="V173" s="155"/>
      <c r="W173" s="156"/>
      <c r="X173" s="102"/>
      <c r="Y173" s="157"/>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2"/>
      <c r="BB173" s="102"/>
      <c r="BC173" s="102"/>
      <c r="BD173" s="103"/>
      <c r="BE173" s="105"/>
      <c r="BF173" s="102"/>
      <c r="BG173" s="102"/>
      <c r="BH173" s="102"/>
      <c r="BI173" s="102"/>
      <c r="BJ173" s="103"/>
      <c r="BK173" s="102"/>
      <c r="BL173" s="102"/>
      <c r="BM173" s="102"/>
      <c r="BN173" s="102"/>
      <c r="BO173" s="104"/>
      <c r="BP173" s="102"/>
      <c r="BQ173" s="102"/>
      <c r="BR173" s="105"/>
      <c r="BS173" s="106"/>
      <c r="BT173" s="102"/>
      <c r="BU173" s="107"/>
      <c r="BV173" s="106"/>
      <c r="BW173" s="108"/>
      <c r="BX173" s="109"/>
      <c r="BY173" s="102"/>
      <c r="BZ173" s="102"/>
      <c r="CA173" s="102"/>
      <c r="CB173" s="102"/>
      <c r="CC173" s="102"/>
      <c r="CD173" s="102"/>
      <c r="CE173" s="102"/>
      <c r="CF173" s="102"/>
      <c r="CG173" s="102"/>
      <c r="CH173" s="102"/>
      <c r="CI173" s="102"/>
      <c r="CJ173" s="102"/>
      <c r="CK173" s="102"/>
      <c r="CL173" s="102"/>
      <c r="CM173" s="158"/>
      <c r="CN173" s="102"/>
      <c r="CO173" s="102"/>
    </row>
    <row r="174" spans="1:93" x14ac:dyDescent="0.2">
      <c r="A174" s="175"/>
      <c r="B174" s="145"/>
      <c r="C174" s="146"/>
      <c r="D174" s="145"/>
      <c r="E174" s="146"/>
      <c r="F174" s="167"/>
      <c r="G174" s="147"/>
      <c r="H174" s="160"/>
      <c r="I174" s="148"/>
      <c r="J174" s="148"/>
      <c r="M174" s="120"/>
      <c r="N174" s="150"/>
      <c r="O174" s="173"/>
      <c r="P174" s="169"/>
      <c r="Q174" s="170"/>
      <c r="R174" s="152"/>
      <c r="S174" s="153"/>
      <c r="T174" s="153"/>
      <c r="U174" s="154"/>
      <c r="V174" s="155"/>
      <c r="W174" s="156"/>
      <c r="X174" s="102"/>
      <c r="Y174" s="157"/>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2"/>
      <c r="BB174" s="102"/>
      <c r="BC174" s="102"/>
      <c r="BD174" s="103"/>
      <c r="BE174" s="105"/>
      <c r="BF174" s="102"/>
      <c r="BG174" s="102"/>
      <c r="BH174" s="102"/>
      <c r="BI174" s="102"/>
      <c r="BJ174" s="103"/>
      <c r="BK174" s="102"/>
      <c r="BL174" s="102"/>
      <c r="BM174" s="102"/>
      <c r="BN174" s="102"/>
      <c r="BO174" s="104"/>
      <c r="BP174" s="102"/>
      <c r="BQ174" s="102"/>
      <c r="BR174" s="105"/>
      <c r="BS174" s="106"/>
      <c r="BT174" s="102"/>
      <c r="BU174" s="107"/>
      <c r="BV174" s="106"/>
      <c r="BW174" s="108"/>
      <c r="BX174" s="109"/>
      <c r="BY174" s="102"/>
      <c r="BZ174" s="102"/>
      <c r="CA174" s="102"/>
      <c r="CB174" s="102"/>
      <c r="CC174" s="102"/>
      <c r="CD174" s="102"/>
      <c r="CE174" s="102"/>
      <c r="CF174" s="102"/>
      <c r="CG174" s="102"/>
      <c r="CH174" s="102"/>
      <c r="CI174" s="102"/>
      <c r="CJ174" s="102"/>
      <c r="CK174" s="102"/>
      <c r="CL174" s="102"/>
      <c r="CM174" s="158"/>
      <c r="CN174" s="102"/>
      <c r="CO174" s="102"/>
    </row>
    <row r="175" spans="1:93" x14ac:dyDescent="0.2">
      <c r="A175" s="175"/>
      <c r="B175" s="145"/>
      <c r="C175" s="146"/>
      <c r="D175" s="145"/>
      <c r="E175" s="146"/>
      <c r="F175" s="167"/>
      <c r="G175" s="147"/>
      <c r="H175" s="160"/>
      <c r="I175" s="148"/>
      <c r="J175" s="148"/>
      <c r="M175" s="120"/>
      <c r="N175" s="150"/>
      <c r="O175" s="173"/>
      <c r="P175" s="169"/>
      <c r="Q175" s="170"/>
      <c r="R175" s="152"/>
      <c r="S175" s="153"/>
      <c r="T175" s="153"/>
      <c r="U175" s="154"/>
      <c r="V175" s="155"/>
      <c r="W175" s="156"/>
      <c r="X175" s="102"/>
      <c r="Y175" s="157"/>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2"/>
      <c r="BB175" s="102"/>
      <c r="BC175" s="102"/>
      <c r="BD175" s="103"/>
      <c r="BE175" s="105"/>
      <c r="BF175" s="102"/>
      <c r="BG175" s="102"/>
      <c r="BH175" s="102"/>
      <c r="BI175" s="102"/>
      <c r="BJ175" s="103"/>
      <c r="BK175" s="102"/>
      <c r="BL175" s="102"/>
      <c r="BM175" s="102"/>
      <c r="BN175" s="102"/>
      <c r="BO175" s="104"/>
      <c r="BP175" s="102"/>
      <c r="BQ175" s="102"/>
      <c r="BR175" s="105"/>
      <c r="BS175" s="106"/>
      <c r="BT175" s="102"/>
      <c r="BU175" s="107"/>
      <c r="BV175" s="106"/>
      <c r="BW175" s="108"/>
      <c r="BX175" s="109"/>
      <c r="BY175" s="102"/>
      <c r="BZ175" s="102"/>
      <c r="CA175" s="102"/>
      <c r="CB175" s="102"/>
      <c r="CC175" s="102"/>
      <c r="CD175" s="102"/>
      <c r="CE175" s="102"/>
      <c r="CF175" s="102"/>
      <c r="CG175" s="102"/>
      <c r="CH175" s="102"/>
      <c r="CI175" s="102"/>
      <c r="CJ175" s="102"/>
      <c r="CK175" s="102"/>
      <c r="CL175" s="102"/>
      <c r="CM175" s="158"/>
      <c r="CN175" s="102"/>
      <c r="CO175" s="102"/>
    </row>
    <row r="176" spans="1:93" x14ac:dyDescent="0.2">
      <c r="A176" s="175"/>
      <c r="B176" s="145"/>
      <c r="C176" s="146"/>
      <c r="D176" s="145"/>
      <c r="E176" s="146"/>
      <c r="F176" s="167"/>
      <c r="G176" s="147"/>
      <c r="H176" s="160"/>
      <c r="I176" s="148"/>
      <c r="J176" s="148"/>
      <c r="M176" s="120"/>
      <c r="N176" s="150"/>
      <c r="O176" s="173"/>
      <c r="P176" s="169"/>
      <c r="Q176" s="170"/>
      <c r="R176" s="152"/>
      <c r="S176" s="153"/>
      <c r="T176" s="153"/>
      <c r="U176" s="154"/>
      <c r="V176" s="155"/>
      <c r="W176" s="156"/>
      <c r="X176" s="102"/>
      <c r="Y176" s="157"/>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2"/>
      <c r="BB176" s="102"/>
      <c r="BC176" s="102"/>
      <c r="BD176" s="103"/>
      <c r="BE176" s="105"/>
      <c r="BF176" s="102"/>
      <c r="BG176" s="102"/>
      <c r="BH176" s="102"/>
      <c r="BI176" s="102"/>
      <c r="BJ176" s="103"/>
      <c r="BK176" s="102"/>
      <c r="BL176" s="102"/>
      <c r="BM176" s="102"/>
      <c r="BN176" s="102"/>
      <c r="BO176" s="104"/>
      <c r="BP176" s="102"/>
      <c r="BQ176" s="102"/>
      <c r="BR176" s="105"/>
      <c r="BS176" s="106"/>
      <c r="BT176" s="102"/>
      <c r="BU176" s="107"/>
      <c r="BV176" s="106"/>
      <c r="BW176" s="108"/>
      <c r="BX176" s="109"/>
      <c r="BY176" s="102"/>
      <c r="BZ176" s="102"/>
      <c r="CA176" s="102"/>
      <c r="CB176" s="102"/>
      <c r="CC176" s="102"/>
      <c r="CD176" s="102"/>
      <c r="CE176" s="102"/>
      <c r="CF176" s="102"/>
      <c r="CG176" s="102"/>
      <c r="CH176" s="102"/>
      <c r="CI176" s="102"/>
      <c r="CJ176" s="102"/>
      <c r="CK176" s="102"/>
      <c r="CL176" s="102"/>
      <c r="CM176" s="158"/>
      <c r="CN176" s="102"/>
      <c r="CO176" s="102"/>
    </row>
    <row r="177" spans="1:93" x14ac:dyDescent="0.2">
      <c r="A177" s="175"/>
      <c r="B177" s="145"/>
      <c r="C177" s="146"/>
      <c r="D177" s="145"/>
      <c r="E177" s="146"/>
      <c r="F177" s="167"/>
      <c r="G177" s="147"/>
      <c r="H177" s="160"/>
      <c r="I177" s="148"/>
      <c r="J177" s="148"/>
      <c r="M177" s="120"/>
      <c r="N177" s="150"/>
      <c r="O177" s="173"/>
      <c r="P177" s="169"/>
      <c r="Q177" s="170"/>
      <c r="R177" s="152"/>
      <c r="S177" s="153"/>
      <c r="T177" s="153"/>
      <c r="U177" s="154"/>
      <c r="V177" s="155"/>
      <c r="W177" s="156"/>
      <c r="X177" s="102"/>
      <c r="Y177" s="157"/>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2"/>
      <c r="BB177" s="102"/>
      <c r="BC177" s="102"/>
      <c r="BD177" s="103"/>
      <c r="BE177" s="105"/>
      <c r="BF177" s="102"/>
      <c r="BG177" s="102"/>
      <c r="BH177" s="102"/>
      <c r="BI177" s="102"/>
      <c r="BJ177" s="103"/>
      <c r="BK177" s="102"/>
      <c r="BL177" s="102"/>
      <c r="BM177" s="102"/>
      <c r="BN177" s="102"/>
      <c r="BO177" s="104"/>
      <c r="BP177" s="102"/>
      <c r="BQ177" s="102"/>
      <c r="BR177" s="105"/>
      <c r="BS177" s="106"/>
      <c r="BT177" s="102"/>
      <c r="BU177" s="107"/>
      <c r="BV177" s="106"/>
      <c r="BW177" s="108"/>
      <c r="BX177" s="109"/>
      <c r="BY177" s="102"/>
      <c r="BZ177" s="102"/>
      <c r="CA177" s="102"/>
      <c r="CB177" s="102"/>
      <c r="CC177" s="102"/>
      <c r="CD177" s="102"/>
      <c r="CE177" s="102"/>
      <c r="CF177" s="102"/>
      <c r="CG177" s="102"/>
      <c r="CH177" s="102"/>
      <c r="CI177" s="102"/>
      <c r="CJ177" s="102"/>
      <c r="CK177" s="102"/>
      <c r="CL177" s="102"/>
      <c r="CM177" s="158"/>
      <c r="CN177" s="102"/>
      <c r="CO177" s="102"/>
    </row>
    <row r="178" spans="1:93" x14ac:dyDescent="0.2">
      <c r="A178" s="175"/>
      <c r="B178" s="145"/>
      <c r="C178" s="146"/>
      <c r="D178" s="145"/>
      <c r="E178" s="146"/>
      <c r="F178" s="167"/>
      <c r="G178" s="147"/>
      <c r="H178" s="160"/>
      <c r="I178" s="148"/>
      <c r="J178" s="148"/>
      <c r="M178" s="120"/>
      <c r="N178" s="150"/>
      <c r="O178" s="173"/>
      <c r="P178" s="169"/>
      <c r="Q178" s="170"/>
      <c r="R178" s="152"/>
      <c r="S178" s="153"/>
      <c r="T178" s="153"/>
      <c r="U178" s="154"/>
      <c r="V178" s="155"/>
      <c r="W178" s="156"/>
      <c r="X178" s="102"/>
      <c r="Y178" s="157"/>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2"/>
      <c r="BB178" s="102"/>
      <c r="BC178" s="102"/>
      <c r="BD178" s="103"/>
      <c r="BE178" s="105"/>
      <c r="BF178" s="102"/>
      <c r="BG178" s="102"/>
      <c r="BH178" s="102"/>
      <c r="BI178" s="102"/>
      <c r="BJ178" s="103"/>
      <c r="BK178" s="102"/>
      <c r="BL178" s="102"/>
      <c r="BM178" s="102"/>
      <c r="BN178" s="102"/>
      <c r="BO178" s="104"/>
      <c r="BP178" s="102"/>
      <c r="BQ178" s="102"/>
      <c r="BR178" s="105"/>
      <c r="BS178" s="106"/>
      <c r="BT178" s="102"/>
      <c r="BU178" s="107"/>
      <c r="BV178" s="106"/>
      <c r="BW178" s="108"/>
      <c r="BX178" s="109"/>
      <c r="BY178" s="102"/>
      <c r="BZ178" s="102"/>
      <c r="CA178" s="102"/>
      <c r="CB178" s="102"/>
      <c r="CC178" s="102"/>
      <c r="CD178" s="102"/>
      <c r="CE178" s="102"/>
      <c r="CF178" s="102"/>
      <c r="CG178" s="102"/>
      <c r="CH178" s="102"/>
      <c r="CI178" s="102"/>
      <c r="CJ178" s="102"/>
      <c r="CK178" s="102"/>
      <c r="CL178" s="102"/>
      <c r="CM178" s="158"/>
      <c r="CN178" s="102"/>
      <c r="CO178" s="102"/>
    </row>
    <row r="179" spans="1:93" x14ac:dyDescent="0.2">
      <c r="A179" s="175"/>
      <c r="B179" s="145"/>
      <c r="C179" s="146"/>
      <c r="D179" s="145"/>
      <c r="E179" s="146"/>
      <c r="F179" s="167"/>
      <c r="G179" s="147"/>
      <c r="H179" s="160"/>
      <c r="I179" s="148"/>
      <c r="J179" s="148"/>
      <c r="M179" s="120"/>
      <c r="N179" s="150"/>
      <c r="O179" s="173"/>
      <c r="P179" s="169"/>
      <c r="Q179" s="170"/>
      <c r="R179" s="152"/>
      <c r="S179" s="153"/>
      <c r="T179" s="153"/>
      <c r="U179" s="154"/>
      <c r="V179" s="155"/>
      <c r="W179" s="156"/>
      <c r="X179" s="102"/>
      <c r="Y179" s="157"/>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2"/>
      <c r="BB179" s="102"/>
      <c r="BC179" s="102"/>
      <c r="BD179" s="103"/>
      <c r="BE179" s="105"/>
      <c r="BF179" s="102"/>
      <c r="BG179" s="102"/>
      <c r="BH179" s="102"/>
      <c r="BI179" s="102"/>
      <c r="BJ179" s="103"/>
      <c r="BK179" s="102"/>
      <c r="BL179" s="102"/>
      <c r="BM179" s="102"/>
      <c r="BN179" s="102"/>
      <c r="BO179" s="104"/>
      <c r="BP179" s="102"/>
      <c r="BQ179" s="102"/>
      <c r="BR179" s="105"/>
      <c r="BS179" s="106"/>
      <c r="BT179" s="102"/>
      <c r="BU179" s="107"/>
      <c r="BV179" s="106"/>
      <c r="BW179" s="108"/>
      <c r="BX179" s="109"/>
      <c r="BY179" s="102"/>
      <c r="BZ179" s="102"/>
      <c r="CA179" s="102"/>
      <c r="CB179" s="102"/>
      <c r="CC179" s="102"/>
      <c r="CD179" s="102"/>
      <c r="CE179" s="102"/>
      <c r="CF179" s="102"/>
      <c r="CG179" s="102"/>
      <c r="CH179" s="102"/>
      <c r="CI179" s="102"/>
      <c r="CJ179" s="102"/>
      <c r="CK179" s="102"/>
      <c r="CL179" s="102"/>
      <c r="CM179" s="158"/>
      <c r="CN179" s="102"/>
      <c r="CO179" s="102"/>
    </row>
    <row r="180" spans="1:93" x14ac:dyDescent="0.2">
      <c r="A180" s="175"/>
      <c r="B180" s="145"/>
      <c r="C180" s="146"/>
      <c r="D180" s="145"/>
      <c r="E180" s="146"/>
      <c r="F180" s="167"/>
      <c r="G180" s="147"/>
      <c r="H180" s="160"/>
      <c r="I180" s="148"/>
      <c r="J180" s="148"/>
      <c r="M180" s="120"/>
      <c r="N180" s="150"/>
      <c r="O180" s="173"/>
      <c r="P180" s="169"/>
      <c r="Q180" s="170"/>
      <c r="R180" s="152"/>
      <c r="S180" s="153"/>
      <c r="T180" s="153"/>
      <c r="U180" s="154"/>
      <c r="V180" s="155"/>
      <c r="W180" s="156"/>
      <c r="X180" s="102"/>
      <c r="Y180" s="157"/>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2"/>
      <c r="BB180" s="102"/>
      <c r="BC180" s="102"/>
      <c r="BD180" s="103"/>
      <c r="BE180" s="105"/>
      <c r="BF180" s="102"/>
      <c r="BG180" s="102"/>
      <c r="BH180" s="102"/>
      <c r="BI180" s="102"/>
      <c r="BJ180" s="103"/>
      <c r="BK180" s="102"/>
      <c r="BL180" s="102"/>
      <c r="BM180" s="102"/>
      <c r="BN180" s="102"/>
      <c r="BO180" s="104"/>
      <c r="BP180" s="102"/>
      <c r="BQ180" s="102"/>
      <c r="BR180" s="105"/>
      <c r="BS180" s="106"/>
      <c r="BT180" s="102"/>
      <c r="BU180" s="107"/>
      <c r="BV180" s="106"/>
      <c r="BW180" s="108"/>
      <c r="BX180" s="109"/>
      <c r="BY180" s="102"/>
      <c r="BZ180" s="102"/>
      <c r="CA180" s="102"/>
      <c r="CB180" s="102"/>
      <c r="CC180" s="102"/>
      <c r="CD180" s="102"/>
      <c r="CE180" s="102"/>
      <c r="CF180" s="102"/>
      <c r="CG180" s="102"/>
      <c r="CH180" s="102"/>
      <c r="CI180" s="102"/>
      <c r="CJ180" s="102"/>
      <c r="CK180" s="102"/>
      <c r="CL180" s="102"/>
      <c r="CM180" s="158"/>
      <c r="CN180" s="102"/>
      <c r="CO180" s="102"/>
    </row>
    <row r="181" spans="1:93" x14ac:dyDescent="0.2">
      <c r="A181" s="175"/>
      <c r="B181" s="145"/>
      <c r="C181" s="146"/>
      <c r="D181" s="145"/>
      <c r="E181" s="146"/>
      <c r="F181" s="167"/>
      <c r="G181" s="147"/>
      <c r="H181" s="160"/>
      <c r="I181" s="148"/>
      <c r="J181" s="148"/>
      <c r="M181" s="120"/>
      <c r="N181" s="150"/>
      <c r="O181" s="173"/>
      <c r="P181" s="169"/>
      <c r="Q181" s="170"/>
      <c r="R181" s="152"/>
      <c r="S181" s="153"/>
      <c r="T181" s="153"/>
      <c r="U181" s="154"/>
      <c r="V181" s="155"/>
      <c r="W181" s="156"/>
      <c r="X181" s="102"/>
      <c r="Y181" s="157"/>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2"/>
      <c r="BB181" s="102"/>
      <c r="BC181" s="102"/>
      <c r="BD181" s="103"/>
      <c r="BE181" s="105"/>
      <c r="BF181" s="102"/>
      <c r="BG181" s="102"/>
      <c r="BH181" s="102"/>
      <c r="BI181" s="102"/>
      <c r="BJ181" s="103"/>
      <c r="BK181" s="102"/>
      <c r="BL181" s="102"/>
      <c r="BM181" s="102"/>
      <c r="BN181" s="102"/>
      <c r="BO181" s="104"/>
      <c r="BP181" s="102"/>
      <c r="BQ181" s="102"/>
      <c r="BR181" s="105"/>
      <c r="BS181" s="106"/>
      <c r="BT181" s="102"/>
      <c r="BU181" s="107"/>
      <c r="BV181" s="106"/>
      <c r="BW181" s="108"/>
      <c r="BX181" s="109"/>
      <c r="BY181" s="102"/>
      <c r="BZ181" s="102"/>
      <c r="CA181" s="102"/>
      <c r="CB181" s="102"/>
      <c r="CC181" s="102"/>
      <c r="CD181" s="102"/>
      <c r="CE181" s="102"/>
      <c r="CF181" s="102"/>
      <c r="CG181" s="102"/>
      <c r="CH181" s="102"/>
      <c r="CI181" s="102"/>
      <c r="CJ181" s="102"/>
      <c r="CK181" s="102"/>
      <c r="CL181" s="102"/>
      <c r="CM181" s="158"/>
      <c r="CN181" s="102"/>
      <c r="CO181" s="102"/>
    </row>
    <row r="182" spans="1:93" x14ac:dyDescent="0.2">
      <c r="A182" s="175"/>
      <c r="B182" s="145"/>
      <c r="C182" s="146"/>
      <c r="D182" s="145"/>
      <c r="E182" s="146"/>
      <c r="F182" s="167"/>
      <c r="G182" s="147"/>
      <c r="H182" s="160"/>
      <c r="I182" s="148"/>
      <c r="J182" s="148"/>
      <c r="M182" s="120"/>
      <c r="N182" s="150"/>
      <c r="O182" s="173"/>
      <c r="P182" s="169"/>
      <c r="Q182" s="170"/>
      <c r="R182" s="152"/>
      <c r="S182" s="153"/>
      <c r="T182" s="153"/>
      <c r="U182" s="154"/>
      <c r="V182" s="155"/>
      <c r="W182" s="156"/>
      <c r="X182" s="102"/>
      <c r="Y182" s="157"/>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2"/>
      <c r="BB182" s="102"/>
      <c r="BC182" s="102"/>
      <c r="BD182" s="103"/>
      <c r="BE182" s="105"/>
      <c r="BF182" s="102"/>
      <c r="BG182" s="102"/>
      <c r="BH182" s="102"/>
      <c r="BI182" s="102"/>
      <c r="BJ182" s="103"/>
      <c r="BK182" s="102"/>
      <c r="BL182" s="102"/>
      <c r="BM182" s="102"/>
      <c r="BN182" s="102"/>
      <c r="BO182" s="104"/>
      <c r="BP182" s="102"/>
      <c r="BQ182" s="102"/>
      <c r="BR182" s="105"/>
      <c r="BS182" s="106"/>
      <c r="BT182" s="102"/>
      <c r="BU182" s="107"/>
      <c r="BV182" s="106"/>
      <c r="BW182" s="108"/>
      <c r="BX182" s="109"/>
      <c r="BY182" s="102"/>
      <c r="BZ182" s="102"/>
      <c r="CA182" s="102"/>
      <c r="CB182" s="102"/>
      <c r="CC182" s="102"/>
      <c r="CD182" s="102"/>
      <c r="CE182" s="102"/>
      <c r="CF182" s="102"/>
      <c r="CG182" s="102"/>
      <c r="CH182" s="102"/>
      <c r="CI182" s="102"/>
      <c r="CJ182" s="102"/>
      <c r="CK182" s="102"/>
      <c r="CL182" s="102"/>
      <c r="CM182" s="158"/>
      <c r="CN182" s="102"/>
      <c r="CO182" s="102"/>
    </row>
    <row r="183" spans="1:93" x14ac:dyDescent="0.2">
      <c r="A183" s="175"/>
      <c r="B183" s="145"/>
      <c r="C183" s="146"/>
      <c r="D183" s="145"/>
      <c r="E183" s="146"/>
      <c r="F183" s="167"/>
      <c r="G183" s="147"/>
      <c r="H183" s="160"/>
      <c r="I183" s="148"/>
      <c r="J183" s="148"/>
      <c r="M183" s="120"/>
      <c r="N183" s="150"/>
      <c r="O183" s="173"/>
      <c r="P183" s="169"/>
      <c r="Q183" s="170"/>
      <c r="R183" s="152"/>
      <c r="S183" s="153"/>
      <c r="T183" s="153"/>
      <c r="U183" s="154"/>
      <c r="V183" s="155"/>
      <c r="W183" s="156"/>
      <c r="X183" s="102"/>
      <c r="Y183" s="157"/>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2"/>
      <c r="BB183" s="102"/>
      <c r="BC183" s="102"/>
      <c r="BD183" s="103"/>
      <c r="BE183" s="105"/>
      <c r="BF183" s="102"/>
      <c r="BG183" s="102"/>
      <c r="BH183" s="102"/>
      <c r="BI183" s="102"/>
      <c r="BJ183" s="103"/>
      <c r="BK183" s="102"/>
      <c r="BL183" s="102"/>
      <c r="BM183" s="102"/>
      <c r="BN183" s="102"/>
      <c r="BO183" s="104"/>
      <c r="BP183" s="102"/>
      <c r="BQ183" s="102"/>
      <c r="BR183" s="105"/>
      <c r="BS183" s="106"/>
      <c r="BT183" s="102"/>
      <c r="BU183" s="107"/>
      <c r="BV183" s="106"/>
      <c r="BW183" s="108"/>
      <c r="BX183" s="109"/>
      <c r="BY183" s="102"/>
      <c r="BZ183" s="102"/>
      <c r="CA183" s="102"/>
      <c r="CB183" s="102"/>
      <c r="CC183" s="102"/>
      <c r="CD183" s="102"/>
      <c r="CE183" s="102"/>
      <c r="CF183" s="102"/>
      <c r="CG183" s="102"/>
      <c r="CH183" s="102"/>
      <c r="CI183" s="102"/>
      <c r="CJ183" s="102"/>
      <c r="CK183" s="102"/>
      <c r="CL183" s="102"/>
      <c r="CM183" s="158"/>
      <c r="CN183" s="102"/>
      <c r="CO183" s="102"/>
    </row>
    <row r="184" spans="1:93" x14ac:dyDescent="0.2">
      <c r="A184" s="175"/>
      <c r="B184" s="145"/>
      <c r="C184" s="146"/>
      <c r="D184" s="145"/>
      <c r="E184" s="146"/>
      <c r="F184" s="167"/>
      <c r="G184" s="147"/>
      <c r="H184" s="160"/>
      <c r="I184" s="148"/>
      <c r="J184" s="148"/>
      <c r="M184" s="120"/>
      <c r="N184" s="150"/>
      <c r="O184" s="173"/>
      <c r="P184" s="169"/>
      <c r="Q184" s="170"/>
      <c r="R184" s="152"/>
      <c r="S184" s="153"/>
      <c r="T184" s="153"/>
      <c r="U184" s="154"/>
      <c r="V184" s="155"/>
      <c r="W184" s="156"/>
      <c r="X184" s="102"/>
      <c r="Y184" s="157"/>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2"/>
      <c r="BB184" s="102"/>
      <c r="BC184" s="102"/>
      <c r="BD184" s="103"/>
      <c r="BE184" s="105"/>
      <c r="BF184" s="102"/>
      <c r="BG184" s="102"/>
      <c r="BH184" s="102"/>
      <c r="BI184" s="102"/>
      <c r="BJ184" s="103"/>
      <c r="BK184" s="102"/>
      <c r="BL184" s="102"/>
      <c r="BM184" s="102"/>
      <c r="BN184" s="102"/>
      <c r="BO184" s="104"/>
      <c r="BP184" s="102"/>
      <c r="BQ184" s="102"/>
      <c r="BR184" s="105"/>
      <c r="BS184" s="106"/>
      <c r="BT184" s="102"/>
      <c r="BU184" s="107"/>
      <c r="BV184" s="106"/>
      <c r="BW184" s="108"/>
      <c r="BX184" s="109"/>
      <c r="BY184" s="102"/>
      <c r="BZ184" s="102"/>
      <c r="CA184" s="102"/>
      <c r="CB184" s="102"/>
      <c r="CC184" s="102"/>
      <c r="CD184" s="102"/>
      <c r="CE184" s="102"/>
      <c r="CF184" s="102"/>
      <c r="CG184" s="102"/>
      <c r="CH184" s="102"/>
      <c r="CI184" s="102"/>
      <c r="CJ184" s="102"/>
      <c r="CK184" s="102"/>
      <c r="CL184" s="102"/>
      <c r="CM184" s="158"/>
      <c r="CN184" s="102"/>
      <c r="CO184" s="102"/>
    </row>
    <row r="185" spans="1:93" x14ac:dyDescent="0.2">
      <c r="A185" s="175"/>
      <c r="B185" s="145"/>
      <c r="C185" s="146"/>
      <c r="D185" s="145"/>
      <c r="E185" s="146"/>
      <c r="F185" s="167"/>
      <c r="G185" s="147"/>
      <c r="H185" s="160"/>
      <c r="I185" s="148"/>
      <c r="J185" s="148"/>
      <c r="M185" s="120"/>
      <c r="N185" s="150"/>
      <c r="O185" s="173"/>
      <c r="P185" s="169"/>
      <c r="Q185" s="170"/>
      <c r="R185" s="152"/>
      <c r="S185" s="153"/>
      <c r="T185" s="153"/>
      <c r="U185" s="154"/>
      <c r="V185" s="155"/>
      <c r="W185" s="156"/>
      <c r="X185" s="102"/>
      <c r="Y185" s="157"/>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2"/>
      <c r="BB185" s="102"/>
      <c r="BC185" s="102"/>
      <c r="BD185" s="103"/>
      <c r="BE185" s="105"/>
      <c r="BF185" s="102"/>
      <c r="BG185" s="102"/>
      <c r="BH185" s="102"/>
      <c r="BI185" s="102"/>
      <c r="BJ185" s="103"/>
      <c r="BK185" s="102"/>
      <c r="BL185" s="102"/>
      <c r="BM185" s="102"/>
      <c r="BN185" s="102"/>
      <c r="BO185" s="104"/>
      <c r="BP185" s="102"/>
      <c r="BQ185" s="102"/>
      <c r="BR185" s="105"/>
      <c r="BS185" s="106"/>
      <c r="BT185" s="102"/>
      <c r="BU185" s="107"/>
      <c r="BV185" s="106"/>
      <c r="BW185" s="108"/>
      <c r="BX185" s="109"/>
      <c r="BY185" s="102"/>
      <c r="BZ185" s="102"/>
      <c r="CA185" s="102"/>
      <c r="CB185" s="102"/>
      <c r="CC185" s="102"/>
      <c r="CD185" s="102"/>
      <c r="CE185" s="102"/>
      <c r="CF185" s="102"/>
      <c r="CG185" s="102"/>
      <c r="CH185" s="102"/>
      <c r="CI185" s="102"/>
      <c r="CJ185" s="102"/>
      <c r="CK185" s="102"/>
      <c r="CL185" s="102"/>
      <c r="CM185" s="158"/>
      <c r="CN185" s="102"/>
      <c r="CO185" s="102"/>
    </row>
    <row r="186" spans="1:93" x14ac:dyDescent="0.2">
      <c r="A186" s="175"/>
      <c r="B186" s="145"/>
      <c r="C186" s="146"/>
      <c r="D186" s="145"/>
      <c r="E186" s="146"/>
      <c r="F186" s="167"/>
      <c r="G186" s="147"/>
      <c r="H186" s="160"/>
      <c r="I186" s="148"/>
      <c r="J186" s="148"/>
      <c r="M186" s="120"/>
      <c r="N186" s="150"/>
      <c r="O186" s="173"/>
      <c r="P186" s="169"/>
      <c r="Q186" s="170"/>
      <c r="R186" s="152"/>
      <c r="S186" s="153"/>
      <c r="T186" s="153"/>
      <c r="U186" s="154"/>
      <c r="V186" s="155"/>
      <c r="W186" s="156"/>
      <c r="X186" s="102"/>
      <c r="Y186" s="157"/>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2"/>
      <c r="BB186" s="102"/>
      <c r="BC186" s="102"/>
      <c r="BD186" s="103"/>
      <c r="BE186" s="105"/>
      <c r="BF186" s="102"/>
      <c r="BG186" s="102"/>
      <c r="BH186" s="102"/>
      <c r="BI186" s="102"/>
      <c r="BJ186" s="103"/>
      <c r="BK186" s="102"/>
      <c r="BL186" s="102"/>
      <c r="BM186" s="102"/>
      <c r="BN186" s="102"/>
      <c r="BO186" s="104"/>
      <c r="BP186" s="102"/>
      <c r="BQ186" s="102"/>
      <c r="BR186" s="105"/>
      <c r="BS186" s="106"/>
      <c r="BT186" s="102"/>
      <c r="BU186" s="107"/>
      <c r="BV186" s="106"/>
      <c r="BW186" s="108"/>
      <c r="BX186" s="109"/>
      <c r="BY186" s="102"/>
      <c r="BZ186" s="102"/>
      <c r="CA186" s="102"/>
      <c r="CB186" s="102"/>
      <c r="CC186" s="102"/>
      <c r="CD186" s="102"/>
      <c r="CE186" s="102"/>
      <c r="CF186" s="102"/>
      <c r="CG186" s="102"/>
      <c r="CH186" s="102"/>
      <c r="CI186" s="102"/>
      <c r="CJ186" s="102"/>
      <c r="CK186" s="102"/>
      <c r="CL186" s="102"/>
      <c r="CM186" s="158"/>
      <c r="CN186" s="102"/>
      <c r="CO186" s="102"/>
    </row>
    <row r="187" spans="1:93" x14ac:dyDescent="0.2">
      <c r="A187" s="175"/>
      <c r="B187" s="145"/>
      <c r="C187" s="146"/>
      <c r="D187" s="145"/>
      <c r="E187" s="146"/>
      <c r="F187" s="167"/>
      <c r="G187" s="147"/>
      <c r="H187" s="160"/>
      <c r="I187" s="148"/>
      <c r="J187" s="148"/>
      <c r="M187" s="120"/>
      <c r="N187" s="150"/>
      <c r="O187" s="173"/>
      <c r="P187" s="169"/>
      <c r="Q187" s="170"/>
      <c r="R187" s="152"/>
      <c r="S187" s="153"/>
      <c r="T187" s="153"/>
      <c r="U187" s="154"/>
      <c r="V187" s="155"/>
      <c r="W187" s="156"/>
      <c r="X187" s="102"/>
      <c r="Y187" s="157"/>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2"/>
      <c r="BB187" s="102"/>
      <c r="BC187" s="102"/>
      <c r="BD187" s="103"/>
      <c r="BE187" s="105"/>
      <c r="BF187" s="102"/>
      <c r="BG187" s="102"/>
      <c r="BH187" s="102"/>
      <c r="BI187" s="102"/>
      <c r="BJ187" s="103"/>
      <c r="BK187" s="102"/>
      <c r="BL187" s="102"/>
      <c r="BM187" s="102"/>
      <c r="BN187" s="102"/>
      <c r="BO187" s="104"/>
      <c r="BP187" s="102"/>
      <c r="BQ187" s="102"/>
      <c r="BR187" s="105"/>
      <c r="BS187" s="106"/>
      <c r="BT187" s="102"/>
      <c r="BU187" s="107"/>
      <c r="BV187" s="106"/>
      <c r="BW187" s="108"/>
      <c r="BX187" s="109"/>
      <c r="BY187" s="102"/>
      <c r="BZ187" s="102"/>
      <c r="CA187" s="102"/>
      <c r="CB187" s="102"/>
      <c r="CC187" s="102"/>
      <c r="CD187" s="102"/>
      <c r="CE187" s="102"/>
      <c r="CF187" s="102"/>
      <c r="CG187" s="102"/>
      <c r="CH187" s="102"/>
      <c r="CI187" s="102"/>
      <c r="CJ187" s="102"/>
      <c r="CK187" s="102"/>
      <c r="CL187" s="102"/>
      <c r="CM187" s="158"/>
      <c r="CN187" s="102"/>
      <c r="CO187" s="102"/>
    </row>
    <row r="188" spans="1:93" x14ac:dyDescent="0.2">
      <c r="A188" s="175"/>
      <c r="B188" s="145"/>
      <c r="C188" s="146"/>
      <c r="D188" s="145"/>
      <c r="E188" s="146"/>
      <c r="F188" s="167"/>
      <c r="G188" s="147"/>
      <c r="H188" s="160"/>
      <c r="I188" s="148"/>
      <c r="J188" s="148"/>
      <c r="M188" s="120"/>
      <c r="N188" s="150"/>
      <c r="O188" s="173"/>
      <c r="P188" s="169"/>
      <c r="Q188" s="170"/>
      <c r="R188" s="152"/>
      <c r="S188" s="153"/>
      <c r="T188" s="153"/>
      <c r="U188" s="154"/>
      <c r="V188" s="155"/>
      <c r="W188" s="156"/>
      <c r="X188" s="102"/>
      <c r="Y188" s="157"/>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2"/>
      <c r="BB188" s="102"/>
      <c r="BC188" s="102"/>
      <c r="BD188" s="103"/>
      <c r="BE188" s="105"/>
      <c r="BF188" s="102"/>
      <c r="BG188" s="102"/>
      <c r="BH188" s="102"/>
      <c r="BI188" s="102"/>
      <c r="BJ188" s="103"/>
      <c r="BK188" s="102"/>
      <c r="BL188" s="102"/>
      <c r="BM188" s="102"/>
      <c r="BN188" s="102"/>
      <c r="BO188" s="104"/>
      <c r="BP188" s="102"/>
      <c r="BQ188" s="102"/>
      <c r="BR188" s="105"/>
      <c r="BS188" s="106"/>
      <c r="BT188" s="102"/>
      <c r="BU188" s="107"/>
      <c r="BV188" s="106"/>
      <c r="BW188" s="108"/>
      <c r="BX188" s="109"/>
      <c r="BY188" s="102"/>
      <c r="BZ188" s="102"/>
      <c r="CA188" s="102"/>
      <c r="CB188" s="102"/>
      <c r="CC188" s="102"/>
      <c r="CD188" s="102"/>
      <c r="CE188" s="102"/>
      <c r="CF188" s="102"/>
      <c r="CG188" s="102"/>
      <c r="CH188" s="102"/>
      <c r="CI188" s="102"/>
      <c r="CJ188" s="102"/>
      <c r="CK188" s="102"/>
      <c r="CL188" s="102"/>
      <c r="CM188" s="158"/>
      <c r="CN188" s="102"/>
      <c r="CO188" s="102"/>
    </row>
    <row r="189" spans="1:93" x14ac:dyDescent="0.2">
      <c r="A189" s="175"/>
      <c r="B189" s="145"/>
      <c r="C189" s="146"/>
      <c r="D189" s="145"/>
      <c r="E189" s="146"/>
      <c r="F189" s="167"/>
      <c r="G189" s="147"/>
      <c r="H189" s="160"/>
      <c r="I189" s="148"/>
      <c r="J189" s="148"/>
      <c r="M189" s="120"/>
      <c r="N189" s="150"/>
      <c r="O189" s="173"/>
      <c r="P189" s="169"/>
      <c r="Q189" s="170"/>
      <c r="R189" s="152"/>
      <c r="S189" s="153"/>
      <c r="T189" s="153"/>
      <c r="U189" s="154"/>
      <c r="V189" s="155"/>
      <c r="W189" s="156"/>
      <c r="X189" s="102"/>
      <c r="Y189" s="157"/>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2"/>
      <c r="BB189" s="102"/>
      <c r="BC189" s="102"/>
      <c r="BD189" s="103"/>
      <c r="BE189" s="105"/>
      <c r="BF189" s="102"/>
      <c r="BG189" s="102"/>
      <c r="BH189" s="102"/>
      <c r="BI189" s="102"/>
      <c r="BJ189" s="103"/>
      <c r="BK189" s="102"/>
      <c r="BL189" s="102"/>
      <c r="BM189" s="102"/>
      <c r="BN189" s="102"/>
      <c r="BO189" s="104"/>
      <c r="BP189" s="102"/>
      <c r="BQ189" s="102"/>
      <c r="BR189" s="105"/>
      <c r="BS189" s="106"/>
      <c r="BT189" s="102"/>
      <c r="BU189" s="107"/>
      <c r="BV189" s="106"/>
      <c r="BW189" s="108"/>
      <c r="BX189" s="109"/>
      <c r="BY189" s="102"/>
      <c r="BZ189" s="102"/>
      <c r="CA189" s="102"/>
      <c r="CB189" s="102"/>
      <c r="CC189" s="102"/>
      <c r="CD189" s="102"/>
      <c r="CE189" s="102"/>
      <c r="CF189" s="102"/>
      <c r="CG189" s="102"/>
      <c r="CH189" s="102"/>
      <c r="CI189" s="102"/>
      <c r="CJ189" s="102"/>
      <c r="CK189" s="102"/>
      <c r="CL189" s="102"/>
      <c r="CM189" s="158"/>
      <c r="CN189" s="102"/>
      <c r="CO189" s="102"/>
    </row>
    <row r="190" spans="1:93" x14ac:dyDescent="0.2">
      <c r="A190" s="175"/>
      <c r="B190" s="145"/>
      <c r="C190" s="146"/>
      <c r="D190" s="145"/>
      <c r="E190" s="146"/>
      <c r="F190" s="167"/>
      <c r="G190" s="147"/>
      <c r="H190" s="160"/>
      <c r="I190" s="148"/>
      <c r="J190" s="148"/>
      <c r="M190" s="120"/>
      <c r="N190" s="150"/>
      <c r="O190" s="173"/>
      <c r="P190" s="169"/>
      <c r="Q190" s="170"/>
      <c r="R190" s="152"/>
      <c r="S190" s="153"/>
      <c r="T190" s="153"/>
      <c r="U190" s="154"/>
      <c r="V190" s="155"/>
      <c r="W190" s="156"/>
      <c r="X190" s="102"/>
      <c r="Y190" s="157"/>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2"/>
      <c r="BB190" s="102"/>
      <c r="BC190" s="102"/>
      <c r="BD190" s="103"/>
      <c r="BE190" s="105"/>
      <c r="BF190" s="102"/>
      <c r="BG190" s="102"/>
      <c r="BH190" s="102"/>
      <c r="BI190" s="102"/>
      <c r="BJ190" s="103"/>
      <c r="BK190" s="102"/>
      <c r="BL190" s="102"/>
      <c r="BM190" s="102"/>
      <c r="BN190" s="102"/>
      <c r="BO190" s="104"/>
      <c r="BP190" s="102"/>
      <c r="BQ190" s="102"/>
      <c r="BR190" s="105"/>
      <c r="BS190" s="106"/>
      <c r="BT190" s="102"/>
      <c r="BU190" s="107"/>
      <c r="BV190" s="106"/>
      <c r="BW190" s="108"/>
      <c r="BX190" s="109"/>
      <c r="BY190" s="102"/>
      <c r="BZ190" s="102"/>
      <c r="CA190" s="102"/>
      <c r="CB190" s="102"/>
      <c r="CC190" s="102"/>
      <c r="CD190" s="102"/>
      <c r="CE190" s="102"/>
      <c r="CF190" s="102"/>
      <c r="CG190" s="102"/>
      <c r="CH190" s="102"/>
      <c r="CI190" s="102"/>
      <c r="CJ190" s="102"/>
      <c r="CK190" s="102"/>
      <c r="CL190" s="102"/>
      <c r="CM190" s="158"/>
      <c r="CN190" s="102"/>
      <c r="CO190" s="102"/>
    </row>
    <row r="191" spans="1:93" x14ac:dyDescent="0.2">
      <c r="A191" s="175"/>
      <c r="B191" s="145"/>
      <c r="C191" s="146"/>
      <c r="D191" s="145"/>
      <c r="E191" s="146"/>
      <c r="F191" s="167"/>
      <c r="G191" s="147"/>
      <c r="H191" s="160"/>
      <c r="I191" s="148"/>
      <c r="J191" s="148"/>
      <c r="M191" s="120"/>
      <c r="N191" s="150"/>
      <c r="O191" s="173"/>
      <c r="P191" s="169"/>
      <c r="Q191" s="170"/>
      <c r="R191" s="152"/>
      <c r="S191" s="153"/>
      <c r="T191" s="153"/>
      <c r="U191" s="154"/>
      <c r="V191" s="155"/>
      <c r="W191" s="156"/>
      <c r="X191" s="102"/>
      <c r="Y191" s="157"/>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2"/>
      <c r="BB191" s="102"/>
      <c r="BC191" s="102"/>
      <c r="BD191" s="103"/>
      <c r="BE191" s="105"/>
      <c r="BF191" s="102"/>
      <c r="BG191" s="102"/>
      <c r="BH191" s="102"/>
      <c r="BI191" s="102"/>
      <c r="BJ191" s="103"/>
      <c r="BK191" s="102"/>
      <c r="BL191" s="102"/>
      <c r="BM191" s="102"/>
      <c r="BN191" s="102"/>
      <c r="BO191" s="104"/>
      <c r="BP191" s="102"/>
      <c r="BQ191" s="102"/>
      <c r="BR191" s="105"/>
      <c r="BS191" s="106"/>
      <c r="BT191" s="102"/>
      <c r="BU191" s="107"/>
      <c r="BV191" s="106"/>
      <c r="BW191" s="108"/>
      <c r="BX191" s="109"/>
      <c r="BY191" s="102"/>
      <c r="BZ191" s="102"/>
      <c r="CA191" s="102"/>
      <c r="CB191" s="102"/>
      <c r="CC191" s="102"/>
      <c r="CD191" s="102"/>
      <c r="CE191" s="102"/>
      <c r="CF191" s="102"/>
      <c r="CG191" s="102"/>
      <c r="CH191" s="102"/>
      <c r="CI191" s="102"/>
      <c r="CJ191" s="102"/>
      <c r="CK191" s="102"/>
      <c r="CL191" s="102"/>
      <c r="CM191" s="158"/>
      <c r="CN191" s="102"/>
      <c r="CO191" s="102"/>
    </row>
    <row r="192" spans="1:93" x14ac:dyDescent="0.2">
      <c r="A192" s="175"/>
      <c r="B192" s="145"/>
      <c r="C192" s="146"/>
      <c r="D192" s="145"/>
      <c r="E192" s="146"/>
      <c r="F192" s="167"/>
      <c r="G192" s="147"/>
      <c r="H192" s="160"/>
      <c r="I192" s="148"/>
      <c r="J192" s="148"/>
      <c r="M192" s="120"/>
      <c r="N192" s="150"/>
      <c r="O192" s="173"/>
      <c r="P192" s="169"/>
      <c r="Q192" s="170"/>
      <c r="R192" s="152"/>
      <c r="S192" s="153"/>
      <c r="T192" s="153"/>
      <c r="U192" s="154"/>
      <c r="V192" s="155"/>
      <c r="W192" s="156"/>
      <c r="X192" s="102"/>
      <c r="Y192" s="157"/>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2"/>
      <c r="BB192" s="102"/>
      <c r="BC192" s="102"/>
      <c r="BD192" s="103"/>
      <c r="BE192" s="105"/>
      <c r="BF192" s="102"/>
      <c r="BG192" s="102"/>
      <c r="BH192" s="102"/>
      <c r="BI192" s="102"/>
      <c r="BJ192" s="103"/>
      <c r="BK192" s="102"/>
      <c r="BL192" s="102"/>
      <c r="BM192" s="102"/>
      <c r="BN192" s="102"/>
      <c r="BO192" s="104"/>
      <c r="BP192" s="102"/>
      <c r="BQ192" s="102"/>
      <c r="BR192" s="105"/>
      <c r="BS192" s="106"/>
      <c r="BT192" s="102"/>
      <c r="BU192" s="107"/>
      <c r="BV192" s="106"/>
      <c r="BW192" s="108"/>
      <c r="BX192" s="109"/>
      <c r="BY192" s="102"/>
      <c r="BZ192" s="102"/>
      <c r="CA192" s="102"/>
      <c r="CB192" s="102"/>
      <c r="CC192" s="102"/>
      <c r="CD192" s="102"/>
      <c r="CE192" s="102"/>
      <c r="CF192" s="102"/>
      <c r="CG192" s="102"/>
      <c r="CH192" s="102"/>
      <c r="CI192" s="102"/>
      <c r="CJ192" s="102"/>
      <c r="CK192" s="102"/>
      <c r="CL192" s="102"/>
      <c r="CM192" s="158"/>
      <c r="CN192" s="102"/>
      <c r="CO192" s="102"/>
    </row>
    <row r="193" spans="1:93" x14ac:dyDescent="0.2">
      <c r="A193" s="175"/>
      <c r="B193" s="145"/>
      <c r="C193" s="146"/>
      <c r="D193" s="145"/>
      <c r="E193" s="146"/>
      <c r="F193" s="167"/>
      <c r="G193" s="147"/>
      <c r="H193" s="160"/>
      <c r="I193" s="148"/>
      <c r="J193" s="148"/>
      <c r="M193" s="120"/>
      <c r="N193" s="150"/>
      <c r="O193" s="173"/>
      <c r="P193" s="169"/>
      <c r="Q193" s="170"/>
      <c r="R193" s="152"/>
      <c r="S193" s="153"/>
      <c r="T193" s="153"/>
      <c r="U193" s="154"/>
      <c r="V193" s="155"/>
      <c r="W193" s="156"/>
      <c r="X193" s="102"/>
      <c r="Y193" s="157"/>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2"/>
      <c r="BB193" s="102"/>
      <c r="BC193" s="102"/>
      <c r="BD193" s="103"/>
      <c r="BE193" s="105"/>
      <c r="BF193" s="102"/>
      <c r="BG193" s="102"/>
      <c r="BH193" s="102"/>
      <c r="BI193" s="102"/>
      <c r="BJ193" s="103"/>
      <c r="BK193" s="102"/>
      <c r="BL193" s="102"/>
      <c r="BM193" s="102"/>
      <c r="BN193" s="102"/>
      <c r="BO193" s="104"/>
      <c r="BP193" s="102"/>
      <c r="BQ193" s="102"/>
      <c r="BR193" s="105"/>
      <c r="BS193" s="106"/>
      <c r="BT193" s="102"/>
      <c r="BU193" s="107"/>
      <c r="BV193" s="106"/>
      <c r="BW193" s="108"/>
      <c r="BX193" s="109"/>
      <c r="BY193" s="102"/>
      <c r="BZ193" s="102"/>
      <c r="CA193" s="102"/>
      <c r="CB193" s="102"/>
      <c r="CC193" s="102"/>
      <c r="CD193" s="102"/>
      <c r="CE193" s="102"/>
      <c r="CF193" s="102"/>
      <c r="CG193" s="102"/>
      <c r="CH193" s="102"/>
      <c r="CI193" s="102"/>
      <c r="CJ193" s="102"/>
      <c r="CK193" s="102"/>
      <c r="CL193" s="102"/>
      <c r="CM193" s="158"/>
      <c r="CN193" s="102"/>
      <c r="CO193" s="102"/>
    </row>
    <row r="194" spans="1:93" x14ac:dyDescent="0.2">
      <c r="A194" s="175"/>
      <c r="B194" s="145"/>
      <c r="C194" s="146"/>
      <c r="D194" s="145"/>
      <c r="E194" s="146"/>
      <c r="F194" s="167"/>
      <c r="G194" s="147"/>
      <c r="H194" s="160"/>
      <c r="I194" s="148"/>
      <c r="J194" s="148"/>
      <c r="M194" s="120"/>
      <c r="N194" s="150"/>
      <c r="O194" s="173"/>
      <c r="P194" s="169"/>
      <c r="Q194" s="170"/>
      <c r="R194" s="152"/>
      <c r="S194" s="153"/>
      <c r="T194" s="153"/>
      <c r="U194" s="154"/>
      <c r="V194" s="155"/>
      <c r="W194" s="156"/>
      <c r="X194" s="102"/>
      <c r="Y194" s="157"/>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2"/>
      <c r="BB194" s="102"/>
      <c r="BC194" s="102"/>
      <c r="BD194" s="103"/>
      <c r="BE194" s="105"/>
      <c r="BF194" s="102"/>
      <c r="BG194" s="102"/>
      <c r="BH194" s="102"/>
      <c r="BI194" s="102"/>
      <c r="BJ194" s="103"/>
      <c r="BK194" s="102"/>
      <c r="BL194" s="102"/>
      <c r="BM194" s="102"/>
      <c r="BN194" s="102"/>
      <c r="BO194" s="104"/>
      <c r="BP194" s="102"/>
      <c r="BQ194" s="102"/>
      <c r="BR194" s="105"/>
      <c r="BS194" s="106"/>
      <c r="BT194" s="102"/>
      <c r="BU194" s="107"/>
      <c r="BV194" s="106"/>
      <c r="BW194" s="108"/>
      <c r="BX194" s="109"/>
      <c r="BY194" s="102"/>
      <c r="BZ194" s="102"/>
      <c r="CA194" s="102"/>
      <c r="CB194" s="102"/>
      <c r="CC194" s="102"/>
      <c r="CD194" s="102"/>
      <c r="CE194" s="102"/>
      <c r="CF194" s="102"/>
      <c r="CG194" s="102"/>
      <c r="CH194" s="102"/>
      <c r="CI194" s="102"/>
      <c r="CJ194" s="102"/>
      <c r="CK194" s="102"/>
      <c r="CL194" s="102"/>
      <c r="CM194" s="158"/>
      <c r="CN194" s="102"/>
      <c r="CO194" s="102"/>
    </row>
    <row r="195" spans="1:93" x14ac:dyDescent="0.2">
      <c r="A195" s="175"/>
      <c r="B195" s="145"/>
      <c r="C195" s="146"/>
      <c r="D195" s="145"/>
      <c r="E195" s="146"/>
      <c r="F195" s="167"/>
      <c r="G195" s="147"/>
      <c r="H195" s="160"/>
      <c r="I195" s="148"/>
      <c r="J195" s="148"/>
      <c r="M195" s="120"/>
      <c r="N195" s="150"/>
      <c r="O195" s="173"/>
      <c r="P195" s="169"/>
      <c r="Q195" s="170"/>
      <c r="R195" s="152"/>
      <c r="S195" s="153"/>
      <c r="T195" s="153"/>
      <c r="U195" s="154"/>
      <c r="V195" s="155"/>
      <c r="W195" s="156"/>
      <c r="X195" s="102"/>
      <c r="Y195" s="157"/>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2"/>
      <c r="BB195" s="102"/>
      <c r="BC195" s="102"/>
      <c r="BD195" s="103"/>
      <c r="BE195" s="105"/>
      <c r="BF195" s="102"/>
      <c r="BG195" s="102"/>
      <c r="BH195" s="102"/>
      <c r="BI195" s="102"/>
      <c r="BJ195" s="103"/>
      <c r="BK195" s="102"/>
      <c r="BL195" s="102"/>
      <c r="BM195" s="102"/>
      <c r="BN195" s="102"/>
      <c r="BO195" s="104"/>
      <c r="BP195" s="102"/>
      <c r="BQ195" s="102"/>
      <c r="BR195" s="105"/>
      <c r="BS195" s="106"/>
      <c r="BT195" s="102"/>
      <c r="BU195" s="107"/>
      <c r="BV195" s="106"/>
      <c r="BW195" s="108"/>
      <c r="BX195" s="109"/>
      <c r="BY195" s="102"/>
      <c r="BZ195" s="102"/>
      <c r="CA195" s="102"/>
      <c r="CB195" s="102"/>
      <c r="CC195" s="102"/>
      <c r="CD195" s="102"/>
      <c r="CE195" s="102"/>
      <c r="CF195" s="102"/>
      <c r="CG195" s="102"/>
      <c r="CH195" s="102"/>
      <c r="CI195" s="102"/>
      <c r="CJ195" s="102"/>
      <c r="CK195" s="102"/>
      <c r="CL195" s="102"/>
      <c r="CM195" s="158"/>
      <c r="CN195" s="102"/>
      <c r="CO195" s="102"/>
    </row>
    <row r="196" spans="1:93" x14ac:dyDescent="0.2">
      <c r="A196" s="175"/>
      <c r="B196" s="145"/>
      <c r="C196" s="146"/>
      <c r="D196" s="145"/>
      <c r="E196" s="146"/>
      <c r="F196" s="167"/>
      <c r="G196" s="147"/>
      <c r="H196" s="160"/>
      <c r="I196" s="148"/>
      <c r="J196" s="148"/>
      <c r="M196" s="120"/>
      <c r="N196" s="150"/>
      <c r="O196" s="173"/>
      <c r="P196" s="169"/>
      <c r="Q196" s="170"/>
      <c r="R196" s="152"/>
      <c r="S196" s="153"/>
      <c r="T196" s="153"/>
      <c r="U196" s="154"/>
      <c r="V196" s="155"/>
      <c r="W196" s="156"/>
      <c r="X196" s="102"/>
      <c r="Y196" s="157"/>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2"/>
      <c r="BB196" s="102"/>
      <c r="BC196" s="102"/>
      <c r="BD196" s="103"/>
      <c r="BE196" s="105"/>
      <c r="BF196" s="102"/>
      <c r="BG196" s="102"/>
      <c r="BH196" s="102"/>
      <c r="BI196" s="102"/>
      <c r="BJ196" s="103"/>
      <c r="BK196" s="102"/>
      <c r="BL196" s="102"/>
      <c r="BM196" s="102"/>
      <c r="BN196" s="102"/>
      <c r="BO196" s="104"/>
      <c r="BP196" s="102"/>
      <c r="BQ196" s="102"/>
      <c r="BR196" s="105"/>
      <c r="BS196" s="106"/>
      <c r="BT196" s="102"/>
      <c r="BU196" s="107"/>
      <c r="BV196" s="106"/>
      <c r="BW196" s="108"/>
      <c r="BX196" s="109"/>
      <c r="BY196" s="102"/>
      <c r="BZ196" s="102"/>
      <c r="CA196" s="102"/>
      <c r="CB196" s="102"/>
      <c r="CC196" s="102"/>
      <c r="CD196" s="102"/>
      <c r="CE196" s="102"/>
      <c r="CF196" s="102"/>
      <c r="CG196" s="102"/>
      <c r="CH196" s="102"/>
      <c r="CI196" s="102"/>
      <c r="CJ196" s="102"/>
      <c r="CK196" s="102"/>
      <c r="CL196" s="102"/>
      <c r="CM196" s="158"/>
      <c r="CN196" s="102"/>
      <c r="CO196" s="102"/>
    </row>
    <row r="197" spans="1:93" x14ac:dyDescent="0.2">
      <c r="A197" s="175"/>
      <c r="B197" s="145"/>
      <c r="C197" s="146"/>
      <c r="D197" s="145"/>
      <c r="E197" s="146"/>
      <c r="F197" s="167"/>
      <c r="G197" s="147"/>
      <c r="H197" s="160"/>
      <c r="I197" s="148"/>
      <c r="J197" s="148"/>
      <c r="M197" s="120"/>
      <c r="N197" s="150"/>
      <c r="O197" s="173"/>
      <c r="P197" s="169"/>
      <c r="Q197" s="170"/>
      <c r="R197" s="152"/>
      <c r="S197" s="153"/>
      <c r="T197" s="153"/>
      <c r="U197" s="154"/>
      <c r="V197" s="155"/>
      <c r="W197" s="156"/>
      <c r="X197" s="102"/>
      <c r="Y197" s="157"/>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2"/>
      <c r="BB197" s="102"/>
      <c r="BC197" s="102"/>
      <c r="BD197" s="103"/>
      <c r="BE197" s="105"/>
      <c r="BF197" s="102"/>
      <c r="BG197" s="102"/>
      <c r="BH197" s="102"/>
      <c r="BI197" s="102"/>
      <c r="BJ197" s="103"/>
      <c r="BK197" s="102"/>
      <c r="BL197" s="102"/>
      <c r="BM197" s="102"/>
      <c r="BN197" s="102"/>
      <c r="BO197" s="104"/>
      <c r="BP197" s="102"/>
      <c r="BQ197" s="102"/>
      <c r="BR197" s="105"/>
      <c r="BS197" s="106"/>
      <c r="BT197" s="102"/>
      <c r="BU197" s="107"/>
      <c r="BV197" s="106"/>
      <c r="BW197" s="108"/>
      <c r="BX197" s="109"/>
      <c r="BY197" s="102"/>
      <c r="BZ197" s="102"/>
      <c r="CA197" s="102"/>
      <c r="CB197" s="102"/>
      <c r="CC197" s="102"/>
      <c r="CD197" s="102"/>
      <c r="CE197" s="102"/>
      <c r="CF197" s="102"/>
      <c r="CG197" s="102"/>
      <c r="CH197" s="102"/>
      <c r="CI197" s="102"/>
      <c r="CJ197" s="102"/>
      <c r="CK197" s="102"/>
      <c r="CL197" s="102"/>
      <c r="CM197" s="158"/>
      <c r="CN197" s="102"/>
      <c r="CO197" s="102"/>
    </row>
    <row r="198" spans="1:93" x14ac:dyDescent="0.2">
      <c r="A198" s="175"/>
      <c r="B198" s="145"/>
      <c r="C198" s="146"/>
      <c r="D198" s="145"/>
      <c r="E198" s="146"/>
      <c r="F198" s="167"/>
      <c r="G198" s="147"/>
      <c r="H198" s="160"/>
      <c r="I198" s="148"/>
      <c r="J198" s="148"/>
      <c r="M198" s="120"/>
      <c r="N198" s="150"/>
      <c r="O198" s="173"/>
      <c r="P198" s="169"/>
      <c r="Q198" s="170"/>
      <c r="R198" s="152"/>
      <c r="S198" s="153"/>
      <c r="T198" s="153"/>
      <c r="U198" s="154"/>
      <c r="V198" s="155"/>
      <c r="W198" s="156"/>
      <c r="X198" s="102"/>
      <c r="Y198" s="157"/>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2"/>
      <c r="BB198" s="102"/>
      <c r="BC198" s="102"/>
      <c r="BD198" s="103"/>
      <c r="BE198" s="105"/>
      <c r="BF198" s="102"/>
      <c r="BG198" s="102"/>
      <c r="BH198" s="102"/>
      <c r="BI198" s="102"/>
      <c r="BJ198" s="103"/>
      <c r="BK198" s="102"/>
      <c r="BL198" s="102"/>
      <c r="BM198" s="102"/>
      <c r="BN198" s="102"/>
      <c r="BO198" s="104"/>
      <c r="BP198" s="102"/>
      <c r="BQ198" s="102"/>
      <c r="BR198" s="105"/>
      <c r="BS198" s="106"/>
      <c r="BT198" s="102"/>
      <c r="BU198" s="107"/>
      <c r="BV198" s="106"/>
      <c r="BW198" s="108"/>
      <c r="BX198" s="109"/>
      <c r="BY198" s="102"/>
      <c r="BZ198" s="102"/>
      <c r="CA198" s="102"/>
      <c r="CB198" s="102"/>
      <c r="CC198" s="102"/>
      <c r="CD198" s="102"/>
      <c r="CE198" s="102"/>
      <c r="CF198" s="102"/>
      <c r="CG198" s="102"/>
      <c r="CH198" s="102"/>
      <c r="CI198" s="102"/>
      <c r="CJ198" s="102"/>
      <c r="CK198" s="102"/>
      <c r="CL198" s="102"/>
      <c r="CM198" s="158"/>
      <c r="CN198" s="102"/>
      <c r="CO198" s="102"/>
    </row>
    <row r="199" spans="1:93" x14ac:dyDescent="0.2">
      <c r="A199" s="175"/>
      <c r="B199" s="145"/>
      <c r="C199" s="146"/>
      <c r="D199" s="145"/>
      <c r="E199" s="146"/>
      <c r="F199" s="167"/>
      <c r="G199" s="147"/>
      <c r="H199" s="160"/>
      <c r="I199" s="148"/>
      <c r="J199" s="148"/>
      <c r="M199" s="120"/>
      <c r="N199" s="150"/>
      <c r="O199" s="173"/>
      <c r="P199" s="169"/>
      <c r="Q199" s="170"/>
      <c r="R199" s="152"/>
      <c r="S199" s="153"/>
      <c r="T199" s="153"/>
      <c r="U199" s="154"/>
      <c r="V199" s="155"/>
      <c r="W199" s="156"/>
      <c r="X199" s="102"/>
      <c r="Y199" s="157"/>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2"/>
      <c r="BB199" s="102"/>
      <c r="BC199" s="102"/>
      <c r="BD199" s="103"/>
      <c r="BE199" s="105"/>
      <c r="BF199" s="102"/>
      <c r="BG199" s="102"/>
      <c r="BH199" s="102"/>
      <c r="BI199" s="102"/>
      <c r="BJ199" s="103"/>
      <c r="BK199" s="102"/>
      <c r="BL199" s="102"/>
      <c r="BM199" s="102"/>
      <c r="BN199" s="102"/>
      <c r="BO199" s="104"/>
      <c r="BP199" s="102"/>
      <c r="BQ199" s="102"/>
      <c r="BR199" s="105"/>
      <c r="BS199" s="106"/>
      <c r="BT199" s="102"/>
      <c r="BU199" s="107"/>
      <c r="BV199" s="106"/>
      <c r="BW199" s="108"/>
      <c r="BX199" s="109"/>
      <c r="BY199" s="102"/>
      <c r="BZ199" s="102"/>
      <c r="CA199" s="102"/>
      <c r="CB199" s="102"/>
      <c r="CC199" s="102"/>
      <c r="CD199" s="102"/>
      <c r="CE199" s="102"/>
      <c r="CF199" s="102"/>
      <c r="CG199" s="102"/>
      <c r="CH199" s="102"/>
      <c r="CI199" s="102"/>
      <c r="CJ199" s="102"/>
      <c r="CK199" s="102"/>
      <c r="CL199" s="102"/>
      <c r="CM199" s="158"/>
      <c r="CN199" s="102"/>
      <c r="CO199" s="102"/>
    </row>
    <row r="200" spans="1:93" x14ac:dyDescent="0.2">
      <c r="A200" s="175"/>
      <c r="B200" s="145"/>
      <c r="C200" s="146"/>
      <c r="D200" s="145"/>
      <c r="E200" s="146"/>
      <c r="F200" s="167"/>
      <c r="G200" s="147"/>
      <c r="H200" s="160"/>
      <c r="I200" s="148"/>
      <c r="J200" s="148"/>
      <c r="M200" s="120"/>
      <c r="N200" s="150"/>
      <c r="O200" s="173"/>
      <c r="P200" s="169"/>
      <c r="Q200" s="170"/>
      <c r="R200" s="152"/>
      <c r="S200" s="153"/>
      <c r="T200" s="153"/>
      <c r="U200" s="154"/>
      <c r="V200" s="155"/>
      <c r="W200" s="156"/>
      <c r="X200" s="102"/>
      <c r="Y200" s="157"/>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2"/>
      <c r="BB200" s="102"/>
      <c r="BC200" s="102"/>
      <c r="BD200" s="103"/>
      <c r="BE200" s="105"/>
      <c r="BF200" s="102"/>
      <c r="BG200" s="102"/>
      <c r="BH200" s="102"/>
      <c r="BI200" s="102"/>
      <c r="BJ200" s="103"/>
      <c r="BK200" s="102"/>
      <c r="BL200" s="102"/>
      <c r="BM200" s="102"/>
      <c r="BN200" s="102"/>
      <c r="BO200" s="104"/>
      <c r="BP200" s="102"/>
      <c r="BQ200" s="102"/>
      <c r="BR200" s="105"/>
      <c r="BS200" s="106"/>
      <c r="BT200" s="102"/>
      <c r="BU200" s="107"/>
      <c r="BV200" s="106"/>
      <c r="BW200" s="108"/>
      <c r="BX200" s="109"/>
      <c r="BY200" s="102"/>
      <c r="BZ200" s="102"/>
      <c r="CA200" s="102"/>
      <c r="CB200" s="102"/>
      <c r="CC200" s="102"/>
      <c r="CD200" s="102"/>
      <c r="CE200" s="102"/>
      <c r="CF200" s="102"/>
      <c r="CG200" s="102"/>
      <c r="CH200" s="102"/>
      <c r="CI200" s="102"/>
      <c r="CJ200" s="102"/>
      <c r="CK200" s="102"/>
      <c r="CL200" s="102"/>
      <c r="CM200" s="158"/>
      <c r="CN200" s="102"/>
      <c r="CO200" s="102"/>
    </row>
    <row r="201" spans="1:93" x14ac:dyDescent="0.2">
      <c r="A201" s="175"/>
      <c r="B201" s="145"/>
      <c r="C201" s="146"/>
      <c r="D201" s="145"/>
      <c r="E201" s="146"/>
      <c r="F201" s="167"/>
      <c r="G201" s="147"/>
      <c r="H201" s="160"/>
      <c r="I201" s="148"/>
      <c r="J201" s="148"/>
      <c r="M201" s="120"/>
      <c r="N201" s="150"/>
      <c r="O201" s="173"/>
      <c r="P201" s="169"/>
      <c r="Q201" s="170"/>
      <c r="R201" s="152"/>
      <c r="S201" s="153"/>
      <c r="T201" s="153"/>
      <c r="U201" s="154"/>
      <c r="V201" s="155"/>
      <c r="W201" s="156"/>
      <c r="X201" s="102"/>
      <c r="Y201" s="157"/>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2"/>
      <c r="BB201" s="102"/>
      <c r="BC201" s="102"/>
      <c r="BD201" s="103"/>
      <c r="BE201" s="105"/>
      <c r="BF201" s="102"/>
      <c r="BG201" s="102"/>
      <c r="BH201" s="102"/>
      <c r="BI201" s="102"/>
      <c r="BJ201" s="103"/>
      <c r="BK201" s="102"/>
      <c r="BL201" s="102"/>
      <c r="BM201" s="102"/>
      <c r="BN201" s="102"/>
      <c r="BO201" s="104"/>
      <c r="BP201" s="102"/>
      <c r="BQ201" s="102"/>
      <c r="BR201" s="105"/>
      <c r="BS201" s="106"/>
      <c r="BT201" s="102"/>
      <c r="BU201" s="107"/>
      <c r="BV201" s="106"/>
      <c r="BW201" s="108"/>
      <c r="BX201" s="109"/>
      <c r="BY201" s="102"/>
      <c r="BZ201" s="102"/>
      <c r="CA201" s="102"/>
      <c r="CB201" s="102"/>
      <c r="CC201" s="102"/>
      <c r="CD201" s="102"/>
      <c r="CE201" s="102"/>
      <c r="CF201" s="102"/>
      <c r="CG201" s="102"/>
      <c r="CH201" s="102"/>
      <c r="CI201" s="102"/>
      <c r="CJ201" s="102"/>
      <c r="CK201" s="102"/>
      <c r="CL201" s="102"/>
      <c r="CM201" s="158"/>
      <c r="CN201" s="102"/>
      <c r="CO201" s="102"/>
    </row>
    <row r="202" spans="1:93" x14ac:dyDescent="0.2">
      <c r="A202" s="175"/>
      <c r="B202" s="145"/>
      <c r="C202" s="146"/>
      <c r="D202" s="145"/>
      <c r="E202" s="146"/>
      <c r="F202" s="167"/>
      <c r="G202" s="147"/>
      <c r="H202" s="160"/>
      <c r="I202" s="148"/>
      <c r="J202" s="148"/>
      <c r="M202" s="120"/>
      <c r="N202" s="150"/>
      <c r="O202" s="173"/>
      <c r="P202" s="169"/>
      <c r="Q202" s="170"/>
      <c r="R202" s="152"/>
      <c r="S202" s="153"/>
      <c r="T202" s="153"/>
      <c r="U202" s="154"/>
      <c r="V202" s="155"/>
      <c r="W202" s="156"/>
      <c r="X202" s="102"/>
      <c r="Y202" s="157"/>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2"/>
      <c r="BB202" s="102"/>
      <c r="BC202" s="102"/>
      <c r="BD202" s="103"/>
      <c r="BE202" s="105"/>
      <c r="BF202" s="102"/>
      <c r="BG202" s="102"/>
      <c r="BH202" s="102"/>
      <c r="BI202" s="102"/>
      <c r="BJ202" s="103"/>
      <c r="BK202" s="102"/>
      <c r="BL202" s="102"/>
      <c r="BM202" s="102"/>
      <c r="BN202" s="102"/>
      <c r="BO202" s="104"/>
      <c r="BP202" s="102"/>
      <c r="BQ202" s="102"/>
      <c r="BR202" s="105"/>
      <c r="BS202" s="106"/>
      <c r="BT202" s="102"/>
      <c r="BU202" s="107"/>
      <c r="BV202" s="106"/>
      <c r="BW202" s="108"/>
      <c r="BX202" s="109"/>
      <c r="BY202" s="102"/>
      <c r="BZ202" s="102"/>
      <c r="CA202" s="102"/>
      <c r="CB202" s="102"/>
      <c r="CC202" s="102"/>
      <c r="CD202" s="102"/>
      <c r="CE202" s="102"/>
      <c r="CF202" s="102"/>
      <c r="CG202" s="102"/>
      <c r="CH202" s="102"/>
      <c r="CI202" s="102"/>
      <c r="CJ202" s="102"/>
      <c r="CK202" s="102"/>
      <c r="CL202" s="102"/>
      <c r="CM202" s="158"/>
      <c r="CN202" s="102"/>
      <c r="CO202" s="102"/>
    </row>
    <row r="203" spans="1:93" x14ac:dyDescent="0.2">
      <c r="A203" s="175"/>
      <c r="B203" s="145"/>
      <c r="C203" s="146"/>
      <c r="D203" s="145"/>
      <c r="E203" s="146"/>
      <c r="F203" s="167"/>
      <c r="G203" s="147"/>
      <c r="H203" s="160"/>
      <c r="I203" s="148"/>
      <c r="J203" s="148"/>
      <c r="M203" s="120"/>
      <c r="N203" s="150"/>
      <c r="O203" s="173"/>
      <c r="P203" s="169"/>
      <c r="Q203" s="170"/>
      <c r="R203" s="152"/>
      <c r="S203" s="153"/>
      <c r="T203" s="153"/>
      <c r="U203" s="154"/>
      <c r="V203" s="155"/>
      <c r="W203" s="156"/>
      <c r="X203" s="102"/>
      <c r="Y203" s="157"/>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2"/>
      <c r="BB203" s="102"/>
      <c r="BC203" s="102"/>
      <c r="BD203" s="103"/>
      <c r="BE203" s="105"/>
      <c r="BF203" s="102"/>
      <c r="BG203" s="102"/>
      <c r="BH203" s="102"/>
      <c r="BI203" s="102"/>
      <c r="BJ203" s="103"/>
      <c r="BK203" s="102"/>
      <c r="BL203" s="102"/>
      <c r="BM203" s="102"/>
      <c r="BN203" s="102"/>
      <c r="BO203" s="104"/>
      <c r="BP203" s="102"/>
      <c r="BQ203" s="102"/>
      <c r="BR203" s="105"/>
      <c r="BS203" s="106"/>
      <c r="BT203" s="102"/>
      <c r="BU203" s="107"/>
      <c r="BV203" s="106"/>
      <c r="BW203" s="108"/>
      <c r="BX203" s="109"/>
      <c r="BY203" s="102"/>
      <c r="BZ203" s="102"/>
      <c r="CA203" s="102"/>
      <c r="CB203" s="102"/>
      <c r="CC203" s="102"/>
      <c r="CD203" s="102"/>
      <c r="CE203" s="102"/>
      <c r="CF203" s="102"/>
      <c r="CG203" s="102"/>
      <c r="CH203" s="102"/>
      <c r="CI203" s="102"/>
      <c r="CJ203" s="102"/>
      <c r="CK203" s="102"/>
      <c r="CL203" s="102"/>
      <c r="CM203" s="158"/>
      <c r="CN203" s="102"/>
      <c r="CO203" s="102"/>
    </row>
    <row r="204" spans="1:93" x14ac:dyDescent="0.2">
      <c r="A204" s="175"/>
      <c r="B204" s="145"/>
      <c r="C204" s="146"/>
      <c r="D204" s="145"/>
      <c r="E204" s="146"/>
      <c r="F204" s="167"/>
      <c r="G204" s="147"/>
      <c r="H204" s="160"/>
      <c r="I204" s="148"/>
      <c r="J204" s="148"/>
      <c r="M204" s="120"/>
      <c r="N204" s="150"/>
      <c r="O204" s="173"/>
      <c r="P204" s="169"/>
      <c r="Q204" s="170"/>
      <c r="R204" s="152"/>
      <c r="S204" s="153"/>
      <c r="T204" s="153"/>
      <c r="U204" s="154"/>
      <c r="V204" s="155"/>
      <c r="W204" s="156"/>
      <c r="X204" s="102"/>
      <c r="Y204" s="157"/>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2"/>
      <c r="BB204" s="102"/>
      <c r="BC204" s="102"/>
      <c r="BD204" s="103"/>
      <c r="BE204" s="105"/>
      <c r="BF204" s="102"/>
      <c r="BG204" s="102"/>
      <c r="BH204" s="102"/>
      <c r="BI204" s="102"/>
      <c r="BJ204" s="103"/>
      <c r="BK204" s="102"/>
      <c r="BL204" s="102"/>
      <c r="BM204" s="102"/>
      <c r="BN204" s="102"/>
      <c r="BO204" s="104"/>
      <c r="BP204" s="102"/>
      <c r="BQ204" s="102"/>
      <c r="BR204" s="105"/>
      <c r="BS204" s="106"/>
      <c r="BT204" s="102"/>
      <c r="BU204" s="107"/>
      <c r="BV204" s="106"/>
      <c r="BW204" s="108"/>
      <c r="BX204" s="109"/>
      <c r="BY204" s="102"/>
      <c r="BZ204" s="102"/>
      <c r="CA204" s="102"/>
      <c r="CB204" s="102"/>
      <c r="CC204" s="102"/>
      <c r="CD204" s="102"/>
      <c r="CE204" s="102"/>
      <c r="CF204" s="102"/>
      <c r="CG204" s="102"/>
      <c r="CH204" s="102"/>
      <c r="CI204" s="102"/>
      <c r="CJ204" s="102"/>
      <c r="CK204" s="102"/>
      <c r="CL204" s="102"/>
      <c r="CM204" s="158"/>
      <c r="CN204" s="102"/>
      <c r="CO204" s="102"/>
    </row>
    <row r="205" spans="1:93" x14ac:dyDescent="0.2">
      <c r="A205" s="175"/>
      <c r="B205" s="145"/>
      <c r="C205" s="146"/>
      <c r="D205" s="145"/>
      <c r="E205" s="146"/>
      <c r="F205" s="167"/>
      <c r="G205" s="147"/>
      <c r="H205" s="160"/>
      <c r="I205" s="148"/>
      <c r="J205" s="148"/>
      <c r="M205" s="120"/>
      <c r="N205" s="150"/>
      <c r="O205" s="173"/>
      <c r="P205" s="169"/>
      <c r="Q205" s="170"/>
      <c r="R205" s="152"/>
      <c r="S205" s="153"/>
      <c r="T205" s="153"/>
      <c r="U205" s="154"/>
      <c r="V205" s="155"/>
      <c r="W205" s="156"/>
      <c r="X205" s="102"/>
      <c r="Y205" s="157"/>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2"/>
      <c r="BB205" s="102"/>
      <c r="BC205" s="102"/>
      <c r="BD205" s="103"/>
      <c r="BE205" s="105"/>
      <c r="BF205" s="102"/>
      <c r="BG205" s="102"/>
      <c r="BH205" s="102"/>
      <c r="BI205" s="102"/>
      <c r="BJ205" s="103"/>
      <c r="BK205" s="102"/>
      <c r="BL205" s="102"/>
      <c r="BM205" s="102"/>
      <c r="BN205" s="102"/>
      <c r="BO205" s="104"/>
      <c r="BP205" s="102"/>
      <c r="BQ205" s="102"/>
      <c r="BR205" s="105"/>
      <c r="BS205" s="106"/>
      <c r="BT205" s="102"/>
      <c r="BU205" s="107"/>
      <c r="BV205" s="106"/>
      <c r="BW205" s="108"/>
      <c r="BX205" s="109"/>
      <c r="BY205" s="102"/>
      <c r="BZ205" s="102"/>
      <c r="CA205" s="102"/>
      <c r="CB205" s="102"/>
      <c r="CC205" s="102"/>
      <c r="CD205" s="102"/>
      <c r="CE205" s="102"/>
      <c r="CF205" s="102"/>
      <c r="CG205" s="102"/>
      <c r="CH205" s="102"/>
      <c r="CI205" s="102"/>
      <c r="CJ205" s="102"/>
      <c r="CK205" s="102"/>
      <c r="CL205" s="102"/>
      <c r="CM205" s="158"/>
      <c r="CN205" s="102"/>
      <c r="CO205" s="102"/>
    </row>
    <row r="206" spans="1:93" x14ac:dyDescent="0.2">
      <c r="A206" s="175"/>
      <c r="B206" s="145"/>
      <c r="C206" s="146"/>
      <c r="D206" s="145"/>
      <c r="E206" s="146"/>
      <c r="F206" s="167"/>
      <c r="G206" s="147"/>
      <c r="H206" s="160"/>
      <c r="I206" s="148"/>
      <c r="J206" s="148"/>
      <c r="M206" s="120"/>
      <c r="N206" s="150"/>
      <c r="O206" s="173"/>
      <c r="P206" s="169"/>
      <c r="Q206" s="170"/>
      <c r="R206" s="152"/>
      <c r="S206" s="153"/>
      <c r="T206" s="153"/>
      <c r="U206" s="154"/>
      <c r="V206" s="155"/>
      <c r="W206" s="156"/>
      <c r="X206" s="102"/>
      <c r="Y206" s="157"/>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2"/>
      <c r="BB206" s="102"/>
      <c r="BC206" s="102"/>
      <c r="BD206" s="103"/>
      <c r="BE206" s="105"/>
      <c r="BF206" s="102"/>
      <c r="BG206" s="102"/>
      <c r="BH206" s="102"/>
      <c r="BI206" s="102"/>
      <c r="BJ206" s="103"/>
      <c r="BK206" s="102"/>
      <c r="BL206" s="102"/>
      <c r="BM206" s="102"/>
      <c r="BN206" s="102"/>
      <c r="BO206" s="104"/>
      <c r="BP206" s="102"/>
      <c r="BQ206" s="102"/>
      <c r="BR206" s="105"/>
      <c r="BS206" s="106"/>
      <c r="BT206" s="102"/>
      <c r="BU206" s="107"/>
      <c r="BV206" s="106"/>
      <c r="BW206" s="108"/>
      <c r="BX206" s="109"/>
      <c r="BY206" s="102"/>
      <c r="BZ206" s="102"/>
      <c r="CA206" s="102"/>
      <c r="CB206" s="102"/>
      <c r="CC206" s="102"/>
      <c r="CD206" s="102"/>
      <c r="CE206" s="102"/>
      <c r="CF206" s="102"/>
      <c r="CG206" s="102"/>
      <c r="CH206" s="102"/>
      <c r="CI206" s="102"/>
      <c r="CJ206" s="102"/>
      <c r="CK206" s="102"/>
      <c r="CL206" s="102"/>
      <c r="CM206" s="158"/>
      <c r="CN206" s="102"/>
      <c r="CO206" s="102"/>
    </row>
    <row r="207" spans="1:93" x14ac:dyDescent="0.2">
      <c r="A207" s="175"/>
      <c r="B207" s="145"/>
      <c r="C207" s="146"/>
      <c r="D207" s="145"/>
      <c r="E207" s="146"/>
      <c r="F207" s="167"/>
      <c r="G207" s="147"/>
      <c r="H207" s="160"/>
      <c r="I207" s="148"/>
      <c r="J207" s="148"/>
      <c r="M207" s="120"/>
      <c r="N207" s="150"/>
      <c r="O207" s="173"/>
      <c r="P207" s="169"/>
      <c r="Q207" s="170"/>
      <c r="R207" s="152"/>
      <c r="S207" s="153"/>
      <c r="T207" s="153"/>
      <c r="U207" s="154"/>
      <c r="V207" s="155"/>
      <c r="W207" s="156"/>
      <c r="X207" s="102"/>
      <c r="Y207" s="157"/>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2"/>
      <c r="BB207" s="102"/>
      <c r="BC207" s="102"/>
      <c r="BD207" s="103"/>
      <c r="BE207" s="105"/>
      <c r="BF207" s="102"/>
      <c r="BG207" s="102"/>
      <c r="BH207" s="102"/>
      <c r="BI207" s="102"/>
      <c r="BJ207" s="103"/>
      <c r="BK207" s="102"/>
      <c r="BL207" s="102"/>
      <c r="BM207" s="102"/>
      <c r="BN207" s="102"/>
      <c r="BO207" s="104"/>
      <c r="BP207" s="102"/>
      <c r="BQ207" s="102"/>
      <c r="BR207" s="105"/>
      <c r="BS207" s="106"/>
      <c r="BT207" s="102"/>
      <c r="BU207" s="107"/>
      <c r="BV207" s="106"/>
      <c r="BW207" s="108"/>
      <c r="BX207" s="109"/>
      <c r="BY207" s="102"/>
      <c r="BZ207" s="102"/>
      <c r="CA207" s="102"/>
      <c r="CB207" s="102"/>
      <c r="CC207" s="102"/>
      <c r="CD207" s="102"/>
      <c r="CE207" s="102"/>
      <c r="CF207" s="102"/>
      <c r="CG207" s="102"/>
      <c r="CH207" s="102"/>
      <c r="CI207" s="102"/>
      <c r="CJ207" s="102"/>
      <c r="CK207" s="102"/>
      <c r="CL207" s="102"/>
      <c r="CM207" s="158"/>
      <c r="CN207" s="102"/>
      <c r="CO207" s="102"/>
    </row>
    <row r="208" spans="1:93" x14ac:dyDescent="0.2">
      <c r="A208" s="175"/>
      <c r="B208" s="145"/>
      <c r="C208" s="146"/>
      <c r="D208" s="145"/>
      <c r="E208" s="146"/>
      <c r="F208" s="167"/>
      <c r="G208" s="147"/>
      <c r="H208" s="160"/>
      <c r="I208" s="148"/>
      <c r="J208" s="148"/>
      <c r="M208" s="120"/>
      <c r="N208" s="150"/>
      <c r="O208" s="173"/>
      <c r="P208" s="169"/>
      <c r="Q208" s="170"/>
      <c r="R208" s="152"/>
      <c r="S208" s="153"/>
      <c r="T208" s="153"/>
      <c r="U208" s="154"/>
      <c r="V208" s="155"/>
      <c r="W208" s="156"/>
      <c r="X208" s="102"/>
      <c r="Y208" s="157"/>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2"/>
      <c r="BB208" s="102"/>
      <c r="BC208" s="102"/>
      <c r="BD208" s="103"/>
      <c r="BE208" s="105"/>
      <c r="BF208" s="102"/>
      <c r="BG208" s="102"/>
      <c r="BH208" s="102"/>
      <c r="BI208" s="102"/>
      <c r="BJ208" s="103"/>
      <c r="BK208" s="102"/>
      <c r="BL208" s="102"/>
      <c r="BM208" s="102"/>
      <c r="BN208" s="102"/>
      <c r="BO208" s="104"/>
      <c r="BP208" s="102"/>
      <c r="BQ208" s="102"/>
      <c r="BR208" s="105"/>
      <c r="BS208" s="106"/>
      <c r="BT208" s="102"/>
      <c r="BU208" s="107"/>
      <c r="BV208" s="106"/>
      <c r="BW208" s="108"/>
      <c r="BX208" s="109"/>
      <c r="BY208" s="102"/>
      <c r="BZ208" s="102"/>
      <c r="CA208" s="102"/>
      <c r="CB208" s="102"/>
      <c r="CC208" s="102"/>
      <c r="CD208" s="102"/>
      <c r="CE208" s="102"/>
      <c r="CF208" s="102"/>
      <c r="CG208" s="102"/>
      <c r="CH208" s="102"/>
      <c r="CI208" s="102"/>
      <c r="CJ208" s="102"/>
      <c r="CK208" s="102"/>
      <c r="CL208" s="102"/>
      <c r="CM208" s="158"/>
      <c r="CN208" s="102"/>
      <c r="CO208" s="102"/>
    </row>
    <row r="209" spans="1:93" x14ac:dyDescent="0.2">
      <c r="A209" s="175"/>
      <c r="B209" s="145"/>
      <c r="C209" s="146"/>
      <c r="D209" s="145"/>
      <c r="E209" s="146"/>
      <c r="F209" s="167"/>
      <c r="G209" s="147"/>
      <c r="H209" s="160"/>
      <c r="I209" s="148"/>
      <c r="J209" s="148"/>
      <c r="M209" s="120"/>
      <c r="N209" s="150"/>
      <c r="O209" s="173"/>
      <c r="P209" s="169"/>
      <c r="Q209" s="170"/>
      <c r="R209" s="152"/>
      <c r="S209" s="153"/>
      <c r="T209" s="153"/>
      <c r="U209" s="154"/>
      <c r="V209" s="155"/>
      <c r="W209" s="156"/>
      <c r="X209" s="102"/>
      <c r="Y209" s="157"/>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2"/>
      <c r="BB209" s="102"/>
      <c r="BC209" s="102"/>
      <c r="BD209" s="103"/>
      <c r="BE209" s="105"/>
      <c r="BF209" s="102"/>
      <c r="BG209" s="102"/>
      <c r="BH209" s="102"/>
      <c r="BI209" s="102"/>
      <c r="BJ209" s="103"/>
      <c r="BK209" s="102"/>
      <c r="BL209" s="102"/>
      <c r="BM209" s="102"/>
      <c r="BN209" s="102"/>
      <c r="BO209" s="104"/>
      <c r="BP209" s="102"/>
      <c r="BQ209" s="102"/>
      <c r="BR209" s="105"/>
      <c r="BS209" s="106"/>
      <c r="BT209" s="102"/>
      <c r="BU209" s="107"/>
      <c r="BV209" s="106"/>
      <c r="BW209" s="108"/>
      <c r="BX209" s="109"/>
      <c r="BY209" s="102"/>
      <c r="BZ209" s="102"/>
      <c r="CA209" s="102"/>
      <c r="CB209" s="102"/>
      <c r="CC209" s="102"/>
      <c r="CD209" s="102"/>
      <c r="CE209" s="102"/>
      <c r="CF209" s="102"/>
      <c r="CG209" s="102"/>
      <c r="CH209" s="102"/>
      <c r="CI209" s="102"/>
      <c r="CJ209" s="102"/>
      <c r="CK209" s="102"/>
      <c r="CL209" s="102"/>
      <c r="CM209" s="158"/>
      <c r="CN209" s="102"/>
      <c r="CO209" s="102"/>
    </row>
    <row r="210" spans="1:93" x14ac:dyDescent="0.2">
      <c r="A210" s="175"/>
      <c r="B210" s="145"/>
      <c r="C210" s="146"/>
      <c r="D210" s="145"/>
      <c r="E210" s="146"/>
      <c r="F210" s="167"/>
      <c r="G210" s="147"/>
      <c r="H210" s="160"/>
      <c r="I210" s="148"/>
      <c r="J210" s="148"/>
      <c r="M210" s="120"/>
      <c r="N210" s="150"/>
      <c r="O210" s="173"/>
      <c r="P210" s="169"/>
      <c r="Q210" s="170"/>
      <c r="R210" s="152"/>
      <c r="S210" s="153"/>
      <c r="T210" s="153"/>
      <c r="U210" s="154"/>
      <c r="V210" s="155"/>
      <c r="W210" s="156"/>
      <c r="X210" s="102"/>
      <c r="Y210" s="157"/>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2"/>
      <c r="BB210" s="102"/>
      <c r="BC210" s="102"/>
      <c r="BD210" s="103"/>
      <c r="BE210" s="105"/>
      <c r="BF210" s="102"/>
      <c r="BG210" s="102"/>
      <c r="BH210" s="102"/>
      <c r="BI210" s="102"/>
      <c r="BJ210" s="103"/>
      <c r="BK210" s="102"/>
      <c r="BL210" s="102"/>
      <c r="BM210" s="102"/>
      <c r="BN210" s="102"/>
      <c r="BO210" s="104"/>
      <c r="BP210" s="102"/>
      <c r="BQ210" s="102"/>
      <c r="BR210" s="105"/>
      <c r="BS210" s="106"/>
      <c r="BT210" s="102"/>
      <c r="BU210" s="107"/>
      <c r="BV210" s="106"/>
      <c r="BW210" s="108"/>
      <c r="BX210" s="109"/>
      <c r="BY210" s="102"/>
      <c r="BZ210" s="102"/>
      <c r="CA210" s="102"/>
      <c r="CB210" s="102"/>
      <c r="CC210" s="102"/>
      <c r="CD210" s="102"/>
      <c r="CE210" s="102"/>
      <c r="CF210" s="102"/>
      <c r="CG210" s="102"/>
      <c r="CH210" s="102"/>
      <c r="CI210" s="102"/>
      <c r="CJ210" s="102"/>
      <c r="CK210" s="102"/>
      <c r="CL210" s="102"/>
      <c r="CM210" s="158"/>
      <c r="CN210" s="102"/>
      <c r="CO210" s="102"/>
    </row>
    <row r="211" spans="1:93" x14ac:dyDescent="0.2">
      <c r="A211" s="175"/>
      <c r="B211" s="145"/>
      <c r="C211" s="146"/>
      <c r="D211" s="145"/>
      <c r="E211" s="146"/>
      <c r="F211" s="167"/>
      <c r="G211" s="147"/>
      <c r="H211" s="160"/>
      <c r="I211" s="148"/>
      <c r="J211" s="148"/>
      <c r="M211" s="120"/>
      <c r="N211" s="150"/>
      <c r="O211" s="173"/>
      <c r="P211" s="169"/>
      <c r="Q211" s="170"/>
      <c r="R211" s="152"/>
      <c r="S211" s="153"/>
      <c r="T211" s="153"/>
      <c r="U211" s="154"/>
      <c r="V211" s="155"/>
      <c r="W211" s="156"/>
      <c r="X211" s="102"/>
      <c r="Y211" s="157"/>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2"/>
      <c r="BB211" s="102"/>
      <c r="BC211" s="102"/>
      <c r="BD211" s="103"/>
      <c r="BE211" s="105"/>
      <c r="BF211" s="102"/>
      <c r="BG211" s="102"/>
      <c r="BH211" s="102"/>
      <c r="BI211" s="102"/>
      <c r="BJ211" s="103"/>
      <c r="BK211" s="102"/>
      <c r="BL211" s="102"/>
      <c r="BM211" s="102"/>
      <c r="BN211" s="102"/>
      <c r="BO211" s="104"/>
      <c r="BP211" s="102"/>
      <c r="BQ211" s="102"/>
      <c r="BR211" s="105"/>
      <c r="BS211" s="106"/>
      <c r="BT211" s="102"/>
      <c r="BU211" s="107"/>
      <c r="BV211" s="106"/>
      <c r="BW211" s="108"/>
      <c r="BX211" s="109"/>
      <c r="BY211" s="102"/>
      <c r="BZ211" s="102"/>
      <c r="CA211" s="102"/>
      <c r="CB211" s="102"/>
      <c r="CC211" s="102"/>
      <c r="CD211" s="102"/>
      <c r="CE211" s="102"/>
      <c r="CF211" s="102"/>
      <c r="CG211" s="102"/>
      <c r="CH211" s="102"/>
      <c r="CI211" s="102"/>
      <c r="CJ211" s="102"/>
      <c r="CK211" s="102"/>
      <c r="CL211" s="102"/>
      <c r="CM211" s="158"/>
      <c r="CN211" s="102"/>
      <c r="CO211" s="102"/>
    </row>
    <row r="212" spans="1:93" x14ac:dyDescent="0.2">
      <c r="A212" s="175"/>
      <c r="B212" s="145"/>
      <c r="C212" s="146"/>
      <c r="D212" s="145"/>
      <c r="E212" s="146"/>
      <c r="F212" s="167"/>
      <c r="G212" s="147"/>
      <c r="H212" s="160"/>
      <c r="I212" s="148"/>
      <c r="J212" s="148"/>
      <c r="M212" s="120"/>
      <c r="N212" s="150"/>
      <c r="O212" s="173"/>
      <c r="P212" s="169"/>
      <c r="Q212" s="170"/>
      <c r="R212" s="152"/>
      <c r="S212" s="153"/>
      <c r="T212" s="153"/>
      <c r="U212" s="154"/>
      <c r="V212" s="155"/>
      <c r="W212" s="156"/>
      <c r="X212" s="102"/>
      <c r="Y212" s="157"/>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2"/>
      <c r="BB212" s="102"/>
      <c r="BC212" s="102"/>
      <c r="BD212" s="103"/>
      <c r="BE212" s="105"/>
      <c r="BF212" s="102"/>
      <c r="BG212" s="102"/>
      <c r="BH212" s="102"/>
      <c r="BI212" s="102"/>
      <c r="BJ212" s="103"/>
      <c r="BK212" s="102"/>
      <c r="BL212" s="102"/>
      <c r="BM212" s="102"/>
      <c r="BN212" s="102"/>
      <c r="BO212" s="104"/>
      <c r="BP212" s="102"/>
      <c r="BQ212" s="102"/>
      <c r="BR212" s="105"/>
      <c r="BS212" s="106"/>
      <c r="BT212" s="102"/>
      <c r="BU212" s="107"/>
      <c r="BV212" s="106"/>
      <c r="BW212" s="108"/>
      <c r="BX212" s="109"/>
      <c r="BY212" s="102"/>
      <c r="BZ212" s="102"/>
      <c r="CA212" s="102"/>
      <c r="CB212" s="102"/>
      <c r="CC212" s="102"/>
      <c r="CD212" s="102"/>
      <c r="CE212" s="102"/>
      <c r="CF212" s="102"/>
      <c r="CG212" s="102"/>
      <c r="CH212" s="102"/>
      <c r="CI212" s="102"/>
      <c r="CJ212" s="102"/>
      <c r="CK212" s="102"/>
      <c r="CL212" s="102"/>
      <c r="CM212" s="158"/>
      <c r="CN212" s="102"/>
      <c r="CO212" s="102"/>
    </row>
    <row r="213" spans="1:93" x14ac:dyDescent="0.2">
      <c r="A213" s="175"/>
      <c r="B213" s="145"/>
      <c r="C213" s="146"/>
      <c r="D213" s="145"/>
      <c r="E213" s="146"/>
      <c r="F213" s="167"/>
      <c r="G213" s="147"/>
      <c r="H213" s="160"/>
      <c r="I213" s="148"/>
      <c r="J213" s="148"/>
      <c r="M213" s="120"/>
      <c r="N213" s="150"/>
      <c r="O213" s="173"/>
      <c r="P213" s="169"/>
      <c r="Q213" s="170"/>
      <c r="R213" s="152"/>
      <c r="S213" s="153"/>
      <c r="T213" s="153"/>
      <c r="U213" s="154"/>
      <c r="V213" s="155"/>
      <c r="W213" s="156"/>
      <c r="X213" s="102"/>
      <c r="Y213" s="157"/>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2"/>
      <c r="BB213" s="102"/>
      <c r="BC213" s="102"/>
      <c r="BD213" s="103"/>
      <c r="BE213" s="105"/>
      <c r="BF213" s="102"/>
      <c r="BG213" s="102"/>
      <c r="BH213" s="102"/>
      <c r="BI213" s="102"/>
      <c r="BJ213" s="103"/>
      <c r="BK213" s="102"/>
      <c r="BL213" s="102"/>
      <c r="BM213" s="102"/>
      <c r="BN213" s="102"/>
      <c r="BO213" s="104"/>
      <c r="BP213" s="102"/>
      <c r="BQ213" s="102"/>
      <c r="BR213" s="105"/>
      <c r="BS213" s="106"/>
      <c r="BT213" s="102"/>
      <c r="BU213" s="107"/>
      <c r="BV213" s="106"/>
      <c r="BW213" s="108"/>
      <c r="BX213" s="109"/>
      <c r="BY213" s="102"/>
      <c r="BZ213" s="102"/>
      <c r="CA213" s="102"/>
      <c r="CB213" s="102"/>
      <c r="CC213" s="102"/>
      <c r="CD213" s="102"/>
      <c r="CE213" s="102"/>
      <c r="CF213" s="102"/>
      <c r="CG213" s="102"/>
      <c r="CH213" s="102"/>
      <c r="CI213" s="102"/>
      <c r="CJ213" s="102"/>
      <c r="CK213" s="102"/>
      <c r="CL213" s="102"/>
      <c r="CM213" s="158"/>
      <c r="CN213" s="102"/>
      <c r="CO213" s="102"/>
    </row>
    <row r="214" spans="1:93" x14ac:dyDescent="0.2">
      <c r="A214" s="175"/>
      <c r="B214" s="145"/>
      <c r="C214" s="146"/>
      <c r="D214" s="145"/>
      <c r="E214" s="146"/>
      <c r="F214" s="167"/>
      <c r="G214" s="147"/>
      <c r="H214" s="160"/>
      <c r="I214" s="148"/>
      <c r="J214" s="148"/>
      <c r="M214" s="120"/>
      <c r="N214" s="150"/>
      <c r="O214" s="173"/>
      <c r="P214" s="169"/>
      <c r="Q214" s="170"/>
      <c r="R214" s="152"/>
      <c r="S214" s="153"/>
      <c r="T214" s="153"/>
      <c r="U214" s="154"/>
      <c r="V214" s="155"/>
      <c r="W214" s="156"/>
      <c r="X214" s="102"/>
      <c r="Y214" s="157"/>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2"/>
      <c r="BB214" s="102"/>
      <c r="BC214" s="102"/>
      <c r="BD214" s="103"/>
      <c r="BE214" s="105"/>
      <c r="BF214" s="102"/>
      <c r="BG214" s="102"/>
      <c r="BH214" s="102"/>
      <c r="BI214" s="102"/>
      <c r="BJ214" s="103"/>
      <c r="BK214" s="102"/>
      <c r="BL214" s="102"/>
      <c r="BM214" s="102"/>
      <c r="BN214" s="102"/>
      <c r="BO214" s="104"/>
      <c r="BP214" s="102"/>
      <c r="BQ214" s="102"/>
      <c r="BR214" s="105"/>
      <c r="BS214" s="106"/>
      <c r="BT214" s="102"/>
      <c r="BU214" s="107"/>
      <c r="BV214" s="106"/>
      <c r="BW214" s="108"/>
      <c r="BX214" s="109"/>
      <c r="BY214" s="102"/>
      <c r="BZ214" s="102"/>
      <c r="CA214" s="102"/>
      <c r="CB214" s="102"/>
      <c r="CC214" s="102"/>
      <c r="CD214" s="102"/>
      <c r="CE214" s="102"/>
      <c r="CF214" s="102"/>
      <c r="CG214" s="102"/>
      <c r="CH214" s="102"/>
      <c r="CI214" s="102"/>
      <c r="CJ214" s="102"/>
      <c r="CK214" s="102"/>
      <c r="CL214" s="102"/>
      <c r="CM214" s="158"/>
      <c r="CN214" s="102"/>
      <c r="CO214" s="102"/>
    </row>
    <row r="215" spans="1:93" x14ac:dyDescent="0.2">
      <c r="A215" s="175"/>
      <c r="B215" s="145"/>
      <c r="C215" s="146"/>
      <c r="D215" s="145"/>
      <c r="E215" s="146"/>
      <c r="F215" s="167"/>
      <c r="G215" s="147"/>
      <c r="H215" s="160"/>
      <c r="I215" s="148"/>
      <c r="J215" s="148"/>
      <c r="M215" s="120"/>
      <c r="N215" s="150"/>
      <c r="O215" s="173"/>
      <c r="P215" s="169"/>
      <c r="Q215" s="170"/>
      <c r="R215" s="152"/>
      <c r="S215" s="153"/>
      <c r="T215" s="153"/>
      <c r="U215" s="154"/>
      <c r="V215" s="155"/>
      <c r="W215" s="156"/>
      <c r="X215" s="102"/>
      <c r="Y215" s="157"/>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2"/>
      <c r="BB215" s="102"/>
      <c r="BC215" s="102"/>
      <c r="BD215" s="103"/>
      <c r="BE215" s="105"/>
      <c r="BF215" s="102"/>
      <c r="BG215" s="102"/>
      <c r="BH215" s="102"/>
      <c r="BI215" s="102"/>
      <c r="BJ215" s="103"/>
      <c r="BK215" s="102"/>
      <c r="BL215" s="102"/>
      <c r="BM215" s="102"/>
      <c r="BN215" s="102"/>
      <c r="BO215" s="104"/>
      <c r="BP215" s="102"/>
      <c r="BQ215" s="102"/>
      <c r="BR215" s="105"/>
      <c r="BS215" s="106"/>
      <c r="BT215" s="102"/>
      <c r="BU215" s="107"/>
      <c r="BV215" s="106"/>
      <c r="BW215" s="108"/>
      <c r="BX215" s="109"/>
      <c r="BY215" s="102"/>
      <c r="BZ215" s="102"/>
      <c r="CA215" s="102"/>
      <c r="CB215" s="102"/>
      <c r="CC215" s="102"/>
      <c r="CD215" s="102"/>
      <c r="CE215" s="102"/>
      <c r="CF215" s="102"/>
      <c r="CG215" s="102"/>
      <c r="CH215" s="102"/>
      <c r="CI215" s="102"/>
      <c r="CJ215" s="102"/>
      <c r="CK215" s="102"/>
      <c r="CL215" s="102"/>
      <c r="CM215" s="158"/>
      <c r="CN215" s="102"/>
      <c r="CO215" s="102"/>
    </row>
    <row r="216" spans="1:93" x14ac:dyDescent="0.2">
      <c r="A216" s="175"/>
      <c r="B216" s="145"/>
      <c r="C216" s="146"/>
      <c r="D216" s="145"/>
      <c r="E216" s="146"/>
      <c r="F216" s="167"/>
      <c r="G216" s="147"/>
      <c r="H216" s="160"/>
      <c r="I216" s="148"/>
      <c r="J216" s="148"/>
      <c r="M216" s="120"/>
      <c r="N216" s="150"/>
      <c r="O216" s="173"/>
      <c r="P216" s="169"/>
      <c r="Q216" s="170"/>
      <c r="R216" s="152"/>
      <c r="S216" s="153"/>
      <c r="T216" s="153"/>
      <c r="U216" s="154"/>
      <c r="V216" s="155"/>
      <c r="W216" s="156"/>
      <c r="X216" s="102"/>
      <c r="Y216" s="157"/>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2"/>
      <c r="BB216" s="102"/>
      <c r="BC216" s="102"/>
      <c r="BD216" s="103"/>
      <c r="BE216" s="105"/>
      <c r="BF216" s="102"/>
      <c r="BG216" s="102"/>
      <c r="BH216" s="102"/>
      <c r="BI216" s="102"/>
      <c r="BJ216" s="103"/>
      <c r="BK216" s="102"/>
      <c r="BL216" s="102"/>
      <c r="BM216" s="102"/>
      <c r="BN216" s="102"/>
      <c r="BO216" s="104"/>
      <c r="BP216" s="102"/>
      <c r="BQ216" s="102"/>
      <c r="BR216" s="105"/>
      <c r="BS216" s="106"/>
      <c r="BT216" s="102"/>
      <c r="BU216" s="107"/>
      <c r="BV216" s="106"/>
      <c r="BW216" s="108"/>
      <c r="BX216" s="109"/>
      <c r="BY216" s="102"/>
      <c r="BZ216" s="102"/>
      <c r="CA216" s="102"/>
      <c r="CB216" s="102"/>
      <c r="CC216" s="102"/>
      <c r="CD216" s="102"/>
      <c r="CE216" s="102"/>
      <c r="CF216" s="102"/>
      <c r="CG216" s="102"/>
      <c r="CH216" s="102"/>
      <c r="CI216" s="102"/>
      <c r="CJ216" s="102"/>
      <c r="CK216" s="102"/>
      <c r="CL216" s="102"/>
      <c r="CM216" s="158"/>
      <c r="CN216" s="102"/>
      <c r="CO216" s="102"/>
    </row>
    <row r="217" spans="1:93" x14ac:dyDescent="0.2">
      <c r="A217" s="175"/>
      <c r="B217" s="145"/>
      <c r="C217" s="146"/>
      <c r="D217" s="145"/>
      <c r="E217" s="146"/>
      <c r="F217" s="167"/>
      <c r="G217" s="147"/>
      <c r="H217" s="160"/>
      <c r="I217" s="148"/>
      <c r="J217" s="148"/>
      <c r="M217" s="120"/>
      <c r="N217" s="150"/>
      <c r="O217" s="173"/>
      <c r="P217" s="169"/>
      <c r="Q217" s="170"/>
      <c r="R217" s="152"/>
      <c r="S217" s="153"/>
      <c r="T217" s="153"/>
      <c r="U217" s="154"/>
      <c r="V217" s="155"/>
      <c r="W217" s="156"/>
      <c r="X217" s="102"/>
      <c r="Y217" s="157"/>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2"/>
      <c r="BB217" s="102"/>
      <c r="BC217" s="102"/>
      <c r="BD217" s="103"/>
      <c r="BE217" s="105"/>
      <c r="BF217" s="102"/>
      <c r="BG217" s="102"/>
      <c r="BH217" s="102"/>
      <c r="BI217" s="102"/>
      <c r="BJ217" s="103"/>
      <c r="BK217" s="102"/>
      <c r="BL217" s="102"/>
      <c r="BM217" s="102"/>
      <c r="BN217" s="102"/>
      <c r="BO217" s="104"/>
      <c r="BP217" s="102"/>
      <c r="BQ217" s="102"/>
      <c r="BR217" s="105"/>
      <c r="BS217" s="106"/>
      <c r="BT217" s="102"/>
      <c r="BU217" s="107"/>
      <c r="BV217" s="106"/>
      <c r="BW217" s="108"/>
      <c r="BX217" s="109"/>
      <c r="BY217" s="102"/>
      <c r="BZ217" s="102"/>
      <c r="CA217" s="102"/>
      <c r="CB217" s="102"/>
      <c r="CC217" s="102"/>
      <c r="CD217" s="102"/>
      <c r="CE217" s="102"/>
      <c r="CF217" s="102"/>
      <c r="CG217" s="102"/>
      <c r="CH217" s="102"/>
      <c r="CI217" s="102"/>
      <c r="CJ217" s="102"/>
      <c r="CK217" s="102"/>
      <c r="CL217" s="102"/>
      <c r="CM217" s="158"/>
      <c r="CN217" s="102"/>
      <c r="CO217" s="102"/>
    </row>
    <row r="218" spans="1:93" x14ac:dyDescent="0.2">
      <c r="A218" s="175"/>
      <c r="B218" s="145"/>
      <c r="C218" s="146"/>
      <c r="D218" s="145"/>
      <c r="E218" s="146"/>
      <c r="F218" s="167"/>
      <c r="G218" s="147"/>
      <c r="H218" s="160"/>
      <c r="I218" s="148"/>
      <c r="J218" s="148"/>
      <c r="M218" s="120"/>
      <c r="N218" s="150"/>
      <c r="O218" s="173"/>
      <c r="P218" s="169"/>
      <c r="Q218" s="170"/>
      <c r="R218" s="152"/>
      <c r="S218" s="153"/>
      <c r="T218" s="153"/>
      <c r="U218" s="154"/>
      <c r="V218" s="155"/>
      <c r="W218" s="156"/>
      <c r="X218" s="102"/>
      <c r="Y218" s="157"/>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2"/>
      <c r="BB218" s="102"/>
      <c r="BC218" s="102"/>
      <c r="BD218" s="103"/>
      <c r="BE218" s="105"/>
      <c r="BF218" s="102"/>
      <c r="BG218" s="102"/>
      <c r="BH218" s="102"/>
      <c r="BI218" s="102"/>
      <c r="BJ218" s="103"/>
      <c r="BK218" s="102"/>
      <c r="BL218" s="102"/>
      <c r="BM218" s="102"/>
      <c r="BN218" s="102"/>
      <c r="BO218" s="104"/>
      <c r="BP218" s="102"/>
      <c r="BQ218" s="102"/>
      <c r="BR218" s="105"/>
      <c r="BS218" s="106"/>
      <c r="BT218" s="102"/>
      <c r="BU218" s="107"/>
      <c r="BV218" s="106"/>
      <c r="BW218" s="108"/>
      <c r="BX218" s="109"/>
      <c r="BY218" s="102"/>
      <c r="BZ218" s="102"/>
      <c r="CA218" s="102"/>
      <c r="CB218" s="102"/>
      <c r="CC218" s="102"/>
      <c r="CD218" s="102"/>
      <c r="CE218" s="102"/>
      <c r="CF218" s="102"/>
      <c r="CG218" s="102"/>
      <c r="CH218" s="102"/>
      <c r="CI218" s="102"/>
      <c r="CJ218" s="102"/>
      <c r="CK218" s="102"/>
      <c r="CL218" s="102"/>
      <c r="CM218" s="158"/>
      <c r="CN218" s="102"/>
      <c r="CO218" s="102"/>
    </row>
    <row r="219" spans="1:93" x14ac:dyDescent="0.2">
      <c r="A219" s="175"/>
      <c r="B219" s="145"/>
      <c r="C219" s="146"/>
      <c r="D219" s="145"/>
      <c r="E219" s="146"/>
      <c r="F219" s="167"/>
      <c r="G219" s="147"/>
      <c r="H219" s="160"/>
      <c r="I219" s="148"/>
      <c r="J219" s="148"/>
      <c r="M219" s="120"/>
      <c r="N219" s="150"/>
      <c r="O219" s="173"/>
      <c r="P219" s="169"/>
      <c r="Q219" s="170"/>
      <c r="R219" s="152"/>
      <c r="S219" s="153"/>
      <c r="T219" s="153"/>
      <c r="U219" s="154"/>
      <c r="V219" s="155"/>
      <c r="W219" s="156"/>
      <c r="X219" s="102"/>
      <c r="Y219" s="157"/>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2"/>
      <c r="BB219" s="102"/>
      <c r="BC219" s="102"/>
      <c r="BD219" s="103"/>
      <c r="BE219" s="105"/>
      <c r="BF219" s="102"/>
      <c r="BG219" s="102"/>
      <c r="BH219" s="102"/>
      <c r="BI219" s="102"/>
      <c r="BJ219" s="103"/>
      <c r="BK219" s="102"/>
      <c r="BL219" s="102"/>
      <c r="BM219" s="102"/>
      <c r="BN219" s="102"/>
      <c r="BO219" s="104"/>
      <c r="BP219" s="102"/>
      <c r="BQ219" s="102"/>
      <c r="BR219" s="105"/>
      <c r="BS219" s="106"/>
      <c r="BT219" s="102"/>
      <c r="BU219" s="107"/>
      <c r="BV219" s="106"/>
      <c r="BW219" s="108"/>
      <c r="BX219" s="109"/>
      <c r="BY219" s="102"/>
      <c r="BZ219" s="102"/>
      <c r="CA219" s="102"/>
      <c r="CB219" s="102"/>
      <c r="CC219" s="102"/>
      <c r="CD219" s="102"/>
      <c r="CE219" s="102"/>
      <c r="CF219" s="102"/>
      <c r="CG219" s="102"/>
      <c r="CH219" s="102"/>
      <c r="CI219" s="102"/>
      <c r="CJ219" s="102"/>
      <c r="CK219" s="102"/>
      <c r="CL219" s="102"/>
      <c r="CM219" s="158"/>
      <c r="CN219" s="102"/>
      <c r="CO219" s="102"/>
    </row>
    <row r="220" spans="1:93" x14ac:dyDescent="0.2">
      <c r="A220" s="175"/>
      <c r="B220" s="145"/>
      <c r="C220" s="146"/>
      <c r="D220" s="145"/>
      <c r="E220" s="146"/>
      <c r="F220" s="167"/>
      <c r="G220" s="147"/>
      <c r="H220" s="160"/>
      <c r="I220" s="148"/>
      <c r="J220" s="148"/>
      <c r="M220" s="120"/>
      <c r="N220" s="150"/>
      <c r="O220" s="173"/>
      <c r="P220" s="169"/>
      <c r="Q220" s="170"/>
      <c r="R220" s="152"/>
      <c r="S220" s="153"/>
      <c r="T220" s="153"/>
      <c r="U220" s="154"/>
      <c r="V220" s="155"/>
      <c r="W220" s="156"/>
      <c r="X220" s="102"/>
      <c r="Y220" s="157"/>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2"/>
      <c r="BB220" s="102"/>
      <c r="BC220" s="102"/>
      <c r="BD220" s="103"/>
      <c r="BE220" s="105"/>
      <c r="BF220" s="102"/>
      <c r="BG220" s="102"/>
      <c r="BH220" s="102"/>
      <c r="BI220" s="102"/>
      <c r="BJ220" s="103"/>
      <c r="BK220" s="102"/>
      <c r="BL220" s="102"/>
      <c r="BM220" s="102"/>
      <c r="BN220" s="102"/>
      <c r="BO220" s="104"/>
      <c r="BP220" s="102"/>
      <c r="BQ220" s="102"/>
      <c r="BR220" s="105"/>
      <c r="BS220" s="106"/>
      <c r="BT220" s="102"/>
      <c r="BU220" s="107"/>
      <c r="BV220" s="106"/>
      <c r="BW220" s="108"/>
      <c r="BX220" s="109"/>
      <c r="BY220" s="102"/>
      <c r="BZ220" s="102"/>
      <c r="CA220" s="102"/>
      <c r="CB220" s="102"/>
      <c r="CC220" s="102"/>
      <c r="CD220" s="102"/>
      <c r="CE220" s="102"/>
      <c r="CF220" s="102"/>
      <c r="CG220" s="102"/>
      <c r="CH220" s="102"/>
      <c r="CI220" s="102"/>
      <c r="CJ220" s="102"/>
      <c r="CK220" s="102"/>
      <c r="CL220" s="102"/>
      <c r="CM220" s="158"/>
      <c r="CN220" s="102"/>
      <c r="CO220" s="102"/>
    </row>
    <row r="221" spans="1:93" x14ac:dyDescent="0.2">
      <c r="A221" s="175"/>
      <c r="B221" s="145"/>
      <c r="C221" s="146"/>
      <c r="D221" s="145"/>
      <c r="E221" s="146"/>
      <c r="F221" s="167"/>
      <c r="G221" s="147"/>
      <c r="H221" s="160"/>
      <c r="I221" s="148"/>
      <c r="J221" s="148"/>
      <c r="M221" s="120"/>
      <c r="N221" s="150"/>
      <c r="O221" s="173"/>
      <c r="P221" s="169"/>
      <c r="Q221" s="170"/>
      <c r="R221" s="152"/>
      <c r="S221" s="153"/>
      <c r="T221" s="153"/>
      <c r="U221" s="154"/>
      <c r="V221" s="155"/>
      <c r="W221" s="156"/>
      <c r="X221" s="102"/>
      <c r="Y221" s="157"/>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2"/>
      <c r="BB221" s="102"/>
      <c r="BC221" s="102"/>
      <c r="BD221" s="103"/>
      <c r="BE221" s="105"/>
      <c r="BF221" s="102"/>
      <c r="BG221" s="102"/>
      <c r="BH221" s="102"/>
      <c r="BI221" s="102"/>
      <c r="BJ221" s="103"/>
      <c r="BK221" s="102"/>
      <c r="BL221" s="102"/>
      <c r="BM221" s="102"/>
      <c r="BN221" s="102"/>
      <c r="BO221" s="104"/>
      <c r="BP221" s="102"/>
      <c r="BQ221" s="102"/>
      <c r="BR221" s="105"/>
      <c r="BS221" s="106"/>
      <c r="BT221" s="102"/>
      <c r="BU221" s="107"/>
      <c r="BV221" s="106"/>
      <c r="BW221" s="108"/>
      <c r="BX221" s="109"/>
      <c r="BY221" s="102"/>
      <c r="BZ221" s="102"/>
      <c r="CA221" s="102"/>
      <c r="CB221" s="102"/>
      <c r="CC221" s="102"/>
      <c r="CD221" s="102"/>
      <c r="CE221" s="102"/>
      <c r="CF221" s="102"/>
      <c r="CG221" s="102"/>
      <c r="CH221" s="102"/>
      <c r="CI221" s="102"/>
      <c r="CJ221" s="102"/>
      <c r="CK221" s="102"/>
      <c r="CL221" s="102"/>
      <c r="CM221" s="158"/>
      <c r="CN221" s="102"/>
      <c r="CO221" s="102"/>
    </row>
    <row r="222" spans="1:93" x14ac:dyDescent="0.2">
      <c r="A222" s="175"/>
      <c r="B222" s="145"/>
      <c r="C222" s="146"/>
      <c r="D222" s="145"/>
      <c r="E222" s="146"/>
      <c r="F222" s="167"/>
      <c r="G222" s="147"/>
      <c r="H222" s="160"/>
      <c r="I222" s="148"/>
      <c r="J222" s="148"/>
      <c r="M222" s="120"/>
      <c r="N222" s="150"/>
      <c r="O222" s="173"/>
      <c r="P222" s="169"/>
      <c r="Q222" s="170"/>
      <c r="R222" s="152"/>
      <c r="S222" s="153"/>
      <c r="T222" s="153"/>
      <c r="U222" s="154"/>
      <c r="V222" s="155"/>
      <c r="W222" s="156"/>
      <c r="X222" s="102"/>
      <c r="Y222" s="157"/>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2"/>
      <c r="BB222" s="102"/>
      <c r="BC222" s="102"/>
      <c r="BD222" s="103"/>
      <c r="BE222" s="105"/>
      <c r="BF222" s="102"/>
      <c r="BG222" s="102"/>
      <c r="BH222" s="102"/>
      <c r="BI222" s="102"/>
      <c r="BJ222" s="103"/>
      <c r="BK222" s="102"/>
      <c r="BL222" s="102"/>
      <c r="BM222" s="102"/>
      <c r="BN222" s="102"/>
      <c r="BO222" s="104"/>
      <c r="BP222" s="102"/>
      <c r="BQ222" s="102"/>
      <c r="BR222" s="105"/>
      <c r="BS222" s="106"/>
      <c r="BT222" s="102"/>
      <c r="BU222" s="107"/>
      <c r="BV222" s="106"/>
      <c r="BW222" s="108"/>
      <c r="BX222" s="109"/>
      <c r="BY222" s="102"/>
      <c r="BZ222" s="102"/>
      <c r="CA222" s="102"/>
      <c r="CB222" s="102"/>
      <c r="CC222" s="102"/>
      <c r="CD222" s="102"/>
      <c r="CE222" s="102"/>
      <c r="CF222" s="102"/>
      <c r="CG222" s="102"/>
      <c r="CH222" s="102"/>
      <c r="CI222" s="102"/>
      <c r="CJ222" s="102"/>
      <c r="CK222" s="102"/>
      <c r="CL222" s="102"/>
      <c r="CM222" s="158"/>
      <c r="CN222" s="102"/>
      <c r="CO222" s="102"/>
    </row>
    <row r="223" spans="1:93" x14ac:dyDescent="0.2">
      <c r="A223" s="175"/>
      <c r="B223" s="145"/>
      <c r="C223" s="146"/>
      <c r="D223" s="145"/>
      <c r="E223" s="146"/>
      <c r="F223" s="167"/>
      <c r="G223" s="147"/>
      <c r="H223" s="160"/>
      <c r="I223" s="148"/>
      <c r="J223" s="148"/>
      <c r="M223" s="120"/>
      <c r="N223" s="150"/>
      <c r="O223" s="173"/>
      <c r="P223" s="169"/>
      <c r="Q223" s="170"/>
      <c r="R223" s="152"/>
      <c r="S223" s="153"/>
      <c r="T223" s="153"/>
      <c r="U223" s="154"/>
      <c r="V223" s="155"/>
      <c r="W223" s="156"/>
      <c r="X223" s="102"/>
      <c r="Y223" s="157"/>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2"/>
      <c r="BB223" s="102"/>
      <c r="BC223" s="102"/>
      <c r="BD223" s="103"/>
      <c r="BE223" s="105"/>
      <c r="BF223" s="102"/>
      <c r="BG223" s="102"/>
      <c r="BH223" s="102"/>
      <c r="BI223" s="102"/>
      <c r="BJ223" s="103"/>
      <c r="BK223" s="102"/>
      <c r="BL223" s="102"/>
      <c r="BM223" s="102"/>
      <c r="BN223" s="102"/>
      <c r="BO223" s="104"/>
      <c r="BP223" s="102"/>
      <c r="BQ223" s="102"/>
      <c r="BR223" s="105"/>
      <c r="BS223" s="106"/>
      <c r="BT223" s="102"/>
      <c r="BU223" s="107"/>
      <c r="BV223" s="106"/>
      <c r="BW223" s="108"/>
      <c r="BX223" s="109"/>
      <c r="BY223" s="102"/>
      <c r="BZ223" s="102"/>
      <c r="CA223" s="102"/>
      <c r="CB223" s="102"/>
      <c r="CC223" s="102"/>
      <c r="CD223" s="102"/>
      <c r="CE223" s="102"/>
      <c r="CF223" s="102"/>
      <c r="CG223" s="102"/>
      <c r="CH223" s="102"/>
      <c r="CI223" s="102"/>
      <c r="CJ223" s="102"/>
      <c r="CK223" s="102"/>
      <c r="CL223" s="102"/>
      <c r="CM223" s="158"/>
      <c r="CN223" s="102"/>
      <c r="CO223" s="102"/>
    </row>
    <row r="224" spans="1:93" x14ac:dyDescent="0.2">
      <c r="A224" s="175"/>
      <c r="B224" s="145"/>
      <c r="C224" s="146"/>
      <c r="D224" s="145"/>
      <c r="E224" s="146"/>
      <c r="F224" s="167"/>
      <c r="G224" s="147"/>
      <c r="H224" s="160"/>
      <c r="I224" s="148"/>
      <c r="J224" s="148"/>
      <c r="M224" s="120"/>
      <c r="N224" s="150"/>
      <c r="O224" s="173"/>
      <c r="P224" s="169"/>
      <c r="Q224" s="170"/>
      <c r="R224" s="152"/>
      <c r="S224" s="153"/>
      <c r="T224" s="153"/>
      <c r="U224" s="154"/>
      <c r="V224" s="155"/>
      <c r="W224" s="156"/>
      <c r="X224" s="102"/>
      <c r="Y224" s="157"/>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2"/>
      <c r="BB224" s="102"/>
      <c r="BC224" s="102"/>
      <c r="BD224" s="103"/>
      <c r="BE224" s="105"/>
      <c r="BF224" s="102"/>
      <c r="BG224" s="102"/>
      <c r="BH224" s="102"/>
      <c r="BI224" s="102"/>
      <c r="BJ224" s="103"/>
      <c r="BK224" s="102"/>
      <c r="BL224" s="102"/>
      <c r="BM224" s="102"/>
      <c r="BN224" s="102"/>
      <c r="BO224" s="104"/>
      <c r="BP224" s="102"/>
      <c r="BQ224" s="102"/>
      <c r="BR224" s="105"/>
      <c r="BS224" s="106"/>
      <c r="BT224" s="102"/>
      <c r="BU224" s="107"/>
      <c r="BV224" s="106"/>
      <c r="BW224" s="108"/>
      <c r="BX224" s="109"/>
      <c r="BY224" s="102"/>
      <c r="BZ224" s="102"/>
      <c r="CA224" s="102"/>
      <c r="CB224" s="102"/>
      <c r="CC224" s="102"/>
      <c r="CD224" s="102"/>
      <c r="CE224" s="102"/>
      <c r="CF224" s="102"/>
      <c r="CG224" s="102"/>
      <c r="CH224" s="102"/>
      <c r="CI224" s="102"/>
      <c r="CJ224" s="102"/>
      <c r="CK224" s="102"/>
      <c r="CL224" s="102"/>
      <c r="CM224" s="158"/>
      <c r="CN224" s="102"/>
      <c r="CO224" s="102"/>
    </row>
    <row r="225" spans="1:93" x14ac:dyDescent="0.2">
      <c r="A225" s="175"/>
      <c r="B225" s="145"/>
      <c r="C225" s="146"/>
      <c r="D225" s="145"/>
      <c r="E225" s="146"/>
      <c r="F225" s="167"/>
      <c r="G225" s="147"/>
      <c r="H225" s="160"/>
      <c r="I225" s="148"/>
      <c r="J225" s="148"/>
      <c r="M225" s="120"/>
      <c r="N225" s="150"/>
      <c r="O225" s="173"/>
      <c r="P225" s="169"/>
      <c r="Q225" s="170"/>
      <c r="R225" s="152"/>
      <c r="S225" s="153"/>
      <c r="T225" s="153"/>
      <c r="U225" s="154"/>
      <c r="V225" s="155"/>
      <c r="W225" s="156"/>
      <c r="X225" s="102"/>
      <c r="Y225" s="157"/>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2"/>
      <c r="BB225" s="102"/>
      <c r="BC225" s="102"/>
      <c r="BD225" s="103"/>
      <c r="BE225" s="105"/>
      <c r="BF225" s="102"/>
      <c r="BG225" s="102"/>
      <c r="BH225" s="102"/>
      <c r="BI225" s="102"/>
      <c r="BJ225" s="103"/>
      <c r="BK225" s="102"/>
      <c r="BL225" s="102"/>
      <c r="BM225" s="102"/>
      <c r="BN225" s="102"/>
      <c r="BO225" s="104"/>
      <c r="BP225" s="102"/>
      <c r="BQ225" s="102"/>
      <c r="BR225" s="105"/>
      <c r="BS225" s="106"/>
      <c r="BT225" s="102"/>
      <c r="BU225" s="107"/>
      <c r="BV225" s="106"/>
      <c r="BW225" s="108"/>
      <c r="BX225" s="109"/>
      <c r="BY225" s="102"/>
      <c r="BZ225" s="102"/>
      <c r="CA225" s="102"/>
      <c r="CB225" s="102"/>
      <c r="CC225" s="102"/>
      <c r="CD225" s="102"/>
      <c r="CE225" s="102"/>
      <c r="CF225" s="102"/>
      <c r="CG225" s="102"/>
      <c r="CH225" s="102"/>
      <c r="CI225" s="102"/>
      <c r="CJ225" s="102"/>
      <c r="CK225" s="102"/>
      <c r="CL225" s="102"/>
      <c r="CM225" s="158"/>
      <c r="CN225" s="102"/>
      <c r="CO225" s="102"/>
    </row>
    <row r="226" spans="1:93" x14ac:dyDescent="0.2">
      <c r="A226" s="175"/>
      <c r="B226" s="145"/>
      <c r="C226" s="146"/>
      <c r="D226" s="145"/>
      <c r="E226" s="146"/>
      <c r="F226" s="167"/>
      <c r="G226" s="147"/>
      <c r="H226" s="160"/>
      <c r="I226" s="148"/>
      <c r="J226" s="148"/>
      <c r="M226" s="120"/>
      <c r="N226" s="150"/>
      <c r="O226" s="173"/>
      <c r="P226" s="169"/>
      <c r="Q226" s="170"/>
      <c r="R226" s="152"/>
      <c r="S226" s="153"/>
      <c r="T226" s="153"/>
      <c r="U226" s="154"/>
      <c r="V226" s="155"/>
      <c r="W226" s="156"/>
      <c r="X226" s="102"/>
      <c r="Y226" s="157"/>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2"/>
      <c r="BB226" s="102"/>
      <c r="BC226" s="102"/>
      <c r="BD226" s="103"/>
      <c r="BE226" s="105"/>
      <c r="BF226" s="102"/>
      <c r="BG226" s="102"/>
      <c r="BH226" s="102"/>
      <c r="BI226" s="102"/>
      <c r="BJ226" s="103"/>
      <c r="BK226" s="102"/>
      <c r="BL226" s="102"/>
      <c r="BM226" s="102"/>
      <c r="BN226" s="102"/>
      <c r="BO226" s="104"/>
      <c r="BP226" s="102"/>
      <c r="BQ226" s="102"/>
      <c r="BR226" s="105"/>
      <c r="BS226" s="106"/>
      <c r="BT226" s="102"/>
      <c r="BU226" s="107"/>
      <c r="BV226" s="106"/>
      <c r="BW226" s="108"/>
      <c r="BX226" s="109"/>
      <c r="BY226" s="102"/>
      <c r="BZ226" s="102"/>
      <c r="CA226" s="102"/>
      <c r="CB226" s="102"/>
      <c r="CC226" s="102"/>
      <c r="CD226" s="102"/>
      <c r="CE226" s="102"/>
      <c r="CF226" s="102"/>
      <c r="CG226" s="102"/>
      <c r="CH226" s="102"/>
      <c r="CI226" s="102"/>
      <c r="CJ226" s="102"/>
      <c r="CK226" s="102"/>
      <c r="CL226" s="102"/>
      <c r="CM226" s="158"/>
      <c r="CN226" s="102"/>
      <c r="CO226" s="102"/>
    </row>
    <row r="227" spans="1:93" x14ac:dyDescent="0.2">
      <c r="A227" s="175"/>
      <c r="B227" s="145"/>
      <c r="C227" s="146"/>
      <c r="D227" s="145"/>
      <c r="E227" s="146"/>
      <c r="F227" s="167"/>
      <c r="G227" s="147"/>
      <c r="H227" s="160"/>
      <c r="I227" s="148"/>
      <c r="J227" s="148"/>
      <c r="M227" s="120"/>
      <c r="N227" s="150"/>
      <c r="O227" s="173"/>
      <c r="P227" s="169"/>
      <c r="Q227" s="170"/>
      <c r="R227" s="152"/>
      <c r="S227" s="153"/>
      <c r="T227" s="153"/>
      <c r="U227" s="154"/>
      <c r="V227" s="155"/>
      <c r="W227" s="156"/>
      <c r="X227" s="102"/>
      <c r="Y227" s="157"/>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2"/>
      <c r="BB227" s="102"/>
      <c r="BC227" s="102"/>
      <c r="BD227" s="103"/>
      <c r="BE227" s="105"/>
      <c r="BF227" s="102"/>
      <c r="BG227" s="102"/>
      <c r="BH227" s="102"/>
      <c r="BI227" s="102"/>
      <c r="BJ227" s="103"/>
      <c r="BK227" s="102"/>
      <c r="BL227" s="102"/>
      <c r="BM227" s="102"/>
      <c r="BN227" s="102"/>
      <c r="BO227" s="104"/>
      <c r="BP227" s="102"/>
      <c r="BQ227" s="102"/>
      <c r="BR227" s="105"/>
      <c r="BS227" s="106"/>
      <c r="BT227" s="102"/>
      <c r="BU227" s="107"/>
      <c r="BV227" s="106"/>
      <c r="BW227" s="108"/>
      <c r="BX227" s="109"/>
      <c r="BY227" s="102"/>
      <c r="BZ227" s="102"/>
      <c r="CA227" s="102"/>
      <c r="CB227" s="102"/>
      <c r="CC227" s="102"/>
      <c r="CD227" s="102"/>
      <c r="CE227" s="102"/>
      <c r="CF227" s="102"/>
      <c r="CG227" s="102"/>
      <c r="CH227" s="102"/>
      <c r="CI227" s="102"/>
      <c r="CJ227" s="102"/>
      <c r="CK227" s="102"/>
      <c r="CL227" s="102"/>
      <c r="CM227" s="158"/>
      <c r="CN227" s="102"/>
      <c r="CO227" s="102"/>
    </row>
    <row r="228" spans="1:93" x14ac:dyDescent="0.2">
      <c r="A228" s="175"/>
      <c r="B228" s="145"/>
      <c r="C228" s="146"/>
      <c r="D228" s="145"/>
      <c r="E228" s="146"/>
      <c r="F228" s="167"/>
      <c r="G228" s="147"/>
      <c r="H228" s="160"/>
      <c r="I228" s="148"/>
      <c r="J228" s="148"/>
      <c r="M228" s="120"/>
      <c r="N228" s="150"/>
      <c r="O228" s="173"/>
      <c r="P228" s="169"/>
      <c r="Q228" s="170"/>
      <c r="R228" s="152"/>
      <c r="S228" s="153"/>
      <c r="T228" s="153"/>
      <c r="U228" s="154"/>
      <c r="V228" s="155"/>
      <c r="W228" s="156"/>
      <c r="X228" s="102"/>
      <c r="Y228" s="157"/>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2"/>
      <c r="BB228" s="102"/>
      <c r="BC228" s="102"/>
      <c r="BD228" s="103"/>
      <c r="BE228" s="105"/>
      <c r="BF228" s="102"/>
      <c r="BG228" s="102"/>
      <c r="BH228" s="102"/>
      <c r="BI228" s="102"/>
      <c r="BJ228" s="103"/>
      <c r="BK228" s="102"/>
      <c r="BL228" s="102"/>
      <c r="BM228" s="102"/>
      <c r="BN228" s="102"/>
      <c r="BO228" s="104"/>
      <c r="BP228" s="102"/>
      <c r="BQ228" s="102"/>
      <c r="BR228" s="105"/>
      <c r="BS228" s="106"/>
      <c r="BT228" s="102"/>
      <c r="BU228" s="107"/>
      <c r="BV228" s="106"/>
      <c r="BW228" s="108"/>
      <c r="BX228" s="109"/>
      <c r="BY228" s="102"/>
      <c r="BZ228" s="102"/>
      <c r="CA228" s="102"/>
      <c r="CB228" s="102"/>
      <c r="CC228" s="102"/>
      <c r="CD228" s="102"/>
      <c r="CE228" s="102"/>
      <c r="CF228" s="102"/>
      <c r="CG228" s="102"/>
      <c r="CH228" s="102"/>
      <c r="CI228" s="102"/>
      <c r="CJ228" s="102"/>
      <c r="CK228" s="102"/>
      <c r="CL228" s="102"/>
      <c r="CM228" s="158"/>
      <c r="CN228" s="102"/>
      <c r="CO228" s="102"/>
    </row>
    <row r="229" spans="1:93" x14ac:dyDescent="0.2">
      <c r="A229" s="175"/>
      <c r="B229" s="145"/>
      <c r="C229" s="146"/>
      <c r="D229" s="145"/>
      <c r="E229" s="146"/>
      <c r="F229" s="167"/>
      <c r="G229" s="147"/>
      <c r="H229" s="160"/>
      <c r="I229" s="148"/>
      <c r="J229" s="148"/>
      <c r="M229" s="120"/>
      <c r="N229" s="150"/>
      <c r="O229" s="173"/>
      <c r="P229" s="169"/>
      <c r="Q229" s="170"/>
      <c r="R229" s="152"/>
      <c r="S229" s="153"/>
      <c r="T229" s="153"/>
      <c r="U229" s="154"/>
      <c r="V229" s="155"/>
      <c r="W229" s="156"/>
      <c r="X229" s="102"/>
      <c r="Y229" s="157"/>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2"/>
      <c r="BB229" s="102"/>
      <c r="BC229" s="102"/>
      <c r="BD229" s="103"/>
      <c r="BE229" s="105"/>
      <c r="BF229" s="102"/>
      <c r="BG229" s="102"/>
      <c r="BH229" s="102"/>
      <c r="BI229" s="102"/>
      <c r="BJ229" s="103"/>
      <c r="BK229" s="102"/>
      <c r="BL229" s="102"/>
      <c r="BM229" s="102"/>
      <c r="BN229" s="102"/>
      <c r="BO229" s="104"/>
      <c r="BP229" s="102"/>
      <c r="BQ229" s="102"/>
      <c r="BR229" s="105"/>
      <c r="BS229" s="106"/>
      <c r="BT229" s="102"/>
      <c r="BU229" s="107"/>
      <c r="BV229" s="106"/>
      <c r="BW229" s="108"/>
      <c r="BX229" s="109"/>
      <c r="BY229" s="102"/>
      <c r="BZ229" s="102"/>
      <c r="CA229" s="102"/>
      <c r="CB229" s="102"/>
      <c r="CC229" s="102"/>
      <c r="CD229" s="102"/>
      <c r="CE229" s="102"/>
      <c r="CF229" s="102"/>
      <c r="CG229" s="102"/>
      <c r="CH229" s="102"/>
      <c r="CI229" s="102"/>
      <c r="CJ229" s="102"/>
      <c r="CK229" s="102"/>
      <c r="CL229" s="102"/>
      <c r="CM229" s="158"/>
      <c r="CN229" s="102"/>
      <c r="CO229" s="102"/>
    </row>
    <row r="230" spans="1:93" x14ac:dyDescent="0.2">
      <c r="A230" s="175"/>
      <c r="B230" s="145"/>
      <c r="C230" s="146"/>
      <c r="D230" s="145"/>
      <c r="E230" s="146"/>
      <c r="F230" s="167"/>
      <c r="G230" s="147"/>
      <c r="H230" s="160"/>
      <c r="I230" s="148"/>
      <c r="J230" s="148"/>
      <c r="M230" s="120"/>
      <c r="N230" s="150"/>
      <c r="O230" s="173"/>
      <c r="P230" s="169"/>
      <c r="Q230" s="170"/>
      <c r="R230" s="152"/>
      <c r="S230" s="153"/>
      <c r="T230" s="153"/>
      <c r="U230" s="154"/>
      <c r="V230" s="155"/>
      <c r="W230" s="156"/>
      <c r="X230" s="102"/>
      <c r="Y230" s="157"/>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2"/>
      <c r="BB230" s="102"/>
      <c r="BC230" s="102"/>
      <c r="BD230" s="103"/>
      <c r="BE230" s="105"/>
      <c r="BF230" s="102"/>
      <c r="BG230" s="102"/>
      <c r="BH230" s="102"/>
      <c r="BI230" s="102"/>
      <c r="BJ230" s="103"/>
      <c r="BK230" s="102"/>
      <c r="BL230" s="102"/>
      <c r="BM230" s="102"/>
      <c r="BN230" s="102"/>
      <c r="BO230" s="104"/>
      <c r="BP230" s="102"/>
      <c r="BQ230" s="102"/>
      <c r="BR230" s="105"/>
      <c r="BS230" s="106"/>
      <c r="BT230" s="102"/>
      <c r="BU230" s="107"/>
      <c r="BV230" s="106"/>
      <c r="BW230" s="108"/>
      <c r="BX230" s="109"/>
      <c r="BY230" s="102"/>
      <c r="BZ230" s="102"/>
      <c r="CA230" s="102"/>
      <c r="CB230" s="102"/>
      <c r="CC230" s="102"/>
      <c r="CD230" s="102"/>
      <c r="CE230" s="102"/>
      <c r="CF230" s="102"/>
      <c r="CG230" s="102"/>
      <c r="CH230" s="102"/>
      <c r="CI230" s="102"/>
      <c r="CJ230" s="102"/>
      <c r="CK230" s="102"/>
      <c r="CL230" s="102"/>
      <c r="CM230" s="158"/>
      <c r="CN230" s="102"/>
      <c r="CO230" s="102"/>
    </row>
    <row r="231" spans="1:93" x14ac:dyDescent="0.2">
      <c r="A231" s="175"/>
      <c r="B231" s="145"/>
      <c r="C231" s="146"/>
      <c r="D231" s="145"/>
      <c r="E231" s="146"/>
      <c r="F231" s="167"/>
      <c r="G231" s="147"/>
      <c r="H231" s="160"/>
      <c r="I231" s="148"/>
      <c r="J231" s="148"/>
      <c r="M231" s="120"/>
      <c r="N231" s="150"/>
      <c r="O231" s="173"/>
      <c r="P231" s="169"/>
      <c r="Q231" s="170"/>
      <c r="R231" s="152"/>
      <c r="S231" s="153"/>
      <c r="T231" s="153"/>
      <c r="U231" s="154"/>
      <c r="V231" s="155"/>
      <c r="W231" s="156"/>
      <c r="X231" s="102"/>
      <c r="Y231" s="157"/>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2"/>
      <c r="BB231" s="102"/>
      <c r="BC231" s="102"/>
      <c r="BD231" s="103"/>
      <c r="BE231" s="105"/>
      <c r="BF231" s="102"/>
      <c r="BG231" s="102"/>
      <c r="BH231" s="102"/>
      <c r="BI231" s="102"/>
      <c r="BJ231" s="103"/>
      <c r="BK231" s="102"/>
      <c r="BL231" s="102"/>
      <c r="BM231" s="102"/>
      <c r="BN231" s="102"/>
      <c r="BO231" s="104"/>
      <c r="BP231" s="102"/>
      <c r="BQ231" s="102"/>
      <c r="BR231" s="105"/>
      <c r="BS231" s="106"/>
      <c r="BT231" s="102"/>
      <c r="BU231" s="107"/>
      <c r="BV231" s="106"/>
      <c r="BW231" s="108"/>
      <c r="BX231" s="109"/>
      <c r="BY231" s="102"/>
      <c r="BZ231" s="102"/>
      <c r="CA231" s="102"/>
      <c r="CB231" s="102"/>
      <c r="CC231" s="102"/>
      <c r="CD231" s="102"/>
      <c r="CE231" s="102"/>
      <c r="CF231" s="102"/>
      <c r="CG231" s="102"/>
      <c r="CH231" s="102"/>
      <c r="CI231" s="102"/>
      <c r="CJ231" s="102"/>
      <c r="CK231" s="102"/>
      <c r="CL231" s="102"/>
      <c r="CM231" s="158"/>
      <c r="CN231" s="102"/>
      <c r="CO231" s="102"/>
    </row>
    <row r="232" spans="1:93" x14ac:dyDescent="0.2">
      <c r="A232" s="175"/>
      <c r="B232" s="145"/>
      <c r="C232" s="146"/>
      <c r="D232" s="145"/>
      <c r="E232" s="146"/>
      <c r="F232" s="167"/>
      <c r="G232" s="147"/>
      <c r="H232" s="160"/>
      <c r="I232" s="148"/>
      <c r="J232" s="148"/>
      <c r="M232" s="120"/>
      <c r="N232" s="150"/>
      <c r="O232" s="173"/>
      <c r="P232" s="169"/>
      <c r="Q232" s="170"/>
      <c r="R232" s="152"/>
      <c r="S232" s="153"/>
      <c r="T232" s="153"/>
      <c r="U232" s="154"/>
      <c r="V232" s="155"/>
      <c r="W232" s="156"/>
      <c r="X232" s="102"/>
      <c r="Y232" s="157"/>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2"/>
      <c r="BB232" s="102"/>
      <c r="BC232" s="102"/>
      <c r="BD232" s="103"/>
      <c r="BE232" s="105"/>
      <c r="BF232" s="102"/>
      <c r="BG232" s="102"/>
      <c r="BH232" s="102"/>
      <c r="BI232" s="102"/>
      <c r="BJ232" s="103"/>
      <c r="BK232" s="102"/>
      <c r="BL232" s="102"/>
      <c r="BM232" s="102"/>
      <c r="BN232" s="102"/>
      <c r="BO232" s="104"/>
      <c r="BP232" s="102"/>
      <c r="BQ232" s="102"/>
      <c r="BR232" s="105"/>
      <c r="BS232" s="106"/>
      <c r="BT232" s="102"/>
      <c r="BU232" s="107"/>
      <c r="BV232" s="106"/>
      <c r="BW232" s="108"/>
      <c r="BX232" s="109"/>
      <c r="BY232" s="102"/>
      <c r="BZ232" s="102"/>
      <c r="CA232" s="102"/>
      <c r="CB232" s="102"/>
      <c r="CC232" s="102"/>
      <c r="CD232" s="102"/>
      <c r="CE232" s="102"/>
      <c r="CF232" s="102"/>
      <c r="CG232" s="102"/>
      <c r="CH232" s="102"/>
      <c r="CI232" s="102"/>
      <c r="CJ232" s="102"/>
      <c r="CK232" s="102"/>
      <c r="CL232" s="102"/>
      <c r="CM232" s="158"/>
      <c r="CN232" s="102"/>
      <c r="CO232" s="102"/>
    </row>
    <row r="233" spans="1:93" x14ac:dyDescent="0.2">
      <c r="A233" s="175"/>
      <c r="B233" s="145"/>
      <c r="C233" s="146"/>
      <c r="D233" s="145"/>
      <c r="E233" s="146"/>
      <c r="F233" s="167"/>
      <c r="G233" s="147"/>
      <c r="H233" s="160"/>
      <c r="I233" s="148"/>
      <c r="J233" s="148"/>
      <c r="M233" s="120"/>
      <c r="N233" s="150"/>
      <c r="O233" s="173"/>
      <c r="P233" s="169"/>
      <c r="Q233" s="170"/>
      <c r="R233" s="152"/>
      <c r="S233" s="153"/>
      <c r="T233" s="153"/>
      <c r="U233" s="154"/>
      <c r="V233" s="155"/>
      <c r="W233" s="156"/>
      <c r="X233" s="102"/>
      <c r="Y233" s="157"/>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2"/>
      <c r="BB233" s="102"/>
      <c r="BC233" s="102"/>
      <c r="BD233" s="103"/>
      <c r="BE233" s="105"/>
      <c r="BF233" s="102"/>
      <c r="BG233" s="102"/>
      <c r="BH233" s="102"/>
      <c r="BI233" s="102"/>
      <c r="BJ233" s="103"/>
      <c r="BK233" s="102"/>
      <c r="BL233" s="102"/>
      <c r="BM233" s="102"/>
      <c r="BN233" s="102"/>
      <c r="BO233" s="104"/>
      <c r="BP233" s="102"/>
      <c r="BQ233" s="102"/>
      <c r="BR233" s="105"/>
      <c r="BS233" s="106"/>
      <c r="BT233" s="102"/>
      <c r="BU233" s="107"/>
      <c r="BV233" s="106"/>
      <c r="BW233" s="108"/>
      <c r="BX233" s="109"/>
      <c r="BY233" s="102"/>
      <c r="BZ233" s="102"/>
      <c r="CA233" s="102"/>
      <c r="CB233" s="102"/>
      <c r="CC233" s="102"/>
      <c r="CD233" s="102"/>
      <c r="CE233" s="102"/>
      <c r="CF233" s="102"/>
      <c r="CG233" s="102"/>
      <c r="CH233" s="102"/>
      <c r="CI233" s="102"/>
      <c r="CJ233" s="102"/>
      <c r="CK233" s="102"/>
      <c r="CL233" s="102"/>
      <c r="CM233" s="158"/>
      <c r="CN233" s="102"/>
      <c r="CO233" s="102"/>
    </row>
    <row r="234" spans="1:93" x14ac:dyDescent="0.2">
      <c r="A234" s="175"/>
      <c r="B234" s="145"/>
      <c r="C234" s="146"/>
      <c r="D234" s="145"/>
      <c r="E234" s="146"/>
      <c r="F234" s="167"/>
      <c r="G234" s="147"/>
      <c r="H234" s="160"/>
      <c r="I234" s="148"/>
      <c r="J234" s="148"/>
      <c r="M234" s="120"/>
      <c r="N234" s="150"/>
      <c r="O234" s="173"/>
      <c r="P234" s="169"/>
      <c r="Q234" s="170"/>
      <c r="R234" s="152"/>
      <c r="S234" s="153"/>
      <c r="T234" s="153"/>
      <c r="U234" s="154"/>
      <c r="V234" s="155"/>
      <c r="W234" s="156"/>
      <c r="X234" s="102"/>
      <c r="Y234" s="157"/>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2"/>
      <c r="BB234" s="102"/>
      <c r="BC234" s="102"/>
      <c r="BD234" s="103"/>
      <c r="BE234" s="105"/>
      <c r="BF234" s="102"/>
      <c r="BG234" s="102"/>
      <c r="BH234" s="102"/>
      <c r="BI234" s="102"/>
      <c r="BJ234" s="103"/>
      <c r="BK234" s="102"/>
      <c r="BL234" s="102"/>
      <c r="BM234" s="102"/>
      <c r="BN234" s="102"/>
      <c r="BO234" s="104"/>
      <c r="BP234" s="102"/>
      <c r="BQ234" s="102"/>
      <c r="BR234" s="105"/>
      <c r="BS234" s="106"/>
      <c r="BT234" s="102"/>
      <c r="BU234" s="107"/>
      <c r="BV234" s="106"/>
      <c r="BW234" s="108"/>
      <c r="BX234" s="109"/>
      <c r="BY234" s="102"/>
      <c r="BZ234" s="102"/>
      <c r="CA234" s="102"/>
      <c r="CB234" s="102"/>
      <c r="CC234" s="102"/>
      <c r="CD234" s="102"/>
      <c r="CE234" s="102"/>
      <c r="CF234" s="102"/>
      <c r="CG234" s="102"/>
      <c r="CH234" s="102"/>
      <c r="CI234" s="102"/>
      <c r="CJ234" s="102"/>
      <c r="CK234" s="102"/>
      <c r="CL234" s="102"/>
      <c r="CM234" s="158"/>
      <c r="CN234" s="102"/>
      <c r="CO234" s="102"/>
    </row>
    <row r="235" spans="1:93" x14ac:dyDescent="0.2">
      <c r="A235" s="175"/>
      <c r="B235" s="145"/>
      <c r="C235" s="146"/>
      <c r="D235" s="145"/>
      <c r="E235" s="146"/>
      <c r="F235" s="167"/>
      <c r="G235" s="147"/>
      <c r="H235" s="160"/>
      <c r="I235" s="148"/>
      <c r="J235" s="148"/>
      <c r="M235" s="120"/>
      <c r="N235" s="150"/>
      <c r="O235" s="173"/>
      <c r="P235" s="169"/>
      <c r="Q235" s="170"/>
      <c r="R235" s="152"/>
      <c r="S235" s="153"/>
      <c r="T235" s="153"/>
      <c r="U235" s="154"/>
      <c r="V235" s="155"/>
      <c r="W235" s="156"/>
      <c r="X235" s="102"/>
      <c r="Y235" s="157"/>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2"/>
      <c r="BB235" s="102"/>
      <c r="BC235" s="102"/>
      <c r="BD235" s="103"/>
      <c r="BE235" s="105"/>
      <c r="BF235" s="102"/>
      <c r="BG235" s="102"/>
      <c r="BH235" s="102"/>
      <c r="BI235" s="102"/>
      <c r="BJ235" s="103"/>
      <c r="BK235" s="102"/>
      <c r="BL235" s="102"/>
      <c r="BM235" s="102"/>
      <c r="BN235" s="102"/>
      <c r="BO235" s="104"/>
      <c r="BP235" s="102"/>
      <c r="BQ235" s="102"/>
      <c r="BR235" s="105"/>
      <c r="BS235" s="106"/>
      <c r="BT235" s="102"/>
      <c r="BU235" s="107"/>
      <c r="BV235" s="106"/>
      <c r="BW235" s="108"/>
      <c r="BX235" s="109"/>
      <c r="BY235" s="102"/>
      <c r="BZ235" s="102"/>
      <c r="CA235" s="102"/>
      <c r="CB235" s="102"/>
      <c r="CC235" s="102"/>
      <c r="CD235" s="102"/>
      <c r="CE235" s="102"/>
      <c r="CF235" s="102"/>
      <c r="CG235" s="102"/>
      <c r="CH235" s="102"/>
      <c r="CI235" s="102"/>
      <c r="CJ235" s="102"/>
      <c r="CK235" s="102"/>
      <c r="CL235" s="102"/>
      <c r="CM235" s="158"/>
      <c r="CN235" s="102"/>
      <c r="CO235" s="102"/>
    </row>
    <row r="236" spans="1:93" x14ac:dyDescent="0.2">
      <c r="A236" s="175"/>
      <c r="B236" s="145"/>
      <c r="C236" s="146"/>
      <c r="D236" s="145"/>
      <c r="E236" s="146"/>
      <c r="F236" s="167"/>
      <c r="G236" s="147"/>
      <c r="H236" s="160"/>
      <c r="I236" s="148"/>
      <c r="J236" s="148"/>
      <c r="M236" s="120"/>
      <c r="N236" s="150"/>
      <c r="O236" s="173"/>
      <c r="P236" s="169"/>
      <c r="Q236" s="170"/>
      <c r="R236" s="152"/>
      <c r="S236" s="153"/>
      <c r="T236" s="153"/>
      <c r="U236" s="154"/>
      <c r="V236" s="155"/>
      <c r="W236" s="156"/>
      <c r="X236" s="102"/>
      <c r="Y236" s="157"/>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2"/>
      <c r="BB236" s="102"/>
      <c r="BC236" s="102"/>
      <c r="BD236" s="103"/>
      <c r="BE236" s="105"/>
      <c r="BF236" s="102"/>
      <c r="BG236" s="102"/>
      <c r="BH236" s="102"/>
      <c r="BI236" s="102"/>
      <c r="BJ236" s="103"/>
      <c r="BK236" s="102"/>
      <c r="BL236" s="102"/>
      <c r="BM236" s="102"/>
      <c r="BN236" s="102"/>
      <c r="BO236" s="104"/>
      <c r="BP236" s="102"/>
      <c r="BQ236" s="102"/>
      <c r="BR236" s="105"/>
      <c r="BS236" s="106"/>
      <c r="BT236" s="102"/>
      <c r="BU236" s="107"/>
      <c r="BV236" s="106"/>
      <c r="BW236" s="108"/>
      <c r="BX236" s="109"/>
      <c r="BY236" s="102"/>
      <c r="BZ236" s="102"/>
      <c r="CA236" s="102"/>
      <c r="CB236" s="102"/>
      <c r="CC236" s="102"/>
      <c r="CD236" s="102"/>
      <c r="CE236" s="102"/>
      <c r="CF236" s="102"/>
      <c r="CG236" s="102"/>
      <c r="CH236" s="102"/>
      <c r="CI236" s="102"/>
      <c r="CJ236" s="102"/>
      <c r="CK236" s="102"/>
      <c r="CL236" s="102"/>
      <c r="CM236" s="158"/>
      <c r="CN236" s="102"/>
      <c r="CO236" s="102"/>
    </row>
    <row r="237" spans="1:93" x14ac:dyDescent="0.2">
      <c r="A237" s="175"/>
      <c r="B237" s="145"/>
      <c r="C237" s="146"/>
      <c r="D237" s="145"/>
      <c r="E237" s="146"/>
      <c r="F237" s="167"/>
      <c r="G237" s="147"/>
      <c r="H237" s="160"/>
      <c r="I237" s="148"/>
      <c r="J237" s="148"/>
      <c r="M237" s="120"/>
      <c r="N237" s="150"/>
      <c r="O237" s="173"/>
      <c r="P237" s="169"/>
      <c r="Q237" s="170"/>
      <c r="R237" s="152"/>
      <c r="S237" s="153"/>
      <c r="T237" s="153"/>
      <c r="U237" s="154"/>
      <c r="V237" s="155"/>
      <c r="W237" s="156"/>
      <c r="X237" s="102"/>
      <c r="Y237" s="157"/>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2"/>
      <c r="BB237" s="102"/>
      <c r="BC237" s="102"/>
      <c r="BD237" s="103"/>
      <c r="BE237" s="105"/>
      <c r="BF237" s="102"/>
      <c r="BG237" s="102"/>
      <c r="BH237" s="102"/>
      <c r="BI237" s="102"/>
      <c r="BJ237" s="103"/>
      <c r="BK237" s="102"/>
      <c r="BL237" s="102"/>
      <c r="BM237" s="102"/>
      <c r="BN237" s="102"/>
      <c r="BO237" s="104"/>
      <c r="BP237" s="102"/>
      <c r="BQ237" s="102"/>
      <c r="BR237" s="105"/>
      <c r="BS237" s="106"/>
      <c r="BT237" s="102"/>
      <c r="BU237" s="107"/>
      <c r="BV237" s="106"/>
      <c r="BW237" s="108"/>
      <c r="BX237" s="109"/>
      <c r="BY237" s="102"/>
      <c r="BZ237" s="102"/>
      <c r="CA237" s="102"/>
      <c r="CB237" s="102"/>
      <c r="CC237" s="102"/>
      <c r="CD237" s="102"/>
      <c r="CE237" s="102"/>
      <c r="CF237" s="102"/>
      <c r="CG237" s="102"/>
      <c r="CH237" s="102"/>
      <c r="CI237" s="102"/>
      <c r="CJ237" s="102"/>
      <c r="CK237" s="102"/>
      <c r="CL237" s="102"/>
      <c r="CM237" s="158"/>
      <c r="CN237" s="102"/>
      <c r="CO237" s="102"/>
    </row>
    <row r="238" spans="1:93" x14ac:dyDescent="0.2">
      <c r="A238" s="175"/>
      <c r="B238" s="145"/>
      <c r="C238" s="146"/>
      <c r="D238" s="145"/>
      <c r="E238" s="146"/>
      <c r="F238" s="167"/>
      <c r="G238" s="147"/>
      <c r="H238" s="160"/>
      <c r="I238" s="148"/>
      <c r="J238" s="148"/>
      <c r="M238" s="120"/>
      <c r="N238" s="150"/>
      <c r="O238" s="173"/>
      <c r="P238" s="169"/>
      <c r="Q238" s="170"/>
      <c r="R238" s="152"/>
      <c r="S238" s="153"/>
      <c r="T238" s="153"/>
      <c r="U238" s="154"/>
      <c r="V238" s="155"/>
      <c r="W238" s="156"/>
      <c r="X238" s="102"/>
      <c r="Y238" s="157"/>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2"/>
      <c r="BB238" s="102"/>
      <c r="BC238" s="102"/>
      <c r="BD238" s="103"/>
      <c r="BE238" s="105"/>
      <c r="BF238" s="102"/>
      <c r="BG238" s="102"/>
      <c r="BH238" s="102"/>
      <c r="BI238" s="102"/>
      <c r="BJ238" s="103"/>
      <c r="BK238" s="102"/>
      <c r="BL238" s="102"/>
      <c r="BM238" s="102"/>
      <c r="BN238" s="102"/>
      <c r="BO238" s="104"/>
      <c r="BP238" s="102"/>
      <c r="BQ238" s="102"/>
      <c r="BR238" s="105"/>
      <c r="BS238" s="106"/>
      <c r="BT238" s="102"/>
      <c r="BU238" s="107"/>
      <c r="BV238" s="106"/>
      <c r="BW238" s="108"/>
      <c r="BX238" s="109"/>
      <c r="BY238" s="102"/>
      <c r="BZ238" s="102"/>
      <c r="CA238" s="102"/>
      <c r="CB238" s="102"/>
      <c r="CC238" s="102"/>
      <c r="CD238" s="102"/>
      <c r="CE238" s="102"/>
      <c r="CF238" s="102"/>
      <c r="CG238" s="102"/>
      <c r="CH238" s="102"/>
      <c r="CI238" s="102"/>
      <c r="CJ238" s="102"/>
      <c r="CK238" s="102"/>
      <c r="CL238" s="102"/>
      <c r="CM238" s="158"/>
      <c r="CN238" s="102"/>
      <c r="CO238" s="102"/>
    </row>
    <row r="239" spans="1:93" x14ac:dyDescent="0.2">
      <c r="A239" s="175"/>
      <c r="B239" s="145"/>
      <c r="C239" s="146"/>
      <c r="D239" s="145"/>
      <c r="E239" s="146"/>
      <c r="F239" s="167"/>
      <c r="G239" s="147"/>
      <c r="H239" s="160"/>
      <c r="I239" s="148"/>
      <c r="J239" s="148"/>
      <c r="M239" s="120"/>
      <c r="N239" s="150"/>
      <c r="O239" s="173"/>
      <c r="P239" s="169"/>
      <c r="Q239" s="170"/>
      <c r="R239" s="152"/>
      <c r="S239" s="153"/>
      <c r="T239" s="153"/>
      <c r="U239" s="154"/>
      <c r="V239" s="155"/>
      <c r="W239" s="156"/>
      <c r="X239" s="102"/>
      <c r="Y239" s="157"/>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2"/>
      <c r="BB239" s="102"/>
      <c r="BC239" s="102"/>
      <c r="BD239" s="103"/>
      <c r="BE239" s="105"/>
      <c r="BF239" s="102"/>
      <c r="BG239" s="102"/>
      <c r="BH239" s="102"/>
      <c r="BI239" s="102"/>
      <c r="BJ239" s="103"/>
      <c r="BK239" s="102"/>
      <c r="BL239" s="102"/>
      <c r="BM239" s="102"/>
      <c r="BN239" s="102"/>
      <c r="BO239" s="104"/>
      <c r="BP239" s="102"/>
      <c r="BQ239" s="102"/>
      <c r="BR239" s="105"/>
      <c r="BS239" s="106"/>
      <c r="BT239" s="102"/>
      <c r="BU239" s="107"/>
      <c r="BV239" s="106"/>
      <c r="BW239" s="108"/>
      <c r="BX239" s="109"/>
      <c r="BY239" s="102"/>
      <c r="BZ239" s="102"/>
      <c r="CA239" s="102"/>
      <c r="CB239" s="102"/>
      <c r="CC239" s="102"/>
      <c r="CD239" s="102"/>
      <c r="CE239" s="102"/>
      <c r="CF239" s="102"/>
      <c r="CG239" s="102"/>
      <c r="CH239" s="102"/>
      <c r="CI239" s="102"/>
      <c r="CJ239" s="102"/>
      <c r="CK239" s="102"/>
      <c r="CL239" s="102"/>
      <c r="CM239" s="158"/>
      <c r="CN239" s="102"/>
      <c r="CO239" s="102"/>
    </row>
    <row r="240" spans="1:93" x14ac:dyDescent="0.2">
      <c r="A240" s="175"/>
      <c r="B240" s="145"/>
      <c r="C240" s="146"/>
      <c r="D240" s="145"/>
      <c r="E240" s="146"/>
      <c r="F240" s="167"/>
      <c r="G240" s="147"/>
      <c r="H240" s="160"/>
      <c r="I240" s="148"/>
      <c r="J240" s="148"/>
      <c r="M240" s="120"/>
      <c r="N240" s="150"/>
      <c r="O240" s="173"/>
      <c r="P240" s="169"/>
      <c r="Q240" s="170"/>
      <c r="R240" s="152"/>
      <c r="S240" s="153"/>
      <c r="T240" s="153"/>
      <c r="U240" s="154"/>
      <c r="V240" s="155"/>
      <c r="W240" s="156"/>
      <c r="X240" s="102"/>
      <c r="Y240" s="157"/>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2"/>
      <c r="BB240" s="102"/>
      <c r="BC240" s="102"/>
      <c r="BD240" s="103"/>
      <c r="BE240" s="105"/>
      <c r="BF240" s="102"/>
      <c r="BG240" s="102"/>
      <c r="BH240" s="102"/>
      <c r="BI240" s="102"/>
      <c r="BJ240" s="103"/>
      <c r="BK240" s="102"/>
      <c r="BL240" s="102"/>
      <c r="BM240" s="102"/>
      <c r="BN240" s="102"/>
      <c r="BO240" s="104"/>
      <c r="BP240" s="102"/>
      <c r="BQ240" s="102"/>
      <c r="BR240" s="105"/>
      <c r="BS240" s="106"/>
      <c r="BT240" s="102"/>
      <c r="BU240" s="107"/>
      <c r="BV240" s="106"/>
      <c r="BW240" s="108"/>
      <c r="BX240" s="109"/>
      <c r="BY240" s="102"/>
      <c r="BZ240" s="102"/>
      <c r="CA240" s="102"/>
      <c r="CB240" s="102"/>
      <c r="CC240" s="102"/>
      <c r="CD240" s="102"/>
      <c r="CE240" s="102"/>
      <c r="CF240" s="102"/>
      <c r="CG240" s="102"/>
      <c r="CH240" s="102"/>
      <c r="CI240" s="102"/>
      <c r="CJ240" s="102"/>
      <c r="CK240" s="102"/>
      <c r="CL240" s="102"/>
      <c r="CM240" s="158"/>
      <c r="CN240" s="102"/>
      <c r="CO240" s="102"/>
    </row>
    <row r="241" spans="1:93" x14ac:dyDescent="0.2">
      <c r="A241" s="175"/>
      <c r="B241" s="145"/>
      <c r="C241" s="146"/>
      <c r="D241" s="145"/>
      <c r="E241" s="146"/>
      <c r="F241" s="167"/>
      <c r="G241" s="147"/>
      <c r="H241" s="160"/>
      <c r="I241" s="148"/>
      <c r="J241" s="148"/>
      <c r="M241" s="120"/>
      <c r="N241" s="150"/>
      <c r="O241" s="173"/>
      <c r="P241" s="169"/>
      <c r="Q241" s="170"/>
      <c r="R241" s="152"/>
      <c r="S241" s="153"/>
      <c r="T241" s="153"/>
      <c r="U241" s="154"/>
      <c r="V241" s="155"/>
      <c r="W241" s="156"/>
      <c r="X241" s="102"/>
      <c r="Y241" s="157"/>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2"/>
      <c r="BB241" s="102"/>
      <c r="BC241" s="102"/>
      <c r="BD241" s="103"/>
      <c r="BE241" s="105"/>
      <c r="BF241" s="102"/>
      <c r="BG241" s="102"/>
      <c r="BH241" s="102"/>
      <c r="BI241" s="102"/>
      <c r="BJ241" s="103"/>
      <c r="BK241" s="102"/>
      <c r="BL241" s="102"/>
      <c r="BM241" s="102"/>
      <c r="BN241" s="102"/>
      <c r="BO241" s="104"/>
      <c r="BP241" s="102"/>
      <c r="BQ241" s="102"/>
      <c r="BR241" s="105"/>
      <c r="BS241" s="106"/>
      <c r="BT241" s="102"/>
      <c r="BU241" s="107"/>
      <c r="BV241" s="106"/>
      <c r="BW241" s="108"/>
      <c r="BX241" s="109"/>
      <c r="BY241" s="102"/>
      <c r="BZ241" s="102"/>
      <c r="CA241" s="102"/>
      <c r="CB241" s="102"/>
      <c r="CC241" s="102"/>
      <c r="CD241" s="102"/>
      <c r="CE241" s="102"/>
      <c r="CF241" s="102"/>
      <c r="CG241" s="102"/>
      <c r="CH241" s="102"/>
      <c r="CI241" s="102"/>
      <c r="CJ241" s="102"/>
      <c r="CK241" s="102"/>
      <c r="CL241" s="102"/>
      <c r="CM241" s="158"/>
      <c r="CN241" s="102"/>
      <c r="CO241" s="102"/>
    </row>
    <row r="242" spans="1:93" x14ac:dyDescent="0.2">
      <c r="A242" s="175"/>
      <c r="B242" s="145"/>
      <c r="C242" s="146"/>
      <c r="D242" s="145"/>
      <c r="E242" s="146"/>
      <c r="F242" s="167"/>
      <c r="G242" s="147"/>
      <c r="H242" s="160"/>
      <c r="I242" s="148"/>
      <c r="J242" s="148"/>
      <c r="M242" s="120"/>
      <c r="N242" s="150"/>
      <c r="O242" s="173"/>
      <c r="P242" s="169"/>
      <c r="Q242" s="170"/>
      <c r="R242" s="152"/>
      <c r="S242" s="153"/>
      <c r="T242" s="153"/>
      <c r="U242" s="154"/>
      <c r="V242" s="155"/>
      <c r="W242" s="156"/>
      <c r="X242" s="102"/>
      <c r="Y242" s="157"/>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2"/>
      <c r="BB242" s="102"/>
      <c r="BC242" s="102"/>
      <c r="BD242" s="103"/>
      <c r="BE242" s="105"/>
      <c r="BF242" s="102"/>
      <c r="BG242" s="102"/>
      <c r="BH242" s="102"/>
      <c r="BI242" s="102"/>
      <c r="BJ242" s="103"/>
      <c r="BK242" s="102"/>
      <c r="BL242" s="102"/>
      <c r="BM242" s="102"/>
      <c r="BN242" s="102"/>
      <c r="BO242" s="104"/>
      <c r="BP242" s="102"/>
      <c r="BQ242" s="102"/>
      <c r="BR242" s="105"/>
      <c r="BS242" s="106"/>
      <c r="BT242" s="102"/>
      <c r="BU242" s="107"/>
      <c r="BV242" s="106"/>
      <c r="BW242" s="108"/>
      <c r="BX242" s="109"/>
      <c r="BY242" s="102"/>
      <c r="BZ242" s="102"/>
      <c r="CA242" s="102"/>
      <c r="CB242" s="102"/>
      <c r="CC242" s="102"/>
      <c r="CD242" s="102"/>
      <c r="CE242" s="102"/>
      <c r="CF242" s="102"/>
      <c r="CG242" s="102"/>
      <c r="CH242" s="102"/>
      <c r="CI242" s="102"/>
      <c r="CJ242" s="102"/>
      <c r="CK242" s="102"/>
      <c r="CL242" s="102"/>
      <c r="CM242" s="158"/>
      <c r="CN242" s="102"/>
      <c r="CO242" s="102"/>
    </row>
    <row r="243" spans="1:93" x14ac:dyDescent="0.2">
      <c r="A243" s="175"/>
      <c r="B243" s="145"/>
      <c r="C243" s="146"/>
      <c r="D243" s="145"/>
      <c r="E243" s="146"/>
      <c r="F243" s="167"/>
      <c r="G243" s="147"/>
      <c r="H243" s="160"/>
      <c r="I243" s="148"/>
      <c r="J243" s="148"/>
      <c r="M243" s="120"/>
      <c r="N243" s="150"/>
      <c r="O243" s="173"/>
      <c r="P243" s="169"/>
      <c r="Q243" s="170"/>
      <c r="R243" s="152"/>
      <c r="S243" s="153"/>
      <c r="T243" s="153"/>
      <c r="U243" s="154"/>
      <c r="V243" s="155"/>
      <c r="W243" s="156"/>
      <c r="X243" s="102"/>
      <c r="Y243" s="157"/>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2"/>
      <c r="BB243" s="102"/>
      <c r="BC243" s="102"/>
      <c r="BD243" s="103"/>
      <c r="BE243" s="105"/>
      <c r="BF243" s="102"/>
      <c r="BG243" s="102"/>
      <c r="BH243" s="102"/>
      <c r="BI243" s="102"/>
      <c r="BJ243" s="103"/>
      <c r="BK243" s="102"/>
      <c r="BL243" s="102"/>
      <c r="BM243" s="102"/>
      <c r="BN243" s="102"/>
      <c r="BO243" s="104"/>
      <c r="BP243" s="102"/>
      <c r="BQ243" s="102"/>
      <c r="BR243" s="105"/>
      <c r="BS243" s="106"/>
      <c r="BT243" s="102"/>
      <c r="BU243" s="107"/>
      <c r="BV243" s="106"/>
      <c r="BW243" s="108"/>
      <c r="BX243" s="109"/>
      <c r="BY243" s="102"/>
      <c r="BZ243" s="102"/>
      <c r="CA243" s="102"/>
      <c r="CB243" s="102"/>
      <c r="CC243" s="102"/>
      <c r="CD243" s="102"/>
      <c r="CE243" s="102"/>
      <c r="CF243" s="102"/>
      <c r="CG243" s="102"/>
      <c r="CH243" s="102"/>
      <c r="CI243" s="102"/>
      <c r="CJ243" s="102"/>
      <c r="CK243" s="102"/>
      <c r="CL243" s="102"/>
      <c r="CM243" s="158"/>
      <c r="CN243" s="102"/>
      <c r="CO243" s="102"/>
    </row>
    <row r="244" spans="1:93" x14ac:dyDescent="0.2">
      <c r="A244" s="175"/>
      <c r="B244" s="145"/>
      <c r="C244" s="146"/>
      <c r="D244" s="145"/>
      <c r="E244" s="146"/>
      <c r="F244" s="167"/>
      <c r="G244" s="147"/>
      <c r="H244" s="160"/>
      <c r="I244" s="148"/>
      <c r="J244" s="148"/>
      <c r="M244" s="120"/>
      <c r="N244" s="150"/>
      <c r="O244" s="173"/>
      <c r="P244" s="169"/>
      <c r="Q244" s="170"/>
      <c r="R244" s="152"/>
      <c r="S244" s="153"/>
      <c r="T244" s="153"/>
      <c r="U244" s="154"/>
      <c r="V244" s="155"/>
      <c r="W244" s="156"/>
      <c r="X244" s="102"/>
      <c r="Y244" s="157"/>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2"/>
      <c r="BB244" s="102"/>
      <c r="BC244" s="102"/>
      <c r="BD244" s="103"/>
      <c r="BE244" s="105"/>
      <c r="BF244" s="102"/>
      <c r="BG244" s="102"/>
      <c r="BH244" s="102"/>
      <c r="BI244" s="102"/>
      <c r="BJ244" s="103"/>
      <c r="BK244" s="102"/>
      <c r="BL244" s="102"/>
      <c r="BM244" s="102"/>
      <c r="BN244" s="102"/>
      <c r="BO244" s="104"/>
      <c r="BP244" s="102"/>
      <c r="BQ244" s="102"/>
      <c r="BR244" s="105"/>
      <c r="BS244" s="106"/>
      <c r="BT244" s="102"/>
      <c r="BU244" s="107"/>
      <c r="BV244" s="106"/>
      <c r="BW244" s="108"/>
      <c r="BX244" s="109"/>
      <c r="BY244" s="102"/>
      <c r="BZ244" s="102"/>
      <c r="CA244" s="102"/>
      <c r="CB244" s="102"/>
      <c r="CC244" s="102"/>
      <c r="CD244" s="102"/>
      <c r="CE244" s="102"/>
      <c r="CF244" s="102"/>
      <c r="CG244" s="102"/>
      <c r="CH244" s="102"/>
      <c r="CI244" s="102"/>
      <c r="CJ244" s="102"/>
      <c r="CK244" s="102"/>
      <c r="CL244" s="102"/>
      <c r="CM244" s="158"/>
      <c r="CN244" s="102"/>
      <c r="CO244" s="102"/>
    </row>
    <row r="245" spans="1:93" x14ac:dyDescent="0.2">
      <c r="A245" s="175"/>
      <c r="B245" s="145"/>
      <c r="C245" s="146"/>
      <c r="D245" s="145"/>
      <c r="E245" s="146"/>
      <c r="F245" s="167"/>
      <c r="G245" s="147"/>
      <c r="H245" s="160"/>
      <c r="I245" s="148"/>
      <c r="J245" s="148"/>
      <c r="M245" s="120"/>
      <c r="N245" s="150"/>
      <c r="O245" s="173"/>
      <c r="P245" s="169"/>
      <c r="Q245" s="170"/>
      <c r="R245" s="152"/>
      <c r="S245" s="153"/>
      <c r="T245" s="153"/>
      <c r="U245" s="154"/>
      <c r="V245" s="155"/>
      <c r="W245" s="156"/>
      <c r="X245" s="102"/>
      <c r="Y245" s="157"/>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2"/>
      <c r="BB245" s="102"/>
      <c r="BC245" s="102"/>
      <c r="BD245" s="103"/>
      <c r="BE245" s="105"/>
      <c r="BF245" s="102"/>
      <c r="BG245" s="102"/>
      <c r="BH245" s="102"/>
      <c r="BI245" s="102"/>
      <c r="BJ245" s="103"/>
      <c r="BK245" s="102"/>
      <c r="BL245" s="102"/>
      <c r="BM245" s="102"/>
      <c r="BN245" s="102"/>
      <c r="BO245" s="104"/>
      <c r="BP245" s="102"/>
      <c r="BQ245" s="102"/>
      <c r="BR245" s="105"/>
      <c r="BS245" s="106"/>
      <c r="BT245" s="102"/>
      <c r="BU245" s="107"/>
      <c r="BV245" s="106"/>
      <c r="BW245" s="108"/>
      <c r="BX245" s="109"/>
      <c r="BY245" s="102"/>
      <c r="BZ245" s="102"/>
      <c r="CA245" s="102"/>
      <c r="CB245" s="102"/>
      <c r="CC245" s="102"/>
      <c r="CD245" s="102"/>
      <c r="CE245" s="102"/>
      <c r="CF245" s="102"/>
      <c r="CG245" s="102"/>
      <c r="CH245" s="102"/>
      <c r="CI245" s="102"/>
      <c r="CJ245" s="102"/>
      <c r="CK245" s="102"/>
      <c r="CL245" s="102"/>
      <c r="CM245" s="158"/>
      <c r="CN245" s="102"/>
      <c r="CO245" s="102"/>
    </row>
    <row r="246" spans="1:93" x14ac:dyDescent="0.2">
      <c r="A246" s="175"/>
      <c r="B246" s="145"/>
      <c r="C246" s="146"/>
      <c r="D246" s="145"/>
      <c r="E246" s="146"/>
      <c r="F246" s="167"/>
      <c r="G246" s="147"/>
      <c r="H246" s="160"/>
      <c r="I246" s="148"/>
      <c r="J246" s="148"/>
      <c r="M246" s="120"/>
      <c r="N246" s="150"/>
      <c r="O246" s="173"/>
      <c r="P246" s="169"/>
      <c r="Q246" s="170"/>
      <c r="R246" s="152"/>
      <c r="S246" s="153"/>
      <c r="T246" s="153"/>
      <c r="U246" s="154"/>
      <c r="V246" s="155"/>
      <c r="W246" s="156"/>
      <c r="X246" s="102"/>
      <c r="Y246" s="157"/>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2"/>
      <c r="BB246" s="102"/>
      <c r="BC246" s="102"/>
      <c r="BD246" s="103"/>
      <c r="BE246" s="105"/>
      <c r="BF246" s="102"/>
      <c r="BG246" s="102"/>
      <c r="BH246" s="102"/>
      <c r="BI246" s="102"/>
      <c r="BJ246" s="103"/>
      <c r="BK246" s="102"/>
      <c r="BL246" s="102"/>
      <c r="BM246" s="102"/>
      <c r="BN246" s="102"/>
      <c r="BO246" s="104"/>
      <c r="BP246" s="102"/>
      <c r="BQ246" s="102"/>
      <c r="BR246" s="105"/>
      <c r="BS246" s="106"/>
      <c r="BT246" s="102"/>
      <c r="BU246" s="107"/>
      <c r="BV246" s="106"/>
      <c r="BW246" s="108"/>
      <c r="BX246" s="109"/>
      <c r="BY246" s="102"/>
      <c r="BZ246" s="102"/>
      <c r="CA246" s="102"/>
      <c r="CB246" s="102"/>
      <c r="CC246" s="102"/>
      <c r="CD246" s="102"/>
      <c r="CE246" s="102"/>
      <c r="CF246" s="102"/>
      <c r="CG246" s="102"/>
      <c r="CH246" s="102"/>
      <c r="CI246" s="102"/>
      <c r="CJ246" s="102"/>
      <c r="CK246" s="102"/>
      <c r="CL246" s="102"/>
      <c r="CM246" s="158"/>
      <c r="CN246" s="102"/>
      <c r="CO246" s="102"/>
    </row>
    <row r="247" spans="1:93" x14ac:dyDescent="0.2">
      <c r="A247" s="175"/>
      <c r="B247" s="145"/>
      <c r="C247" s="146"/>
      <c r="D247" s="145"/>
      <c r="E247" s="146"/>
      <c r="F247" s="167"/>
      <c r="G247" s="147"/>
      <c r="H247" s="160"/>
      <c r="I247" s="148"/>
      <c r="J247" s="148"/>
      <c r="M247" s="120"/>
      <c r="N247" s="150"/>
      <c r="O247" s="173"/>
      <c r="P247" s="169"/>
      <c r="Q247" s="170"/>
      <c r="R247" s="152"/>
      <c r="S247" s="153"/>
      <c r="T247" s="153"/>
      <c r="U247" s="154"/>
      <c r="V247" s="155"/>
      <c r="W247" s="156"/>
      <c r="X247" s="102"/>
      <c r="Y247" s="157"/>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2"/>
      <c r="BB247" s="102"/>
      <c r="BC247" s="102"/>
      <c r="BD247" s="103"/>
      <c r="BE247" s="105"/>
      <c r="BF247" s="102"/>
      <c r="BG247" s="102"/>
      <c r="BH247" s="102"/>
      <c r="BI247" s="102"/>
      <c r="BJ247" s="103"/>
      <c r="BK247" s="102"/>
      <c r="BL247" s="102"/>
      <c r="BM247" s="102"/>
      <c r="BN247" s="102"/>
      <c r="BO247" s="104"/>
      <c r="BP247" s="102"/>
      <c r="BQ247" s="102"/>
      <c r="BR247" s="105"/>
      <c r="BS247" s="106"/>
      <c r="BT247" s="102"/>
      <c r="BU247" s="107"/>
      <c r="BV247" s="106"/>
      <c r="BW247" s="108"/>
      <c r="BX247" s="109"/>
      <c r="BY247" s="102"/>
      <c r="BZ247" s="102"/>
      <c r="CA247" s="102"/>
      <c r="CB247" s="102"/>
      <c r="CC247" s="102"/>
      <c r="CD247" s="102"/>
      <c r="CE247" s="102"/>
      <c r="CF247" s="102"/>
      <c r="CG247" s="102"/>
      <c r="CH247" s="102"/>
      <c r="CI247" s="102"/>
      <c r="CJ247" s="102"/>
      <c r="CK247" s="102"/>
      <c r="CL247" s="102"/>
      <c r="CM247" s="158"/>
      <c r="CN247" s="102"/>
      <c r="CO247" s="102"/>
    </row>
    <row r="248" spans="1:93" x14ac:dyDescent="0.2">
      <c r="A248" s="175"/>
      <c r="B248" s="145"/>
      <c r="C248" s="146"/>
      <c r="D248" s="145"/>
      <c r="E248" s="146"/>
      <c r="F248" s="167"/>
      <c r="G248" s="147"/>
      <c r="H248" s="160"/>
      <c r="I248" s="148"/>
      <c r="J248" s="148"/>
      <c r="M248" s="120"/>
      <c r="N248" s="150"/>
      <c r="O248" s="173"/>
      <c r="P248" s="169"/>
      <c r="Q248" s="170"/>
      <c r="R248" s="152"/>
      <c r="S248" s="153"/>
      <c r="T248" s="153"/>
      <c r="U248" s="154"/>
      <c r="V248" s="155"/>
      <c r="W248" s="156"/>
      <c r="X248" s="102"/>
      <c r="Y248" s="157"/>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2"/>
      <c r="BB248" s="102"/>
      <c r="BC248" s="102"/>
      <c r="BD248" s="103"/>
      <c r="BE248" s="105"/>
      <c r="BF248" s="102"/>
      <c r="BG248" s="102"/>
      <c r="BH248" s="102"/>
      <c r="BI248" s="102"/>
      <c r="BJ248" s="103"/>
      <c r="BK248" s="102"/>
      <c r="BL248" s="102"/>
      <c r="BM248" s="102"/>
      <c r="BN248" s="102"/>
      <c r="BO248" s="104"/>
      <c r="BP248" s="102"/>
      <c r="BQ248" s="102"/>
      <c r="BR248" s="105"/>
      <c r="BS248" s="106"/>
      <c r="BT248" s="102"/>
      <c r="BU248" s="107"/>
      <c r="BV248" s="106"/>
      <c r="BW248" s="108"/>
      <c r="BX248" s="109"/>
      <c r="BY248" s="102"/>
      <c r="BZ248" s="102"/>
      <c r="CA248" s="102"/>
      <c r="CB248" s="102"/>
      <c r="CC248" s="102"/>
      <c r="CD248" s="102"/>
      <c r="CE248" s="102"/>
      <c r="CF248" s="102"/>
      <c r="CG248" s="102"/>
      <c r="CH248" s="102"/>
      <c r="CI248" s="102"/>
      <c r="CJ248" s="102"/>
      <c r="CK248" s="102"/>
      <c r="CL248" s="102"/>
      <c r="CM248" s="158"/>
      <c r="CN248" s="102"/>
      <c r="CO248" s="102"/>
    </row>
    <row r="249" spans="1:93" x14ac:dyDescent="0.2">
      <c r="A249" s="175"/>
      <c r="B249" s="145"/>
      <c r="C249" s="146"/>
      <c r="D249" s="145"/>
      <c r="E249" s="146"/>
      <c r="F249" s="167"/>
      <c r="G249" s="147"/>
      <c r="H249" s="160"/>
      <c r="I249" s="148"/>
      <c r="J249" s="148"/>
      <c r="M249" s="120"/>
      <c r="N249" s="150"/>
      <c r="O249" s="173"/>
      <c r="P249" s="169"/>
      <c r="Q249" s="170"/>
      <c r="R249" s="152"/>
      <c r="S249" s="153"/>
      <c r="T249" s="153"/>
      <c r="U249" s="154"/>
      <c r="V249" s="155"/>
      <c r="W249" s="156"/>
      <c r="X249" s="102"/>
      <c r="Y249" s="157"/>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2"/>
      <c r="BB249" s="102"/>
      <c r="BC249" s="102"/>
      <c r="BD249" s="103"/>
      <c r="BE249" s="105"/>
      <c r="BF249" s="102"/>
      <c r="BG249" s="102"/>
      <c r="BH249" s="102"/>
      <c r="BI249" s="102"/>
      <c r="BJ249" s="103"/>
      <c r="BK249" s="102"/>
      <c r="BL249" s="102"/>
      <c r="BM249" s="102"/>
      <c r="BN249" s="102"/>
      <c r="BO249" s="104"/>
      <c r="BP249" s="102"/>
      <c r="BQ249" s="102"/>
      <c r="BR249" s="105"/>
      <c r="BS249" s="106"/>
      <c r="BT249" s="102"/>
      <c r="BU249" s="107"/>
      <c r="BV249" s="106"/>
      <c r="BW249" s="108"/>
      <c r="BX249" s="109"/>
      <c r="BY249" s="102"/>
      <c r="BZ249" s="102"/>
      <c r="CA249" s="102"/>
      <c r="CB249" s="102"/>
      <c r="CC249" s="102"/>
      <c r="CD249" s="102"/>
      <c r="CE249" s="102"/>
      <c r="CF249" s="102"/>
      <c r="CG249" s="102"/>
      <c r="CH249" s="102"/>
      <c r="CI249" s="102"/>
      <c r="CJ249" s="102"/>
      <c r="CK249" s="102"/>
      <c r="CL249" s="102"/>
      <c r="CM249" s="158"/>
      <c r="CN249" s="102"/>
      <c r="CO249" s="102"/>
    </row>
    <row r="250" spans="1:93" x14ac:dyDescent="0.2">
      <c r="A250" s="175"/>
      <c r="B250" s="145"/>
      <c r="C250" s="146"/>
      <c r="D250" s="145"/>
      <c r="E250" s="146"/>
      <c r="F250" s="167"/>
      <c r="G250" s="147"/>
      <c r="H250" s="160"/>
      <c r="I250" s="148"/>
      <c r="J250" s="148"/>
      <c r="M250" s="120"/>
      <c r="N250" s="150"/>
      <c r="O250" s="173"/>
      <c r="P250" s="169"/>
      <c r="Q250" s="170"/>
      <c r="R250" s="152"/>
      <c r="S250" s="153"/>
      <c r="T250" s="153"/>
      <c r="U250" s="154"/>
      <c r="V250" s="155"/>
      <c r="W250" s="156"/>
      <c r="X250" s="102"/>
      <c r="Y250" s="157"/>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2"/>
      <c r="BB250" s="102"/>
      <c r="BC250" s="102"/>
      <c r="BD250" s="103"/>
      <c r="BE250" s="105"/>
      <c r="BF250" s="102"/>
      <c r="BG250" s="102"/>
      <c r="BH250" s="102"/>
      <c r="BI250" s="102"/>
      <c r="BJ250" s="103"/>
      <c r="BK250" s="102"/>
      <c r="BL250" s="102"/>
      <c r="BM250" s="102"/>
      <c r="BN250" s="102"/>
      <c r="BO250" s="104"/>
      <c r="BP250" s="102"/>
      <c r="BQ250" s="102"/>
      <c r="BR250" s="105"/>
      <c r="BS250" s="106"/>
      <c r="BT250" s="102"/>
      <c r="BU250" s="107"/>
      <c r="BV250" s="106"/>
      <c r="BW250" s="108"/>
      <c r="BX250" s="109"/>
      <c r="BY250" s="102"/>
      <c r="BZ250" s="102"/>
      <c r="CA250" s="102"/>
      <c r="CB250" s="102"/>
      <c r="CC250" s="102"/>
      <c r="CD250" s="102"/>
      <c r="CE250" s="102"/>
      <c r="CF250" s="102"/>
      <c r="CG250" s="102"/>
      <c r="CH250" s="102"/>
      <c r="CI250" s="102"/>
      <c r="CJ250" s="102"/>
      <c r="CK250" s="102"/>
      <c r="CL250" s="102"/>
      <c r="CM250" s="158"/>
      <c r="CN250" s="102"/>
      <c r="CO250" s="102"/>
    </row>
    <row r="251" spans="1:93" x14ac:dyDescent="0.2">
      <c r="A251" s="175"/>
      <c r="B251" s="145"/>
      <c r="C251" s="146"/>
      <c r="D251" s="145"/>
      <c r="E251" s="146"/>
      <c r="F251" s="167"/>
      <c r="G251" s="147"/>
      <c r="H251" s="160"/>
      <c r="I251" s="148"/>
      <c r="J251" s="148"/>
      <c r="M251" s="120"/>
      <c r="N251" s="150"/>
      <c r="O251" s="173"/>
      <c r="P251" s="169"/>
      <c r="Q251" s="170"/>
      <c r="R251" s="152"/>
      <c r="S251" s="153"/>
      <c r="T251" s="153"/>
      <c r="U251" s="154"/>
      <c r="V251" s="155"/>
      <c r="W251" s="156"/>
      <c r="X251" s="102"/>
      <c r="Y251" s="157"/>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2"/>
      <c r="BB251" s="102"/>
      <c r="BC251" s="102"/>
      <c r="BD251" s="103"/>
      <c r="BE251" s="105"/>
      <c r="BF251" s="102"/>
      <c r="BG251" s="102"/>
      <c r="BH251" s="102"/>
      <c r="BI251" s="102"/>
      <c r="BJ251" s="103"/>
      <c r="BK251" s="102"/>
      <c r="BL251" s="102"/>
      <c r="BM251" s="102"/>
      <c r="BN251" s="102"/>
      <c r="BO251" s="104"/>
      <c r="BP251" s="102"/>
      <c r="BQ251" s="102"/>
      <c r="BR251" s="105"/>
      <c r="BS251" s="106"/>
      <c r="BT251" s="102"/>
      <c r="BU251" s="107"/>
      <c r="BV251" s="106"/>
      <c r="BW251" s="108"/>
      <c r="BX251" s="109"/>
      <c r="BY251" s="102"/>
      <c r="BZ251" s="102"/>
      <c r="CA251" s="102"/>
      <c r="CB251" s="102"/>
      <c r="CC251" s="102"/>
      <c r="CD251" s="102"/>
      <c r="CE251" s="102"/>
      <c r="CF251" s="102"/>
      <c r="CG251" s="102"/>
      <c r="CH251" s="102"/>
      <c r="CI251" s="102"/>
      <c r="CJ251" s="102"/>
      <c r="CK251" s="102"/>
      <c r="CL251" s="102"/>
      <c r="CM251" s="158"/>
      <c r="CN251" s="102"/>
      <c r="CO251" s="102"/>
    </row>
    <row r="252" spans="1:93" x14ac:dyDescent="0.2">
      <c r="A252" s="175"/>
      <c r="B252" s="145"/>
      <c r="C252" s="146"/>
      <c r="D252" s="145"/>
      <c r="E252" s="146"/>
      <c r="F252" s="167"/>
      <c r="G252" s="147"/>
      <c r="H252" s="160"/>
      <c r="I252" s="148"/>
      <c r="J252" s="148"/>
      <c r="M252" s="120"/>
      <c r="N252" s="150"/>
      <c r="O252" s="173"/>
      <c r="P252" s="169"/>
      <c r="Q252" s="170"/>
      <c r="R252" s="152"/>
      <c r="S252" s="153"/>
      <c r="T252" s="153"/>
      <c r="U252" s="154"/>
      <c r="V252" s="155"/>
      <c r="W252" s="156"/>
      <c r="X252" s="102"/>
      <c r="Y252" s="157"/>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2"/>
      <c r="BB252" s="102"/>
      <c r="BC252" s="102"/>
      <c r="BD252" s="103"/>
      <c r="BE252" s="105"/>
      <c r="BF252" s="102"/>
      <c r="BG252" s="102"/>
      <c r="BH252" s="102"/>
      <c r="BI252" s="102"/>
      <c r="BJ252" s="103"/>
      <c r="BK252" s="102"/>
      <c r="BL252" s="102"/>
      <c r="BM252" s="102"/>
      <c r="BN252" s="102"/>
      <c r="BO252" s="104"/>
      <c r="BP252" s="102"/>
      <c r="BQ252" s="102"/>
      <c r="BR252" s="105"/>
      <c r="BS252" s="106"/>
      <c r="BT252" s="102"/>
      <c r="BU252" s="107"/>
      <c r="BV252" s="106"/>
      <c r="BW252" s="108"/>
      <c r="BX252" s="109"/>
      <c r="BY252" s="102"/>
      <c r="BZ252" s="102"/>
      <c r="CA252" s="102"/>
      <c r="CB252" s="102"/>
      <c r="CC252" s="102"/>
      <c r="CD252" s="102"/>
      <c r="CE252" s="102"/>
      <c r="CF252" s="102"/>
      <c r="CG252" s="102"/>
      <c r="CH252" s="102"/>
      <c r="CI252" s="102"/>
      <c r="CJ252" s="102"/>
      <c r="CK252" s="102"/>
      <c r="CL252" s="102"/>
      <c r="CM252" s="158"/>
      <c r="CN252" s="102"/>
      <c r="CO252" s="102"/>
    </row>
    <row r="253" spans="1:93" x14ac:dyDescent="0.2">
      <c r="A253" s="175"/>
      <c r="B253" s="145"/>
      <c r="C253" s="146"/>
      <c r="D253" s="145"/>
      <c r="E253" s="146"/>
      <c r="F253" s="167"/>
      <c r="G253" s="147"/>
      <c r="H253" s="160"/>
      <c r="I253" s="148"/>
      <c r="J253" s="148"/>
      <c r="M253" s="120"/>
      <c r="N253" s="150"/>
      <c r="O253" s="173"/>
      <c r="P253" s="169"/>
      <c r="Q253" s="170"/>
      <c r="R253" s="152"/>
      <c r="S253" s="153"/>
      <c r="T253" s="153"/>
      <c r="U253" s="154"/>
      <c r="V253" s="155"/>
      <c r="W253" s="156"/>
      <c r="X253" s="102"/>
      <c r="Y253" s="157"/>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2"/>
      <c r="BB253" s="102"/>
      <c r="BC253" s="102"/>
      <c r="BD253" s="103"/>
      <c r="BE253" s="105"/>
      <c r="BF253" s="102"/>
      <c r="BG253" s="102"/>
      <c r="BH253" s="102"/>
      <c r="BI253" s="102"/>
      <c r="BJ253" s="103"/>
      <c r="BK253" s="102"/>
      <c r="BL253" s="102"/>
      <c r="BM253" s="102"/>
      <c r="BN253" s="102"/>
      <c r="BO253" s="104"/>
      <c r="BP253" s="102"/>
      <c r="BQ253" s="102"/>
      <c r="BR253" s="105"/>
      <c r="BS253" s="106"/>
      <c r="BT253" s="102"/>
      <c r="BU253" s="107"/>
      <c r="BV253" s="106"/>
      <c r="BW253" s="108"/>
      <c r="BX253" s="109"/>
      <c r="BY253" s="102"/>
      <c r="BZ253" s="102"/>
      <c r="CA253" s="102"/>
      <c r="CB253" s="102"/>
      <c r="CC253" s="102"/>
      <c r="CD253" s="102"/>
      <c r="CE253" s="102"/>
      <c r="CF253" s="102"/>
      <c r="CG253" s="102"/>
      <c r="CH253" s="102"/>
      <c r="CI253" s="102"/>
      <c r="CJ253" s="102"/>
      <c r="CK253" s="102"/>
      <c r="CL253" s="102"/>
      <c r="CM253" s="158"/>
      <c r="CN253" s="102"/>
      <c r="CO253" s="102"/>
    </row>
    <row r="254" spans="1:93" x14ac:dyDescent="0.2">
      <c r="A254" s="175"/>
      <c r="B254" s="145"/>
      <c r="C254" s="146"/>
      <c r="D254" s="145"/>
      <c r="E254" s="146"/>
      <c r="F254" s="167"/>
      <c r="G254" s="147"/>
      <c r="H254" s="160"/>
      <c r="I254" s="148"/>
      <c r="J254" s="148"/>
      <c r="M254" s="120"/>
      <c r="N254" s="150"/>
      <c r="O254" s="173"/>
      <c r="P254" s="169"/>
      <c r="Q254" s="170"/>
      <c r="R254" s="152"/>
      <c r="S254" s="153"/>
      <c r="T254" s="153"/>
      <c r="U254" s="154"/>
      <c r="V254" s="155"/>
      <c r="W254" s="156"/>
      <c r="X254" s="102"/>
      <c r="Y254" s="157"/>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2"/>
      <c r="BB254" s="102"/>
      <c r="BC254" s="102"/>
      <c r="BD254" s="103"/>
      <c r="BE254" s="105"/>
      <c r="BF254" s="102"/>
      <c r="BG254" s="102"/>
      <c r="BH254" s="102"/>
      <c r="BI254" s="102"/>
      <c r="BJ254" s="103"/>
      <c r="BK254" s="102"/>
      <c r="BL254" s="102"/>
      <c r="BM254" s="102"/>
      <c r="BN254" s="102"/>
      <c r="BO254" s="104"/>
      <c r="BP254" s="102"/>
      <c r="BQ254" s="102"/>
      <c r="BR254" s="105"/>
      <c r="BS254" s="106"/>
      <c r="BT254" s="102"/>
      <c r="BU254" s="107"/>
      <c r="BV254" s="106"/>
      <c r="BW254" s="108"/>
      <c r="BX254" s="109"/>
      <c r="BY254" s="102"/>
      <c r="BZ254" s="102"/>
      <c r="CA254" s="102"/>
      <c r="CB254" s="102"/>
      <c r="CC254" s="102"/>
      <c r="CD254" s="102"/>
      <c r="CE254" s="102"/>
      <c r="CF254" s="102"/>
      <c r="CG254" s="102"/>
      <c r="CH254" s="102"/>
      <c r="CI254" s="102"/>
      <c r="CJ254" s="102"/>
      <c r="CK254" s="102"/>
      <c r="CL254" s="102"/>
      <c r="CM254" s="158"/>
      <c r="CN254" s="102"/>
      <c r="CO254" s="102"/>
    </row>
    <row r="255" spans="1:93" x14ac:dyDescent="0.2">
      <c r="A255" s="175"/>
      <c r="B255" s="145"/>
      <c r="C255" s="146"/>
      <c r="D255" s="145"/>
      <c r="E255" s="146"/>
      <c r="F255" s="167"/>
      <c r="G255" s="147"/>
      <c r="H255" s="160"/>
      <c r="I255" s="148"/>
      <c r="J255" s="148"/>
      <c r="M255" s="120"/>
      <c r="N255" s="150"/>
      <c r="O255" s="173"/>
      <c r="P255" s="169"/>
      <c r="Q255" s="170"/>
      <c r="R255" s="152"/>
      <c r="S255" s="153"/>
      <c r="T255" s="153"/>
      <c r="U255" s="154"/>
      <c r="V255" s="155"/>
      <c r="W255" s="156"/>
      <c r="X255" s="102"/>
      <c r="Y255" s="157"/>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2"/>
      <c r="BB255" s="102"/>
      <c r="BC255" s="102"/>
      <c r="BD255" s="103"/>
      <c r="BE255" s="105"/>
      <c r="BF255" s="102"/>
      <c r="BG255" s="102"/>
      <c r="BH255" s="102"/>
      <c r="BI255" s="102"/>
      <c r="BJ255" s="103"/>
      <c r="BK255" s="102"/>
      <c r="BL255" s="102"/>
      <c r="BM255" s="102"/>
      <c r="BN255" s="102"/>
      <c r="BO255" s="104"/>
      <c r="BP255" s="102"/>
      <c r="BQ255" s="102"/>
      <c r="BR255" s="105"/>
      <c r="BS255" s="106"/>
      <c r="BT255" s="102"/>
      <c r="BU255" s="107"/>
      <c r="BV255" s="106"/>
      <c r="BW255" s="108"/>
      <c r="BX255" s="109"/>
      <c r="BY255" s="102"/>
      <c r="BZ255" s="102"/>
      <c r="CA255" s="102"/>
      <c r="CB255" s="102"/>
      <c r="CC255" s="102"/>
      <c r="CD255" s="102"/>
      <c r="CE255" s="102"/>
      <c r="CF255" s="102"/>
      <c r="CG255" s="102"/>
      <c r="CH255" s="102"/>
      <c r="CI255" s="102"/>
      <c r="CJ255" s="102"/>
      <c r="CK255" s="102"/>
      <c r="CL255" s="102"/>
      <c r="CM255" s="158"/>
      <c r="CN255" s="102"/>
      <c r="CO255" s="102"/>
    </row>
    <row r="256" spans="1:93" x14ac:dyDescent="0.2">
      <c r="A256" s="175"/>
      <c r="B256" s="145"/>
      <c r="C256" s="146"/>
      <c r="D256" s="145"/>
      <c r="E256" s="146"/>
      <c r="F256" s="167"/>
      <c r="G256" s="147"/>
      <c r="H256" s="160"/>
      <c r="I256" s="148"/>
      <c r="J256" s="148"/>
      <c r="M256" s="120"/>
      <c r="N256" s="150"/>
      <c r="O256" s="173"/>
      <c r="P256" s="169"/>
      <c r="Q256" s="170"/>
      <c r="R256" s="152"/>
      <c r="S256" s="153"/>
      <c r="T256" s="153"/>
      <c r="U256" s="154"/>
      <c r="V256" s="155"/>
      <c r="W256" s="156"/>
      <c r="X256" s="102"/>
      <c r="Y256" s="157"/>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2"/>
      <c r="BB256" s="102"/>
      <c r="BC256" s="102"/>
      <c r="BD256" s="103"/>
      <c r="BE256" s="105"/>
      <c r="BF256" s="102"/>
      <c r="BG256" s="102"/>
      <c r="BH256" s="102"/>
      <c r="BI256" s="102"/>
      <c r="BJ256" s="103"/>
      <c r="BK256" s="102"/>
      <c r="BL256" s="102"/>
      <c r="BM256" s="102"/>
      <c r="BN256" s="102"/>
      <c r="BO256" s="104"/>
      <c r="BP256" s="102"/>
      <c r="BQ256" s="102"/>
      <c r="BR256" s="105"/>
      <c r="BS256" s="106"/>
      <c r="BT256" s="102"/>
      <c r="BU256" s="107"/>
      <c r="BV256" s="106"/>
      <c r="BW256" s="108"/>
      <c r="BX256" s="109"/>
      <c r="BY256" s="102"/>
      <c r="BZ256" s="102"/>
      <c r="CA256" s="102"/>
      <c r="CB256" s="102"/>
      <c r="CC256" s="102"/>
      <c r="CD256" s="102"/>
      <c r="CE256" s="102"/>
      <c r="CF256" s="102"/>
      <c r="CG256" s="102"/>
      <c r="CH256" s="102"/>
      <c r="CI256" s="102"/>
      <c r="CJ256" s="102"/>
      <c r="CK256" s="102"/>
      <c r="CL256" s="102"/>
      <c r="CM256" s="158"/>
      <c r="CN256" s="102"/>
      <c r="CO256" s="102"/>
    </row>
    <row r="257" spans="1:93" x14ac:dyDescent="0.2">
      <c r="A257" s="175"/>
      <c r="B257" s="145"/>
      <c r="C257" s="146"/>
      <c r="D257" s="145"/>
      <c r="E257" s="146"/>
      <c r="F257" s="167"/>
      <c r="G257" s="147"/>
      <c r="H257" s="160"/>
      <c r="I257" s="148"/>
      <c r="J257" s="148"/>
      <c r="M257" s="120"/>
      <c r="N257" s="150"/>
      <c r="O257" s="173"/>
      <c r="P257" s="169"/>
      <c r="Q257" s="170"/>
      <c r="R257" s="152"/>
      <c r="S257" s="153"/>
      <c r="T257" s="153"/>
      <c r="U257" s="154"/>
      <c r="V257" s="155"/>
      <c r="W257" s="156"/>
      <c r="X257" s="102"/>
      <c r="Y257" s="157"/>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2"/>
      <c r="BB257" s="102"/>
      <c r="BC257" s="102"/>
      <c r="BD257" s="103"/>
      <c r="BE257" s="105"/>
      <c r="BF257" s="102"/>
      <c r="BG257" s="102"/>
      <c r="BH257" s="102"/>
      <c r="BI257" s="102"/>
      <c r="BJ257" s="103"/>
      <c r="BK257" s="102"/>
      <c r="BL257" s="102"/>
      <c r="BM257" s="102"/>
      <c r="BN257" s="102"/>
      <c r="BO257" s="104"/>
      <c r="BP257" s="102"/>
      <c r="BQ257" s="102"/>
      <c r="BR257" s="105"/>
      <c r="BS257" s="106"/>
      <c r="BT257" s="102"/>
      <c r="BU257" s="107"/>
      <c r="BV257" s="106"/>
      <c r="BW257" s="108"/>
      <c r="BX257" s="109"/>
      <c r="BY257" s="102"/>
      <c r="BZ257" s="102"/>
      <c r="CA257" s="102"/>
      <c r="CB257" s="102"/>
      <c r="CC257" s="102"/>
      <c r="CD257" s="102"/>
      <c r="CE257" s="102"/>
      <c r="CF257" s="102"/>
      <c r="CG257" s="102"/>
      <c r="CH257" s="102"/>
      <c r="CI257" s="102"/>
      <c r="CJ257" s="102"/>
      <c r="CK257" s="102"/>
      <c r="CL257" s="102"/>
      <c r="CM257" s="158"/>
      <c r="CN257" s="102"/>
      <c r="CO257" s="102"/>
    </row>
    <row r="258" spans="1:93" x14ac:dyDescent="0.2">
      <c r="A258" s="175"/>
      <c r="B258" s="145"/>
      <c r="C258" s="146"/>
      <c r="D258" s="145"/>
      <c r="E258" s="146"/>
      <c r="F258" s="167"/>
      <c r="G258" s="147"/>
      <c r="H258" s="160"/>
      <c r="I258" s="148"/>
      <c r="J258" s="148"/>
      <c r="M258" s="120"/>
      <c r="N258" s="150"/>
      <c r="O258" s="173"/>
      <c r="P258" s="169"/>
      <c r="Q258" s="170"/>
      <c r="R258" s="152"/>
      <c r="S258" s="153"/>
      <c r="T258" s="153"/>
      <c r="U258" s="154"/>
      <c r="V258" s="155"/>
      <c r="W258" s="156"/>
      <c r="X258" s="102"/>
      <c r="Y258" s="157"/>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2"/>
      <c r="BB258" s="102"/>
      <c r="BC258" s="102"/>
      <c r="BD258" s="103"/>
      <c r="BE258" s="105"/>
      <c r="BF258" s="102"/>
      <c r="BG258" s="102"/>
      <c r="BH258" s="102"/>
      <c r="BI258" s="102"/>
      <c r="BJ258" s="103"/>
      <c r="BK258" s="102"/>
      <c r="BL258" s="102"/>
      <c r="BM258" s="102"/>
      <c r="BN258" s="102"/>
      <c r="BO258" s="104"/>
      <c r="BP258" s="102"/>
      <c r="BQ258" s="102"/>
      <c r="BR258" s="105"/>
      <c r="BS258" s="106"/>
      <c r="BT258" s="102"/>
      <c r="BU258" s="107"/>
      <c r="BV258" s="106"/>
      <c r="BW258" s="108"/>
      <c r="BX258" s="109"/>
      <c r="BY258" s="102"/>
      <c r="BZ258" s="102"/>
      <c r="CA258" s="102"/>
      <c r="CB258" s="102"/>
      <c r="CC258" s="102"/>
      <c r="CD258" s="102"/>
      <c r="CE258" s="102"/>
      <c r="CF258" s="102"/>
      <c r="CG258" s="102"/>
      <c r="CH258" s="102"/>
      <c r="CI258" s="102"/>
      <c r="CJ258" s="102"/>
      <c r="CK258" s="102"/>
      <c r="CL258" s="102"/>
      <c r="CM258" s="158"/>
      <c r="CN258" s="102"/>
      <c r="CO258" s="102"/>
    </row>
    <row r="259" spans="1:93" x14ac:dyDescent="0.2">
      <c r="A259" s="175"/>
      <c r="B259" s="145"/>
      <c r="C259" s="146"/>
      <c r="D259" s="145"/>
      <c r="E259" s="146"/>
      <c r="F259" s="167"/>
      <c r="G259" s="147"/>
      <c r="H259" s="160"/>
      <c r="I259" s="148"/>
      <c r="J259" s="148"/>
      <c r="M259" s="120"/>
      <c r="N259" s="150"/>
      <c r="O259" s="173"/>
      <c r="P259" s="169"/>
      <c r="Q259" s="170"/>
      <c r="R259" s="152"/>
      <c r="S259" s="153"/>
      <c r="T259" s="153"/>
      <c r="U259" s="154"/>
      <c r="V259" s="155"/>
      <c r="W259" s="156"/>
      <c r="X259" s="102"/>
      <c r="Y259" s="157"/>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2"/>
      <c r="BB259" s="102"/>
      <c r="BC259" s="102"/>
      <c r="BD259" s="103"/>
      <c r="BE259" s="105"/>
      <c r="BF259" s="102"/>
      <c r="BG259" s="102"/>
      <c r="BH259" s="102"/>
      <c r="BI259" s="102"/>
      <c r="BJ259" s="103"/>
      <c r="BK259" s="102"/>
      <c r="BL259" s="102"/>
      <c r="BM259" s="102"/>
      <c r="BN259" s="102"/>
      <c r="BO259" s="104"/>
      <c r="BP259" s="102"/>
      <c r="BQ259" s="102"/>
      <c r="BR259" s="105"/>
      <c r="BS259" s="106"/>
      <c r="BT259" s="102"/>
      <c r="BU259" s="107"/>
      <c r="BV259" s="106"/>
      <c r="BW259" s="108"/>
      <c r="BX259" s="109"/>
      <c r="BY259" s="102"/>
      <c r="BZ259" s="102"/>
      <c r="CA259" s="102"/>
      <c r="CB259" s="102"/>
      <c r="CC259" s="102"/>
      <c r="CD259" s="102"/>
      <c r="CE259" s="102"/>
      <c r="CF259" s="102"/>
      <c r="CG259" s="102"/>
      <c r="CH259" s="102"/>
      <c r="CI259" s="102"/>
      <c r="CJ259" s="102"/>
      <c r="CK259" s="102"/>
      <c r="CL259" s="102"/>
      <c r="CM259" s="158"/>
      <c r="CN259" s="102"/>
      <c r="CO259" s="102"/>
    </row>
    <row r="260" spans="1:93" x14ac:dyDescent="0.2">
      <c r="A260" s="175"/>
      <c r="B260" s="145"/>
      <c r="C260" s="146"/>
      <c r="D260" s="145"/>
      <c r="E260" s="146"/>
      <c r="F260" s="167"/>
      <c r="G260" s="147"/>
      <c r="H260" s="160"/>
      <c r="I260" s="148"/>
      <c r="J260" s="148"/>
      <c r="M260" s="120"/>
      <c r="N260" s="150"/>
      <c r="O260" s="173"/>
      <c r="P260" s="169"/>
      <c r="Q260" s="170"/>
      <c r="R260" s="152"/>
      <c r="S260" s="153"/>
      <c r="T260" s="153"/>
      <c r="U260" s="154"/>
      <c r="V260" s="155"/>
      <c r="W260" s="156"/>
      <c r="X260" s="102"/>
      <c r="Y260" s="157"/>
      <c r="Z260" s="101"/>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101"/>
      <c r="AY260" s="101"/>
      <c r="AZ260" s="101"/>
      <c r="BA260" s="102"/>
      <c r="BB260" s="102"/>
      <c r="BC260" s="102"/>
      <c r="BD260" s="103"/>
      <c r="BE260" s="105"/>
      <c r="BF260" s="102"/>
      <c r="BG260" s="102"/>
      <c r="BH260" s="102"/>
      <c r="BI260" s="102"/>
      <c r="BJ260" s="103"/>
      <c r="BK260" s="102"/>
      <c r="BL260" s="102"/>
      <c r="BM260" s="102"/>
      <c r="BN260" s="102"/>
      <c r="BO260" s="104"/>
      <c r="BP260" s="102"/>
      <c r="BQ260" s="102"/>
      <c r="BR260" s="105"/>
      <c r="BS260" s="106"/>
      <c r="BT260" s="102"/>
      <c r="BU260" s="107"/>
      <c r="BV260" s="106"/>
      <c r="BW260" s="108"/>
      <c r="BX260" s="109"/>
      <c r="BY260" s="102"/>
      <c r="BZ260" s="102"/>
      <c r="CA260" s="102"/>
      <c r="CB260" s="102"/>
      <c r="CC260" s="102"/>
      <c r="CD260" s="102"/>
      <c r="CE260" s="102"/>
      <c r="CF260" s="102"/>
      <c r="CG260" s="102"/>
      <c r="CH260" s="102"/>
      <c r="CI260" s="102"/>
      <c r="CJ260" s="102"/>
      <c r="CK260" s="102"/>
      <c r="CL260" s="102"/>
      <c r="CM260" s="158"/>
      <c r="CN260" s="102"/>
      <c r="CO260" s="102"/>
    </row>
    <row r="261" spans="1:93" x14ac:dyDescent="0.2">
      <c r="A261" s="175"/>
      <c r="B261" s="145"/>
      <c r="C261" s="146"/>
      <c r="D261" s="145"/>
      <c r="E261" s="146"/>
      <c r="F261" s="167"/>
      <c r="G261" s="147"/>
      <c r="H261" s="160"/>
      <c r="I261" s="148"/>
      <c r="J261" s="148"/>
      <c r="M261" s="120"/>
      <c r="N261" s="150"/>
      <c r="O261" s="173"/>
      <c r="P261" s="169"/>
      <c r="Q261" s="170"/>
      <c r="R261" s="152"/>
      <c r="S261" s="153"/>
      <c r="T261" s="153"/>
      <c r="U261" s="154"/>
      <c r="V261" s="155"/>
      <c r="W261" s="156"/>
      <c r="X261" s="102"/>
      <c r="Y261" s="157"/>
      <c r="Z261" s="101"/>
      <c r="AA261" s="101"/>
      <c r="AB261" s="101"/>
      <c r="AC261" s="101"/>
      <c r="AD261" s="101"/>
      <c r="AE261" s="101"/>
      <c r="AF261" s="101"/>
      <c r="AG261" s="101"/>
      <c r="AH261" s="101"/>
      <c r="AI261" s="101"/>
      <c r="AJ261" s="101"/>
      <c r="AK261" s="101"/>
      <c r="AL261" s="101"/>
      <c r="AM261" s="101"/>
      <c r="AN261" s="101"/>
      <c r="AO261" s="101"/>
      <c r="AP261" s="101"/>
      <c r="AQ261" s="101"/>
      <c r="AR261" s="101"/>
      <c r="AS261" s="101"/>
      <c r="AT261" s="101"/>
      <c r="AU261" s="101"/>
      <c r="AV261" s="101"/>
      <c r="AW261" s="101"/>
      <c r="AX261" s="101"/>
      <c r="AY261" s="101"/>
      <c r="AZ261" s="101"/>
      <c r="BA261" s="102"/>
      <c r="BB261" s="102"/>
      <c r="BC261" s="102"/>
      <c r="BD261" s="103"/>
      <c r="BE261" s="105"/>
      <c r="BF261" s="102"/>
      <c r="BG261" s="102"/>
      <c r="BH261" s="102"/>
      <c r="BI261" s="102"/>
      <c r="BJ261" s="103"/>
      <c r="BK261" s="102"/>
      <c r="BL261" s="102"/>
      <c r="BM261" s="102"/>
      <c r="BN261" s="102"/>
      <c r="BO261" s="104"/>
      <c r="BP261" s="102"/>
      <c r="BQ261" s="102"/>
      <c r="BR261" s="105"/>
      <c r="BS261" s="106"/>
      <c r="BT261" s="102"/>
      <c r="BU261" s="107"/>
      <c r="BV261" s="106"/>
      <c r="BW261" s="108"/>
      <c r="BX261" s="109"/>
      <c r="BY261" s="102"/>
      <c r="BZ261" s="102"/>
      <c r="CA261" s="102"/>
      <c r="CB261" s="102"/>
      <c r="CC261" s="102"/>
      <c r="CD261" s="102"/>
      <c r="CE261" s="102"/>
      <c r="CF261" s="102"/>
      <c r="CG261" s="102"/>
      <c r="CH261" s="102"/>
      <c r="CI261" s="102"/>
      <c r="CJ261" s="102"/>
      <c r="CK261" s="102"/>
      <c r="CL261" s="102"/>
      <c r="CM261" s="158"/>
      <c r="CN261" s="102"/>
      <c r="CO261" s="102"/>
    </row>
    <row r="262" spans="1:93" x14ac:dyDescent="0.2">
      <c r="A262" s="175"/>
      <c r="B262" s="145"/>
      <c r="C262" s="146"/>
      <c r="D262" s="145"/>
      <c r="E262" s="146"/>
      <c r="F262" s="167"/>
      <c r="G262" s="147"/>
      <c r="H262" s="160"/>
      <c r="I262" s="148"/>
      <c r="J262" s="148"/>
      <c r="M262" s="120"/>
      <c r="N262" s="150"/>
      <c r="O262" s="173"/>
      <c r="P262" s="169"/>
      <c r="Q262" s="170"/>
      <c r="R262" s="152"/>
      <c r="S262" s="153"/>
      <c r="T262" s="153"/>
      <c r="U262" s="154"/>
      <c r="V262" s="155"/>
      <c r="W262" s="156"/>
      <c r="X262" s="102"/>
      <c r="Y262" s="157"/>
      <c r="Z262" s="101"/>
      <c r="AA262" s="101"/>
      <c r="AB262" s="101"/>
      <c r="AC262" s="101"/>
      <c r="AD262" s="101"/>
      <c r="AE262" s="101"/>
      <c r="AF262" s="101"/>
      <c r="AG262" s="101"/>
      <c r="AH262" s="101"/>
      <c r="AI262" s="101"/>
      <c r="AJ262" s="101"/>
      <c r="AK262" s="101"/>
      <c r="AL262" s="101"/>
      <c r="AM262" s="101"/>
      <c r="AN262" s="101"/>
      <c r="AO262" s="101"/>
      <c r="AP262" s="101"/>
      <c r="AQ262" s="101"/>
      <c r="AR262" s="101"/>
      <c r="AS262" s="101"/>
      <c r="AT262" s="101"/>
      <c r="AU262" s="101"/>
      <c r="AV262" s="101"/>
      <c r="AW262" s="101"/>
      <c r="AX262" s="101"/>
      <c r="AY262" s="101"/>
      <c r="AZ262" s="101"/>
      <c r="BA262" s="102"/>
      <c r="BB262" s="102"/>
      <c r="BC262" s="102"/>
      <c r="BD262" s="103"/>
      <c r="BE262" s="105"/>
      <c r="BF262" s="102"/>
      <c r="BG262" s="102"/>
      <c r="BH262" s="102"/>
      <c r="BI262" s="102"/>
      <c r="BJ262" s="103"/>
      <c r="BK262" s="102"/>
      <c r="BL262" s="102"/>
      <c r="BM262" s="102"/>
      <c r="BN262" s="102"/>
      <c r="BO262" s="104"/>
      <c r="BP262" s="102"/>
      <c r="BQ262" s="102"/>
      <c r="BR262" s="105"/>
      <c r="BS262" s="106"/>
      <c r="BT262" s="102"/>
      <c r="BU262" s="107"/>
      <c r="BV262" s="106"/>
      <c r="BW262" s="108"/>
      <c r="BX262" s="109"/>
      <c r="BY262" s="102"/>
      <c r="BZ262" s="102"/>
      <c r="CA262" s="102"/>
      <c r="CB262" s="102"/>
      <c r="CC262" s="102"/>
      <c r="CD262" s="102"/>
      <c r="CE262" s="102"/>
      <c r="CF262" s="102"/>
      <c r="CG262" s="102"/>
      <c r="CH262" s="102"/>
      <c r="CI262" s="102"/>
      <c r="CJ262" s="102"/>
      <c r="CK262" s="102"/>
      <c r="CL262" s="102"/>
      <c r="CM262" s="158"/>
      <c r="CN262" s="102"/>
      <c r="CO262" s="102"/>
    </row>
    <row r="263" spans="1:93" x14ac:dyDescent="0.2">
      <c r="A263" s="175"/>
      <c r="B263" s="145"/>
      <c r="C263" s="146"/>
      <c r="D263" s="145"/>
      <c r="E263" s="146"/>
      <c r="F263" s="167"/>
      <c r="G263" s="147"/>
      <c r="H263" s="160"/>
      <c r="I263" s="148"/>
      <c r="J263" s="148"/>
      <c r="M263" s="120"/>
      <c r="N263" s="150"/>
      <c r="O263" s="173"/>
      <c r="P263" s="169"/>
      <c r="Q263" s="170"/>
      <c r="R263" s="152"/>
      <c r="S263" s="153"/>
      <c r="T263" s="153"/>
      <c r="U263" s="154"/>
      <c r="V263" s="155"/>
      <c r="W263" s="156"/>
      <c r="X263" s="102"/>
      <c r="Y263" s="157"/>
      <c r="Z263" s="101"/>
      <c r="AA263" s="101"/>
      <c r="AB263" s="101"/>
      <c r="AC263" s="101"/>
      <c r="AD263" s="101"/>
      <c r="AE263" s="101"/>
      <c r="AF263" s="101"/>
      <c r="AG263" s="101"/>
      <c r="AH263" s="101"/>
      <c r="AI263" s="101"/>
      <c r="AJ263" s="101"/>
      <c r="AK263" s="101"/>
      <c r="AL263" s="101"/>
      <c r="AM263" s="101"/>
      <c r="AN263" s="101"/>
      <c r="AO263" s="101"/>
      <c r="AP263" s="101"/>
      <c r="AQ263" s="101"/>
      <c r="AR263" s="101"/>
      <c r="AS263" s="101"/>
      <c r="AT263" s="101"/>
      <c r="AU263" s="101"/>
      <c r="AV263" s="101"/>
      <c r="AW263" s="101"/>
      <c r="AX263" s="101"/>
      <c r="AY263" s="101"/>
      <c r="AZ263" s="101"/>
      <c r="BA263" s="102"/>
      <c r="BB263" s="102"/>
      <c r="BC263" s="102"/>
      <c r="BD263" s="103"/>
      <c r="BE263" s="105"/>
      <c r="BF263" s="102"/>
      <c r="BG263" s="102"/>
      <c r="BH263" s="102"/>
      <c r="BI263" s="102"/>
      <c r="BJ263" s="103"/>
      <c r="BK263" s="102"/>
      <c r="BL263" s="102"/>
      <c r="BM263" s="102"/>
      <c r="BN263" s="102"/>
      <c r="BO263" s="104"/>
      <c r="BP263" s="102"/>
      <c r="BQ263" s="102"/>
      <c r="BR263" s="105"/>
      <c r="BS263" s="106"/>
      <c r="BT263" s="102"/>
      <c r="BU263" s="107"/>
      <c r="BV263" s="106"/>
      <c r="BW263" s="108"/>
      <c r="BX263" s="109"/>
      <c r="BY263" s="102"/>
      <c r="BZ263" s="102"/>
      <c r="CA263" s="102"/>
      <c r="CB263" s="102"/>
      <c r="CC263" s="102"/>
      <c r="CD263" s="102"/>
      <c r="CE263" s="102"/>
      <c r="CF263" s="102"/>
      <c r="CG263" s="102"/>
      <c r="CH263" s="102"/>
      <c r="CI263" s="102"/>
      <c r="CJ263" s="102"/>
      <c r="CK263" s="102"/>
      <c r="CL263" s="102"/>
      <c r="CM263" s="158"/>
      <c r="CN263" s="102"/>
      <c r="CO263" s="102"/>
    </row>
    <row r="264" spans="1:93" x14ac:dyDescent="0.2">
      <c r="A264" s="175"/>
      <c r="B264" s="145"/>
      <c r="C264" s="146"/>
      <c r="D264" s="145"/>
      <c r="E264" s="146"/>
      <c r="F264" s="167"/>
      <c r="G264" s="147"/>
      <c r="H264" s="160"/>
      <c r="I264" s="148"/>
      <c r="J264" s="148"/>
      <c r="M264" s="120"/>
      <c r="N264" s="150"/>
      <c r="O264" s="173"/>
      <c r="P264" s="169"/>
      <c r="Q264" s="170"/>
      <c r="R264" s="152"/>
      <c r="S264" s="153"/>
      <c r="T264" s="153"/>
      <c r="U264" s="154"/>
      <c r="V264" s="155"/>
      <c r="W264" s="156"/>
      <c r="X264" s="102"/>
      <c r="Y264" s="157"/>
      <c r="Z264" s="101"/>
      <c r="AA264" s="101"/>
      <c r="AB264" s="101"/>
      <c r="AC264" s="101"/>
      <c r="AD264" s="101"/>
      <c r="AE264" s="101"/>
      <c r="AF264" s="101"/>
      <c r="AG264" s="101"/>
      <c r="AH264" s="101"/>
      <c r="AI264" s="101"/>
      <c r="AJ264" s="101"/>
      <c r="AK264" s="101"/>
      <c r="AL264" s="101"/>
      <c r="AM264" s="101"/>
      <c r="AN264" s="101"/>
      <c r="AO264" s="101"/>
      <c r="AP264" s="101"/>
      <c r="AQ264" s="101"/>
      <c r="AR264" s="101"/>
      <c r="AS264" s="101"/>
      <c r="AT264" s="101"/>
      <c r="AU264" s="101"/>
      <c r="AV264" s="101"/>
      <c r="AW264" s="101"/>
      <c r="AX264" s="101"/>
      <c r="AY264" s="101"/>
      <c r="AZ264" s="101"/>
      <c r="BA264" s="102"/>
      <c r="BB264" s="102"/>
      <c r="BC264" s="102"/>
      <c r="BD264" s="103"/>
      <c r="BE264" s="105"/>
      <c r="BF264" s="102"/>
      <c r="BG264" s="102"/>
      <c r="BH264" s="102"/>
      <c r="BI264" s="102"/>
      <c r="BJ264" s="103"/>
      <c r="BK264" s="102"/>
      <c r="BL264" s="102"/>
      <c r="BM264" s="102"/>
      <c r="BN264" s="102"/>
      <c r="BO264" s="104"/>
      <c r="BP264" s="102"/>
      <c r="BQ264" s="102"/>
      <c r="BR264" s="105"/>
      <c r="BS264" s="106"/>
      <c r="BT264" s="102"/>
      <c r="BU264" s="107"/>
      <c r="BV264" s="106"/>
      <c r="BW264" s="108"/>
      <c r="BX264" s="109"/>
      <c r="BY264" s="102"/>
      <c r="BZ264" s="102"/>
      <c r="CA264" s="102"/>
      <c r="CB264" s="102"/>
      <c r="CC264" s="102"/>
      <c r="CD264" s="102"/>
      <c r="CE264" s="102"/>
      <c r="CF264" s="102"/>
      <c r="CG264" s="102"/>
      <c r="CH264" s="102"/>
      <c r="CI264" s="102"/>
      <c r="CJ264" s="102"/>
      <c r="CK264" s="102"/>
      <c r="CL264" s="102"/>
      <c r="CM264" s="158"/>
      <c r="CN264" s="102"/>
      <c r="CO264" s="102"/>
    </row>
    <row r="265" spans="1:93" x14ac:dyDescent="0.2">
      <c r="A265" s="175"/>
      <c r="B265" s="145"/>
      <c r="C265" s="146"/>
      <c r="D265" s="145"/>
      <c r="E265" s="146"/>
      <c r="F265" s="167"/>
      <c r="G265" s="147"/>
      <c r="H265" s="160"/>
      <c r="I265" s="148"/>
      <c r="J265" s="148"/>
      <c r="M265" s="120"/>
      <c r="N265" s="150"/>
      <c r="O265" s="173"/>
      <c r="P265" s="169"/>
      <c r="Q265" s="170"/>
      <c r="R265" s="152"/>
      <c r="S265" s="153"/>
      <c r="T265" s="153"/>
      <c r="U265" s="154"/>
      <c r="V265" s="155"/>
      <c r="W265" s="156"/>
      <c r="X265" s="102"/>
      <c r="Y265" s="157"/>
      <c r="Z265" s="101"/>
      <c r="AA265" s="101"/>
      <c r="AB265" s="101"/>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c r="AY265" s="101"/>
      <c r="AZ265" s="101"/>
      <c r="BA265" s="102"/>
      <c r="BB265" s="102"/>
      <c r="BC265" s="102"/>
      <c r="BD265" s="103"/>
      <c r="BE265" s="105"/>
      <c r="BF265" s="102"/>
      <c r="BG265" s="102"/>
      <c r="BH265" s="102"/>
      <c r="BI265" s="102"/>
      <c r="BJ265" s="103"/>
      <c r="BK265" s="102"/>
      <c r="BL265" s="102"/>
      <c r="BM265" s="102"/>
      <c r="BN265" s="102"/>
      <c r="BO265" s="104"/>
      <c r="BP265" s="102"/>
      <c r="BQ265" s="102"/>
      <c r="BR265" s="105"/>
      <c r="BS265" s="106"/>
      <c r="BT265" s="102"/>
      <c r="BU265" s="107"/>
      <c r="BV265" s="106"/>
      <c r="BW265" s="108"/>
      <c r="BX265" s="109"/>
      <c r="BY265" s="102"/>
      <c r="BZ265" s="102"/>
      <c r="CA265" s="102"/>
      <c r="CB265" s="102"/>
      <c r="CC265" s="102"/>
      <c r="CD265" s="102"/>
      <c r="CE265" s="102"/>
      <c r="CF265" s="102"/>
      <c r="CG265" s="102"/>
      <c r="CH265" s="102"/>
      <c r="CI265" s="102"/>
      <c r="CJ265" s="102"/>
      <c r="CK265" s="102"/>
      <c r="CL265" s="102"/>
      <c r="CM265" s="158"/>
      <c r="CN265" s="102"/>
      <c r="CO265" s="102"/>
    </row>
    <row r="266" spans="1:93" x14ac:dyDescent="0.2">
      <c r="A266" s="175"/>
      <c r="B266" s="145"/>
      <c r="C266" s="146"/>
      <c r="D266" s="145"/>
      <c r="E266" s="146"/>
      <c r="F266" s="167"/>
      <c r="G266" s="147"/>
      <c r="H266" s="160"/>
      <c r="I266" s="148"/>
      <c r="J266" s="148"/>
      <c r="M266" s="120"/>
      <c r="N266" s="150"/>
      <c r="O266" s="173"/>
      <c r="P266" s="169"/>
      <c r="Q266" s="170"/>
      <c r="R266" s="152"/>
      <c r="S266" s="153"/>
      <c r="T266" s="153"/>
      <c r="U266" s="154"/>
      <c r="V266" s="155"/>
      <c r="W266" s="156"/>
      <c r="X266" s="102"/>
      <c r="Y266" s="157"/>
      <c r="Z266" s="101"/>
      <c r="AA266" s="101"/>
      <c r="AB266" s="101"/>
      <c r="AC266" s="101"/>
      <c r="AD266" s="101"/>
      <c r="AE266" s="101"/>
      <c r="AF266" s="101"/>
      <c r="AG266" s="101"/>
      <c r="AH266" s="101"/>
      <c r="AI266" s="101"/>
      <c r="AJ266" s="101"/>
      <c r="AK266" s="101"/>
      <c r="AL266" s="101"/>
      <c r="AM266" s="101"/>
      <c r="AN266" s="101"/>
      <c r="AO266" s="101"/>
      <c r="AP266" s="101"/>
      <c r="AQ266" s="101"/>
      <c r="AR266" s="101"/>
      <c r="AS266" s="101"/>
      <c r="AT266" s="101"/>
      <c r="AU266" s="101"/>
      <c r="AV266" s="101"/>
      <c r="AW266" s="101"/>
      <c r="AX266" s="101"/>
      <c r="AY266" s="101"/>
      <c r="AZ266" s="101"/>
      <c r="BA266" s="102"/>
      <c r="BB266" s="102"/>
      <c r="BC266" s="102"/>
      <c r="BD266" s="103"/>
      <c r="BE266" s="105"/>
      <c r="BF266" s="102"/>
      <c r="BG266" s="102"/>
      <c r="BH266" s="102"/>
      <c r="BI266" s="102"/>
      <c r="BJ266" s="103"/>
      <c r="BK266" s="102"/>
      <c r="BL266" s="102"/>
      <c r="BM266" s="102"/>
      <c r="BN266" s="102"/>
      <c r="BO266" s="104"/>
      <c r="BP266" s="102"/>
      <c r="BQ266" s="102"/>
      <c r="BR266" s="105"/>
      <c r="BS266" s="106"/>
      <c r="BT266" s="102"/>
      <c r="BU266" s="107"/>
      <c r="BV266" s="106"/>
      <c r="BW266" s="108"/>
      <c r="BX266" s="109"/>
      <c r="BY266" s="102"/>
      <c r="BZ266" s="102"/>
      <c r="CA266" s="102"/>
      <c r="CB266" s="102"/>
      <c r="CC266" s="102"/>
      <c r="CD266" s="102"/>
      <c r="CE266" s="102"/>
      <c r="CF266" s="102"/>
      <c r="CG266" s="102"/>
      <c r="CH266" s="102"/>
      <c r="CI266" s="102"/>
      <c r="CJ266" s="102"/>
      <c r="CK266" s="102"/>
      <c r="CL266" s="102"/>
      <c r="CM266" s="158"/>
      <c r="CN266" s="102"/>
      <c r="CO266" s="102"/>
    </row>
    <row r="267" spans="1:93" x14ac:dyDescent="0.2">
      <c r="A267" s="175"/>
      <c r="B267" s="145"/>
      <c r="C267" s="146"/>
      <c r="D267" s="145"/>
      <c r="E267" s="146"/>
      <c r="F267" s="167"/>
      <c r="G267" s="147"/>
      <c r="H267" s="160"/>
      <c r="I267" s="148"/>
      <c r="J267" s="148"/>
      <c r="M267" s="120"/>
      <c r="N267" s="150"/>
      <c r="O267" s="173"/>
      <c r="P267" s="169"/>
      <c r="Q267" s="170"/>
      <c r="R267" s="152"/>
      <c r="S267" s="153"/>
      <c r="T267" s="153"/>
      <c r="U267" s="154"/>
      <c r="V267" s="155"/>
      <c r="W267" s="156"/>
      <c r="X267" s="102"/>
      <c r="Y267" s="157"/>
      <c r="Z267" s="101"/>
      <c r="AA267" s="101"/>
      <c r="AB267" s="101"/>
      <c r="AC267" s="101"/>
      <c r="AD267" s="101"/>
      <c r="AE267" s="101"/>
      <c r="AF267" s="101"/>
      <c r="AG267" s="101"/>
      <c r="AH267" s="101"/>
      <c r="AI267" s="101"/>
      <c r="AJ267" s="101"/>
      <c r="AK267" s="101"/>
      <c r="AL267" s="101"/>
      <c r="AM267" s="101"/>
      <c r="AN267" s="101"/>
      <c r="AO267" s="101"/>
      <c r="AP267" s="101"/>
      <c r="AQ267" s="101"/>
      <c r="AR267" s="101"/>
      <c r="AS267" s="101"/>
      <c r="AT267" s="101"/>
      <c r="AU267" s="101"/>
      <c r="AV267" s="101"/>
      <c r="AW267" s="101"/>
      <c r="AX267" s="101"/>
      <c r="AY267" s="101"/>
      <c r="AZ267" s="101"/>
      <c r="BA267" s="102"/>
      <c r="BB267" s="102"/>
      <c r="BC267" s="102"/>
      <c r="BD267" s="103"/>
      <c r="BE267" s="105"/>
      <c r="BF267" s="102"/>
      <c r="BG267" s="102"/>
      <c r="BH267" s="102"/>
      <c r="BI267" s="102"/>
      <c r="BJ267" s="103"/>
      <c r="BK267" s="102"/>
      <c r="BL267" s="102"/>
      <c r="BM267" s="102"/>
      <c r="BN267" s="102"/>
      <c r="BO267" s="104"/>
      <c r="BP267" s="102"/>
      <c r="BQ267" s="102"/>
      <c r="BR267" s="105"/>
      <c r="BS267" s="106"/>
      <c r="BT267" s="102"/>
      <c r="BU267" s="107"/>
      <c r="BV267" s="106"/>
      <c r="BW267" s="108"/>
      <c r="BX267" s="109"/>
      <c r="BY267" s="102"/>
      <c r="BZ267" s="102"/>
      <c r="CA267" s="102"/>
      <c r="CB267" s="102"/>
      <c r="CC267" s="102"/>
      <c r="CD267" s="102"/>
      <c r="CE267" s="102"/>
      <c r="CF267" s="102"/>
      <c r="CG267" s="102"/>
      <c r="CH267" s="102"/>
      <c r="CI267" s="102"/>
      <c r="CJ267" s="102"/>
      <c r="CK267" s="102"/>
      <c r="CL267" s="102"/>
      <c r="CM267" s="158"/>
      <c r="CN267" s="102"/>
      <c r="CO267" s="102"/>
    </row>
    <row r="268" spans="1:93" x14ac:dyDescent="0.2">
      <c r="A268" s="175"/>
      <c r="B268" s="145"/>
      <c r="C268" s="146"/>
      <c r="D268" s="145"/>
      <c r="E268" s="146"/>
      <c r="F268" s="167"/>
      <c r="G268" s="147"/>
      <c r="H268" s="160"/>
      <c r="I268" s="148"/>
      <c r="J268" s="148"/>
      <c r="M268" s="120"/>
      <c r="N268" s="150"/>
      <c r="O268" s="173"/>
      <c r="P268" s="169"/>
      <c r="Q268" s="170"/>
      <c r="R268" s="152"/>
      <c r="S268" s="153"/>
      <c r="T268" s="153"/>
      <c r="U268" s="154"/>
      <c r="V268" s="155"/>
      <c r="W268" s="156"/>
      <c r="X268" s="102"/>
      <c r="Y268" s="157"/>
      <c r="Z268" s="101"/>
      <c r="AA268" s="101"/>
      <c r="AB268" s="101"/>
      <c r="AC268" s="101"/>
      <c r="AD268" s="101"/>
      <c r="AE268" s="101"/>
      <c r="AF268" s="101"/>
      <c r="AG268" s="101"/>
      <c r="AH268" s="101"/>
      <c r="AI268" s="101"/>
      <c r="AJ268" s="101"/>
      <c r="AK268" s="101"/>
      <c r="AL268" s="101"/>
      <c r="AM268" s="101"/>
      <c r="AN268" s="101"/>
      <c r="AO268" s="101"/>
      <c r="AP268" s="101"/>
      <c r="AQ268" s="101"/>
      <c r="AR268" s="101"/>
      <c r="AS268" s="101"/>
      <c r="AT268" s="101"/>
      <c r="AU268" s="101"/>
      <c r="AV268" s="101"/>
      <c r="AW268" s="101"/>
      <c r="AX268" s="101"/>
      <c r="AY268" s="101"/>
      <c r="AZ268" s="101"/>
      <c r="BA268" s="102"/>
      <c r="BB268" s="102"/>
      <c r="BC268" s="102"/>
      <c r="BD268" s="103"/>
      <c r="BE268" s="105"/>
      <c r="BF268" s="102"/>
      <c r="BG268" s="102"/>
      <c r="BH268" s="102"/>
      <c r="BI268" s="102"/>
      <c r="BJ268" s="103"/>
      <c r="BK268" s="102"/>
      <c r="BL268" s="102"/>
      <c r="BM268" s="102"/>
      <c r="BN268" s="102"/>
      <c r="BO268" s="104"/>
      <c r="BP268" s="102"/>
      <c r="BQ268" s="102"/>
      <c r="BR268" s="105"/>
      <c r="BS268" s="106"/>
      <c r="BT268" s="102"/>
      <c r="BU268" s="107"/>
      <c r="BV268" s="106"/>
      <c r="BW268" s="108"/>
      <c r="BX268" s="109"/>
      <c r="BY268" s="102"/>
      <c r="BZ268" s="102"/>
      <c r="CA268" s="102"/>
      <c r="CB268" s="102"/>
      <c r="CC268" s="102"/>
      <c r="CD268" s="102"/>
      <c r="CE268" s="102"/>
      <c r="CF268" s="102"/>
      <c r="CG268" s="102"/>
      <c r="CH268" s="102"/>
      <c r="CI268" s="102"/>
      <c r="CJ268" s="102"/>
      <c r="CK268" s="102"/>
      <c r="CL268" s="102"/>
      <c r="CM268" s="158"/>
      <c r="CN268" s="102"/>
      <c r="CO268" s="102"/>
    </row>
    <row r="269" spans="1:93" x14ac:dyDescent="0.2">
      <c r="A269" s="175"/>
      <c r="B269" s="145"/>
      <c r="C269" s="146"/>
      <c r="D269" s="145"/>
      <c r="E269" s="146"/>
      <c r="F269" s="167"/>
      <c r="G269" s="147"/>
      <c r="H269" s="160"/>
      <c r="I269" s="148"/>
      <c r="J269" s="148"/>
      <c r="M269" s="120"/>
      <c r="N269" s="150"/>
      <c r="O269" s="173"/>
      <c r="P269" s="169"/>
      <c r="Q269" s="170"/>
      <c r="R269" s="152"/>
      <c r="S269" s="153"/>
      <c r="T269" s="153"/>
      <c r="U269" s="154"/>
      <c r="V269" s="155"/>
      <c r="W269" s="156"/>
      <c r="X269" s="102"/>
      <c r="Y269" s="157"/>
      <c r="Z269" s="101"/>
      <c r="AA269" s="101"/>
      <c r="AB269" s="101"/>
      <c r="AC269" s="101"/>
      <c r="AD269" s="101"/>
      <c r="AE269" s="101"/>
      <c r="AF269" s="101"/>
      <c r="AG269" s="101"/>
      <c r="AH269" s="101"/>
      <c r="AI269" s="101"/>
      <c r="AJ269" s="101"/>
      <c r="AK269" s="101"/>
      <c r="AL269" s="101"/>
      <c r="AM269" s="101"/>
      <c r="AN269" s="101"/>
      <c r="AO269" s="101"/>
      <c r="AP269" s="101"/>
      <c r="AQ269" s="101"/>
      <c r="AR269" s="101"/>
      <c r="AS269" s="101"/>
      <c r="AT269" s="101"/>
      <c r="AU269" s="101"/>
      <c r="AV269" s="101"/>
      <c r="AW269" s="101"/>
      <c r="AX269" s="101"/>
      <c r="AY269" s="101"/>
      <c r="AZ269" s="101"/>
      <c r="BA269" s="102"/>
      <c r="BB269" s="102"/>
      <c r="BC269" s="102"/>
      <c r="BD269" s="103"/>
      <c r="BE269" s="105"/>
      <c r="BF269" s="102"/>
      <c r="BG269" s="102"/>
      <c r="BH269" s="102"/>
      <c r="BI269" s="102"/>
      <c r="BJ269" s="103"/>
      <c r="BK269" s="102"/>
      <c r="BL269" s="102"/>
      <c r="BM269" s="102"/>
      <c r="BN269" s="102"/>
      <c r="BO269" s="104"/>
      <c r="BP269" s="102"/>
      <c r="BQ269" s="102"/>
      <c r="BR269" s="105"/>
      <c r="BS269" s="106"/>
      <c r="BT269" s="102"/>
      <c r="BU269" s="107"/>
      <c r="BV269" s="106"/>
      <c r="BW269" s="108"/>
      <c r="BX269" s="109"/>
      <c r="BY269" s="102"/>
      <c r="BZ269" s="102"/>
      <c r="CA269" s="102"/>
      <c r="CB269" s="102"/>
      <c r="CC269" s="102"/>
      <c r="CD269" s="102"/>
      <c r="CE269" s="102"/>
      <c r="CF269" s="102"/>
      <c r="CG269" s="102"/>
      <c r="CH269" s="102"/>
      <c r="CI269" s="102"/>
      <c r="CJ269" s="102"/>
      <c r="CK269" s="102"/>
      <c r="CL269" s="102"/>
      <c r="CM269" s="158"/>
      <c r="CN269" s="102"/>
      <c r="CO269" s="102"/>
    </row>
    <row r="270" spans="1:93" x14ac:dyDescent="0.2">
      <c r="A270" s="175"/>
      <c r="B270" s="145"/>
      <c r="C270" s="146"/>
      <c r="D270" s="145"/>
      <c r="E270" s="146"/>
      <c r="F270" s="167"/>
      <c r="G270" s="147"/>
      <c r="H270" s="160"/>
      <c r="I270" s="148"/>
      <c r="J270" s="148"/>
      <c r="M270" s="120"/>
      <c r="N270" s="150"/>
      <c r="O270" s="173"/>
      <c r="P270" s="169"/>
      <c r="Q270" s="170"/>
      <c r="R270" s="152"/>
      <c r="S270" s="153"/>
      <c r="T270" s="153"/>
      <c r="U270" s="154"/>
      <c r="V270" s="155"/>
      <c r="W270" s="156"/>
      <c r="X270" s="102"/>
      <c r="Y270" s="157"/>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2"/>
      <c r="BB270" s="102"/>
      <c r="BC270" s="102"/>
      <c r="BD270" s="103"/>
      <c r="BE270" s="105"/>
      <c r="BF270" s="102"/>
      <c r="BG270" s="102"/>
      <c r="BH270" s="102"/>
      <c r="BI270" s="102"/>
      <c r="BJ270" s="103"/>
      <c r="BK270" s="102"/>
      <c r="BL270" s="102"/>
      <c r="BM270" s="102"/>
      <c r="BN270" s="102"/>
      <c r="BO270" s="104"/>
      <c r="BP270" s="102"/>
      <c r="BQ270" s="102"/>
      <c r="BR270" s="105"/>
      <c r="BS270" s="106"/>
      <c r="BT270" s="102"/>
      <c r="BU270" s="107"/>
      <c r="BV270" s="106"/>
      <c r="BW270" s="108"/>
      <c r="BX270" s="109"/>
      <c r="BY270" s="102"/>
      <c r="BZ270" s="102"/>
      <c r="CA270" s="102"/>
      <c r="CB270" s="102"/>
      <c r="CC270" s="102"/>
      <c r="CD270" s="102"/>
      <c r="CE270" s="102"/>
      <c r="CF270" s="102"/>
      <c r="CG270" s="102"/>
      <c r="CH270" s="102"/>
      <c r="CI270" s="102"/>
      <c r="CJ270" s="102"/>
      <c r="CK270" s="102"/>
      <c r="CL270" s="102"/>
      <c r="CM270" s="158"/>
      <c r="CN270" s="102"/>
      <c r="CO270" s="102"/>
    </row>
    <row r="271" spans="1:93" x14ac:dyDescent="0.2">
      <c r="A271" s="175"/>
      <c r="B271" s="145"/>
      <c r="C271" s="146"/>
      <c r="D271" s="145"/>
      <c r="E271" s="146"/>
      <c r="F271" s="167"/>
      <c r="G271" s="147"/>
      <c r="H271" s="160"/>
      <c r="I271" s="148"/>
      <c r="J271" s="148"/>
      <c r="M271" s="120"/>
      <c r="N271" s="150"/>
      <c r="O271" s="173"/>
      <c r="P271" s="169"/>
      <c r="Q271" s="170"/>
      <c r="R271" s="152"/>
      <c r="S271" s="153"/>
      <c r="T271" s="153"/>
      <c r="U271" s="154"/>
      <c r="V271" s="155"/>
      <c r="W271" s="156"/>
      <c r="X271" s="102"/>
      <c r="Y271" s="157"/>
      <c r="Z271" s="10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c r="AY271" s="101"/>
      <c r="AZ271" s="101"/>
      <c r="BA271" s="102"/>
      <c r="BB271" s="102"/>
      <c r="BC271" s="102"/>
      <c r="BD271" s="103"/>
      <c r="BE271" s="105"/>
      <c r="BF271" s="102"/>
      <c r="BG271" s="102"/>
      <c r="BH271" s="102"/>
      <c r="BI271" s="102"/>
      <c r="BJ271" s="103"/>
      <c r="BK271" s="102"/>
      <c r="BL271" s="102"/>
      <c r="BM271" s="102"/>
      <c r="BN271" s="102"/>
      <c r="BO271" s="104"/>
      <c r="BP271" s="102"/>
      <c r="BQ271" s="102"/>
      <c r="BR271" s="105"/>
      <c r="BS271" s="106"/>
      <c r="BT271" s="102"/>
      <c r="BU271" s="107"/>
      <c r="BV271" s="106"/>
      <c r="BW271" s="108"/>
      <c r="BX271" s="109"/>
      <c r="BY271" s="102"/>
      <c r="BZ271" s="102"/>
      <c r="CA271" s="102"/>
      <c r="CB271" s="102"/>
      <c r="CC271" s="102"/>
      <c r="CD271" s="102"/>
      <c r="CE271" s="102"/>
      <c r="CF271" s="102"/>
      <c r="CG271" s="102"/>
      <c r="CH271" s="102"/>
      <c r="CI271" s="102"/>
      <c r="CJ271" s="102"/>
      <c r="CK271" s="102"/>
      <c r="CL271" s="102"/>
      <c r="CM271" s="158"/>
      <c r="CN271" s="102"/>
      <c r="CO271" s="102"/>
    </row>
    <row r="272" spans="1:93" x14ac:dyDescent="0.2">
      <c r="A272" s="175"/>
      <c r="B272" s="145"/>
      <c r="C272" s="146"/>
      <c r="D272" s="145"/>
      <c r="E272" s="146"/>
      <c r="F272" s="167"/>
      <c r="G272" s="147"/>
      <c r="H272" s="160"/>
      <c r="I272" s="148"/>
      <c r="J272" s="148"/>
      <c r="M272" s="120"/>
      <c r="N272" s="150"/>
      <c r="O272" s="173"/>
      <c r="P272" s="169"/>
      <c r="Q272" s="170"/>
      <c r="R272" s="152"/>
      <c r="S272" s="153"/>
      <c r="T272" s="153"/>
      <c r="U272" s="154"/>
      <c r="V272" s="155"/>
      <c r="W272" s="156"/>
      <c r="X272" s="102"/>
      <c r="Y272" s="157"/>
      <c r="Z272" s="101"/>
      <c r="AA272" s="101"/>
      <c r="AB272" s="101"/>
      <c r="AC272" s="101"/>
      <c r="AD272" s="101"/>
      <c r="AE272" s="101"/>
      <c r="AF272" s="101"/>
      <c r="AG272" s="101"/>
      <c r="AH272" s="101"/>
      <c r="AI272" s="101"/>
      <c r="AJ272" s="101"/>
      <c r="AK272" s="101"/>
      <c r="AL272" s="101"/>
      <c r="AM272" s="101"/>
      <c r="AN272" s="101"/>
      <c r="AO272" s="101"/>
      <c r="AP272" s="101"/>
      <c r="AQ272" s="101"/>
      <c r="AR272" s="101"/>
      <c r="AS272" s="101"/>
      <c r="AT272" s="101"/>
      <c r="AU272" s="101"/>
      <c r="AV272" s="101"/>
      <c r="AW272" s="101"/>
      <c r="AX272" s="101"/>
      <c r="AY272" s="101"/>
      <c r="AZ272" s="101"/>
      <c r="BA272" s="102"/>
      <c r="BB272" s="102"/>
      <c r="BC272" s="102"/>
      <c r="BD272" s="103"/>
      <c r="BE272" s="105"/>
      <c r="BF272" s="102"/>
      <c r="BG272" s="102"/>
      <c r="BH272" s="102"/>
      <c r="BI272" s="102"/>
      <c r="BJ272" s="103"/>
      <c r="BK272" s="102"/>
      <c r="BL272" s="102"/>
      <c r="BM272" s="102"/>
      <c r="BN272" s="102"/>
      <c r="BO272" s="104"/>
      <c r="BP272" s="102"/>
      <c r="BQ272" s="102"/>
      <c r="BR272" s="105"/>
      <c r="BS272" s="106"/>
      <c r="BT272" s="102"/>
      <c r="BU272" s="107"/>
      <c r="BV272" s="106"/>
      <c r="BW272" s="108"/>
      <c r="BX272" s="109"/>
      <c r="BY272" s="102"/>
      <c r="BZ272" s="102"/>
      <c r="CA272" s="102"/>
      <c r="CB272" s="102"/>
      <c r="CC272" s="102"/>
      <c r="CD272" s="102"/>
      <c r="CE272" s="102"/>
      <c r="CF272" s="102"/>
      <c r="CG272" s="102"/>
      <c r="CH272" s="102"/>
      <c r="CI272" s="102"/>
      <c r="CJ272" s="102"/>
      <c r="CK272" s="102"/>
      <c r="CL272" s="102"/>
      <c r="CM272" s="158"/>
      <c r="CN272" s="102"/>
      <c r="CO272" s="102"/>
    </row>
    <row r="273" spans="1:93" x14ac:dyDescent="0.2">
      <c r="A273" s="175"/>
      <c r="B273" s="145"/>
      <c r="C273" s="146"/>
      <c r="D273" s="145"/>
      <c r="E273" s="146"/>
      <c r="F273" s="167"/>
      <c r="G273" s="147"/>
      <c r="H273" s="160"/>
      <c r="I273" s="148"/>
      <c r="J273" s="148"/>
      <c r="M273" s="120"/>
      <c r="N273" s="150"/>
      <c r="O273" s="173"/>
      <c r="P273" s="169"/>
      <c r="Q273" s="170"/>
      <c r="R273" s="152"/>
      <c r="S273" s="153"/>
      <c r="T273" s="153"/>
      <c r="U273" s="154"/>
      <c r="V273" s="155"/>
      <c r="W273" s="156"/>
      <c r="X273" s="102"/>
      <c r="Y273" s="157"/>
      <c r="Z273" s="101"/>
      <c r="AA273" s="101"/>
      <c r="AB273" s="101"/>
      <c r="AC273" s="101"/>
      <c r="AD273" s="101"/>
      <c r="AE273" s="101"/>
      <c r="AF273" s="101"/>
      <c r="AG273" s="101"/>
      <c r="AH273" s="101"/>
      <c r="AI273" s="101"/>
      <c r="AJ273" s="101"/>
      <c r="AK273" s="101"/>
      <c r="AL273" s="101"/>
      <c r="AM273" s="101"/>
      <c r="AN273" s="101"/>
      <c r="AO273" s="101"/>
      <c r="AP273" s="101"/>
      <c r="AQ273" s="101"/>
      <c r="AR273" s="101"/>
      <c r="AS273" s="101"/>
      <c r="AT273" s="101"/>
      <c r="AU273" s="101"/>
      <c r="AV273" s="101"/>
      <c r="AW273" s="101"/>
      <c r="AX273" s="101"/>
      <c r="AY273" s="101"/>
      <c r="AZ273" s="101"/>
      <c r="BA273" s="102"/>
      <c r="BB273" s="102"/>
      <c r="BC273" s="102"/>
      <c r="BD273" s="103"/>
      <c r="BE273" s="105"/>
      <c r="BF273" s="102"/>
      <c r="BG273" s="102"/>
      <c r="BH273" s="102"/>
      <c r="BI273" s="102"/>
      <c r="BJ273" s="103"/>
      <c r="BK273" s="102"/>
      <c r="BL273" s="102"/>
      <c r="BM273" s="102"/>
      <c r="BN273" s="102"/>
      <c r="BO273" s="104"/>
      <c r="BP273" s="102"/>
      <c r="BQ273" s="102"/>
      <c r="BR273" s="105"/>
      <c r="BS273" s="106"/>
      <c r="BT273" s="102"/>
      <c r="BU273" s="107"/>
      <c r="BV273" s="106"/>
      <c r="BW273" s="108"/>
      <c r="BX273" s="109"/>
      <c r="BY273" s="102"/>
      <c r="BZ273" s="102"/>
      <c r="CA273" s="102"/>
      <c r="CB273" s="102"/>
      <c r="CC273" s="102"/>
      <c r="CD273" s="102"/>
      <c r="CE273" s="102"/>
      <c r="CF273" s="102"/>
      <c r="CG273" s="102"/>
      <c r="CH273" s="102"/>
      <c r="CI273" s="102"/>
      <c r="CJ273" s="102"/>
      <c r="CK273" s="102"/>
      <c r="CL273" s="102"/>
      <c r="CM273" s="158"/>
      <c r="CN273" s="102"/>
      <c r="CO273" s="102"/>
    </row>
    <row r="274" spans="1:93" x14ac:dyDescent="0.2">
      <c r="A274" s="175"/>
      <c r="B274" s="145"/>
      <c r="C274" s="146"/>
      <c r="D274" s="145"/>
      <c r="E274" s="146"/>
      <c r="F274" s="167"/>
      <c r="G274" s="147"/>
      <c r="H274" s="160"/>
      <c r="I274" s="148"/>
      <c r="J274" s="148"/>
      <c r="M274" s="120"/>
      <c r="N274" s="150"/>
      <c r="O274" s="173"/>
      <c r="P274" s="169"/>
      <c r="Q274" s="170"/>
      <c r="R274" s="152"/>
      <c r="S274" s="153"/>
      <c r="T274" s="153"/>
      <c r="U274" s="154"/>
      <c r="V274" s="155"/>
      <c r="W274" s="156"/>
      <c r="X274" s="102"/>
      <c r="Y274" s="157"/>
      <c r="Z274" s="101"/>
      <c r="AA274" s="101"/>
      <c r="AB274" s="101"/>
      <c r="AC274" s="101"/>
      <c r="AD274" s="101"/>
      <c r="AE274" s="101"/>
      <c r="AF274" s="101"/>
      <c r="AG274" s="101"/>
      <c r="AH274" s="101"/>
      <c r="AI274" s="101"/>
      <c r="AJ274" s="101"/>
      <c r="AK274" s="101"/>
      <c r="AL274" s="101"/>
      <c r="AM274" s="101"/>
      <c r="AN274" s="101"/>
      <c r="AO274" s="101"/>
      <c r="AP274" s="101"/>
      <c r="AQ274" s="101"/>
      <c r="AR274" s="101"/>
      <c r="AS274" s="101"/>
      <c r="AT274" s="101"/>
      <c r="AU274" s="101"/>
      <c r="AV274" s="101"/>
      <c r="AW274" s="101"/>
      <c r="AX274" s="101"/>
      <c r="AY274" s="101"/>
      <c r="AZ274" s="101"/>
      <c r="BA274" s="102"/>
      <c r="BB274" s="102"/>
      <c r="BC274" s="102"/>
      <c r="BD274" s="103"/>
      <c r="BE274" s="105"/>
      <c r="BF274" s="102"/>
      <c r="BG274" s="102"/>
      <c r="BH274" s="102"/>
      <c r="BI274" s="102"/>
      <c r="BJ274" s="103"/>
      <c r="BK274" s="102"/>
      <c r="BL274" s="102"/>
      <c r="BM274" s="102"/>
      <c r="BN274" s="102"/>
      <c r="BO274" s="104"/>
      <c r="BP274" s="102"/>
      <c r="BQ274" s="102"/>
      <c r="BR274" s="105"/>
      <c r="BS274" s="106"/>
      <c r="BT274" s="102"/>
      <c r="BU274" s="107"/>
      <c r="BV274" s="106"/>
      <c r="BW274" s="108"/>
      <c r="BX274" s="109"/>
      <c r="BY274" s="102"/>
      <c r="BZ274" s="102"/>
      <c r="CA274" s="102"/>
      <c r="CB274" s="102"/>
      <c r="CC274" s="102"/>
      <c r="CD274" s="102"/>
      <c r="CE274" s="102"/>
      <c r="CF274" s="102"/>
      <c r="CG274" s="102"/>
      <c r="CH274" s="102"/>
      <c r="CI274" s="102"/>
      <c r="CJ274" s="102"/>
      <c r="CK274" s="102"/>
      <c r="CL274" s="102"/>
      <c r="CM274" s="158"/>
      <c r="CN274" s="102"/>
      <c r="CO274" s="102"/>
    </row>
    <row r="275" spans="1:93" x14ac:dyDescent="0.2">
      <c r="A275" s="175"/>
      <c r="B275" s="145"/>
      <c r="C275" s="146"/>
      <c r="D275" s="145"/>
      <c r="E275" s="146"/>
      <c r="F275" s="167"/>
      <c r="G275" s="147"/>
      <c r="H275" s="160"/>
      <c r="I275" s="148"/>
      <c r="J275" s="148"/>
      <c r="M275" s="120"/>
      <c r="N275" s="150"/>
      <c r="O275" s="173"/>
      <c r="P275" s="169"/>
      <c r="Q275" s="170"/>
      <c r="R275" s="152"/>
      <c r="S275" s="153"/>
      <c r="T275" s="153"/>
      <c r="U275" s="154"/>
      <c r="V275" s="155"/>
      <c r="W275" s="156"/>
      <c r="X275" s="102"/>
      <c r="Y275" s="157"/>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2"/>
      <c r="BB275" s="102"/>
      <c r="BC275" s="102"/>
      <c r="BD275" s="103"/>
      <c r="BE275" s="105"/>
      <c r="BF275" s="102"/>
      <c r="BG275" s="102"/>
      <c r="BH275" s="102"/>
      <c r="BI275" s="102"/>
      <c r="BJ275" s="103"/>
      <c r="BK275" s="102"/>
      <c r="BL275" s="102"/>
      <c r="BM275" s="102"/>
      <c r="BN275" s="102"/>
      <c r="BO275" s="104"/>
      <c r="BP275" s="102"/>
      <c r="BQ275" s="102"/>
      <c r="BR275" s="105"/>
      <c r="BS275" s="106"/>
      <c r="BT275" s="102"/>
      <c r="BU275" s="107"/>
      <c r="BV275" s="106"/>
      <c r="BW275" s="108"/>
      <c r="BX275" s="109"/>
      <c r="BY275" s="102"/>
      <c r="BZ275" s="102"/>
      <c r="CA275" s="102"/>
      <c r="CB275" s="102"/>
      <c r="CC275" s="102"/>
      <c r="CD275" s="102"/>
      <c r="CE275" s="102"/>
      <c r="CF275" s="102"/>
      <c r="CG275" s="102"/>
      <c r="CH275" s="102"/>
      <c r="CI275" s="102"/>
      <c r="CJ275" s="102"/>
      <c r="CK275" s="102"/>
      <c r="CL275" s="102"/>
      <c r="CM275" s="158"/>
      <c r="CN275" s="102"/>
      <c r="CO275" s="102"/>
    </row>
    <row r="276" spans="1:93" x14ac:dyDescent="0.2">
      <c r="A276" s="175"/>
      <c r="B276" s="145"/>
      <c r="C276" s="146"/>
      <c r="D276" s="145"/>
      <c r="E276" s="146"/>
      <c r="F276" s="167"/>
      <c r="G276" s="147"/>
      <c r="H276" s="160"/>
      <c r="I276" s="148"/>
      <c r="J276" s="148"/>
      <c r="M276" s="120"/>
      <c r="N276" s="150"/>
      <c r="O276" s="173"/>
      <c r="P276" s="169"/>
      <c r="Q276" s="170"/>
      <c r="R276" s="152"/>
      <c r="S276" s="153"/>
      <c r="T276" s="153"/>
      <c r="U276" s="154"/>
      <c r="V276" s="155"/>
      <c r="W276" s="156"/>
      <c r="X276" s="102"/>
      <c r="Y276" s="157"/>
      <c r="Z276" s="101"/>
      <c r="AA276" s="101"/>
      <c r="AB276" s="101"/>
      <c r="AC276" s="101"/>
      <c r="AD276" s="101"/>
      <c r="AE276" s="101"/>
      <c r="AF276" s="101"/>
      <c r="AG276" s="101"/>
      <c r="AH276" s="101"/>
      <c r="AI276" s="101"/>
      <c r="AJ276" s="101"/>
      <c r="AK276" s="101"/>
      <c r="AL276" s="101"/>
      <c r="AM276" s="101"/>
      <c r="AN276" s="101"/>
      <c r="AO276" s="101"/>
      <c r="AP276" s="101"/>
      <c r="AQ276" s="101"/>
      <c r="AR276" s="101"/>
      <c r="AS276" s="101"/>
      <c r="AT276" s="101"/>
      <c r="AU276" s="101"/>
      <c r="AV276" s="101"/>
      <c r="AW276" s="101"/>
      <c r="AX276" s="101"/>
      <c r="AY276" s="101"/>
      <c r="AZ276" s="101"/>
      <c r="BA276" s="102"/>
      <c r="BB276" s="102"/>
      <c r="BC276" s="102"/>
      <c r="BD276" s="103"/>
      <c r="BE276" s="105"/>
      <c r="BF276" s="102"/>
      <c r="BG276" s="102"/>
      <c r="BH276" s="102"/>
      <c r="BI276" s="102"/>
      <c r="BJ276" s="103"/>
      <c r="BK276" s="102"/>
      <c r="BL276" s="102"/>
      <c r="BM276" s="102"/>
      <c r="BN276" s="102"/>
      <c r="BO276" s="104"/>
      <c r="BP276" s="102"/>
      <c r="BQ276" s="102"/>
      <c r="BR276" s="105"/>
      <c r="BS276" s="106"/>
      <c r="BT276" s="102"/>
      <c r="BU276" s="107"/>
      <c r="BV276" s="106"/>
      <c r="BW276" s="108"/>
      <c r="BX276" s="109"/>
      <c r="BY276" s="102"/>
      <c r="BZ276" s="102"/>
      <c r="CA276" s="102"/>
      <c r="CB276" s="102"/>
      <c r="CC276" s="102"/>
      <c r="CD276" s="102"/>
      <c r="CE276" s="102"/>
      <c r="CF276" s="102"/>
      <c r="CG276" s="102"/>
      <c r="CH276" s="102"/>
      <c r="CI276" s="102"/>
      <c r="CJ276" s="102"/>
      <c r="CK276" s="102"/>
      <c r="CL276" s="102"/>
      <c r="CM276" s="158"/>
      <c r="CN276" s="102"/>
      <c r="CO276" s="102"/>
    </row>
    <row r="277" spans="1:93" x14ac:dyDescent="0.2">
      <c r="A277" s="175"/>
      <c r="B277" s="145"/>
      <c r="C277" s="146"/>
      <c r="D277" s="145"/>
      <c r="E277" s="146"/>
      <c r="F277" s="167"/>
      <c r="G277" s="147"/>
      <c r="H277" s="160"/>
      <c r="I277" s="148"/>
      <c r="J277" s="148"/>
      <c r="M277" s="120"/>
      <c r="N277" s="150"/>
      <c r="O277" s="173"/>
      <c r="P277" s="169"/>
      <c r="Q277" s="170"/>
      <c r="R277" s="152"/>
      <c r="S277" s="153"/>
      <c r="T277" s="153"/>
      <c r="U277" s="154"/>
      <c r="V277" s="155"/>
      <c r="W277" s="156"/>
      <c r="X277" s="102"/>
      <c r="Y277" s="157"/>
      <c r="Z277" s="101"/>
      <c r="AA277" s="101"/>
      <c r="AB277" s="101"/>
      <c r="AC277" s="101"/>
      <c r="AD277" s="101"/>
      <c r="AE277" s="101"/>
      <c r="AF277" s="101"/>
      <c r="AG277" s="101"/>
      <c r="AH277" s="101"/>
      <c r="AI277" s="101"/>
      <c r="AJ277" s="101"/>
      <c r="AK277" s="101"/>
      <c r="AL277" s="101"/>
      <c r="AM277" s="101"/>
      <c r="AN277" s="101"/>
      <c r="AO277" s="101"/>
      <c r="AP277" s="101"/>
      <c r="AQ277" s="101"/>
      <c r="AR277" s="101"/>
      <c r="AS277" s="101"/>
      <c r="AT277" s="101"/>
      <c r="AU277" s="101"/>
      <c r="AV277" s="101"/>
      <c r="AW277" s="101"/>
      <c r="AX277" s="101"/>
      <c r="AY277" s="101"/>
      <c r="AZ277" s="101"/>
      <c r="BA277" s="102"/>
      <c r="BB277" s="102"/>
      <c r="BC277" s="102"/>
      <c r="BD277" s="103"/>
      <c r="BE277" s="105"/>
      <c r="BF277" s="102"/>
      <c r="BG277" s="102"/>
      <c r="BH277" s="102"/>
      <c r="BI277" s="102"/>
      <c r="BJ277" s="103"/>
      <c r="BK277" s="102"/>
      <c r="BL277" s="102"/>
      <c r="BM277" s="102"/>
      <c r="BN277" s="102"/>
      <c r="BO277" s="104"/>
      <c r="BP277" s="102"/>
      <c r="BQ277" s="102"/>
      <c r="BR277" s="105"/>
      <c r="BS277" s="106"/>
      <c r="BT277" s="102"/>
      <c r="BU277" s="107"/>
      <c r="BV277" s="106"/>
      <c r="BW277" s="108"/>
      <c r="BX277" s="109"/>
      <c r="BY277" s="102"/>
      <c r="BZ277" s="102"/>
      <c r="CA277" s="102"/>
      <c r="CB277" s="102"/>
      <c r="CC277" s="102"/>
      <c r="CD277" s="102"/>
      <c r="CE277" s="102"/>
      <c r="CF277" s="102"/>
      <c r="CG277" s="102"/>
      <c r="CH277" s="102"/>
      <c r="CI277" s="102"/>
      <c r="CJ277" s="102"/>
      <c r="CK277" s="102"/>
      <c r="CL277" s="102"/>
      <c r="CM277" s="158"/>
      <c r="CN277" s="102"/>
      <c r="CO277" s="102"/>
    </row>
    <row r="278" spans="1:93" x14ac:dyDescent="0.2">
      <c r="A278" s="175"/>
      <c r="B278" s="145"/>
      <c r="C278" s="146"/>
      <c r="D278" s="145"/>
      <c r="E278" s="146"/>
      <c r="F278" s="167"/>
      <c r="G278" s="147"/>
      <c r="H278" s="160"/>
      <c r="I278" s="148"/>
      <c r="J278" s="148"/>
      <c r="M278" s="120"/>
      <c r="N278" s="150"/>
      <c r="O278" s="173"/>
      <c r="P278" s="169"/>
      <c r="Q278" s="170"/>
      <c r="R278" s="152"/>
      <c r="S278" s="153"/>
      <c r="T278" s="153"/>
      <c r="U278" s="154"/>
      <c r="V278" s="155"/>
      <c r="W278" s="156"/>
      <c r="X278" s="102"/>
      <c r="Y278" s="157"/>
      <c r="Z278" s="101"/>
      <c r="AA278" s="101"/>
      <c r="AB278" s="101"/>
      <c r="AC278" s="101"/>
      <c r="AD278" s="101"/>
      <c r="AE278" s="101"/>
      <c r="AF278" s="101"/>
      <c r="AG278" s="101"/>
      <c r="AH278" s="101"/>
      <c r="AI278" s="101"/>
      <c r="AJ278" s="101"/>
      <c r="AK278" s="101"/>
      <c r="AL278" s="101"/>
      <c r="AM278" s="101"/>
      <c r="AN278" s="101"/>
      <c r="AO278" s="101"/>
      <c r="AP278" s="101"/>
      <c r="AQ278" s="101"/>
      <c r="AR278" s="101"/>
      <c r="AS278" s="101"/>
      <c r="AT278" s="101"/>
      <c r="AU278" s="101"/>
      <c r="AV278" s="101"/>
      <c r="AW278" s="101"/>
      <c r="AX278" s="101"/>
      <c r="AY278" s="101"/>
      <c r="AZ278" s="101"/>
      <c r="BA278" s="102"/>
      <c r="BB278" s="102"/>
      <c r="BC278" s="102"/>
      <c r="BD278" s="103"/>
      <c r="BE278" s="105"/>
      <c r="BF278" s="102"/>
      <c r="BG278" s="102"/>
      <c r="BH278" s="102"/>
      <c r="BI278" s="102"/>
      <c r="BJ278" s="103"/>
      <c r="BK278" s="102"/>
      <c r="BL278" s="102"/>
      <c r="BM278" s="102"/>
      <c r="BN278" s="102"/>
      <c r="BO278" s="104"/>
      <c r="BP278" s="102"/>
      <c r="BQ278" s="102"/>
      <c r="BR278" s="105"/>
      <c r="BS278" s="106"/>
      <c r="BT278" s="102"/>
      <c r="BU278" s="107"/>
      <c r="BV278" s="106"/>
      <c r="BW278" s="108"/>
      <c r="BX278" s="109"/>
      <c r="BY278" s="102"/>
      <c r="BZ278" s="102"/>
      <c r="CA278" s="102"/>
      <c r="CB278" s="102"/>
      <c r="CC278" s="102"/>
      <c r="CD278" s="102"/>
      <c r="CE278" s="102"/>
      <c r="CF278" s="102"/>
      <c r="CG278" s="102"/>
      <c r="CH278" s="102"/>
      <c r="CI278" s="102"/>
      <c r="CJ278" s="102"/>
      <c r="CK278" s="102"/>
      <c r="CL278" s="102"/>
      <c r="CM278" s="158"/>
      <c r="CN278" s="102"/>
      <c r="CO278" s="102"/>
    </row>
    <row r="279" spans="1:93" x14ac:dyDescent="0.2">
      <c r="A279" s="175"/>
      <c r="B279" s="145"/>
      <c r="C279" s="146"/>
      <c r="D279" s="145"/>
      <c r="E279" s="146"/>
      <c r="F279" s="167"/>
      <c r="G279" s="147"/>
      <c r="H279" s="160"/>
      <c r="I279" s="148"/>
      <c r="J279" s="148"/>
      <c r="M279" s="120"/>
      <c r="N279" s="150"/>
      <c r="O279" s="173"/>
      <c r="P279" s="169"/>
      <c r="Q279" s="170"/>
      <c r="R279" s="152"/>
      <c r="S279" s="153"/>
      <c r="T279" s="153"/>
      <c r="U279" s="154"/>
      <c r="V279" s="155"/>
      <c r="W279" s="156"/>
      <c r="X279" s="102"/>
      <c r="Y279" s="157"/>
      <c r="Z279" s="101"/>
      <c r="AA279" s="101"/>
      <c r="AB279" s="101"/>
      <c r="AC279" s="101"/>
      <c r="AD279" s="101"/>
      <c r="AE279" s="101"/>
      <c r="AF279" s="101"/>
      <c r="AG279" s="101"/>
      <c r="AH279" s="101"/>
      <c r="AI279" s="101"/>
      <c r="AJ279" s="101"/>
      <c r="AK279" s="101"/>
      <c r="AL279" s="101"/>
      <c r="AM279" s="101"/>
      <c r="AN279" s="101"/>
      <c r="AO279" s="101"/>
      <c r="AP279" s="101"/>
      <c r="AQ279" s="101"/>
      <c r="AR279" s="101"/>
      <c r="AS279" s="101"/>
      <c r="AT279" s="101"/>
      <c r="AU279" s="101"/>
      <c r="AV279" s="101"/>
      <c r="AW279" s="101"/>
      <c r="AX279" s="101"/>
      <c r="AY279" s="101"/>
      <c r="AZ279" s="101"/>
      <c r="BA279" s="102"/>
      <c r="BB279" s="102"/>
      <c r="BC279" s="102"/>
      <c r="BD279" s="103"/>
      <c r="BE279" s="105"/>
      <c r="BF279" s="102"/>
      <c r="BG279" s="102"/>
      <c r="BH279" s="102"/>
      <c r="BI279" s="102"/>
      <c r="BJ279" s="103"/>
      <c r="BK279" s="102"/>
      <c r="BL279" s="102"/>
      <c r="BM279" s="102"/>
      <c r="BN279" s="102"/>
      <c r="BO279" s="104"/>
      <c r="BP279" s="102"/>
      <c r="BQ279" s="102"/>
      <c r="BR279" s="105"/>
      <c r="BS279" s="106"/>
      <c r="BT279" s="102"/>
      <c r="BU279" s="107"/>
      <c r="BV279" s="106"/>
      <c r="BW279" s="108"/>
      <c r="BX279" s="109"/>
      <c r="BY279" s="102"/>
      <c r="BZ279" s="102"/>
      <c r="CA279" s="102"/>
      <c r="CB279" s="102"/>
      <c r="CC279" s="102"/>
      <c r="CD279" s="102"/>
      <c r="CE279" s="102"/>
      <c r="CF279" s="102"/>
      <c r="CG279" s="102"/>
      <c r="CH279" s="102"/>
      <c r="CI279" s="102"/>
      <c r="CJ279" s="102"/>
      <c r="CK279" s="102"/>
      <c r="CL279" s="102"/>
      <c r="CM279" s="158"/>
      <c r="CN279" s="102"/>
      <c r="CO279" s="102"/>
    </row>
    <row r="280" spans="1:93" x14ac:dyDescent="0.2">
      <c r="A280" s="175"/>
      <c r="B280" s="145"/>
      <c r="C280" s="146"/>
      <c r="D280" s="145"/>
      <c r="E280" s="146"/>
      <c r="F280" s="167"/>
      <c r="G280" s="147"/>
      <c r="H280" s="160"/>
      <c r="I280" s="148"/>
      <c r="J280" s="148"/>
      <c r="M280" s="120"/>
      <c r="N280" s="150"/>
      <c r="O280" s="173"/>
      <c r="P280" s="169"/>
      <c r="Q280" s="170"/>
      <c r="R280" s="152"/>
      <c r="S280" s="153"/>
      <c r="T280" s="153"/>
      <c r="U280" s="154"/>
      <c r="V280" s="155"/>
      <c r="W280" s="156"/>
      <c r="X280" s="102"/>
      <c r="Y280" s="157"/>
      <c r="Z280" s="101"/>
      <c r="AA280" s="101"/>
      <c r="AB280" s="101"/>
      <c r="AC280" s="101"/>
      <c r="AD280" s="101"/>
      <c r="AE280" s="101"/>
      <c r="AF280" s="101"/>
      <c r="AG280" s="101"/>
      <c r="AH280" s="101"/>
      <c r="AI280" s="101"/>
      <c r="AJ280" s="101"/>
      <c r="AK280" s="101"/>
      <c r="AL280" s="101"/>
      <c r="AM280" s="101"/>
      <c r="AN280" s="101"/>
      <c r="AO280" s="101"/>
      <c r="AP280" s="101"/>
      <c r="AQ280" s="101"/>
      <c r="AR280" s="101"/>
      <c r="AS280" s="101"/>
      <c r="AT280" s="101"/>
      <c r="AU280" s="101"/>
      <c r="AV280" s="101"/>
      <c r="AW280" s="101"/>
      <c r="AX280" s="101"/>
      <c r="AY280" s="101"/>
      <c r="AZ280" s="101"/>
      <c r="BA280" s="102"/>
      <c r="BB280" s="102"/>
      <c r="BC280" s="102"/>
      <c r="BD280" s="103"/>
      <c r="BE280" s="105"/>
      <c r="BF280" s="102"/>
      <c r="BG280" s="102"/>
      <c r="BH280" s="102"/>
      <c r="BI280" s="102"/>
      <c r="BJ280" s="103"/>
      <c r="BK280" s="102"/>
      <c r="BL280" s="102"/>
      <c r="BM280" s="102"/>
      <c r="BN280" s="102"/>
      <c r="BO280" s="104"/>
      <c r="BP280" s="102"/>
      <c r="BQ280" s="102"/>
      <c r="BR280" s="105"/>
      <c r="BS280" s="106"/>
      <c r="BT280" s="102"/>
      <c r="BU280" s="107"/>
      <c r="BV280" s="106"/>
      <c r="BW280" s="108"/>
      <c r="BX280" s="109"/>
      <c r="BY280" s="102"/>
      <c r="BZ280" s="102"/>
      <c r="CA280" s="102"/>
      <c r="CB280" s="102"/>
      <c r="CC280" s="102"/>
      <c r="CD280" s="102"/>
      <c r="CE280" s="102"/>
      <c r="CF280" s="102"/>
      <c r="CG280" s="102"/>
      <c r="CH280" s="102"/>
      <c r="CI280" s="102"/>
      <c r="CJ280" s="102"/>
      <c r="CK280" s="102"/>
      <c r="CL280" s="102"/>
      <c r="CM280" s="158"/>
      <c r="CN280" s="102"/>
      <c r="CO280" s="102"/>
    </row>
    <row r="281" spans="1:93" x14ac:dyDescent="0.2">
      <c r="A281" s="175"/>
      <c r="B281" s="145"/>
      <c r="C281" s="146"/>
      <c r="D281" s="145"/>
      <c r="E281" s="146"/>
      <c r="F281" s="167"/>
      <c r="G281" s="147"/>
      <c r="H281" s="160"/>
      <c r="I281" s="148"/>
      <c r="J281" s="148"/>
      <c r="M281" s="120"/>
      <c r="N281" s="150"/>
      <c r="O281" s="173"/>
      <c r="P281" s="169"/>
      <c r="Q281" s="170"/>
      <c r="R281" s="152"/>
      <c r="S281" s="153"/>
      <c r="T281" s="153"/>
      <c r="U281" s="154"/>
      <c r="V281" s="155"/>
      <c r="W281" s="156"/>
      <c r="X281" s="102"/>
      <c r="Y281" s="157"/>
      <c r="Z281" s="101"/>
      <c r="AA281" s="101"/>
      <c r="AB281" s="101"/>
      <c r="AC281" s="101"/>
      <c r="AD281" s="101"/>
      <c r="AE281" s="101"/>
      <c r="AF281" s="101"/>
      <c r="AG281" s="101"/>
      <c r="AH281" s="101"/>
      <c r="AI281" s="101"/>
      <c r="AJ281" s="101"/>
      <c r="AK281" s="101"/>
      <c r="AL281" s="101"/>
      <c r="AM281" s="101"/>
      <c r="AN281" s="101"/>
      <c r="AO281" s="101"/>
      <c r="AP281" s="101"/>
      <c r="AQ281" s="101"/>
      <c r="AR281" s="101"/>
      <c r="AS281" s="101"/>
      <c r="AT281" s="101"/>
      <c r="AU281" s="101"/>
      <c r="AV281" s="101"/>
      <c r="AW281" s="101"/>
      <c r="AX281" s="101"/>
      <c r="AY281" s="101"/>
      <c r="AZ281" s="101"/>
      <c r="BA281" s="102"/>
      <c r="BB281" s="102"/>
      <c r="BC281" s="102"/>
      <c r="BD281" s="103"/>
      <c r="BE281" s="105"/>
      <c r="BF281" s="102"/>
      <c r="BG281" s="102"/>
      <c r="BH281" s="102"/>
      <c r="BI281" s="102"/>
      <c r="BJ281" s="103"/>
      <c r="BK281" s="102"/>
      <c r="BL281" s="102"/>
      <c r="BM281" s="102"/>
      <c r="BN281" s="102"/>
      <c r="BO281" s="104"/>
      <c r="BP281" s="102"/>
      <c r="BQ281" s="102"/>
      <c r="BR281" s="105"/>
      <c r="BS281" s="106"/>
      <c r="BT281" s="102"/>
      <c r="BU281" s="107"/>
      <c r="BV281" s="106"/>
      <c r="BW281" s="108"/>
      <c r="BX281" s="109"/>
      <c r="BY281" s="102"/>
      <c r="BZ281" s="102"/>
      <c r="CA281" s="102"/>
      <c r="CB281" s="102"/>
      <c r="CC281" s="102"/>
      <c r="CD281" s="102"/>
      <c r="CE281" s="102"/>
      <c r="CF281" s="102"/>
      <c r="CG281" s="102"/>
      <c r="CH281" s="102"/>
      <c r="CI281" s="102"/>
      <c r="CJ281" s="102"/>
      <c r="CK281" s="102"/>
      <c r="CL281" s="102"/>
      <c r="CM281" s="158"/>
      <c r="CN281" s="102"/>
      <c r="CO281" s="102"/>
    </row>
    <row r="282" spans="1:93" x14ac:dyDescent="0.2">
      <c r="A282" s="175"/>
      <c r="B282" s="145"/>
      <c r="C282" s="146"/>
      <c r="D282" s="145"/>
      <c r="E282" s="146"/>
      <c r="F282" s="167"/>
      <c r="G282" s="147"/>
      <c r="H282" s="160"/>
      <c r="I282" s="148"/>
      <c r="J282" s="148"/>
      <c r="M282" s="120"/>
      <c r="N282" s="150"/>
      <c r="O282" s="173"/>
      <c r="P282" s="169"/>
      <c r="Q282" s="170"/>
      <c r="R282" s="152"/>
      <c r="S282" s="153"/>
      <c r="T282" s="153"/>
      <c r="U282" s="154"/>
      <c r="V282" s="155"/>
      <c r="W282" s="156"/>
      <c r="X282" s="102"/>
      <c r="Y282" s="157"/>
      <c r="Z282" s="101"/>
      <c r="AA282" s="101"/>
      <c r="AB282" s="101"/>
      <c r="AC282" s="101"/>
      <c r="AD282" s="101"/>
      <c r="AE282" s="101"/>
      <c r="AF282" s="101"/>
      <c r="AG282" s="101"/>
      <c r="AH282" s="101"/>
      <c r="AI282" s="101"/>
      <c r="AJ282" s="101"/>
      <c r="AK282" s="101"/>
      <c r="AL282" s="101"/>
      <c r="AM282" s="101"/>
      <c r="AN282" s="101"/>
      <c r="AO282" s="101"/>
      <c r="AP282" s="101"/>
      <c r="AQ282" s="101"/>
      <c r="AR282" s="101"/>
      <c r="AS282" s="101"/>
      <c r="AT282" s="101"/>
      <c r="AU282" s="101"/>
      <c r="AV282" s="101"/>
      <c r="AW282" s="101"/>
      <c r="AX282" s="101"/>
      <c r="AY282" s="101"/>
      <c r="AZ282" s="101"/>
      <c r="BA282" s="102"/>
      <c r="BB282" s="102"/>
      <c r="BC282" s="102"/>
      <c r="BD282" s="103"/>
      <c r="BE282" s="105"/>
      <c r="BF282" s="102"/>
      <c r="BG282" s="102"/>
      <c r="BH282" s="102"/>
      <c r="BI282" s="102"/>
      <c r="BJ282" s="103"/>
      <c r="BK282" s="102"/>
      <c r="BL282" s="102"/>
      <c r="BM282" s="102"/>
      <c r="BN282" s="102"/>
      <c r="BO282" s="104"/>
      <c r="BP282" s="102"/>
      <c r="BQ282" s="102"/>
      <c r="BR282" s="105"/>
      <c r="BS282" s="106"/>
      <c r="BT282" s="102"/>
      <c r="BU282" s="107"/>
      <c r="BV282" s="106"/>
      <c r="BW282" s="108"/>
      <c r="BX282" s="109"/>
      <c r="BY282" s="102"/>
      <c r="BZ282" s="102"/>
      <c r="CA282" s="102"/>
      <c r="CB282" s="102"/>
      <c r="CC282" s="102"/>
      <c r="CD282" s="102"/>
      <c r="CE282" s="102"/>
      <c r="CF282" s="102"/>
      <c r="CG282" s="102"/>
      <c r="CH282" s="102"/>
      <c r="CI282" s="102"/>
      <c r="CJ282" s="102"/>
      <c r="CK282" s="102"/>
      <c r="CL282" s="102"/>
      <c r="CM282" s="158"/>
      <c r="CN282" s="102"/>
      <c r="CO282" s="102"/>
    </row>
    <row r="283" spans="1:93" x14ac:dyDescent="0.2">
      <c r="A283" s="175"/>
      <c r="B283" s="145"/>
      <c r="C283" s="146"/>
      <c r="D283" s="145"/>
      <c r="E283" s="146"/>
      <c r="F283" s="167"/>
      <c r="G283" s="147"/>
      <c r="H283" s="160"/>
      <c r="I283" s="148"/>
      <c r="J283" s="148"/>
      <c r="M283" s="120"/>
      <c r="N283" s="150"/>
      <c r="O283" s="173"/>
      <c r="P283" s="169"/>
      <c r="Q283" s="170"/>
      <c r="R283" s="152"/>
      <c r="S283" s="153"/>
      <c r="T283" s="153"/>
      <c r="U283" s="154"/>
      <c r="V283" s="155"/>
      <c r="W283" s="156"/>
      <c r="X283" s="102"/>
      <c r="Y283" s="157"/>
      <c r="Z283" s="101"/>
      <c r="AA283" s="101"/>
      <c r="AB283" s="101"/>
      <c r="AC283" s="101"/>
      <c r="AD283" s="101"/>
      <c r="AE283" s="101"/>
      <c r="AF283" s="101"/>
      <c r="AG283" s="101"/>
      <c r="AH283" s="101"/>
      <c r="AI283" s="101"/>
      <c r="AJ283" s="101"/>
      <c r="AK283" s="101"/>
      <c r="AL283" s="101"/>
      <c r="AM283" s="101"/>
      <c r="AN283" s="101"/>
      <c r="AO283" s="101"/>
      <c r="AP283" s="101"/>
      <c r="AQ283" s="101"/>
      <c r="AR283" s="101"/>
      <c r="AS283" s="101"/>
      <c r="AT283" s="101"/>
      <c r="AU283" s="101"/>
      <c r="AV283" s="101"/>
      <c r="AW283" s="101"/>
      <c r="AX283" s="101"/>
      <c r="AY283" s="101"/>
      <c r="AZ283" s="101"/>
      <c r="BA283" s="102"/>
      <c r="BB283" s="102"/>
      <c r="BC283" s="102"/>
      <c r="BD283" s="103"/>
      <c r="BE283" s="105"/>
      <c r="BF283" s="102"/>
      <c r="BG283" s="102"/>
      <c r="BH283" s="102"/>
      <c r="BI283" s="102"/>
      <c r="BJ283" s="103"/>
      <c r="BK283" s="102"/>
      <c r="BL283" s="102"/>
      <c r="BM283" s="102"/>
      <c r="BN283" s="102"/>
      <c r="BO283" s="104"/>
      <c r="BP283" s="102"/>
      <c r="BQ283" s="102"/>
      <c r="BR283" s="105"/>
      <c r="BS283" s="106"/>
      <c r="BT283" s="102"/>
      <c r="BU283" s="107"/>
      <c r="BV283" s="106"/>
      <c r="BW283" s="108"/>
      <c r="BX283" s="109"/>
      <c r="BY283" s="102"/>
      <c r="BZ283" s="102"/>
      <c r="CA283" s="102"/>
      <c r="CB283" s="102"/>
      <c r="CC283" s="102"/>
      <c r="CD283" s="102"/>
      <c r="CE283" s="102"/>
      <c r="CF283" s="102"/>
      <c r="CG283" s="102"/>
      <c r="CH283" s="102"/>
      <c r="CI283" s="102"/>
      <c r="CJ283" s="102"/>
      <c r="CK283" s="102"/>
      <c r="CL283" s="102"/>
      <c r="CM283" s="158"/>
      <c r="CN283" s="102"/>
      <c r="CO283" s="102"/>
    </row>
    <row r="284" spans="1:93" x14ac:dyDescent="0.2">
      <c r="A284" s="175"/>
      <c r="B284" s="145"/>
      <c r="C284" s="146"/>
      <c r="D284" s="145"/>
      <c r="E284" s="146"/>
      <c r="F284" s="167"/>
      <c r="G284" s="147"/>
      <c r="H284" s="160"/>
      <c r="I284" s="148"/>
      <c r="J284" s="148"/>
      <c r="M284" s="120"/>
      <c r="N284" s="150"/>
      <c r="O284" s="173"/>
      <c r="P284" s="169"/>
      <c r="Q284" s="170"/>
      <c r="R284" s="152"/>
      <c r="S284" s="153"/>
      <c r="T284" s="153"/>
      <c r="U284" s="154"/>
      <c r="V284" s="155"/>
      <c r="W284" s="156"/>
      <c r="X284" s="102"/>
      <c r="Y284" s="157"/>
      <c r="Z284" s="101"/>
      <c r="AA284" s="101"/>
      <c r="AB284" s="101"/>
      <c r="AC284" s="101"/>
      <c r="AD284" s="101"/>
      <c r="AE284" s="101"/>
      <c r="AF284" s="101"/>
      <c r="AG284" s="101"/>
      <c r="AH284" s="101"/>
      <c r="AI284" s="101"/>
      <c r="AJ284" s="101"/>
      <c r="AK284" s="101"/>
      <c r="AL284" s="101"/>
      <c r="AM284" s="101"/>
      <c r="AN284" s="101"/>
      <c r="AO284" s="101"/>
      <c r="AP284" s="101"/>
      <c r="AQ284" s="101"/>
      <c r="AR284" s="101"/>
      <c r="AS284" s="101"/>
      <c r="AT284" s="101"/>
      <c r="AU284" s="101"/>
      <c r="AV284" s="101"/>
      <c r="AW284" s="101"/>
      <c r="AX284" s="101"/>
      <c r="AY284" s="101"/>
      <c r="AZ284" s="101"/>
      <c r="BA284" s="102"/>
      <c r="BB284" s="102"/>
      <c r="BC284" s="102"/>
      <c r="BD284" s="103"/>
      <c r="BE284" s="105"/>
      <c r="BF284" s="102"/>
      <c r="BG284" s="102"/>
      <c r="BH284" s="102"/>
      <c r="BI284" s="102"/>
      <c r="BJ284" s="103"/>
      <c r="BK284" s="102"/>
      <c r="BL284" s="102"/>
      <c r="BM284" s="102"/>
      <c r="BN284" s="102"/>
      <c r="BO284" s="104"/>
      <c r="BP284" s="102"/>
      <c r="BQ284" s="102"/>
      <c r="BR284" s="105"/>
      <c r="BS284" s="106"/>
      <c r="BT284" s="102"/>
      <c r="BU284" s="107"/>
      <c r="BV284" s="106"/>
      <c r="BW284" s="108"/>
      <c r="BX284" s="109"/>
      <c r="BY284" s="102"/>
      <c r="BZ284" s="102"/>
      <c r="CA284" s="102"/>
      <c r="CB284" s="102"/>
      <c r="CC284" s="102"/>
      <c r="CD284" s="102"/>
      <c r="CE284" s="102"/>
      <c r="CF284" s="102"/>
      <c r="CG284" s="102"/>
      <c r="CH284" s="102"/>
      <c r="CI284" s="102"/>
      <c r="CJ284" s="102"/>
      <c r="CK284" s="102"/>
      <c r="CL284" s="102"/>
      <c r="CM284" s="158"/>
      <c r="CN284" s="102"/>
      <c r="CO284" s="102"/>
    </row>
    <row r="285" spans="1:93" x14ac:dyDescent="0.2">
      <c r="A285" s="175"/>
      <c r="B285" s="145"/>
      <c r="C285" s="146"/>
      <c r="D285" s="145"/>
      <c r="E285" s="146"/>
      <c r="F285" s="167"/>
      <c r="G285" s="147"/>
      <c r="H285" s="160"/>
      <c r="I285" s="148"/>
      <c r="J285" s="148"/>
      <c r="M285" s="120"/>
      <c r="N285" s="150"/>
      <c r="O285" s="173"/>
      <c r="P285" s="169"/>
      <c r="Q285" s="170"/>
      <c r="R285" s="152"/>
      <c r="S285" s="153"/>
      <c r="T285" s="153"/>
      <c r="U285" s="154"/>
      <c r="V285" s="155"/>
      <c r="W285" s="156"/>
      <c r="X285" s="102"/>
      <c r="Y285" s="157"/>
      <c r="Z285" s="101"/>
      <c r="AA285" s="101"/>
      <c r="AB285" s="101"/>
      <c r="AC285" s="101"/>
      <c r="AD285" s="101"/>
      <c r="AE285" s="101"/>
      <c r="AF285" s="101"/>
      <c r="AG285" s="101"/>
      <c r="AH285" s="101"/>
      <c r="AI285" s="101"/>
      <c r="AJ285" s="101"/>
      <c r="AK285" s="101"/>
      <c r="AL285" s="101"/>
      <c r="AM285" s="101"/>
      <c r="AN285" s="101"/>
      <c r="AO285" s="101"/>
      <c r="AP285" s="101"/>
      <c r="AQ285" s="101"/>
      <c r="AR285" s="101"/>
      <c r="AS285" s="101"/>
      <c r="AT285" s="101"/>
      <c r="AU285" s="101"/>
      <c r="AV285" s="101"/>
      <c r="AW285" s="101"/>
      <c r="AX285" s="101"/>
      <c r="AY285" s="101"/>
      <c r="AZ285" s="101"/>
      <c r="BA285" s="102"/>
      <c r="BB285" s="102"/>
      <c r="BC285" s="102"/>
      <c r="BD285" s="103"/>
      <c r="BE285" s="105"/>
      <c r="BF285" s="102"/>
      <c r="BG285" s="102"/>
      <c r="BH285" s="102"/>
      <c r="BI285" s="102"/>
      <c r="BJ285" s="103"/>
      <c r="BK285" s="102"/>
      <c r="BL285" s="102"/>
      <c r="BM285" s="102"/>
      <c r="BN285" s="102"/>
      <c r="BO285" s="104"/>
      <c r="BP285" s="102"/>
      <c r="BQ285" s="102"/>
      <c r="BR285" s="105"/>
      <c r="BS285" s="106"/>
      <c r="BT285" s="102"/>
      <c r="BU285" s="107"/>
      <c r="BV285" s="106"/>
      <c r="BW285" s="108"/>
      <c r="BX285" s="109"/>
      <c r="BY285" s="102"/>
      <c r="BZ285" s="102"/>
      <c r="CA285" s="102"/>
      <c r="CB285" s="102"/>
      <c r="CC285" s="102"/>
      <c r="CD285" s="102"/>
      <c r="CE285" s="102"/>
      <c r="CF285" s="102"/>
      <c r="CG285" s="102"/>
      <c r="CH285" s="102"/>
      <c r="CI285" s="102"/>
      <c r="CJ285" s="102"/>
      <c r="CK285" s="102"/>
      <c r="CL285" s="102"/>
      <c r="CM285" s="158"/>
      <c r="CN285" s="102"/>
      <c r="CO285" s="102"/>
    </row>
    <row r="286" spans="1:93" x14ac:dyDescent="0.2">
      <c r="A286" s="175"/>
      <c r="B286" s="145"/>
      <c r="C286" s="146"/>
      <c r="D286" s="145"/>
      <c r="E286" s="146"/>
      <c r="F286" s="167"/>
      <c r="G286" s="147"/>
      <c r="H286" s="160"/>
      <c r="I286" s="148"/>
      <c r="J286" s="148"/>
      <c r="M286" s="120"/>
      <c r="N286" s="150"/>
      <c r="O286" s="173"/>
      <c r="P286" s="169"/>
      <c r="Q286" s="170"/>
      <c r="R286" s="152"/>
      <c r="S286" s="153"/>
      <c r="T286" s="153"/>
      <c r="U286" s="154"/>
      <c r="V286" s="155"/>
      <c r="W286" s="156"/>
      <c r="X286" s="102"/>
      <c r="Y286" s="157"/>
      <c r="Z286" s="101"/>
      <c r="AA286" s="101"/>
      <c r="AB286" s="101"/>
      <c r="AC286" s="101"/>
      <c r="AD286" s="101"/>
      <c r="AE286" s="101"/>
      <c r="AF286" s="101"/>
      <c r="AG286" s="101"/>
      <c r="AH286" s="101"/>
      <c r="AI286" s="101"/>
      <c r="AJ286" s="101"/>
      <c r="AK286" s="101"/>
      <c r="AL286" s="101"/>
      <c r="AM286" s="101"/>
      <c r="AN286" s="101"/>
      <c r="AO286" s="101"/>
      <c r="AP286" s="101"/>
      <c r="AQ286" s="101"/>
      <c r="AR286" s="101"/>
      <c r="AS286" s="101"/>
      <c r="AT286" s="101"/>
      <c r="AU286" s="101"/>
      <c r="AV286" s="101"/>
      <c r="AW286" s="101"/>
      <c r="AX286" s="101"/>
      <c r="AY286" s="101"/>
      <c r="AZ286" s="101"/>
      <c r="BA286" s="102"/>
      <c r="BB286" s="102"/>
      <c r="BC286" s="102"/>
      <c r="BD286" s="103"/>
      <c r="BE286" s="105"/>
      <c r="BF286" s="102"/>
      <c r="BG286" s="102"/>
      <c r="BH286" s="102"/>
      <c r="BI286" s="102"/>
      <c r="BJ286" s="103"/>
      <c r="BK286" s="102"/>
      <c r="BL286" s="102"/>
      <c r="BM286" s="102"/>
      <c r="BN286" s="102"/>
      <c r="BO286" s="104"/>
      <c r="BP286" s="102"/>
      <c r="BQ286" s="102"/>
      <c r="BR286" s="105"/>
      <c r="BS286" s="106"/>
      <c r="BT286" s="102"/>
      <c r="BU286" s="107"/>
      <c r="BV286" s="106"/>
      <c r="BW286" s="108"/>
      <c r="BX286" s="109"/>
      <c r="BY286" s="102"/>
      <c r="BZ286" s="102"/>
      <c r="CA286" s="102"/>
      <c r="CB286" s="102"/>
      <c r="CC286" s="102"/>
      <c r="CD286" s="102"/>
      <c r="CE286" s="102"/>
      <c r="CF286" s="102"/>
      <c r="CG286" s="102"/>
      <c r="CH286" s="102"/>
      <c r="CI286" s="102"/>
      <c r="CJ286" s="102"/>
      <c r="CK286" s="102"/>
      <c r="CL286" s="102"/>
      <c r="CM286" s="158"/>
      <c r="CN286" s="102"/>
      <c r="CO286" s="102"/>
    </row>
    <row r="287" spans="1:93" x14ac:dyDescent="0.2">
      <c r="A287" s="175"/>
      <c r="B287" s="145"/>
      <c r="C287" s="146"/>
      <c r="D287" s="145"/>
      <c r="E287" s="146"/>
      <c r="F287" s="167"/>
      <c r="G287" s="147"/>
      <c r="H287" s="160"/>
      <c r="I287" s="148"/>
      <c r="J287" s="148"/>
      <c r="M287" s="120"/>
      <c r="N287" s="150"/>
      <c r="O287" s="173"/>
      <c r="P287" s="169"/>
      <c r="Q287" s="170"/>
      <c r="R287" s="152"/>
      <c r="S287" s="153"/>
      <c r="T287" s="153"/>
      <c r="U287" s="154"/>
      <c r="V287" s="155"/>
      <c r="W287" s="156"/>
      <c r="X287" s="102"/>
      <c r="Y287" s="157"/>
      <c r="Z287" s="101"/>
      <c r="AA287" s="101"/>
      <c r="AB287" s="101"/>
      <c r="AC287" s="101"/>
      <c r="AD287" s="101"/>
      <c r="AE287" s="101"/>
      <c r="AF287" s="101"/>
      <c r="AG287" s="101"/>
      <c r="AH287" s="101"/>
      <c r="AI287" s="101"/>
      <c r="AJ287" s="101"/>
      <c r="AK287" s="101"/>
      <c r="AL287" s="101"/>
      <c r="AM287" s="101"/>
      <c r="AN287" s="101"/>
      <c r="AO287" s="101"/>
      <c r="AP287" s="101"/>
      <c r="AQ287" s="101"/>
      <c r="AR287" s="101"/>
      <c r="AS287" s="101"/>
      <c r="AT287" s="101"/>
      <c r="AU287" s="101"/>
      <c r="AV287" s="101"/>
      <c r="AW287" s="101"/>
      <c r="AX287" s="101"/>
      <c r="AY287" s="101"/>
      <c r="AZ287" s="101"/>
      <c r="BA287" s="102"/>
      <c r="BB287" s="102"/>
      <c r="BC287" s="102"/>
      <c r="BD287" s="103"/>
      <c r="BE287" s="105"/>
      <c r="BF287" s="102"/>
      <c r="BG287" s="102"/>
      <c r="BH287" s="102"/>
      <c r="BI287" s="102"/>
      <c r="BJ287" s="103"/>
      <c r="BK287" s="102"/>
      <c r="BL287" s="102"/>
      <c r="BM287" s="102"/>
      <c r="BN287" s="102"/>
      <c r="BO287" s="104"/>
      <c r="BP287" s="102"/>
      <c r="BQ287" s="102"/>
      <c r="BR287" s="105"/>
      <c r="BS287" s="106"/>
      <c r="BT287" s="102"/>
      <c r="BU287" s="107"/>
      <c r="BV287" s="106"/>
      <c r="BW287" s="108"/>
      <c r="BX287" s="109"/>
      <c r="BY287" s="102"/>
      <c r="BZ287" s="102"/>
      <c r="CA287" s="102"/>
      <c r="CB287" s="102"/>
      <c r="CC287" s="102"/>
      <c r="CD287" s="102"/>
      <c r="CE287" s="102"/>
      <c r="CF287" s="102"/>
      <c r="CG287" s="102"/>
      <c r="CH287" s="102"/>
      <c r="CI287" s="102"/>
      <c r="CJ287" s="102"/>
      <c r="CK287" s="102"/>
      <c r="CL287" s="102"/>
      <c r="CM287" s="158"/>
      <c r="CN287" s="102"/>
      <c r="CO287" s="102"/>
    </row>
    <row r="288" spans="1:93" x14ac:dyDescent="0.2">
      <c r="A288" s="175"/>
      <c r="B288" s="145"/>
      <c r="C288" s="146"/>
      <c r="D288" s="145"/>
      <c r="E288" s="146"/>
      <c r="F288" s="167"/>
      <c r="G288" s="147"/>
      <c r="H288" s="160"/>
      <c r="I288" s="148"/>
      <c r="J288" s="148"/>
      <c r="M288" s="120"/>
      <c r="N288" s="150"/>
      <c r="O288" s="173"/>
      <c r="P288" s="169"/>
      <c r="Q288" s="170"/>
      <c r="R288" s="152"/>
      <c r="S288" s="153"/>
      <c r="T288" s="153"/>
      <c r="U288" s="154"/>
      <c r="V288" s="155"/>
      <c r="W288" s="156"/>
      <c r="X288" s="102"/>
      <c r="Y288" s="157"/>
      <c r="Z288" s="101"/>
      <c r="AA288" s="101"/>
      <c r="AB288" s="101"/>
      <c r="AC288" s="101"/>
      <c r="AD288" s="101"/>
      <c r="AE288" s="101"/>
      <c r="AF288" s="101"/>
      <c r="AG288" s="101"/>
      <c r="AH288" s="101"/>
      <c r="AI288" s="101"/>
      <c r="AJ288" s="101"/>
      <c r="AK288" s="101"/>
      <c r="AL288" s="101"/>
      <c r="AM288" s="101"/>
      <c r="AN288" s="101"/>
      <c r="AO288" s="101"/>
      <c r="AP288" s="101"/>
      <c r="AQ288" s="101"/>
      <c r="AR288" s="101"/>
      <c r="AS288" s="101"/>
      <c r="AT288" s="101"/>
      <c r="AU288" s="101"/>
      <c r="AV288" s="101"/>
      <c r="AW288" s="101"/>
      <c r="AX288" s="101"/>
      <c r="AY288" s="101"/>
      <c r="AZ288" s="101"/>
      <c r="BA288" s="102"/>
      <c r="BB288" s="102"/>
      <c r="BC288" s="102"/>
      <c r="BD288" s="103"/>
      <c r="BE288" s="105"/>
      <c r="BF288" s="102"/>
      <c r="BG288" s="102"/>
      <c r="BH288" s="102"/>
      <c r="BI288" s="102"/>
      <c r="BJ288" s="103"/>
      <c r="BK288" s="102"/>
      <c r="BL288" s="102"/>
      <c r="BM288" s="102"/>
      <c r="BN288" s="102"/>
      <c r="BO288" s="104"/>
      <c r="BP288" s="102"/>
      <c r="BQ288" s="102"/>
      <c r="BR288" s="105"/>
      <c r="BS288" s="106"/>
      <c r="BT288" s="102"/>
      <c r="BU288" s="107"/>
      <c r="BV288" s="106"/>
      <c r="BW288" s="108"/>
      <c r="BX288" s="109"/>
      <c r="BY288" s="102"/>
      <c r="BZ288" s="102"/>
      <c r="CA288" s="102"/>
      <c r="CB288" s="102"/>
      <c r="CC288" s="102"/>
      <c r="CD288" s="102"/>
      <c r="CE288" s="102"/>
      <c r="CF288" s="102"/>
      <c r="CG288" s="102"/>
      <c r="CH288" s="102"/>
      <c r="CI288" s="102"/>
      <c r="CJ288" s="102"/>
      <c r="CK288" s="102"/>
      <c r="CL288" s="102"/>
      <c r="CM288" s="158"/>
      <c r="CN288" s="102"/>
      <c r="CO288" s="102"/>
    </row>
    <row r="289" spans="1:93" x14ac:dyDescent="0.2">
      <c r="A289" s="175"/>
      <c r="B289" s="145"/>
      <c r="C289" s="146"/>
      <c r="D289" s="145"/>
      <c r="E289" s="146"/>
      <c r="F289" s="167"/>
      <c r="G289" s="147"/>
      <c r="H289" s="160"/>
      <c r="I289" s="148"/>
      <c r="J289" s="148"/>
      <c r="M289" s="120"/>
      <c r="N289" s="150"/>
      <c r="O289" s="173"/>
      <c r="P289" s="169"/>
      <c r="Q289" s="170"/>
      <c r="R289" s="152"/>
      <c r="S289" s="153"/>
      <c r="T289" s="153"/>
      <c r="U289" s="154"/>
      <c r="V289" s="155"/>
      <c r="W289" s="156"/>
      <c r="X289" s="102"/>
      <c r="Y289" s="157"/>
      <c r="Z289" s="101"/>
      <c r="AA289" s="101"/>
      <c r="AB289" s="101"/>
      <c r="AC289" s="101"/>
      <c r="AD289" s="101"/>
      <c r="AE289" s="101"/>
      <c r="AF289" s="101"/>
      <c r="AG289" s="101"/>
      <c r="AH289" s="101"/>
      <c r="AI289" s="101"/>
      <c r="AJ289" s="101"/>
      <c r="AK289" s="101"/>
      <c r="AL289" s="101"/>
      <c r="AM289" s="101"/>
      <c r="AN289" s="101"/>
      <c r="AO289" s="101"/>
      <c r="AP289" s="101"/>
      <c r="AQ289" s="101"/>
      <c r="AR289" s="101"/>
      <c r="AS289" s="101"/>
      <c r="AT289" s="101"/>
      <c r="AU289" s="101"/>
      <c r="AV289" s="101"/>
      <c r="AW289" s="101"/>
      <c r="AX289" s="101"/>
      <c r="AY289" s="101"/>
      <c r="AZ289" s="101"/>
      <c r="BA289" s="102"/>
      <c r="BB289" s="102"/>
      <c r="BC289" s="102"/>
      <c r="BD289" s="103"/>
      <c r="BE289" s="105"/>
      <c r="BF289" s="102"/>
      <c r="BG289" s="102"/>
      <c r="BH289" s="102"/>
      <c r="BI289" s="102"/>
      <c r="BJ289" s="103"/>
      <c r="BK289" s="102"/>
      <c r="BL289" s="102"/>
      <c r="BM289" s="102"/>
      <c r="BN289" s="102"/>
      <c r="BO289" s="104"/>
      <c r="BP289" s="102"/>
      <c r="BQ289" s="102"/>
      <c r="BR289" s="105"/>
      <c r="BS289" s="106"/>
      <c r="BT289" s="102"/>
      <c r="BU289" s="107"/>
      <c r="BV289" s="106"/>
      <c r="BW289" s="108"/>
      <c r="BX289" s="109"/>
      <c r="BY289" s="102"/>
      <c r="BZ289" s="102"/>
      <c r="CA289" s="102"/>
      <c r="CB289" s="102"/>
      <c r="CC289" s="102"/>
      <c r="CD289" s="102"/>
      <c r="CE289" s="102"/>
      <c r="CF289" s="102"/>
      <c r="CG289" s="102"/>
      <c r="CH289" s="102"/>
      <c r="CI289" s="102"/>
      <c r="CJ289" s="102"/>
      <c r="CK289" s="102"/>
      <c r="CL289" s="102"/>
      <c r="CM289" s="158"/>
      <c r="CN289" s="102"/>
      <c r="CO289" s="102"/>
    </row>
    <row r="290" spans="1:93" x14ac:dyDescent="0.2">
      <c r="A290" s="175"/>
      <c r="B290" s="145"/>
      <c r="C290" s="146"/>
      <c r="D290" s="145"/>
      <c r="E290" s="146"/>
      <c r="F290" s="167"/>
      <c r="G290" s="147"/>
      <c r="H290" s="160"/>
      <c r="I290" s="148"/>
      <c r="J290" s="148"/>
      <c r="M290" s="120"/>
      <c r="N290" s="150"/>
      <c r="O290" s="173"/>
      <c r="P290" s="169"/>
      <c r="Q290" s="170"/>
      <c r="R290" s="152"/>
      <c r="S290" s="153"/>
      <c r="T290" s="153"/>
      <c r="U290" s="154"/>
      <c r="V290" s="155"/>
      <c r="W290" s="156"/>
      <c r="X290" s="102"/>
      <c r="Y290" s="157"/>
      <c r="Z290" s="101"/>
      <c r="AA290" s="101"/>
      <c r="AB290" s="101"/>
      <c r="AC290" s="101"/>
      <c r="AD290" s="101"/>
      <c r="AE290" s="101"/>
      <c r="AF290" s="101"/>
      <c r="AG290" s="101"/>
      <c r="AH290" s="101"/>
      <c r="AI290" s="101"/>
      <c r="AJ290" s="101"/>
      <c r="AK290" s="101"/>
      <c r="AL290" s="101"/>
      <c r="AM290" s="101"/>
      <c r="AN290" s="101"/>
      <c r="AO290" s="101"/>
      <c r="AP290" s="101"/>
      <c r="AQ290" s="101"/>
      <c r="AR290" s="101"/>
      <c r="AS290" s="101"/>
      <c r="AT290" s="101"/>
      <c r="AU290" s="101"/>
      <c r="AV290" s="101"/>
      <c r="AW290" s="101"/>
      <c r="AX290" s="101"/>
      <c r="AY290" s="101"/>
      <c r="AZ290" s="101"/>
      <c r="BA290" s="102"/>
      <c r="BB290" s="102"/>
      <c r="BC290" s="102"/>
      <c r="BD290" s="103"/>
      <c r="BE290" s="105"/>
      <c r="BF290" s="102"/>
      <c r="BG290" s="102"/>
      <c r="BH290" s="102"/>
      <c r="BI290" s="102"/>
      <c r="BJ290" s="103"/>
      <c r="BK290" s="102"/>
      <c r="BL290" s="102"/>
      <c r="BM290" s="102"/>
      <c r="BN290" s="102"/>
      <c r="BO290" s="104"/>
      <c r="BP290" s="102"/>
      <c r="BQ290" s="102"/>
      <c r="BR290" s="105"/>
      <c r="BS290" s="106"/>
      <c r="BT290" s="102"/>
      <c r="BU290" s="107"/>
      <c r="BV290" s="106"/>
      <c r="BW290" s="108"/>
      <c r="BX290" s="109"/>
      <c r="BY290" s="102"/>
      <c r="BZ290" s="102"/>
      <c r="CA290" s="102"/>
      <c r="CB290" s="102"/>
      <c r="CC290" s="102"/>
      <c r="CD290" s="102"/>
      <c r="CE290" s="102"/>
      <c r="CF290" s="102"/>
      <c r="CG290" s="102"/>
      <c r="CH290" s="102"/>
      <c r="CI290" s="102"/>
      <c r="CJ290" s="102"/>
      <c r="CK290" s="102"/>
      <c r="CL290" s="102"/>
      <c r="CM290" s="158"/>
      <c r="CN290" s="102"/>
      <c r="CO290" s="102"/>
    </row>
    <row r="291" spans="1:93" x14ac:dyDescent="0.2">
      <c r="A291" s="175"/>
      <c r="B291" s="145"/>
      <c r="C291" s="146"/>
      <c r="D291" s="145"/>
      <c r="E291" s="146"/>
      <c r="F291" s="167"/>
      <c r="G291" s="147"/>
      <c r="H291" s="160"/>
      <c r="I291" s="148"/>
      <c r="J291" s="148"/>
      <c r="M291" s="120"/>
      <c r="N291" s="150"/>
      <c r="O291" s="173"/>
      <c r="P291" s="169"/>
      <c r="Q291" s="170"/>
      <c r="R291" s="152"/>
      <c r="S291" s="153"/>
      <c r="T291" s="153"/>
      <c r="U291" s="154"/>
      <c r="V291" s="155"/>
      <c r="W291" s="156"/>
      <c r="X291" s="102"/>
      <c r="Y291" s="157"/>
      <c r="Z291" s="101"/>
      <c r="AA291" s="101"/>
      <c r="AB291" s="101"/>
      <c r="AC291" s="101"/>
      <c r="AD291" s="101"/>
      <c r="AE291" s="101"/>
      <c r="AF291" s="101"/>
      <c r="AG291" s="101"/>
      <c r="AH291" s="101"/>
      <c r="AI291" s="101"/>
      <c r="AJ291" s="101"/>
      <c r="AK291" s="101"/>
      <c r="AL291" s="101"/>
      <c r="AM291" s="101"/>
      <c r="AN291" s="101"/>
      <c r="AO291" s="101"/>
      <c r="AP291" s="101"/>
      <c r="AQ291" s="101"/>
      <c r="AR291" s="101"/>
      <c r="AS291" s="101"/>
      <c r="AT291" s="101"/>
      <c r="AU291" s="101"/>
      <c r="AV291" s="101"/>
      <c r="AW291" s="101"/>
      <c r="AX291" s="101"/>
      <c r="AY291" s="101"/>
      <c r="AZ291" s="101"/>
      <c r="BA291" s="102"/>
      <c r="BB291" s="102"/>
      <c r="BC291" s="102"/>
      <c r="BD291" s="103"/>
      <c r="BE291" s="105"/>
      <c r="BF291" s="102"/>
      <c r="BG291" s="102"/>
      <c r="BH291" s="102"/>
      <c r="BI291" s="102"/>
      <c r="BJ291" s="103"/>
      <c r="BK291" s="102"/>
      <c r="BL291" s="102"/>
      <c r="BM291" s="102"/>
      <c r="BN291" s="102"/>
      <c r="BO291" s="104"/>
      <c r="BP291" s="102"/>
      <c r="BQ291" s="102"/>
      <c r="BR291" s="105"/>
      <c r="BS291" s="106"/>
      <c r="BT291" s="102"/>
      <c r="BU291" s="107"/>
      <c r="BV291" s="106"/>
      <c r="BW291" s="108"/>
      <c r="BX291" s="109"/>
      <c r="BY291" s="102"/>
      <c r="BZ291" s="102"/>
      <c r="CA291" s="102"/>
      <c r="CB291" s="102"/>
      <c r="CC291" s="102"/>
      <c r="CD291" s="102"/>
      <c r="CE291" s="102"/>
      <c r="CF291" s="102"/>
      <c r="CG291" s="102"/>
      <c r="CH291" s="102"/>
      <c r="CI291" s="102"/>
      <c r="CJ291" s="102"/>
      <c r="CK291" s="102"/>
      <c r="CL291" s="102"/>
      <c r="CM291" s="158"/>
      <c r="CN291" s="102"/>
      <c r="CO291" s="102"/>
    </row>
    <row r="292" spans="1:93" x14ac:dyDescent="0.2">
      <c r="A292" s="175"/>
      <c r="B292" s="145"/>
      <c r="C292" s="146"/>
      <c r="D292" s="145"/>
      <c r="E292" s="146"/>
      <c r="F292" s="167"/>
      <c r="G292" s="147"/>
      <c r="H292" s="160"/>
      <c r="I292" s="148"/>
      <c r="J292" s="148"/>
      <c r="M292" s="120"/>
      <c r="N292" s="150"/>
      <c r="O292" s="173"/>
      <c r="P292" s="169"/>
      <c r="Q292" s="170"/>
      <c r="R292" s="152"/>
      <c r="S292" s="153"/>
      <c r="T292" s="153"/>
      <c r="U292" s="154"/>
      <c r="V292" s="155"/>
      <c r="W292" s="156"/>
      <c r="X292" s="102"/>
      <c r="Y292" s="157"/>
      <c r="Z292" s="101"/>
      <c r="AA292" s="101"/>
      <c r="AB292" s="101"/>
      <c r="AC292" s="101"/>
      <c r="AD292" s="101"/>
      <c r="AE292" s="101"/>
      <c r="AF292" s="101"/>
      <c r="AG292" s="101"/>
      <c r="AH292" s="101"/>
      <c r="AI292" s="101"/>
      <c r="AJ292" s="101"/>
      <c r="AK292" s="101"/>
      <c r="AL292" s="101"/>
      <c r="AM292" s="101"/>
      <c r="AN292" s="101"/>
      <c r="AO292" s="101"/>
      <c r="AP292" s="101"/>
      <c r="AQ292" s="101"/>
      <c r="AR292" s="101"/>
      <c r="AS292" s="101"/>
      <c r="AT292" s="101"/>
      <c r="AU292" s="101"/>
      <c r="AV292" s="101"/>
      <c r="AW292" s="101"/>
      <c r="AX292" s="101"/>
      <c r="AY292" s="101"/>
      <c r="AZ292" s="101"/>
      <c r="BA292" s="102"/>
      <c r="BB292" s="102"/>
      <c r="BC292" s="102"/>
      <c r="BD292" s="103"/>
      <c r="BE292" s="105"/>
      <c r="BF292" s="102"/>
      <c r="BG292" s="102"/>
      <c r="BH292" s="102"/>
      <c r="BI292" s="102"/>
      <c r="BJ292" s="103"/>
      <c r="BK292" s="102"/>
      <c r="BL292" s="102"/>
      <c r="BM292" s="102"/>
      <c r="BN292" s="102"/>
      <c r="BO292" s="104"/>
      <c r="BP292" s="102"/>
      <c r="BQ292" s="102"/>
      <c r="BR292" s="105"/>
      <c r="BS292" s="106"/>
      <c r="BT292" s="102"/>
      <c r="BU292" s="107"/>
      <c r="BV292" s="106"/>
      <c r="BW292" s="108"/>
      <c r="BX292" s="109"/>
      <c r="BY292" s="102"/>
      <c r="BZ292" s="102"/>
      <c r="CA292" s="102"/>
      <c r="CB292" s="102"/>
      <c r="CC292" s="102"/>
      <c r="CD292" s="102"/>
      <c r="CE292" s="102"/>
      <c r="CF292" s="102"/>
      <c r="CG292" s="102"/>
      <c r="CH292" s="102"/>
      <c r="CI292" s="102"/>
      <c r="CJ292" s="102"/>
      <c r="CK292" s="102"/>
      <c r="CL292" s="102"/>
      <c r="CM292" s="158"/>
      <c r="CN292" s="102"/>
      <c r="CO292" s="102"/>
    </row>
    <row r="293" spans="1:93" x14ac:dyDescent="0.2">
      <c r="A293" s="175"/>
      <c r="B293" s="145"/>
      <c r="C293" s="146"/>
      <c r="D293" s="145"/>
      <c r="E293" s="146"/>
      <c r="F293" s="167"/>
      <c r="G293" s="147"/>
      <c r="H293" s="160"/>
      <c r="I293" s="148"/>
      <c r="J293" s="148"/>
      <c r="M293" s="120"/>
      <c r="N293" s="150"/>
      <c r="O293" s="173"/>
      <c r="P293" s="169"/>
      <c r="Q293" s="170"/>
      <c r="R293" s="152"/>
      <c r="S293" s="153"/>
      <c r="T293" s="153"/>
      <c r="U293" s="154"/>
      <c r="V293" s="155"/>
      <c r="W293" s="156"/>
      <c r="X293" s="102"/>
      <c r="Y293" s="157"/>
      <c r="Z293" s="101"/>
      <c r="AA293" s="101"/>
      <c r="AB293" s="101"/>
      <c r="AC293" s="101"/>
      <c r="AD293" s="101"/>
      <c r="AE293" s="101"/>
      <c r="AF293" s="101"/>
      <c r="AG293" s="101"/>
      <c r="AH293" s="101"/>
      <c r="AI293" s="101"/>
      <c r="AJ293" s="101"/>
      <c r="AK293" s="101"/>
      <c r="AL293" s="101"/>
      <c r="AM293" s="101"/>
      <c r="AN293" s="101"/>
      <c r="AO293" s="101"/>
      <c r="AP293" s="101"/>
      <c r="AQ293" s="101"/>
      <c r="AR293" s="101"/>
      <c r="AS293" s="101"/>
      <c r="AT293" s="101"/>
      <c r="AU293" s="101"/>
      <c r="AV293" s="101"/>
      <c r="AW293" s="101"/>
      <c r="AX293" s="101"/>
      <c r="AY293" s="101"/>
      <c r="AZ293" s="101"/>
      <c r="BA293" s="102"/>
      <c r="BB293" s="102"/>
      <c r="BC293" s="102"/>
      <c r="BD293" s="103"/>
      <c r="BE293" s="105"/>
      <c r="BF293" s="102"/>
      <c r="BG293" s="102"/>
      <c r="BH293" s="102"/>
      <c r="BI293" s="102"/>
      <c r="BJ293" s="103"/>
      <c r="BK293" s="102"/>
      <c r="BL293" s="102"/>
      <c r="BM293" s="102"/>
      <c r="BN293" s="102"/>
      <c r="BO293" s="104"/>
      <c r="BP293" s="102"/>
      <c r="BQ293" s="102"/>
      <c r="BR293" s="105"/>
      <c r="BS293" s="106"/>
      <c r="BT293" s="102"/>
      <c r="BU293" s="107"/>
      <c r="BV293" s="106"/>
      <c r="BW293" s="108"/>
      <c r="BX293" s="109"/>
      <c r="BY293" s="102"/>
      <c r="BZ293" s="102"/>
      <c r="CA293" s="102"/>
      <c r="CB293" s="102"/>
      <c r="CC293" s="102"/>
      <c r="CD293" s="102"/>
      <c r="CE293" s="102"/>
      <c r="CF293" s="102"/>
      <c r="CG293" s="102"/>
      <c r="CH293" s="102"/>
      <c r="CI293" s="102"/>
      <c r="CJ293" s="102"/>
      <c r="CK293" s="102"/>
      <c r="CL293" s="102"/>
      <c r="CM293" s="158"/>
      <c r="CN293" s="102"/>
      <c r="CO293" s="102"/>
    </row>
    <row r="294" spans="1:93" x14ac:dyDescent="0.2">
      <c r="A294" s="175"/>
      <c r="B294" s="145"/>
      <c r="C294" s="146"/>
      <c r="D294" s="145"/>
      <c r="E294" s="146"/>
      <c r="F294" s="167"/>
      <c r="G294" s="147"/>
      <c r="H294" s="160"/>
      <c r="I294" s="148"/>
      <c r="J294" s="148"/>
      <c r="M294" s="120"/>
      <c r="N294" s="150"/>
      <c r="O294" s="173"/>
      <c r="P294" s="169"/>
      <c r="Q294" s="170"/>
      <c r="R294" s="152"/>
      <c r="S294" s="153"/>
      <c r="T294" s="153"/>
      <c r="U294" s="154"/>
      <c r="V294" s="155"/>
      <c r="W294" s="156"/>
      <c r="X294" s="102"/>
      <c r="Y294" s="157"/>
      <c r="Z294" s="101"/>
      <c r="AA294" s="101"/>
      <c r="AB294" s="101"/>
      <c r="AC294" s="101"/>
      <c r="AD294" s="101"/>
      <c r="AE294" s="101"/>
      <c r="AF294" s="101"/>
      <c r="AG294" s="101"/>
      <c r="AH294" s="101"/>
      <c r="AI294" s="101"/>
      <c r="AJ294" s="101"/>
      <c r="AK294" s="101"/>
      <c r="AL294" s="101"/>
      <c r="AM294" s="101"/>
      <c r="AN294" s="101"/>
      <c r="AO294" s="101"/>
      <c r="AP294" s="101"/>
      <c r="AQ294" s="101"/>
      <c r="AR294" s="101"/>
      <c r="AS294" s="101"/>
      <c r="AT294" s="101"/>
      <c r="AU294" s="101"/>
      <c r="AV294" s="101"/>
      <c r="AW294" s="101"/>
      <c r="AX294" s="101"/>
      <c r="AY294" s="101"/>
      <c r="AZ294" s="101"/>
      <c r="BA294" s="102"/>
      <c r="BB294" s="102"/>
      <c r="BC294" s="102"/>
      <c r="BD294" s="103"/>
      <c r="BE294" s="105"/>
      <c r="BF294" s="102"/>
      <c r="BG294" s="102"/>
      <c r="BH294" s="102"/>
      <c r="BI294" s="102"/>
      <c r="BJ294" s="103"/>
      <c r="BK294" s="102"/>
      <c r="BL294" s="102"/>
      <c r="BM294" s="102"/>
      <c r="BN294" s="102"/>
      <c r="BO294" s="104"/>
      <c r="BP294" s="102"/>
      <c r="BQ294" s="102"/>
      <c r="BR294" s="105"/>
      <c r="BS294" s="106"/>
      <c r="BT294" s="102"/>
      <c r="BU294" s="107"/>
      <c r="BV294" s="106"/>
      <c r="BW294" s="108"/>
      <c r="BX294" s="109"/>
      <c r="BY294" s="102"/>
      <c r="BZ294" s="102"/>
      <c r="CA294" s="102"/>
      <c r="CB294" s="102"/>
      <c r="CC294" s="102"/>
      <c r="CD294" s="102"/>
      <c r="CE294" s="102"/>
      <c r="CF294" s="102"/>
      <c r="CG294" s="102"/>
      <c r="CH294" s="102"/>
      <c r="CI294" s="102"/>
      <c r="CJ294" s="102"/>
      <c r="CK294" s="102"/>
      <c r="CL294" s="102"/>
      <c r="CM294" s="158"/>
      <c r="CN294" s="102"/>
      <c r="CO294" s="102"/>
    </row>
    <row r="295" spans="1:93" x14ac:dyDescent="0.2">
      <c r="A295" s="175"/>
      <c r="B295" s="145"/>
      <c r="C295" s="146"/>
      <c r="D295" s="145"/>
      <c r="E295" s="146"/>
      <c r="F295" s="167"/>
      <c r="G295" s="147"/>
      <c r="H295" s="160"/>
      <c r="I295" s="148"/>
      <c r="J295" s="148"/>
      <c r="M295" s="120"/>
      <c r="N295" s="150"/>
      <c r="O295" s="173"/>
      <c r="P295" s="169"/>
      <c r="Q295" s="170"/>
      <c r="R295" s="152"/>
      <c r="S295" s="153"/>
      <c r="T295" s="153"/>
      <c r="U295" s="154"/>
      <c r="V295" s="155"/>
      <c r="W295" s="156"/>
      <c r="X295" s="102"/>
      <c r="Y295" s="157"/>
      <c r="Z295" s="101"/>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c r="AY295" s="101"/>
      <c r="AZ295" s="101"/>
      <c r="BA295" s="102"/>
      <c r="BB295" s="102"/>
      <c r="BC295" s="102"/>
      <c r="BD295" s="103"/>
      <c r="BE295" s="105"/>
      <c r="BF295" s="102"/>
      <c r="BG295" s="102"/>
      <c r="BH295" s="102"/>
      <c r="BI295" s="102"/>
      <c r="BJ295" s="103"/>
      <c r="BK295" s="102"/>
      <c r="BL295" s="102"/>
      <c r="BM295" s="102"/>
      <c r="BN295" s="102"/>
      <c r="BO295" s="104"/>
      <c r="BP295" s="102"/>
      <c r="BQ295" s="102"/>
      <c r="BR295" s="105"/>
      <c r="BS295" s="106"/>
      <c r="BT295" s="102"/>
      <c r="BU295" s="107"/>
      <c r="BV295" s="106"/>
      <c r="BW295" s="108"/>
      <c r="BX295" s="109"/>
      <c r="BY295" s="102"/>
      <c r="BZ295" s="102"/>
      <c r="CA295" s="102"/>
      <c r="CB295" s="102"/>
      <c r="CC295" s="102"/>
      <c r="CD295" s="102"/>
      <c r="CE295" s="102"/>
      <c r="CF295" s="102"/>
      <c r="CG295" s="102"/>
      <c r="CH295" s="102"/>
      <c r="CI295" s="102"/>
      <c r="CJ295" s="102"/>
      <c r="CK295" s="102"/>
      <c r="CL295" s="102"/>
      <c r="CM295" s="158"/>
      <c r="CN295" s="102"/>
      <c r="CO295" s="102"/>
    </row>
    <row r="296" spans="1:93" x14ac:dyDescent="0.2">
      <c r="A296" s="175"/>
      <c r="B296" s="145"/>
      <c r="C296" s="146"/>
      <c r="D296" s="145"/>
      <c r="E296" s="146"/>
      <c r="F296" s="167"/>
      <c r="G296" s="147"/>
      <c r="H296" s="160"/>
      <c r="I296" s="148"/>
      <c r="J296" s="148"/>
      <c r="M296" s="120"/>
      <c r="N296" s="150"/>
      <c r="O296" s="173"/>
      <c r="P296" s="169"/>
      <c r="Q296" s="170"/>
      <c r="R296" s="152"/>
      <c r="S296" s="153"/>
      <c r="T296" s="153"/>
      <c r="U296" s="154"/>
      <c r="V296" s="155"/>
      <c r="W296" s="156"/>
      <c r="X296" s="102"/>
      <c r="Y296" s="157"/>
      <c r="Z296" s="101"/>
      <c r="AA296" s="101"/>
      <c r="AB296" s="101"/>
      <c r="AC296" s="101"/>
      <c r="AD296" s="101"/>
      <c r="AE296" s="101"/>
      <c r="AF296" s="101"/>
      <c r="AG296" s="101"/>
      <c r="AH296" s="101"/>
      <c r="AI296" s="101"/>
      <c r="AJ296" s="101"/>
      <c r="AK296" s="101"/>
      <c r="AL296" s="101"/>
      <c r="AM296" s="101"/>
      <c r="AN296" s="101"/>
      <c r="AO296" s="101"/>
      <c r="AP296" s="101"/>
      <c r="AQ296" s="101"/>
      <c r="AR296" s="101"/>
      <c r="AS296" s="101"/>
      <c r="AT296" s="101"/>
      <c r="AU296" s="101"/>
      <c r="AV296" s="101"/>
      <c r="AW296" s="101"/>
      <c r="AX296" s="101"/>
      <c r="AY296" s="101"/>
      <c r="AZ296" s="101"/>
      <c r="BA296" s="102"/>
      <c r="BB296" s="102"/>
      <c r="BC296" s="102"/>
      <c r="BD296" s="103"/>
      <c r="BE296" s="105"/>
      <c r="BF296" s="102"/>
      <c r="BG296" s="102"/>
      <c r="BH296" s="102"/>
      <c r="BI296" s="102"/>
      <c r="BJ296" s="103"/>
      <c r="BK296" s="102"/>
      <c r="BL296" s="102"/>
      <c r="BM296" s="102"/>
      <c r="BN296" s="102"/>
      <c r="BO296" s="104"/>
      <c r="BP296" s="102"/>
      <c r="BQ296" s="102"/>
      <c r="BR296" s="105"/>
      <c r="BS296" s="106"/>
      <c r="BT296" s="102"/>
      <c r="BU296" s="107"/>
      <c r="BV296" s="106"/>
      <c r="BW296" s="108"/>
      <c r="BX296" s="109"/>
      <c r="BY296" s="102"/>
      <c r="BZ296" s="102"/>
      <c r="CA296" s="102"/>
      <c r="CB296" s="102"/>
      <c r="CC296" s="102"/>
      <c r="CD296" s="102"/>
      <c r="CE296" s="102"/>
      <c r="CF296" s="102"/>
      <c r="CG296" s="102"/>
      <c r="CH296" s="102"/>
      <c r="CI296" s="102"/>
      <c r="CJ296" s="102"/>
      <c r="CK296" s="102"/>
      <c r="CL296" s="102"/>
      <c r="CM296" s="158"/>
      <c r="CN296" s="102"/>
      <c r="CO296" s="102"/>
    </row>
    <row r="297" spans="1:93" x14ac:dyDescent="0.2">
      <c r="A297" s="175"/>
      <c r="B297" s="145"/>
      <c r="C297" s="146"/>
      <c r="D297" s="145"/>
      <c r="E297" s="146"/>
      <c r="F297" s="167"/>
      <c r="G297" s="147"/>
      <c r="H297" s="160"/>
      <c r="I297" s="148"/>
      <c r="J297" s="148"/>
      <c r="M297" s="120"/>
      <c r="N297" s="150"/>
      <c r="O297" s="173"/>
      <c r="P297" s="169"/>
      <c r="Q297" s="170"/>
      <c r="R297" s="152"/>
      <c r="S297" s="153"/>
      <c r="T297" s="153"/>
      <c r="U297" s="154"/>
      <c r="V297" s="155"/>
      <c r="W297" s="156"/>
      <c r="X297" s="102"/>
      <c r="Y297" s="157"/>
      <c r="Z297" s="101"/>
      <c r="AA297" s="101"/>
      <c r="AB297" s="101"/>
      <c r="AC297" s="101"/>
      <c r="AD297" s="101"/>
      <c r="AE297" s="101"/>
      <c r="AF297" s="101"/>
      <c r="AG297" s="101"/>
      <c r="AH297" s="101"/>
      <c r="AI297" s="101"/>
      <c r="AJ297" s="101"/>
      <c r="AK297" s="101"/>
      <c r="AL297" s="101"/>
      <c r="AM297" s="101"/>
      <c r="AN297" s="101"/>
      <c r="AO297" s="101"/>
      <c r="AP297" s="101"/>
      <c r="AQ297" s="101"/>
      <c r="AR297" s="101"/>
      <c r="AS297" s="101"/>
      <c r="AT297" s="101"/>
      <c r="AU297" s="101"/>
      <c r="AV297" s="101"/>
      <c r="AW297" s="101"/>
      <c r="AX297" s="101"/>
      <c r="AY297" s="101"/>
      <c r="AZ297" s="101"/>
      <c r="BA297" s="102"/>
      <c r="BB297" s="102"/>
      <c r="BC297" s="102"/>
      <c r="BD297" s="103"/>
      <c r="BE297" s="105"/>
      <c r="BF297" s="102"/>
      <c r="BG297" s="102"/>
      <c r="BH297" s="102"/>
      <c r="BI297" s="102"/>
      <c r="BJ297" s="103"/>
      <c r="BK297" s="102"/>
      <c r="BL297" s="102"/>
      <c r="BM297" s="102"/>
      <c r="BN297" s="102"/>
      <c r="BO297" s="104"/>
      <c r="BP297" s="102"/>
      <c r="BQ297" s="102"/>
      <c r="BR297" s="105"/>
      <c r="BS297" s="106"/>
      <c r="BT297" s="102"/>
      <c r="BU297" s="107"/>
      <c r="BV297" s="106"/>
      <c r="BW297" s="108"/>
      <c r="BX297" s="109"/>
      <c r="BY297" s="102"/>
      <c r="BZ297" s="102"/>
      <c r="CA297" s="102"/>
      <c r="CB297" s="102"/>
      <c r="CC297" s="102"/>
      <c r="CD297" s="102"/>
      <c r="CE297" s="102"/>
      <c r="CF297" s="102"/>
      <c r="CG297" s="102"/>
      <c r="CH297" s="102"/>
      <c r="CI297" s="102"/>
      <c r="CJ297" s="102"/>
      <c r="CK297" s="102"/>
      <c r="CL297" s="102"/>
      <c r="CM297" s="158"/>
      <c r="CN297" s="102"/>
      <c r="CO297" s="102"/>
    </row>
    <row r="298" spans="1:93" x14ac:dyDescent="0.2">
      <c r="A298" s="175"/>
      <c r="B298" s="145"/>
      <c r="C298" s="146"/>
      <c r="D298" s="145"/>
      <c r="E298" s="146"/>
      <c r="F298" s="167"/>
      <c r="G298" s="147"/>
      <c r="H298" s="160"/>
      <c r="I298" s="148"/>
      <c r="J298" s="148"/>
      <c r="M298" s="120"/>
      <c r="N298" s="150"/>
      <c r="O298" s="173"/>
      <c r="P298" s="169"/>
      <c r="Q298" s="170"/>
      <c r="R298" s="152"/>
      <c r="S298" s="153"/>
      <c r="T298" s="153"/>
      <c r="U298" s="154"/>
      <c r="V298" s="155"/>
      <c r="W298" s="156"/>
      <c r="X298" s="102"/>
      <c r="Y298" s="157"/>
      <c r="Z298" s="101"/>
      <c r="AA298" s="101"/>
      <c r="AB298" s="101"/>
      <c r="AC298" s="101"/>
      <c r="AD298" s="101"/>
      <c r="AE298" s="101"/>
      <c r="AF298" s="101"/>
      <c r="AG298" s="101"/>
      <c r="AH298" s="101"/>
      <c r="AI298" s="101"/>
      <c r="AJ298" s="101"/>
      <c r="AK298" s="101"/>
      <c r="AL298" s="101"/>
      <c r="AM298" s="101"/>
      <c r="AN298" s="101"/>
      <c r="AO298" s="101"/>
      <c r="AP298" s="101"/>
      <c r="AQ298" s="101"/>
      <c r="AR298" s="101"/>
      <c r="AS298" s="101"/>
      <c r="AT298" s="101"/>
      <c r="AU298" s="101"/>
      <c r="AV298" s="101"/>
      <c r="AW298" s="101"/>
      <c r="AX298" s="101"/>
      <c r="AY298" s="101"/>
      <c r="AZ298" s="101"/>
      <c r="BA298" s="102"/>
      <c r="BB298" s="102"/>
      <c r="BC298" s="102"/>
      <c r="BD298" s="103"/>
      <c r="BE298" s="105"/>
      <c r="BF298" s="102"/>
      <c r="BG298" s="102"/>
      <c r="BH298" s="102"/>
      <c r="BI298" s="102"/>
      <c r="BJ298" s="103"/>
      <c r="BK298" s="102"/>
      <c r="BL298" s="102"/>
      <c r="BM298" s="102"/>
      <c r="BN298" s="102"/>
      <c r="BO298" s="104"/>
      <c r="BP298" s="102"/>
      <c r="BQ298" s="102"/>
      <c r="BR298" s="105"/>
      <c r="BS298" s="106"/>
      <c r="BT298" s="102"/>
      <c r="BU298" s="107"/>
      <c r="BV298" s="106"/>
      <c r="BW298" s="108"/>
      <c r="BX298" s="109"/>
      <c r="BY298" s="102"/>
      <c r="BZ298" s="102"/>
      <c r="CA298" s="102"/>
      <c r="CB298" s="102"/>
      <c r="CC298" s="102"/>
      <c r="CD298" s="102"/>
      <c r="CE298" s="102"/>
      <c r="CF298" s="102"/>
      <c r="CG298" s="102"/>
      <c r="CH298" s="102"/>
      <c r="CI298" s="102"/>
      <c r="CJ298" s="102"/>
      <c r="CK298" s="102"/>
      <c r="CL298" s="102"/>
      <c r="CM298" s="158"/>
      <c r="CN298" s="102"/>
      <c r="CO298" s="102"/>
    </row>
    <row r="299" spans="1:93" x14ac:dyDescent="0.2">
      <c r="A299" s="175"/>
      <c r="B299" s="145"/>
      <c r="C299" s="146"/>
      <c r="D299" s="145"/>
      <c r="E299" s="146"/>
      <c r="F299" s="167"/>
      <c r="G299" s="147"/>
      <c r="H299" s="160"/>
      <c r="I299" s="148"/>
      <c r="J299" s="148"/>
      <c r="M299" s="120"/>
      <c r="N299" s="150"/>
      <c r="O299" s="173"/>
      <c r="P299" s="169"/>
      <c r="Q299" s="170"/>
      <c r="R299" s="152"/>
      <c r="S299" s="153"/>
      <c r="T299" s="153"/>
      <c r="U299" s="154"/>
      <c r="V299" s="155"/>
      <c r="W299" s="156"/>
      <c r="X299" s="102"/>
      <c r="Y299" s="157"/>
      <c r="Z299" s="101"/>
      <c r="AA299" s="101"/>
      <c r="AB299" s="101"/>
      <c r="AC299" s="101"/>
      <c r="AD299" s="101"/>
      <c r="AE299" s="101"/>
      <c r="AF299" s="101"/>
      <c r="AG299" s="101"/>
      <c r="AH299" s="101"/>
      <c r="AI299" s="101"/>
      <c r="AJ299" s="101"/>
      <c r="AK299" s="101"/>
      <c r="AL299" s="101"/>
      <c r="AM299" s="101"/>
      <c r="AN299" s="101"/>
      <c r="AO299" s="101"/>
      <c r="AP299" s="101"/>
      <c r="AQ299" s="101"/>
      <c r="AR299" s="101"/>
      <c r="AS299" s="101"/>
      <c r="AT299" s="101"/>
      <c r="AU299" s="101"/>
      <c r="AV299" s="101"/>
      <c r="AW299" s="101"/>
      <c r="AX299" s="101"/>
      <c r="AY299" s="101"/>
      <c r="AZ299" s="101"/>
      <c r="BA299" s="102"/>
      <c r="BB299" s="102"/>
      <c r="BC299" s="102"/>
      <c r="BD299" s="103"/>
      <c r="BE299" s="105"/>
      <c r="BF299" s="102"/>
      <c r="BG299" s="102"/>
      <c r="BH299" s="102"/>
      <c r="BI299" s="102"/>
      <c r="BJ299" s="103"/>
      <c r="BK299" s="102"/>
      <c r="BL299" s="102"/>
      <c r="BM299" s="102"/>
      <c r="BN299" s="102"/>
      <c r="BO299" s="104"/>
      <c r="BP299" s="102"/>
      <c r="BQ299" s="102"/>
      <c r="BR299" s="105"/>
      <c r="BS299" s="106"/>
      <c r="BT299" s="102"/>
      <c r="BU299" s="107"/>
      <c r="BV299" s="106"/>
      <c r="BW299" s="108"/>
      <c r="BX299" s="109"/>
      <c r="BY299" s="102"/>
      <c r="BZ299" s="102"/>
      <c r="CA299" s="102"/>
      <c r="CB299" s="102"/>
      <c r="CC299" s="102"/>
      <c r="CD299" s="102"/>
      <c r="CE299" s="102"/>
      <c r="CF299" s="102"/>
      <c r="CG299" s="102"/>
      <c r="CH299" s="102"/>
      <c r="CI299" s="102"/>
      <c r="CJ299" s="102"/>
      <c r="CK299" s="102"/>
      <c r="CL299" s="102"/>
      <c r="CM299" s="158"/>
      <c r="CN299" s="102"/>
      <c r="CO299" s="102"/>
    </row>
    <row r="300" spans="1:93" x14ac:dyDescent="0.2">
      <c r="A300" s="175"/>
      <c r="B300" s="145"/>
      <c r="C300" s="146"/>
      <c r="D300" s="145"/>
      <c r="E300" s="146"/>
      <c r="F300" s="167"/>
      <c r="G300" s="147"/>
      <c r="H300" s="160"/>
      <c r="I300" s="148"/>
      <c r="J300" s="148"/>
      <c r="M300" s="120"/>
      <c r="N300" s="150"/>
      <c r="O300" s="173"/>
      <c r="P300" s="169"/>
      <c r="Q300" s="170"/>
      <c r="R300" s="152"/>
      <c r="S300" s="153"/>
      <c r="T300" s="153"/>
      <c r="U300" s="154"/>
      <c r="V300" s="155"/>
      <c r="W300" s="156"/>
      <c r="X300" s="102"/>
      <c r="Y300" s="157"/>
      <c r="Z300" s="101"/>
      <c r="AA300" s="101"/>
      <c r="AB300" s="101"/>
      <c r="AC300" s="101"/>
      <c r="AD300" s="101"/>
      <c r="AE300" s="101"/>
      <c r="AF300" s="101"/>
      <c r="AG300" s="101"/>
      <c r="AH300" s="101"/>
      <c r="AI300" s="101"/>
      <c r="AJ300" s="101"/>
      <c r="AK300" s="101"/>
      <c r="AL300" s="101"/>
      <c r="AM300" s="101"/>
      <c r="AN300" s="101"/>
      <c r="AO300" s="101"/>
      <c r="AP300" s="101"/>
      <c r="AQ300" s="101"/>
      <c r="AR300" s="101"/>
      <c r="AS300" s="101"/>
      <c r="AT300" s="101"/>
      <c r="AU300" s="101"/>
      <c r="AV300" s="101"/>
      <c r="AW300" s="101"/>
      <c r="AX300" s="101"/>
      <c r="AY300" s="101"/>
      <c r="AZ300" s="101"/>
      <c r="BA300" s="102"/>
      <c r="BB300" s="102"/>
      <c r="BC300" s="102"/>
      <c r="BD300" s="103"/>
      <c r="BE300" s="105"/>
      <c r="BF300" s="102"/>
      <c r="BG300" s="102"/>
      <c r="BH300" s="102"/>
      <c r="BI300" s="102"/>
      <c r="BJ300" s="103"/>
      <c r="BK300" s="102"/>
      <c r="BL300" s="102"/>
      <c r="BM300" s="102"/>
      <c r="BN300" s="102"/>
      <c r="BO300" s="104"/>
      <c r="BP300" s="102"/>
      <c r="BQ300" s="102"/>
      <c r="BR300" s="105"/>
      <c r="BS300" s="106"/>
      <c r="BT300" s="102"/>
      <c r="BU300" s="107"/>
      <c r="BV300" s="106"/>
      <c r="BW300" s="108"/>
      <c r="BX300" s="109"/>
      <c r="BY300" s="102"/>
      <c r="BZ300" s="102"/>
      <c r="CA300" s="102"/>
      <c r="CB300" s="102"/>
      <c r="CC300" s="102"/>
      <c r="CD300" s="102"/>
      <c r="CE300" s="102"/>
      <c r="CF300" s="102"/>
      <c r="CG300" s="102"/>
      <c r="CH300" s="102"/>
      <c r="CI300" s="102"/>
      <c r="CJ300" s="102"/>
      <c r="CK300" s="102"/>
      <c r="CL300" s="102"/>
      <c r="CM300" s="158"/>
      <c r="CN300" s="102"/>
      <c r="CO300" s="102"/>
    </row>
    <row r="301" spans="1:93" x14ac:dyDescent="0.2">
      <c r="A301" s="175"/>
      <c r="B301" s="145"/>
      <c r="C301" s="146"/>
      <c r="D301" s="145"/>
      <c r="E301" s="146"/>
      <c r="F301" s="167"/>
      <c r="G301" s="147"/>
      <c r="H301" s="160"/>
      <c r="I301" s="148"/>
      <c r="J301" s="148"/>
      <c r="M301" s="120"/>
      <c r="N301" s="150"/>
      <c r="O301" s="173"/>
      <c r="P301" s="169"/>
      <c r="Q301" s="170"/>
      <c r="R301" s="152"/>
      <c r="S301" s="153"/>
      <c r="T301" s="153"/>
      <c r="U301" s="154"/>
      <c r="V301" s="155"/>
      <c r="W301" s="156"/>
      <c r="X301" s="102"/>
      <c r="Y301" s="157"/>
      <c r="Z301" s="101"/>
      <c r="AA301" s="101"/>
      <c r="AB301" s="101"/>
      <c r="AC301" s="101"/>
      <c r="AD301" s="101"/>
      <c r="AE301" s="101"/>
      <c r="AF301" s="101"/>
      <c r="AG301" s="101"/>
      <c r="AH301" s="101"/>
      <c r="AI301" s="101"/>
      <c r="AJ301" s="101"/>
      <c r="AK301" s="101"/>
      <c r="AL301" s="101"/>
      <c r="AM301" s="101"/>
      <c r="AN301" s="101"/>
      <c r="AO301" s="101"/>
      <c r="AP301" s="101"/>
      <c r="AQ301" s="101"/>
      <c r="AR301" s="101"/>
      <c r="AS301" s="101"/>
      <c r="AT301" s="101"/>
      <c r="AU301" s="101"/>
      <c r="AV301" s="101"/>
      <c r="AW301" s="101"/>
      <c r="AX301" s="101"/>
      <c r="AY301" s="101"/>
      <c r="AZ301" s="101"/>
      <c r="BA301" s="102"/>
      <c r="BB301" s="102"/>
      <c r="BC301" s="102"/>
      <c r="BD301" s="103"/>
      <c r="BE301" s="105"/>
      <c r="BF301" s="102"/>
      <c r="BG301" s="102"/>
      <c r="BH301" s="102"/>
      <c r="BI301" s="102"/>
      <c r="BJ301" s="103"/>
      <c r="BK301" s="102"/>
      <c r="BL301" s="102"/>
      <c r="BM301" s="102"/>
      <c r="BN301" s="102"/>
      <c r="BO301" s="104"/>
      <c r="BP301" s="102"/>
      <c r="BQ301" s="102"/>
      <c r="BR301" s="105"/>
      <c r="BS301" s="106"/>
      <c r="BT301" s="102"/>
      <c r="BU301" s="107"/>
      <c r="BV301" s="106"/>
      <c r="BW301" s="108"/>
      <c r="BX301" s="109"/>
      <c r="BY301" s="102"/>
      <c r="BZ301" s="102"/>
      <c r="CA301" s="102"/>
      <c r="CB301" s="102"/>
      <c r="CC301" s="102"/>
      <c r="CD301" s="102"/>
      <c r="CE301" s="102"/>
      <c r="CF301" s="102"/>
      <c r="CG301" s="102"/>
      <c r="CH301" s="102"/>
      <c r="CI301" s="102"/>
      <c r="CJ301" s="102"/>
      <c r="CK301" s="102"/>
      <c r="CL301" s="102"/>
      <c r="CM301" s="158"/>
      <c r="CN301" s="102"/>
      <c r="CO301" s="102"/>
    </row>
    <row r="302" spans="1:93" x14ac:dyDescent="0.2">
      <c r="A302" s="175"/>
      <c r="B302" s="145"/>
      <c r="C302" s="146"/>
      <c r="D302" s="145"/>
      <c r="E302" s="146"/>
      <c r="F302" s="167"/>
      <c r="G302" s="147"/>
      <c r="H302" s="160"/>
      <c r="I302" s="148"/>
      <c r="J302" s="148"/>
      <c r="M302" s="120"/>
      <c r="N302" s="150"/>
      <c r="O302" s="173"/>
      <c r="P302" s="169"/>
      <c r="Q302" s="170"/>
      <c r="R302" s="152"/>
      <c r="S302" s="153"/>
      <c r="T302" s="153"/>
      <c r="U302" s="154"/>
      <c r="V302" s="155"/>
      <c r="W302" s="156"/>
      <c r="X302" s="102"/>
      <c r="Y302" s="157"/>
      <c r="Z302" s="101"/>
      <c r="AA302" s="101"/>
      <c r="AB302" s="101"/>
      <c r="AC302" s="101"/>
      <c r="AD302" s="101"/>
      <c r="AE302" s="101"/>
      <c r="AF302" s="101"/>
      <c r="AG302" s="101"/>
      <c r="AH302" s="101"/>
      <c r="AI302" s="101"/>
      <c r="AJ302" s="101"/>
      <c r="AK302" s="101"/>
      <c r="AL302" s="101"/>
      <c r="AM302" s="101"/>
      <c r="AN302" s="101"/>
      <c r="AO302" s="101"/>
      <c r="AP302" s="101"/>
      <c r="AQ302" s="101"/>
      <c r="AR302" s="101"/>
      <c r="AS302" s="101"/>
      <c r="AT302" s="101"/>
      <c r="AU302" s="101"/>
      <c r="AV302" s="101"/>
      <c r="AW302" s="101"/>
      <c r="AX302" s="101"/>
      <c r="AY302" s="101"/>
      <c r="AZ302" s="101"/>
      <c r="BA302" s="102"/>
      <c r="BB302" s="102"/>
      <c r="BC302" s="102"/>
      <c r="BD302" s="103"/>
      <c r="BE302" s="105"/>
      <c r="BF302" s="102"/>
      <c r="BG302" s="102"/>
      <c r="BH302" s="102"/>
      <c r="BI302" s="102"/>
      <c r="BJ302" s="103"/>
      <c r="BK302" s="102"/>
      <c r="BL302" s="102"/>
      <c r="BM302" s="102"/>
      <c r="BN302" s="102"/>
      <c r="BO302" s="104"/>
      <c r="BP302" s="102"/>
      <c r="BQ302" s="102"/>
      <c r="BR302" s="105"/>
      <c r="BS302" s="106"/>
      <c r="BT302" s="102"/>
      <c r="BU302" s="107"/>
      <c r="BV302" s="106"/>
      <c r="BW302" s="108"/>
      <c r="BX302" s="109"/>
      <c r="BY302" s="102"/>
      <c r="BZ302" s="102"/>
      <c r="CA302" s="102"/>
      <c r="CB302" s="102"/>
      <c r="CC302" s="102"/>
      <c r="CD302" s="102"/>
      <c r="CE302" s="102"/>
      <c r="CF302" s="102"/>
      <c r="CG302" s="102"/>
      <c r="CH302" s="102"/>
      <c r="CI302" s="102"/>
      <c r="CJ302" s="102"/>
      <c r="CK302" s="102"/>
      <c r="CL302" s="102"/>
      <c r="CM302" s="158"/>
      <c r="CN302" s="102"/>
      <c r="CO302" s="102"/>
    </row>
    <row r="303" spans="1:93" x14ac:dyDescent="0.2">
      <c r="A303" s="175"/>
      <c r="B303" s="145"/>
      <c r="C303" s="146"/>
      <c r="D303" s="145"/>
      <c r="E303" s="146"/>
      <c r="F303" s="167"/>
      <c r="G303" s="147"/>
      <c r="H303" s="160"/>
      <c r="I303" s="148"/>
      <c r="J303" s="148"/>
      <c r="M303" s="120"/>
      <c r="N303" s="150"/>
      <c r="O303" s="173"/>
      <c r="P303" s="169"/>
      <c r="Q303" s="170"/>
      <c r="R303" s="152"/>
      <c r="S303" s="153"/>
      <c r="T303" s="153"/>
      <c r="U303" s="154"/>
      <c r="V303" s="155"/>
      <c r="W303" s="156"/>
      <c r="X303" s="102"/>
      <c r="Y303" s="157"/>
      <c r="Z303" s="101"/>
      <c r="AA303" s="101"/>
      <c r="AB303" s="101"/>
      <c r="AC303" s="101"/>
      <c r="AD303" s="101"/>
      <c r="AE303" s="101"/>
      <c r="AF303" s="101"/>
      <c r="AG303" s="101"/>
      <c r="AH303" s="101"/>
      <c r="AI303" s="101"/>
      <c r="AJ303" s="101"/>
      <c r="AK303" s="101"/>
      <c r="AL303" s="101"/>
      <c r="AM303" s="101"/>
      <c r="AN303" s="101"/>
      <c r="AO303" s="101"/>
      <c r="AP303" s="101"/>
      <c r="AQ303" s="101"/>
      <c r="AR303" s="101"/>
      <c r="AS303" s="101"/>
      <c r="AT303" s="101"/>
      <c r="AU303" s="101"/>
      <c r="AV303" s="101"/>
      <c r="AW303" s="101"/>
      <c r="AX303" s="101"/>
      <c r="AY303" s="101"/>
      <c r="AZ303" s="101"/>
      <c r="BA303" s="102"/>
      <c r="BB303" s="102"/>
      <c r="BC303" s="102"/>
      <c r="BD303" s="103"/>
      <c r="BE303" s="105"/>
      <c r="BF303" s="102"/>
      <c r="BG303" s="102"/>
      <c r="BH303" s="102"/>
      <c r="BI303" s="102"/>
      <c r="BJ303" s="103"/>
      <c r="BK303" s="102"/>
      <c r="BL303" s="102"/>
      <c r="BM303" s="102"/>
      <c r="BN303" s="102"/>
      <c r="BO303" s="104"/>
      <c r="BP303" s="102"/>
      <c r="BQ303" s="102"/>
      <c r="BR303" s="105"/>
      <c r="BS303" s="106"/>
      <c r="BT303" s="102"/>
      <c r="BU303" s="107"/>
      <c r="BV303" s="106"/>
      <c r="BW303" s="108"/>
      <c r="BX303" s="109"/>
      <c r="BY303" s="102"/>
      <c r="BZ303" s="102"/>
      <c r="CA303" s="102"/>
      <c r="CB303" s="102"/>
      <c r="CC303" s="102"/>
      <c r="CD303" s="102"/>
      <c r="CE303" s="102"/>
      <c r="CF303" s="102"/>
      <c r="CG303" s="102"/>
      <c r="CH303" s="102"/>
      <c r="CI303" s="102"/>
      <c r="CJ303" s="102"/>
      <c r="CK303" s="102"/>
      <c r="CL303" s="102"/>
      <c r="CM303" s="158"/>
      <c r="CN303" s="102"/>
      <c r="CO303" s="102"/>
    </row>
    <row r="304" spans="1:93" x14ac:dyDescent="0.2">
      <c r="A304" s="175"/>
      <c r="B304" s="145"/>
      <c r="C304" s="146"/>
      <c r="D304" s="145"/>
      <c r="E304" s="146"/>
      <c r="F304" s="167"/>
      <c r="G304" s="147"/>
      <c r="H304" s="160"/>
      <c r="I304" s="148"/>
      <c r="J304" s="148"/>
      <c r="M304" s="120"/>
      <c r="N304" s="150"/>
      <c r="O304" s="173"/>
      <c r="P304" s="169"/>
      <c r="Q304" s="170"/>
      <c r="R304" s="152"/>
      <c r="S304" s="153"/>
      <c r="T304" s="153"/>
      <c r="U304" s="154"/>
      <c r="V304" s="155"/>
      <c r="W304" s="156"/>
      <c r="X304" s="102"/>
      <c r="Y304" s="157"/>
      <c r="Z304" s="101"/>
      <c r="AA304" s="101"/>
      <c r="AB304" s="101"/>
      <c r="AC304" s="101"/>
      <c r="AD304" s="101"/>
      <c r="AE304" s="101"/>
      <c r="AF304" s="101"/>
      <c r="AG304" s="101"/>
      <c r="AH304" s="101"/>
      <c r="AI304" s="101"/>
      <c r="AJ304" s="101"/>
      <c r="AK304" s="101"/>
      <c r="AL304" s="101"/>
      <c r="AM304" s="101"/>
      <c r="AN304" s="101"/>
      <c r="AO304" s="101"/>
      <c r="AP304" s="101"/>
      <c r="AQ304" s="101"/>
      <c r="AR304" s="101"/>
      <c r="AS304" s="101"/>
      <c r="AT304" s="101"/>
      <c r="AU304" s="101"/>
      <c r="AV304" s="101"/>
      <c r="AW304" s="101"/>
      <c r="AX304" s="101"/>
      <c r="AY304" s="101"/>
      <c r="AZ304" s="101"/>
      <c r="BA304" s="102"/>
      <c r="BB304" s="102"/>
      <c r="BC304" s="102"/>
      <c r="BD304" s="103"/>
      <c r="BE304" s="105"/>
      <c r="BF304" s="102"/>
      <c r="BG304" s="102"/>
      <c r="BH304" s="102"/>
      <c r="BI304" s="102"/>
      <c r="BJ304" s="103"/>
      <c r="BK304" s="102"/>
      <c r="BL304" s="102"/>
      <c r="BM304" s="102"/>
      <c r="BN304" s="102"/>
      <c r="BO304" s="104"/>
      <c r="BP304" s="102"/>
      <c r="BQ304" s="102"/>
      <c r="BR304" s="105"/>
      <c r="BS304" s="106"/>
      <c r="BT304" s="102"/>
      <c r="BU304" s="107"/>
      <c r="BV304" s="106"/>
      <c r="BW304" s="108"/>
      <c r="BX304" s="109"/>
      <c r="BY304" s="102"/>
      <c r="BZ304" s="102"/>
      <c r="CA304" s="102"/>
      <c r="CB304" s="102"/>
      <c r="CC304" s="102"/>
      <c r="CD304" s="102"/>
      <c r="CE304" s="102"/>
      <c r="CF304" s="102"/>
      <c r="CG304" s="102"/>
      <c r="CH304" s="102"/>
      <c r="CI304" s="102"/>
      <c r="CJ304" s="102"/>
      <c r="CK304" s="102"/>
      <c r="CL304" s="102"/>
      <c r="CM304" s="158"/>
      <c r="CN304" s="102"/>
      <c r="CO304" s="102"/>
    </row>
    <row r="305" spans="1:93" x14ac:dyDescent="0.2">
      <c r="A305" s="175"/>
      <c r="B305" s="145"/>
      <c r="C305" s="146"/>
      <c r="D305" s="145"/>
      <c r="E305" s="146"/>
      <c r="F305" s="167"/>
      <c r="G305" s="147"/>
      <c r="H305" s="160"/>
      <c r="I305" s="148"/>
      <c r="J305" s="148"/>
      <c r="M305" s="120"/>
      <c r="N305" s="150"/>
      <c r="O305" s="173"/>
      <c r="P305" s="169"/>
      <c r="Q305" s="170"/>
      <c r="R305" s="152"/>
      <c r="S305" s="153"/>
      <c r="T305" s="153"/>
      <c r="U305" s="154"/>
      <c r="V305" s="155"/>
      <c r="W305" s="156"/>
      <c r="X305" s="102"/>
      <c r="Y305" s="157"/>
      <c r="Z305" s="101"/>
      <c r="AA305" s="101"/>
      <c r="AB305" s="101"/>
      <c r="AC305" s="101"/>
      <c r="AD305" s="101"/>
      <c r="AE305" s="101"/>
      <c r="AF305" s="101"/>
      <c r="AG305" s="101"/>
      <c r="AH305" s="101"/>
      <c r="AI305" s="101"/>
      <c r="AJ305" s="101"/>
      <c r="AK305" s="101"/>
      <c r="AL305" s="101"/>
      <c r="AM305" s="101"/>
      <c r="AN305" s="101"/>
      <c r="AO305" s="101"/>
      <c r="AP305" s="101"/>
      <c r="AQ305" s="101"/>
      <c r="AR305" s="101"/>
      <c r="AS305" s="101"/>
      <c r="AT305" s="101"/>
      <c r="AU305" s="101"/>
      <c r="AV305" s="101"/>
      <c r="AW305" s="101"/>
      <c r="AX305" s="101"/>
      <c r="AY305" s="101"/>
      <c r="AZ305" s="101"/>
      <c r="BA305" s="102"/>
      <c r="BB305" s="102"/>
      <c r="BC305" s="102"/>
      <c r="BD305" s="103"/>
      <c r="BE305" s="105"/>
      <c r="BF305" s="102"/>
      <c r="BG305" s="102"/>
      <c r="BH305" s="102"/>
      <c r="BI305" s="102"/>
      <c r="BJ305" s="103"/>
      <c r="BK305" s="102"/>
      <c r="BL305" s="102"/>
      <c r="BM305" s="102"/>
      <c r="BN305" s="102"/>
      <c r="BO305" s="104"/>
      <c r="BP305" s="102"/>
      <c r="BQ305" s="102"/>
      <c r="BR305" s="105"/>
      <c r="BS305" s="106"/>
      <c r="BT305" s="102"/>
      <c r="BU305" s="107"/>
      <c r="BV305" s="106"/>
      <c r="BW305" s="108"/>
      <c r="BX305" s="109"/>
      <c r="BY305" s="102"/>
      <c r="BZ305" s="102"/>
      <c r="CA305" s="102"/>
      <c r="CB305" s="102"/>
      <c r="CC305" s="102"/>
      <c r="CD305" s="102"/>
      <c r="CE305" s="102"/>
      <c r="CF305" s="102"/>
      <c r="CG305" s="102"/>
      <c r="CH305" s="102"/>
      <c r="CI305" s="102"/>
      <c r="CJ305" s="102"/>
      <c r="CK305" s="102"/>
      <c r="CL305" s="102"/>
      <c r="CM305" s="158"/>
      <c r="CN305" s="102"/>
      <c r="CO305" s="102"/>
    </row>
    <row r="313" spans="1:93" x14ac:dyDescent="0.2">
      <c r="C313" s="146"/>
    </row>
    <row r="314" spans="1:93" x14ac:dyDescent="0.2">
      <c r="C314" s="174"/>
    </row>
    <row r="315" spans="1:93" x14ac:dyDescent="0.2">
      <c r="C315" s="174"/>
    </row>
    <row r="316" spans="1:93" x14ac:dyDescent="0.2">
      <c r="C316" s="174"/>
    </row>
    <row r="317" spans="1:93" x14ac:dyDescent="0.2">
      <c r="C317" s="110"/>
    </row>
    <row r="318" spans="1:93" x14ac:dyDescent="0.2">
      <c r="C318" s="174"/>
    </row>
  </sheetData>
  <sheetProtection algorithmName="SHA-512" hashValue="GskFoqjM8U4mRKSlIpuBreKvS13B5qZLy97mOi+sFKJILp7EvpPIIvdUefd32xu/yOyhv1anEmaDOAAX/IiEUw==" saltValue="LTuRbdC1rqNMAcW1ykh0Ig==" spinCount="100000" sheet="1" objects="1" scenarios="1" selectLockedCells="1" selectUnlockedCells="1"/>
  <autoFilter ref="A4:CP305" xr:uid="{00000000-0009-0000-0000-000001000000}"/>
  <phoneticPr fontId="25" type="noConversion"/>
  <printOptions headings="1"/>
  <pageMargins left="0.27559055118110237" right="0.31496062992125984" top="0.47244094488188981" bottom="0.51181102362204722" header="0.31496062992125984" footer="0.19685039370078741"/>
  <pageSetup paperSize="8" scale="56" orientation="landscape" verticalDpi="300" r:id="rId1"/>
  <headerFooter alignWithMargins="0">
    <oddFooter>&amp;LPrinted on: &amp;D &amp;T&amp;CPage &amp;P&amp;R&amp;A</oddFooter>
  </headerFooter>
  <colBreaks count="1" manualBreakCount="1">
    <brk id="14" min="1"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K414"/>
  <sheetViews>
    <sheetView showGridLines="0" zoomScale="85" zoomScaleNormal="85" workbookViewId="0">
      <pane xSplit="6" ySplit="4" topLeftCell="G5" activePane="bottomRight" state="frozen"/>
      <selection pane="topRight" activeCell="F1" sqref="F1"/>
      <selection pane="bottomLeft" activeCell="A8" sqref="A8"/>
      <selection pane="bottomRight" activeCell="E2" sqref="E2"/>
    </sheetView>
  </sheetViews>
  <sheetFormatPr defaultColWidth="9.140625" defaultRowHeight="12.75" x14ac:dyDescent="0.2"/>
  <cols>
    <col min="1" max="1" width="19.42578125" style="85" hidden="1" customWidth="1"/>
    <col min="2" max="2" width="26.28515625" style="89" customWidth="1"/>
    <col min="3" max="3" width="19.5703125" style="95" customWidth="1"/>
    <col min="4" max="4" width="11.7109375" style="89" customWidth="1"/>
    <col min="5" max="5" width="34.28515625" style="88" customWidth="1"/>
    <col min="6" max="6" width="10.28515625" style="96" customWidth="1"/>
    <col min="7" max="7" width="34.5703125" style="88" customWidth="1"/>
    <col min="8" max="8" width="10.28515625" style="89" customWidth="1"/>
    <col min="9" max="9" width="12.42578125" style="84" hidden="1" customWidth="1"/>
    <col min="10" max="10" width="27.28515625" style="84" customWidth="1"/>
    <col min="11" max="11" width="24.85546875" style="84" customWidth="1"/>
    <col min="12" max="16384" width="9.140625" style="84"/>
  </cols>
  <sheetData>
    <row r="1" spans="1:11" s="82" customFormat="1" ht="67.5" customHeight="1" x14ac:dyDescent="0.2">
      <c r="A1" s="83"/>
      <c r="B1" s="216" t="s">
        <v>26</v>
      </c>
      <c r="C1" s="216"/>
      <c r="D1" s="216"/>
      <c r="E1" s="216"/>
      <c r="F1" s="216"/>
      <c r="G1" s="216"/>
      <c r="H1" s="216"/>
    </row>
    <row r="2" spans="1:11" ht="24" customHeight="1" x14ac:dyDescent="0.2">
      <c r="B2" s="86"/>
      <c r="C2" s="86" t="s">
        <v>13</v>
      </c>
      <c r="D2" s="87"/>
      <c r="F2" s="88"/>
      <c r="J2" s="90" t="s">
        <v>21</v>
      </c>
      <c r="K2" s="90"/>
    </row>
    <row r="3" spans="1:11" x14ac:dyDescent="0.2">
      <c r="B3" s="91"/>
      <c r="C3" s="91"/>
      <c r="D3" s="91">
        <v>1</v>
      </c>
      <c r="E3" s="91">
        <v>2</v>
      </c>
      <c r="F3" s="91">
        <v>3</v>
      </c>
      <c r="G3" s="91">
        <v>4</v>
      </c>
      <c r="H3" s="91">
        <v>5</v>
      </c>
      <c r="I3" s="91">
        <v>6</v>
      </c>
      <c r="J3" s="91">
        <v>7</v>
      </c>
      <c r="K3" s="91">
        <v>8</v>
      </c>
    </row>
    <row r="4" spans="1:11" ht="63.75" customHeight="1" x14ac:dyDescent="0.2">
      <c r="A4" s="92" t="s">
        <v>213</v>
      </c>
      <c r="B4" s="93" t="s">
        <v>24</v>
      </c>
      <c r="C4" s="64" t="s">
        <v>25</v>
      </c>
      <c r="D4" s="64" t="s">
        <v>36</v>
      </c>
      <c r="E4" s="65" t="s">
        <v>37</v>
      </c>
      <c r="F4" s="66" t="s">
        <v>38</v>
      </c>
      <c r="G4" s="65" t="s">
        <v>39</v>
      </c>
      <c r="H4" s="64" t="s">
        <v>40</v>
      </c>
      <c r="I4" s="64" t="s">
        <v>41</v>
      </c>
      <c r="J4" s="64" t="s">
        <v>44</v>
      </c>
      <c r="K4" s="64" t="s">
        <v>45</v>
      </c>
    </row>
    <row r="5" spans="1:11" ht="17.45" customHeight="1" x14ac:dyDescent="0.2">
      <c r="A5" s="94"/>
      <c r="B5" s="199"/>
      <c r="C5" s="67"/>
      <c r="D5" s="68"/>
      <c r="E5" s="73"/>
      <c r="F5" s="68"/>
      <c r="G5" s="73"/>
      <c r="H5" s="68"/>
      <c r="I5" s="69"/>
      <c r="J5" s="69"/>
      <c r="K5" s="69"/>
    </row>
    <row r="6" spans="1:11" ht="17.45" customHeight="1" x14ac:dyDescent="0.2">
      <c r="A6" s="94"/>
      <c r="B6" s="200"/>
      <c r="C6" s="67"/>
      <c r="D6" s="71"/>
      <c r="E6" s="73"/>
      <c r="F6" s="71"/>
      <c r="G6" s="73"/>
      <c r="H6" s="71"/>
      <c r="I6" s="69"/>
      <c r="J6" s="69"/>
      <c r="K6" s="69"/>
    </row>
    <row r="7" spans="1:11" ht="17.45" customHeight="1" x14ac:dyDescent="0.2">
      <c r="A7" s="94"/>
      <c r="B7" s="201"/>
      <c r="C7" s="67"/>
      <c r="D7" s="71"/>
      <c r="E7" s="73"/>
      <c r="F7" s="71"/>
      <c r="G7" s="73"/>
      <c r="H7" s="71"/>
      <c r="I7" s="69"/>
      <c r="J7" s="69"/>
      <c r="K7" s="69"/>
    </row>
    <row r="8" spans="1:11" ht="17.45" customHeight="1" x14ac:dyDescent="0.2">
      <c r="A8" s="94"/>
      <c r="B8" s="200"/>
      <c r="C8" s="67"/>
      <c r="D8" s="71"/>
      <c r="E8" s="73"/>
      <c r="F8" s="71"/>
      <c r="G8" s="73"/>
      <c r="H8" s="71"/>
      <c r="I8" s="69"/>
      <c r="J8" s="69"/>
      <c r="K8" s="69"/>
    </row>
    <row r="9" spans="1:11" ht="17.45" customHeight="1" x14ac:dyDescent="0.2">
      <c r="A9" s="94"/>
      <c r="B9" s="199"/>
      <c r="C9" s="67"/>
      <c r="D9" s="71"/>
      <c r="E9" s="73"/>
      <c r="F9" s="71"/>
      <c r="G9" s="73"/>
      <c r="H9" s="71"/>
      <c r="I9" s="69"/>
      <c r="J9" s="69"/>
      <c r="K9" s="69"/>
    </row>
    <row r="10" spans="1:11" ht="17.45" customHeight="1" x14ac:dyDescent="0.2">
      <c r="A10" s="94"/>
      <c r="B10" s="200"/>
      <c r="C10" s="67"/>
      <c r="D10" s="71"/>
      <c r="E10" s="73"/>
      <c r="F10" s="71"/>
      <c r="G10" s="73"/>
      <c r="H10" s="71"/>
      <c r="I10" s="69"/>
      <c r="J10" s="69"/>
      <c r="K10" s="69"/>
    </row>
    <row r="11" spans="1:11" ht="23.25" customHeight="1" x14ac:dyDescent="0.2">
      <c r="A11" s="94"/>
      <c r="B11" s="199"/>
      <c r="C11" s="67"/>
      <c r="D11" s="71"/>
      <c r="E11" s="73"/>
      <c r="F11" s="71"/>
      <c r="G11" s="73"/>
      <c r="H11" s="71"/>
      <c r="I11" s="69"/>
      <c r="J11" s="69"/>
      <c r="K11" s="69"/>
    </row>
    <row r="12" spans="1:11" ht="26.25" customHeight="1" x14ac:dyDescent="0.2">
      <c r="A12" s="94"/>
      <c r="B12" s="200"/>
      <c r="C12" s="72"/>
      <c r="D12" s="71"/>
      <c r="E12" s="73"/>
      <c r="F12" s="74"/>
      <c r="G12" s="73"/>
      <c r="H12" s="71"/>
      <c r="I12" s="69"/>
      <c r="J12" s="69"/>
      <c r="K12" s="70"/>
    </row>
    <row r="13" spans="1:11" x14ac:dyDescent="0.2">
      <c r="A13" s="94"/>
      <c r="B13" s="200"/>
      <c r="C13" s="72"/>
      <c r="D13" s="71"/>
      <c r="E13" s="73"/>
      <c r="F13" s="74"/>
      <c r="G13" s="73"/>
      <c r="H13" s="71"/>
      <c r="I13" s="69"/>
      <c r="J13" s="69"/>
      <c r="K13" s="70"/>
    </row>
    <row r="14" spans="1:11" ht="23.25" customHeight="1" x14ac:dyDescent="0.2">
      <c r="A14" s="94"/>
      <c r="B14" s="201"/>
      <c r="C14" s="72"/>
      <c r="D14" s="71"/>
      <c r="E14" s="73"/>
      <c r="F14" s="74"/>
      <c r="G14" s="73"/>
      <c r="H14" s="71"/>
      <c r="I14" s="69"/>
      <c r="J14" s="69"/>
      <c r="K14" s="70"/>
    </row>
    <row r="15" spans="1:11" ht="23.25" customHeight="1" x14ac:dyDescent="0.2">
      <c r="A15" s="94"/>
      <c r="B15" s="201"/>
      <c r="C15" s="72"/>
      <c r="D15" s="71"/>
      <c r="E15" s="73"/>
      <c r="F15" s="74"/>
      <c r="G15" s="73"/>
      <c r="H15" s="71"/>
      <c r="I15" s="69"/>
      <c r="J15" s="69"/>
      <c r="K15" s="70"/>
    </row>
    <row r="16" spans="1:11" ht="23.25" customHeight="1" x14ac:dyDescent="0.2">
      <c r="A16" s="94"/>
      <c r="B16" s="200"/>
      <c r="C16" s="72"/>
      <c r="D16" s="71"/>
      <c r="E16" s="73"/>
      <c r="F16" s="74"/>
      <c r="G16" s="73"/>
      <c r="H16" s="71"/>
      <c r="I16" s="69"/>
      <c r="J16" s="69"/>
      <c r="K16" s="70"/>
    </row>
    <row r="17" spans="1:11" ht="23.25" customHeight="1" x14ac:dyDescent="0.2">
      <c r="A17" s="94"/>
      <c r="B17" s="200"/>
      <c r="C17" s="72"/>
      <c r="D17" s="71"/>
      <c r="E17" s="73"/>
      <c r="F17" s="74"/>
      <c r="G17" s="73"/>
      <c r="H17" s="71"/>
      <c r="I17" s="69"/>
      <c r="J17" s="69"/>
      <c r="K17" s="70"/>
    </row>
    <row r="18" spans="1:11" ht="23.25" customHeight="1" x14ac:dyDescent="0.2">
      <c r="A18" s="94"/>
      <c r="B18" s="199"/>
      <c r="C18" s="72"/>
      <c r="D18" s="71"/>
      <c r="E18" s="73"/>
      <c r="F18" s="74"/>
      <c r="G18" s="73"/>
      <c r="H18" s="74"/>
      <c r="I18" s="69"/>
      <c r="J18" s="69"/>
      <c r="K18" s="70"/>
    </row>
    <row r="19" spans="1:11" ht="23.25" customHeight="1" x14ac:dyDescent="0.2">
      <c r="A19" s="94"/>
      <c r="B19" s="200"/>
      <c r="C19" s="72"/>
      <c r="D19" s="71"/>
      <c r="E19" s="73"/>
      <c r="F19" s="74"/>
      <c r="G19" s="73"/>
      <c r="H19" s="74"/>
      <c r="I19" s="69"/>
      <c r="J19" s="69"/>
      <c r="K19" s="70"/>
    </row>
    <row r="20" spans="1:11" ht="23.25" customHeight="1" x14ac:dyDescent="0.2">
      <c r="A20" s="94"/>
      <c r="B20" s="200"/>
      <c r="C20" s="72"/>
      <c r="D20" s="71"/>
      <c r="E20" s="73"/>
      <c r="F20" s="74"/>
      <c r="G20" s="73"/>
      <c r="H20" s="71"/>
      <c r="I20" s="69"/>
      <c r="J20" s="69"/>
      <c r="K20" s="70"/>
    </row>
    <row r="21" spans="1:11" ht="23.25" customHeight="1" x14ac:dyDescent="0.2">
      <c r="A21" s="94"/>
      <c r="B21" s="200"/>
      <c r="C21" s="72"/>
      <c r="D21" s="71"/>
      <c r="E21" s="73"/>
      <c r="F21" s="74"/>
      <c r="G21" s="73"/>
      <c r="H21" s="71"/>
      <c r="I21" s="69"/>
      <c r="J21" s="69"/>
      <c r="K21" s="70"/>
    </row>
    <row r="22" spans="1:11" x14ac:dyDescent="0.2">
      <c r="A22" s="94"/>
      <c r="B22" s="200"/>
      <c r="C22" s="72"/>
      <c r="D22" s="71"/>
      <c r="E22" s="73"/>
      <c r="F22" s="74"/>
      <c r="G22" s="73"/>
      <c r="H22" s="71"/>
      <c r="I22" s="69"/>
      <c r="J22" s="69"/>
      <c r="K22" s="70"/>
    </row>
    <row r="23" spans="1:11" x14ac:dyDescent="0.2">
      <c r="A23" s="94"/>
      <c r="B23" s="200"/>
      <c r="C23" s="72"/>
      <c r="D23" s="71"/>
      <c r="E23" s="73"/>
      <c r="F23" s="74"/>
      <c r="G23" s="73"/>
      <c r="H23" s="71"/>
      <c r="I23" s="69"/>
      <c r="J23" s="69"/>
      <c r="K23" s="70"/>
    </row>
    <row r="24" spans="1:11" x14ac:dyDescent="0.2">
      <c r="A24" s="94"/>
      <c r="B24" s="200"/>
      <c r="C24" s="72"/>
      <c r="D24" s="71"/>
      <c r="E24" s="73"/>
      <c r="F24" s="74"/>
      <c r="G24" s="73"/>
      <c r="H24" s="71"/>
      <c r="I24" s="69"/>
      <c r="J24" s="69"/>
      <c r="K24" s="70"/>
    </row>
    <row r="25" spans="1:11" x14ac:dyDescent="0.2">
      <c r="A25" s="94"/>
      <c r="B25" s="200"/>
      <c r="C25" s="72"/>
      <c r="D25" s="71"/>
      <c r="E25" s="73"/>
      <c r="F25" s="74"/>
      <c r="G25" s="73"/>
      <c r="H25" s="71"/>
      <c r="I25" s="69"/>
      <c r="J25" s="69"/>
      <c r="K25" s="70"/>
    </row>
    <row r="26" spans="1:11" x14ac:dyDescent="0.2">
      <c r="A26" s="94"/>
      <c r="B26" s="200"/>
      <c r="C26" s="72"/>
      <c r="D26" s="71"/>
      <c r="E26" s="76"/>
      <c r="F26" s="73"/>
      <c r="G26" s="76"/>
      <c r="H26" s="75"/>
      <c r="I26" s="69"/>
      <c r="J26" s="69"/>
      <c r="K26" s="70"/>
    </row>
    <row r="27" spans="1:11" x14ac:dyDescent="0.2">
      <c r="A27" s="94"/>
      <c r="B27" s="200"/>
      <c r="C27" s="72"/>
      <c r="D27" s="71"/>
      <c r="E27" s="73"/>
      <c r="F27" s="74"/>
      <c r="G27" s="73"/>
      <c r="H27" s="71"/>
      <c r="I27" s="69"/>
      <c r="J27" s="69"/>
      <c r="K27" s="70"/>
    </row>
    <row r="28" spans="1:11" x14ac:dyDescent="0.2">
      <c r="A28" s="94"/>
      <c r="B28" s="200"/>
      <c r="C28" s="72"/>
      <c r="D28" s="71"/>
      <c r="E28" s="73"/>
      <c r="F28" s="74"/>
      <c r="G28" s="73"/>
      <c r="H28" s="71"/>
      <c r="I28" s="69"/>
      <c r="J28" s="69"/>
      <c r="K28" s="70"/>
    </row>
    <row r="29" spans="1:11" x14ac:dyDescent="0.2">
      <c r="A29" s="94"/>
      <c r="B29" s="200"/>
      <c r="C29" s="72"/>
      <c r="D29" s="71"/>
      <c r="E29" s="73"/>
      <c r="F29" s="74"/>
      <c r="G29" s="73"/>
      <c r="H29" s="71"/>
      <c r="I29" s="69"/>
      <c r="J29" s="69"/>
      <c r="K29" s="70"/>
    </row>
    <row r="30" spans="1:11" x14ac:dyDescent="0.2">
      <c r="A30" s="94"/>
      <c r="B30" s="199"/>
      <c r="C30" s="72"/>
      <c r="D30" s="71"/>
      <c r="E30" s="73"/>
      <c r="F30" s="74"/>
      <c r="G30" s="73"/>
      <c r="H30" s="71"/>
      <c r="I30" s="69"/>
      <c r="J30" s="69"/>
      <c r="K30" s="70"/>
    </row>
    <row r="31" spans="1:11" x14ac:dyDescent="0.2">
      <c r="A31" s="94"/>
      <c r="B31" s="199"/>
      <c r="C31" s="72"/>
      <c r="D31" s="71"/>
      <c r="E31" s="73"/>
      <c r="F31" s="74"/>
      <c r="G31" s="73"/>
      <c r="H31" s="71"/>
      <c r="I31" s="69"/>
      <c r="J31" s="69"/>
      <c r="K31" s="70"/>
    </row>
    <row r="32" spans="1:11" x14ac:dyDescent="0.2">
      <c r="A32" s="94"/>
      <c r="B32" s="200"/>
      <c r="C32" s="72"/>
      <c r="D32" s="71"/>
      <c r="E32" s="73"/>
      <c r="F32" s="74"/>
      <c r="G32" s="73"/>
      <c r="H32" s="71"/>
      <c r="I32" s="69"/>
      <c r="J32" s="69"/>
      <c r="K32" s="70"/>
    </row>
    <row r="33" spans="1:11" x14ac:dyDescent="0.2">
      <c r="A33" s="94"/>
      <c r="B33" s="200"/>
      <c r="C33" s="72"/>
      <c r="D33" s="71"/>
      <c r="E33" s="73"/>
      <c r="F33" s="74"/>
      <c r="G33" s="73"/>
      <c r="H33" s="71"/>
      <c r="I33" s="69"/>
      <c r="J33" s="69"/>
      <c r="K33" s="70"/>
    </row>
    <row r="34" spans="1:11" x14ac:dyDescent="0.2">
      <c r="A34" s="94"/>
      <c r="B34" s="200"/>
      <c r="C34" s="72"/>
      <c r="D34" s="71"/>
      <c r="E34" s="73"/>
      <c r="F34" s="74"/>
      <c r="G34" s="73"/>
      <c r="H34" s="71"/>
      <c r="I34" s="69"/>
      <c r="J34" s="69"/>
      <c r="K34" s="70"/>
    </row>
    <row r="35" spans="1:11" x14ac:dyDescent="0.2">
      <c r="A35" s="94"/>
      <c r="B35" s="200"/>
      <c r="C35" s="72"/>
      <c r="D35" s="71"/>
      <c r="E35" s="73"/>
      <c r="F35" s="74"/>
      <c r="G35" s="73"/>
      <c r="H35" s="71"/>
      <c r="I35" s="69"/>
      <c r="J35" s="69"/>
      <c r="K35" s="70"/>
    </row>
    <row r="36" spans="1:11" x14ac:dyDescent="0.2">
      <c r="A36" s="94"/>
      <c r="B36" s="200"/>
      <c r="C36" s="72"/>
      <c r="D36" s="71"/>
      <c r="E36" s="73"/>
      <c r="F36" s="73"/>
      <c r="G36" s="77"/>
      <c r="H36" s="71"/>
      <c r="I36" s="69"/>
      <c r="J36" s="69"/>
      <c r="K36" s="70"/>
    </row>
    <row r="37" spans="1:11" x14ac:dyDescent="0.2">
      <c r="A37" s="94"/>
      <c r="B37" s="200"/>
      <c r="C37" s="72"/>
      <c r="D37" s="71"/>
      <c r="E37" s="73"/>
      <c r="F37" s="74"/>
      <c r="G37" s="73"/>
      <c r="H37" s="71"/>
      <c r="I37" s="69"/>
      <c r="J37" s="69"/>
      <c r="K37" s="70"/>
    </row>
    <row r="38" spans="1:11" x14ac:dyDescent="0.2">
      <c r="A38" s="94"/>
      <c r="B38" s="200"/>
      <c r="C38" s="72"/>
      <c r="D38" s="71"/>
      <c r="E38" s="73"/>
      <c r="F38" s="74"/>
      <c r="G38" s="73"/>
      <c r="H38" s="71"/>
      <c r="I38" s="69"/>
      <c r="J38" s="69"/>
      <c r="K38" s="70"/>
    </row>
    <row r="39" spans="1:11" x14ac:dyDescent="0.2">
      <c r="A39" s="94"/>
      <c r="B39" s="199"/>
      <c r="C39" s="72"/>
      <c r="D39" s="71"/>
      <c r="E39" s="73"/>
      <c r="F39" s="74"/>
      <c r="G39" s="73"/>
      <c r="H39" s="71"/>
      <c r="I39" s="69"/>
      <c r="J39" s="69"/>
      <c r="K39" s="70"/>
    </row>
    <row r="40" spans="1:11" x14ac:dyDescent="0.2">
      <c r="A40" s="94"/>
      <c r="B40" s="199"/>
      <c r="C40" s="72"/>
      <c r="D40" s="71"/>
      <c r="E40" s="73"/>
      <c r="F40" s="74"/>
      <c r="G40" s="73"/>
      <c r="H40" s="71"/>
      <c r="I40" s="69"/>
      <c r="J40" s="69"/>
      <c r="K40" s="70"/>
    </row>
    <row r="41" spans="1:11" x14ac:dyDescent="0.2">
      <c r="A41" s="94"/>
      <c r="B41" s="200"/>
      <c r="C41" s="72"/>
      <c r="D41" s="71"/>
      <c r="E41" s="73"/>
      <c r="F41" s="74"/>
      <c r="G41" s="73"/>
      <c r="H41" s="71"/>
      <c r="I41" s="69"/>
      <c r="J41" s="69"/>
      <c r="K41" s="70"/>
    </row>
    <row r="42" spans="1:11" x14ac:dyDescent="0.2">
      <c r="A42" s="94"/>
      <c r="B42" s="200"/>
      <c r="C42" s="72"/>
      <c r="D42" s="71"/>
      <c r="E42" s="73"/>
      <c r="F42" s="74"/>
      <c r="G42" s="73"/>
      <c r="H42" s="71"/>
      <c r="I42" s="69"/>
      <c r="J42" s="69"/>
      <c r="K42" s="70"/>
    </row>
    <row r="43" spans="1:11" x14ac:dyDescent="0.2">
      <c r="A43" s="94"/>
      <c r="B43" s="202"/>
      <c r="C43" s="72"/>
      <c r="D43" s="71"/>
      <c r="E43" s="73"/>
      <c r="F43" s="74"/>
      <c r="G43" s="73"/>
      <c r="H43" s="71"/>
      <c r="I43" s="69"/>
      <c r="J43" s="69"/>
      <c r="K43" s="70"/>
    </row>
    <row r="44" spans="1:11" x14ac:dyDescent="0.2">
      <c r="A44" s="94"/>
      <c r="B44" s="202"/>
      <c r="C44" s="72"/>
      <c r="D44" s="71"/>
      <c r="E44" s="73"/>
      <c r="F44" s="74"/>
      <c r="G44" s="73"/>
      <c r="H44" s="71"/>
      <c r="I44" s="69"/>
      <c r="J44" s="69"/>
      <c r="K44" s="70"/>
    </row>
    <row r="45" spans="1:11" x14ac:dyDescent="0.2">
      <c r="A45" s="94"/>
      <c r="B45" s="200"/>
      <c r="C45" s="72"/>
      <c r="D45" s="71"/>
      <c r="E45" s="73"/>
      <c r="F45" s="74"/>
      <c r="G45" s="73"/>
      <c r="H45" s="71"/>
      <c r="I45" s="69"/>
      <c r="J45" s="69"/>
      <c r="K45" s="70"/>
    </row>
    <row r="46" spans="1:11" x14ac:dyDescent="0.2">
      <c r="A46" s="94"/>
      <c r="B46" s="200"/>
      <c r="C46" s="72"/>
      <c r="D46" s="71"/>
      <c r="E46" s="73"/>
      <c r="F46" s="74"/>
      <c r="G46" s="73"/>
      <c r="H46" s="71"/>
      <c r="I46" s="69"/>
      <c r="J46" s="69"/>
      <c r="K46" s="70"/>
    </row>
    <row r="47" spans="1:11" x14ac:dyDescent="0.2">
      <c r="A47" s="94"/>
      <c r="B47" s="200"/>
      <c r="C47" s="72"/>
      <c r="D47" s="71"/>
      <c r="E47" s="73"/>
      <c r="F47" s="74"/>
      <c r="G47" s="73"/>
      <c r="H47" s="71"/>
      <c r="I47" s="69"/>
      <c r="J47" s="69"/>
      <c r="K47" s="70"/>
    </row>
    <row r="48" spans="1:11" x14ac:dyDescent="0.2">
      <c r="A48" s="94"/>
      <c r="B48" s="200"/>
      <c r="C48" s="72"/>
      <c r="D48" s="71"/>
      <c r="E48" s="73"/>
      <c r="F48" s="74"/>
      <c r="G48" s="73"/>
      <c r="H48" s="71"/>
      <c r="I48" s="69"/>
      <c r="J48" s="69"/>
      <c r="K48" s="70"/>
    </row>
    <row r="49" spans="1:11" x14ac:dyDescent="0.2">
      <c r="A49" s="94"/>
      <c r="B49" s="199"/>
      <c r="C49" s="72"/>
      <c r="D49" s="71"/>
      <c r="E49" s="73"/>
      <c r="F49" s="74"/>
      <c r="G49" s="73"/>
      <c r="H49" s="71"/>
      <c r="I49" s="69"/>
      <c r="J49" s="69"/>
      <c r="K49" s="70"/>
    </row>
    <row r="50" spans="1:11" x14ac:dyDescent="0.2">
      <c r="A50" s="94"/>
      <c r="B50" s="199"/>
      <c r="C50" s="72"/>
      <c r="D50" s="71"/>
      <c r="E50" s="73"/>
      <c r="F50" s="74"/>
      <c r="G50" s="73"/>
      <c r="H50" s="71"/>
      <c r="I50" s="69"/>
      <c r="J50" s="69"/>
      <c r="K50" s="70"/>
    </row>
    <row r="51" spans="1:11" x14ac:dyDescent="0.2">
      <c r="A51" s="94"/>
      <c r="B51" s="200"/>
      <c r="C51" s="72"/>
      <c r="D51" s="71"/>
      <c r="E51" s="73"/>
      <c r="F51" s="74"/>
      <c r="G51" s="73"/>
      <c r="H51" s="71"/>
      <c r="I51" s="69"/>
      <c r="J51" s="69"/>
      <c r="K51" s="70"/>
    </row>
    <row r="52" spans="1:11" x14ac:dyDescent="0.2">
      <c r="A52" s="94"/>
      <c r="B52" s="199"/>
      <c r="C52" s="72"/>
      <c r="D52" s="71"/>
      <c r="E52" s="73"/>
      <c r="F52" s="74"/>
      <c r="G52" s="73"/>
      <c r="H52" s="71"/>
      <c r="I52" s="69"/>
      <c r="J52" s="69"/>
      <c r="K52" s="70"/>
    </row>
    <row r="53" spans="1:11" x14ac:dyDescent="0.2">
      <c r="A53" s="94"/>
      <c r="B53" s="200"/>
      <c r="C53" s="72"/>
      <c r="D53" s="71"/>
      <c r="E53" s="73"/>
      <c r="F53" s="74"/>
      <c r="G53" s="73"/>
      <c r="H53" s="71"/>
      <c r="I53" s="69"/>
      <c r="J53" s="69"/>
      <c r="K53" s="70"/>
    </row>
    <row r="54" spans="1:11" x14ac:dyDescent="0.2">
      <c r="A54" s="94"/>
      <c r="B54" s="200"/>
      <c r="C54" s="72"/>
      <c r="D54" s="71"/>
      <c r="E54" s="73"/>
      <c r="F54" s="74"/>
      <c r="G54" s="73"/>
      <c r="H54" s="71"/>
      <c r="I54" s="69"/>
      <c r="J54" s="69"/>
      <c r="K54" s="70"/>
    </row>
    <row r="55" spans="1:11" x14ac:dyDescent="0.2">
      <c r="A55" s="94"/>
      <c r="B55" s="201"/>
      <c r="C55" s="72"/>
      <c r="D55" s="71"/>
      <c r="E55" s="73"/>
      <c r="F55" s="74"/>
      <c r="G55" s="73"/>
      <c r="H55" s="71"/>
      <c r="I55" s="69"/>
      <c r="J55" s="69"/>
      <c r="K55" s="70"/>
    </row>
    <row r="56" spans="1:11" x14ac:dyDescent="0.2">
      <c r="A56" s="94"/>
      <c r="B56" s="200"/>
      <c r="C56" s="72"/>
      <c r="D56" s="71"/>
      <c r="E56" s="73"/>
      <c r="F56" s="74"/>
      <c r="G56" s="73"/>
      <c r="H56" s="71"/>
      <c r="I56" s="69"/>
      <c r="J56" s="69"/>
      <c r="K56" s="70"/>
    </row>
    <row r="57" spans="1:11" x14ac:dyDescent="0.2">
      <c r="A57" s="94"/>
      <c r="B57" s="201"/>
      <c r="C57" s="72"/>
      <c r="D57" s="71"/>
      <c r="E57" s="73"/>
      <c r="F57" s="74"/>
      <c r="G57" s="73"/>
      <c r="H57" s="71"/>
      <c r="I57" s="69"/>
      <c r="J57" s="69"/>
      <c r="K57" s="70"/>
    </row>
    <row r="58" spans="1:11" x14ac:dyDescent="0.2">
      <c r="A58" s="94"/>
      <c r="B58" s="199"/>
      <c r="C58" s="72"/>
      <c r="D58" s="71"/>
      <c r="E58" s="73"/>
      <c r="F58" s="74"/>
      <c r="G58" s="73"/>
      <c r="H58" s="71"/>
      <c r="I58" s="69"/>
      <c r="J58" s="69"/>
      <c r="K58" s="70"/>
    </row>
    <row r="59" spans="1:11" x14ac:dyDescent="0.2">
      <c r="A59" s="94"/>
      <c r="B59" s="200"/>
      <c r="C59" s="72"/>
      <c r="D59" s="71"/>
      <c r="E59" s="73"/>
      <c r="F59" s="74"/>
      <c r="G59" s="73"/>
      <c r="H59" s="71"/>
      <c r="I59" s="69"/>
      <c r="J59" s="69"/>
      <c r="K59" s="70"/>
    </row>
    <row r="60" spans="1:11" x14ac:dyDescent="0.2">
      <c r="A60" s="94"/>
      <c r="B60" s="200"/>
      <c r="C60" s="72"/>
      <c r="D60" s="71"/>
      <c r="E60" s="73"/>
      <c r="F60" s="74"/>
      <c r="G60" s="73"/>
      <c r="H60" s="71"/>
      <c r="I60" s="69"/>
      <c r="J60" s="69"/>
      <c r="K60" s="70"/>
    </row>
    <row r="61" spans="1:11" x14ac:dyDescent="0.2">
      <c r="A61" s="94"/>
      <c r="B61" s="200"/>
      <c r="C61" s="72"/>
      <c r="D61" s="71"/>
      <c r="E61" s="73"/>
      <c r="F61" s="74"/>
      <c r="G61" s="73"/>
      <c r="H61" s="71"/>
      <c r="I61" s="69"/>
      <c r="J61" s="69"/>
      <c r="K61" s="70"/>
    </row>
    <row r="62" spans="1:11" x14ac:dyDescent="0.2">
      <c r="A62" s="94"/>
      <c r="B62" s="200"/>
      <c r="C62" s="72"/>
      <c r="D62" s="71"/>
      <c r="E62" s="73"/>
      <c r="F62" s="74"/>
      <c r="G62" s="73"/>
      <c r="H62" s="71"/>
      <c r="I62" s="69"/>
      <c r="J62" s="69"/>
      <c r="K62" s="70"/>
    </row>
    <row r="63" spans="1:11" x14ac:dyDescent="0.2">
      <c r="A63" s="94"/>
      <c r="B63" s="200"/>
      <c r="C63" s="72"/>
      <c r="D63" s="71"/>
      <c r="E63" s="73"/>
      <c r="F63" s="74"/>
      <c r="G63" s="73"/>
      <c r="H63" s="71"/>
      <c r="I63" s="69"/>
      <c r="J63" s="69"/>
      <c r="K63" s="70"/>
    </row>
    <row r="64" spans="1:11" x14ac:dyDescent="0.2">
      <c r="A64" s="94"/>
      <c r="B64" s="200"/>
      <c r="C64" s="72"/>
      <c r="D64" s="71"/>
      <c r="E64" s="73"/>
      <c r="F64" s="74"/>
      <c r="G64" s="73"/>
      <c r="H64" s="71"/>
      <c r="I64" s="69"/>
      <c r="J64" s="69"/>
      <c r="K64" s="70"/>
    </row>
    <row r="65" spans="1:11" x14ac:dyDescent="0.2">
      <c r="A65" s="94"/>
      <c r="B65" s="200"/>
      <c r="C65" s="72"/>
      <c r="D65" s="71"/>
      <c r="E65" s="73"/>
      <c r="F65" s="74"/>
      <c r="G65" s="73"/>
      <c r="H65" s="71"/>
      <c r="I65" s="69"/>
      <c r="J65" s="69"/>
      <c r="K65" s="70"/>
    </row>
    <row r="66" spans="1:11" x14ac:dyDescent="0.2">
      <c r="A66" s="94"/>
      <c r="B66" s="200"/>
      <c r="C66" s="72"/>
      <c r="D66" s="71"/>
      <c r="E66" s="73"/>
      <c r="F66" s="74"/>
      <c r="G66" s="73"/>
      <c r="H66" s="71"/>
      <c r="I66" s="69"/>
      <c r="J66" s="69"/>
      <c r="K66" s="70"/>
    </row>
    <row r="67" spans="1:11" x14ac:dyDescent="0.2">
      <c r="A67" s="94"/>
      <c r="B67" s="200"/>
      <c r="C67" s="72"/>
      <c r="D67" s="71"/>
      <c r="E67" s="73"/>
      <c r="F67" s="74"/>
      <c r="G67" s="73"/>
      <c r="H67" s="71"/>
      <c r="I67" s="69"/>
      <c r="J67" s="69"/>
      <c r="K67" s="70"/>
    </row>
    <row r="68" spans="1:11" x14ac:dyDescent="0.2">
      <c r="A68" s="94"/>
      <c r="B68" s="200"/>
      <c r="C68" s="72"/>
      <c r="D68" s="71"/>
      <c r="E68" s="73"/>
      <c r="F68" s="74"/>
      <c r="G68" s="73"/>
      <c r="H68" s="71"/>
      <c r="I68" s="69"/>
      <c r="J68" s="69"/>
      <c r="K68" s="70"/>
    </row>
    <row r="69" spans="1:11" x14ac:dyDescent="0.2">
      <c r="A69" s="94"/>
      <c r="B69" s="199"/>
      <c r="C69" s="72"/>
      <c r="D69" s="71"/>
      <c r="E69" s="73"/>
      <c r="F69" s="74"/>
      <c r="G69" s="73"/>
      <c r="H69" s="71"/>
      <c r="I69" s="69"/>
      <c r="J69" s="69"/>
      <c r="K69" s="70"/>
    </row>
    <row r="70" spans="1:11" x14ac:dyDescent="0.2">
      <c r="A70" s="94"/>
      <c r="B70" s="200"/>
      <c r="C70" s="72"/>
      <c r="D70" s="71"/>
      <c r="E70" s="73"/>
      <c r="F70" s="74"/>
      <c r="G70" s="73"/>
      <c r="H70" s="71"/>
      <c r="I70" s="69"/>
      <c r="J70" s="69"/>
      <c r="K70" s="70"/>
    </row>
    <row r="71" spans="1:11" x14ac:dyDescent="0.2">
      <c r="A71" s="94"/>
      <c r="B71" s="199"/>
      <c r="C71" s="72"/>
      <c r="D71" s="71"/>
      <c r="E71" s="73"/>
      <c r="F71" s="74"/>
      <c r="G71" s="73"/>
      <c r="H71" s="71"/>
      <c r="I71" s="69"/>
      <c r="J71" s="69"/>
      <c r="K71" s="70"/>
    </row>
    <row r="72" spans="1:11" x14ac:dyDescent="0.2">
      <c r="A72" s="94"/>
      <c r="B72" s="199"/>
      <c r="C72" s="72"/>
      <c r="D72" s="71"/>
      <c r="E72" s="73"/>
      <c r="F72" s="74"/>
      <c r="G72" s="73"/>
      <c r="H72" s="71"/>
      <c r="I72" s="69"/>
      <c r="J72" s="69"/>
      <c r="K72" s="70"/>
    </row>
    <row r="73" spans="1:11" x14ac:dyDescent="0.2">
      <c r="A73" s="94"/>
      <c r="B73" s="200"/>
      <c r="C73" s="72"/>
      <c r="D73" s="71"/>
      <c r="E73" s="73"/>
      <c r="F73" s="74"/>
      <c r="G73" s="73"/>
      <c r="H73" s="71"/>
      <c r="I73" s="69"/>
      <c r="J73" s="69"/>
      <c r="K73" s="70"/>
    </row>
    <row r="74" spans="1:11" x14ac:dyDescent="0.2">
      <c r="A74" s="94"/>
      <c r="B74" s="200"/>
      <c r="C74" s="72"/>
      <c r="D74" s="71"/>
      <c r="E74" s="73"/>
      <c r="F74" s="74"/>
      <c r="G74" s="73"/>
      <c r="H74" s="71"/>
      <c r="I74" s="69"/>
      <c r="J74" s="69"/>
      <c r="K74" s="70"/>
    </row>
    <row r="75" spans="1:11" x14ac:dyDescent="0.2">
      <c r="A75" s="94"/>
      <c r="B75" s="200"/>
      <c r="C75" s="72"/>
      <c r="D75" s="71"/>
      <c r="E75" s="73"/>
      <c r="F75" s="74"/>
      <c r="G75" s="73"/>
      <c r="H75" s="71"/>
      <c r="I75" s="69"/>
      <c r="J75" s="69"/>
      <c r="K75" s="70"/>
    </row>
    <row r="76" spans="1:11" x14ac:dyDescent="0.2">
      <c r="A76" s="94"/>
      <c r="B76" s="200"/>
      <c r="C76" s="72"/>
      <c r="D76" s="71"/>
      <c r="E76" s="73"/>
      <c r="F76" s="74"/>
      <c r="G76" s="73"/>
      <c r="H76" s="71"/>
      <c r="I76" s="69"/>
      <c r="J76" s="69"/>
      <c r="K76" s="70"/>
    </row>
    <row r="77" spans="1:11" x14ac:dyDescent="0.2">
      <c r="A77" s="94"/>
      <c r="B77" s="200"/>
      <c r="C77" s="72"/>
      <c r="D77" s="71"/>
      <c r="E77" s="73"/>
      <c r="F77" s="74"/>
      <c r="G77" s="73"/>
      <c r="H77" s="71"/>
      <c r="I77" s="69"/>
      <c r="J77" s="69"/>
      <c r="K77" s="70"/>
    </row>
    <row r="78" spans="1:11" x14ac:dyDescent="0.2">
      <c r="A78" s="94"/>
      <c r="B78" s="200"/>
      <c r="C78" s="72"/>
      <c r="D78" s="71"/>
      <c r="E78" s="73"/>
      <c r="F78" s="74"/>
      <c r="G78" s="73"/>
      <c r="H78" s="71"/>
      <c r="I78" s="69"/>
      <c r="J78" s="69"/>
      <c r="K78" s="70"/>
    </row>
    <row r="79" spans="1:11" x14ac:dyDescent="0.2">
      <c r="A79" s="94"/>
      <c r="B79" s="200"/>
      <c r="C79" s="72"/>
      <c r="D79" s="71"/>
      <c r="E79" s="73"/>
      <c r="F79" s="74"/>
      <c r="G79" s="73"/>
      <c r="H79" s="71"/>
      <c r="I79" s="69"/>
      <c r="J79" s="69"/>
      <c r="K79" s="70"/>
    </row>
    <row r="80" spans="1:11" x14ac:dyDescent="0.2">
      <c r="A80" s="94"/>
      <c r="B80" s="200"/>
      <c r="C80" s="72"/>
      <c r="D80" s="71"/>
      <c r="E80" s="73"/>
      <c r="F80" s="74"/>
      <c r="G80" s="73"/>
      <c r="H80" s="71"/>
      <c r="I80" s="69"/>
      <c r="J80" s="69"/>
      <c r="K80" s="70"/>
    </row>
    <row r="81" spans="1:11" x14ac:dyDescent="0.2">
      <c r="A81" s="94"/>
      <c r="B81" s="200"/>
      <c r="C81" s="72"/>
      <c r="D81" s="71"/>
      <c r="E81" s="73"/>
      <c r="F81" s="74"/>
      <c r="G81" s="73"/>
      <c r="H81" s="71"/>
      <c r="I81" s="69"/>
      <c r="J81" s="69"/>
      <c r="K81" s="70"/>
    </row>
    <row r="82" spans="1:11" x14ac:dyDescent="0.2">
      <c r="A82" s="94"/>
      <c r="B82" s="200"/>
      <c r="C82" s="72"/>
      <c r="D82" s="71"/>
      <c r="E82" s="73"/>
      <c r="F82" s="74"/>
      <c r="G82" s="73"/>
      <c r="H82" s="71"/>
      <c r="I82" s="69"/>
      <c r="J82" s="69"/>
      <c r="K82" s="70"/>
    </row>
    <row r="83" spans="1:11" x14ac:dyDescent="0.2">
      <c r="A83" s="94"/>
      <c r="B83" s="200"/>
      <c r="C83" s="72"/>
      <c r="D83" s="71"/>
      <c r="E83" s="73"/>
      <c r="F83" s="74"/>
      <c r="G83" s="73"/>
      <c r="H83" s="71"/>
      <c r="I83" s="69"/>
      <c r="J83" s="69"/>
      <c r="K83" s="70"/>
    </row>
    <row r="84" spans="1:11" x14ac:dyDescent="0.2">
      <c r="A84" s="94"/>
      <c r="B84" s="200"/>
      <c r="C84" s="72"/>
      <c r="D84" s="71"/>
      <c r="E84" s="73"/>
      <c r="F84" s="74"/>
      <c r="G84" s="73"/>
      <c r="H84" s="71"/>
      <c r="I84" s="69"/>
      <c r="J84" s="69"/>
      <c r="K84" s="70"/>
    </row>
    <row r="85" spans="1:11" x14ac:dyDescent="0.2">
      <c r="A85" s="94"/>
      <c r="B85" s="200"/>
      <c r="C85" s="72"/>
      <c r="D85" s="71"/>
      <c r="E85" s="73"/>
      <c r="F85" s="74"/>
      <c r="G85" s="73"/>
      <c r="H85" s="71"/>
      <c r="I85" s="69"/>
      <c r="J85" s="69"/>
      <c r="K85" s="70"/>
    </row>
    <row r="86" spans="1:11" x14ac:dyDescent="0.2">
      <c r="A86" s="94"/>
      <c r="B86" s="199"/>
      <c r="C86" s="72"/>
      <c r="D86" s="71"/>
      <c r="E86" s="73"/>
      <c r="F86" s="74"/>
      <c r="G86" s="73"/>
      <c r="H86" s="71"/>
      <c r="I86" s="69"/>
      <c r="J86" s="69"/>
      <c r="K86" s="70"/>
    </row>
    <row r="87" spans="1:11" x14ac:dyDescent="0.2">
      <c r="A87" s="94"/>
      <c r="B87" s="199"/>
      <c r="C87" s="72"/>
      <c r="D87" s="71"/>
      <c r="E87" s="73"/>
      <c r="F87" s="74"/>
      <c r="G87" s="73"/>
      <c r="H87" s="71"/>
      <c r="I87" s="69"/>
      <c r="J87" s="69"/>
      <c r="K87" s="70"/>
    </row>
    <row r="88" spans="1:11" x14ac:dyDescent="0.2">
      <c r="A88" s="94"/>
      <c r="B88" s="199"/>
      <c r="C88" s="72"/>
      <c r="D88" s="71"/>
      <c r="E88" s="73"/>
      <c r="F88" s="74"/>
      <c r="G88" s="73"/>
      <c r="H88" s="71"/>
      <c r="I88" s="69"/>
      <c r="J88" s="69"/>
      <c r="K88" s="70"/>
    </row>
    <row r="89" spans="1:11" x14ac:dyDescent="0.2">
      <c r="A89" s="94"/>
      <c r="B89" s="199"/>
      <c r="C89" s="72"/>
      <c r="D89" s="71"/>
      <c r="E89" s="73"/>
      <c r="F89" s="74"/>
      <c r="G89" s="73"/>
      <c r="H89" s="71"/>
      <c r="I89" s="69"/>
      <c r="J89" s="69"/>
      <c r="K89" s="70"/>
    </row>
    <row r="90" spans="1:11" x14ac:dyDescent="0.2">
      <c r="A90" s="94"/>
      <c r="B90" s="200"/>
      <c r="C90" s="72"/>
      <c r="D90" s="71"/>
      <c r="E90" s="73"/>
      <c r="F90" s="74"/>
      <c r="G90" s="73"/>
      <c r="H90" s="71"/>
      <c r="I90" s="69"/>
      <c r="J90" s="69"/>
      <c r="K90" s="70"/>
    </row>
    <row r="91" spans="1:11" x14ac:dyDescent="0.2">
      <c r="A91" s="94"/>
      <c r="B91" s="199"/>
      <c r="C91" s="72"/>
      <c r="D91" s="71"/>
      <c r="E91" s="73"/>
      <c r="F91" s="74"/>
      <c r="G91" s="73"/>
      <c r="H91" s="71"/>
      <c r="I91" s="69"/>
      <c r="J91" s="69"/>
      <c r="K91" s="70"/>
    </row>
    <row r="92" spans="1:11" x14ac:dyDescent="0.2">
      <c r="A92" s="94"/>
      <c r="B92" s="199"/>
      <c r="C92" s="72"/>
      <c r="D92" s="71"/>
      <c r="E92" s="73"/>
      <c r="F92" s="74"/>
      <c r="G92" s="73"/>
      <c r="H92" s="71"/>
      <c r="I92" s="69"/>
      <c r="J92" s="69"/>
      <c r="K92" s="70"/>
    </row>
    <row r="93" spans="1:11" x14ac:dyDescent="0.2">
      <c r="A93" s="94"/>
      <c r="B93" s="200"/>
      <c r="C93" s="72"/>
      <c r="D93" s="71"/>
      <c r="E93" s="73"/>
      <c r="F93" s="73"/>
      <c r="G93" s="77"/>
      <c r="H93" s="71"/>
      <c r="I93" s="69"/>
      <c r="J93" s="69"/>
      <c r="K93" s="70"/>
    </row>
    <row r="94" spans="1:11" x14ac:dyDescent="0.2">
      <c r="A94" s="94"/>
      <c r="B94" s="200"/>
      <c r="C94" s="72"/>
      <c r="D94" s="71"/>
      <c r="E94" s="73"/>
      <c r="F94" s="74"/>
      <c r="G94" s="73"/>
      <c r="H94" s="71"/>
      <c r="I94" s="69"/>
      <c r="J94" s="69"/>
      <c r="K94" s="70"/>
    </row>
    <row r="95" spans="1:11" x14ac:dyDescent="0.2">
      <c r="A95" s="94"/>
      <c r="B95" s="200"/>
      <c r="C95" s="72"/>
      <c r="D95" s="71"/>
      <c r="E95" s="73"/>
      <c r="F95" s="74"/>
      <c r="G95" s="73"/>
      <c r="H95" s="71"/>
      <c r="I95" s="69"/>
      <c r="J95" s="69"/>
      <c r="K95" s="70"/>
    </row>
    <row r="96" spans="1:11" x14ac:dyDescent="0.2">
      <c r="A96" s="94"/>
      <c r="B96" s="199"/>
      <c r="C96" s="72"/>
      <c r="D96" s="71"/>
      <c r="E96" s="73"/>
      <c r="F96" s="74"/>
      <c r="G96" s="73"/>
      <c r="H96" s="71"/>
      <c r="I96" s="69"/>
      <c r="J96" s="69"/>
      <c r="K96" s="70"/>
    </row>
    <row r="97" spans="1:11" x14ac:dyDescent="0.2">
      <c r="A97" s="94"/>
      <c r="B97" s="199"/>
      <c r="C97" s="72"/>
      <c r="D97" s="71"/>
      <c r="E97" s="73"/>
      <c r="F97" s="74"/>
      <c r="G97" s="73"/>
      <c r="H97" s="71"/>
      <c r="I97" s="69"/>
      <c r="J97" s="69"/>
      <c r="K97" s="70"/>
    </row>
    <row r="98" spans="1:11" x14ac:dyDescent="0.2">
      <c r="A98" s="94"/>
      <c r="B98" s="199"/>
      <c r="C98" s="72"/>
      <c r="D98" s="71"/>
      <c r="E98" s="73"/>
      <c r="F98" s="74"/>
      <c r="G98" s="73"/>
      <c r="H98" s="71"/>
      <c r="I98" s="69"/>
      <c r="J98" s="69"/>
      <c r="K98" s="70"/>
    </row>
    <row r="99" spans="1:11" x14ac:dyDescent="0.2">
      <c r="A99" s="94"/>
      <c r="B99" s="201"/>
      <c r="C99" s="72"/>
      <c r="D99" s="71"/>
      <c r="E99" s="73"/>
      <c r="F99" s="74"/>
      <c r="G99" s="73"/>
      <c r="H99" s="71"/>
      <c r="I99" s="69"/>
      <c r="J99" s="69"/>
      <c r="K99" s="70"/>
    </row>
    <row r="100" spans="1:11" x14ac:dyDescent="0.2">
      <c r="A100" s="94"/>
      <c r="B100" s="199"/>
      <c r="C100" s="72"/>
      <c r="D100" s="71"/>
      <c r="E100" s="73"/>
      <c r="F100" s="74"/>
      <c r="G100" s="73"/>
      <c r="H100" s="71"/>
      <c r="I100" s="69"/>
      <c r="J100" s="69"/>
      <c r="K100" s="70"/>
    </row>
    <row r="101" spans="1:11" x14ac:dyDescent="0.2">
      <c r="A101" s="94"/>
      <c r="B101" s="200"/>
      <c r="C101" s="72"/>
      <c r="D101" s="71"/>
      <c r="E101" s="73"/>
      <c r="F101" s="73"/>
      <c r="G101" s="77"/>
      <c r="H101" s="71"/>
      <c r="I101" s="69"/>
      <c r="J101" s="69"/>
      <c r="K101" s="70"/>
    </row>
    <row r="102" spans="1:11" x14ac:dyDescent="0.2">
      <c r="A102" s="94"/>
      <c r="B102" s="200"/>
      <c r="C102" s="72"/>
      <c r="D102" s="71"/>
      <c r="E102" s="73"/>
      <c r="F102" s="74"/>
      <c r="G102" s="73"/>
      <c r="H102" s="71"/>
      <c r="I102" s="69"/>
      <c r="J102" s="69"/>
      <c r="K102" s="70"/>
    </row>
    <row r="103" spans="1:11" x14ac:dyDescent="0.2">
      <c r="A103" s="94"/>
      <c r="B103" s="200"/>
      <c r="C103" s="72"/>
      <c r="D103" s="71"/>
      <c r="E103" s="73"/>
      <c r="F103" s="74"/>
      <c r="G103" s="73"/>
      <c r="H103" s="71"/>
      <c r="I103" s="69"/>
      <c r="J103" s="69"/>
      <c r="K103" s="70"/>
    </row>
    <row r="104" spans="1:11" x14ac:dyDescent="0.2">
      <c r="A104" s="94"/>
      <c r="B104" s="200"/>
      <c r="C104" s="72"/>
      <c r="D104" s="71"/>
      <c r="E104" s="73"/>
      <c r="F104" s="74"/>
      <c r="G104" s="73"/>
      <c r="H104" s="71"/>
      <c r="I104" s="69"/>
      <c r="J104" s="69"/>
      <c r="K104" s="70"/>
    </row>
    <row r="105" spans="1:11" x14ac:dyDescent="0.2">
      <c r="A105" s="94"/>
      <c r="B105" s="200"/>
      <c r="C105" s="72"/>
      <c r="D105" s="71"/>
      <c r="E105" s="73"/>
      <c r="F105" s="74"/>
      <c r="G105" s="73"/>
      <c r="H105" s="71"/>
      <c r="I105" s="69"/>
      <c r="J105" s="69"/>
      <c r="K105" s="70"/>
    </row>
    <row r="106" spans="1:11" x14ac:dyDescent="0.2">
      <c r="A106" s="94"/>
      <c r="B106" s="200"/>
      <c r="C106" s="72"/>
      <c r="D106" s="71"/>
      <c r="E106" s="73"/>
      <c r="F106" s="74"/>
      <c r="G106" s="73"/>
      <c r="H106" s="71"/>
      <c r="I106" s="69"/>
      <c r="J106" s="69"/>
      <c r="K106" s="70"/>
    </row>
    <row r="107" spans="1:11" x14ac:dyDescent="0.2">
      <c r="A107" s="94"/>
      <c r="B107" s="200"/>
      <c r="C107" s="72"/>
      <c r="D107" s="71"/>
      <c r="E107" s="73"/>
      <c r="F107" s="74"/>
      <c r="G107" s="73"/>
      <c r="H107" s="71"/>
      <c r="I107" s="69"/>
      <c r="J107" s="69"/>
      <c r="K107" s="70"/>
    </row>
    <row r="108" spans="1:11" x14ac:dyDescent="0.2">
      <c r="A108" s="94"/>
      <c r="B108" s="200"/>
      <c r="C108" s="72"/>
      <c r="D108" s="71"/>
      <c r="E108" s="73"/>
      <c r="F108" s="74"/>
      <c r="G108" s="73"/>
      <c r="H108" s="71"/>
      <c r="I108" s="69"/>
      <c r="J108" s="69"/>
      <c r="K108" s="70"/>
    </row>
    <row r="109" spans="1:11" x14ac:dyDescent="0.2">
      <c r="A109" s="94"/>
      <c r="B109" s="200"/>
      <c r="C109" s="72"/>
      <c r="D109" s="71"/>
      <c r="E109" s="73"/>
      <c r="F109" s="74"/>
      <c r="G109" s="73"/>
      <c r="H109" s="71"/>
      <c r="I109" s="69"/>
      <c r="J109" s="69"/>
      <c r="K109" s="70"/>
    </row>
    <row r="110" spans="1:11" x14ac:dyDescent="0.2">
      <c r="A110" s="94"/>
      <c r="B110" s="200"/>
      <c r="C110" s="72"/>
      <c r="D110" s="71"/>
      <c r="E110" s="73"/>
      <c r="F110" s="74"/>
      <c r="G110" s="73"/>
      <c r="H110" s="71"/>
      <c r="I110" s="69"/>
      <c r="J110" s="69"/>
      <c r="K110" s="70"/>
    </row>
    <row r="111" spans="1:11" x14ac:dyDescent="0.2">
      <c r="A111" s="94"/>
      <c r="B111" s="201"/>
      <c r="C111" s="72"/>
      <c r="D111" s="71"/>
      <c r="E111" s="73"/>
      <c r="F111" s="74"/>
      <c r="G111" s="73"/>
      <c r="H111" s="71"/>
      <c r="I111" s="69"/>
      <c r="J111" s="69"/>
      <c r="K111" s="70"/>
    </row>
    <row r="112" spans="1:11" x14ac:dyDescent="0.2">
      <c r="A112" s="94"/>
      <c r="B112" s="201"/>
      <c r="C112" s="72"/>
      <c r="D112" s="71"/>
      <c r="E112" s="73"/>
      <c r="F112" s="74"/>
      <c r="G112" s="73"/>
      <c r="H112" s="71"/>
      <c r="I112" s="69"/>
      <c r="J112" s="69"/>
      <c r="K112" s="70"/>
    </row>
    <row r="113" spans="1:11" x14ac:dyDescent="0.2">
      <c r="A113" s="94"/>
      <c r="B113" s="200"/>
      <c r="C113" s="72"/>
      <c r="D113" s="71"/>
      <c r="E113" s="73"/>
      <c r="F113" s="74"/>
      <c r="G113" s="73"/>
      <c r="H113" s="71"/>
      <c r="I113" s="69"/>
      <c r="J113" s="69"/>
      <c r="K113" s="70"/>
    </row>
    <row r="114" spans="1:11" x14ac:dyDescent="0.2">
      <c r="A114" s="94"/>
      <c r="B114" s="200"/>
      <c r="C114" s="72"/>
      <c r="D114" s="71"/>
      <c r="E114" s="73"/>
      <c r="F114" s="74"/>
      <c r="G114" s="73"/>
      <c r="H114" s="71"/>
      <c r="I114" s="69"/>
      <c r="J114" s="69"/>
      <c r="K114" s="70"/>
    </row>
    <row r="115" spans="1:11" x14ac:dyDescent="0.2">
      <c r="A115" s="94"/>
      <c r="B115" s="200"/>
      <c r="C115" s="72"/>
      <c r="D115" s="71"/>
      <c r="E115" s="73"/>
      <c r="F115" s="74"/>
      <c r="G115" s="73"/>
      <c r="H115" s="71"/>
      <c r="I115" s="69"/>
      <c r="J115" s="69"/>
      <c r="K115" s="70"/>
    </row>
    <row r="116" spans="1:11" x14ac:dyDescent="0.2">
      <c r="A116" s="94"/>
      <c r="B116" s="199"/>
      <c r="C116" s="72"/>
      <c r="D116" s="71"/>
      <c r="E116" s="73"/>
      <c r="F116" s="74"/>
      <c r="G116" s="73"/>
      <c r="H116" s="71"/>
      <c r="I116" s="69"/>
      <c r="J116" s="69"/>
      <c r="K116" s="70"/>
    </row>
    <row r="117" spans="1:11" x14ac:dyDescent="0.2">
      <c r="A117" s="94"/>
      <c r="B117" s="200"/>
      <c r="C117" s="72"/>
      <c r="D117" s="71"/>
      <c r="E117" s="73"/>
      <c r="F117" s="74"/>
      <c r="G117" s="73"/>
      <c r="H117" s="71"/>
      <c r="I117" s="69"/>
      <c r="J117" s="69"/>
      <c r="K117" s="70"/>
    </row>
    <row r="118" spans="1:11" x14ac:dyDescent="0.2">
      <c r="A118" s="94"/>
      <c r="B118" s="200"/>
      <c r="C118" s="72"/>
      <c r="D118" s="71"/>
      <c r="E118" s="73"/>
      <c r="F118" s="74"/>
      <c r="G118" s="73"/>
      <c r="H118" s="71"/>
      <c r="I118" s="69"/>
      <c r="J118" s="69"/>
      <c r="K118" s="70"/>
    </row>
    <row r="119" spans="1:11" x14ac:dyDescent="0.2">
      <c r="A119" s="94"/>
      <c r="B119" s="200"/>
      <c r="C119" s="72"/>
      <c r="D119" s="71"/>
      <c r="E119" s="73"/>
      <c r="F119" s="74"/>
      <c r="G119" s="73"/>
      <c r="H119" s="71"/>
      <c r="I119" s="69"/>
      <c r="J119" s="69"/>
      <c r="K119" s="70"/>
    </row>
    <row r="120" spans="1:11" x14ac:dyDescent="0.2">
      <c r="A120" s="94"/>
      <c r="B120" s="200"/>
      <c r="C120" s="72"/>
      <c r="D120" s="71"/>
      <c r="E120" s="73"/>
      <c r="F120" s="74"/>
      <c r="G120" s="73"/>
      <c r="H120" s="71"/>
      <c r="I120" s="69"/>
      <c r="J120" s="69"/>
      <c r="K120" s="70"/>
    </row>
    <row r="121" spans="1:11" x14ac:dyDescent="0.2">
      <c r="A121" s="94"/>
      <c r="B121" s="199"/>
      <c r="C121" s="72"/>
      <c r="D121" s="71"/>
      <c r="E121" s="73"/>
      <c r="F121" s="74"/>
      <c r="G121" s="73"/>
      <c r="H121" s="71"/>
      <c r="I121" s="69"/>
      <c r="J121" s="69"/>
      <c r="K121" s="70"/>
    </row>
    <row r="122" spans="1:11" x14ac:dyDescent="0.2">
      <c r="A122" s="94"/>
      <c r="B122" s="199"/>
      <c r="C122" s="72"/>
      <c r="D122" s="71"/>
      <c r="E122" s="73"/>
      <c r="F122" s="74"/>
      <c r="G122" s="73"/>
      <c r="H122" s="71"/>
      <c r="I122" s="69"/>
      <c r="J122" s="69"/>
      <c r="K122" s="70"/>
    </row>
    <row r="123" spans="1:11" x14ac:dyDescent="0.2">
      <c r="A123" s="94"/>
      <c r="B123" s="199"/>
      <c r="C123" s="72"/>
      <c r="D123" s="71"/>
      <c r="E123" s="73"/>
      <c r="F123" s="74"/>
      <c r="G123" s="73"/>
      <c r="H123" s="71"/>
      <c r="I123" s="69"/>
      <c r="J123" s="69"/>
      <c r="K123" s="70"/>
    </row>
    <row r="124" spans="1:11" x14ac:dyDescent="0.2">
      <c r="A124" s="94"/>
      <c r="B124" s="200"/>
      <c r="C124" s="72"/>
      <c r="D124" s="71"/>
      <c r="E124" s="73"/>
      <c r="F124" s="74"/>
      <c r="G124" s="73"/>
      <c r="H124" s="71"/>
      <c r="I124" s="69"/>
      <c r="J124" s="69"/>
      <c r="K124" s="70"/>
    </row>
    <row r="125" spans="1:11" x14ac:dyDescent="0.2">
      <c r="A125" s="94"/>
      <c r="B125" s="200"/>
      <c r="C125" s="72"/>
      <c r="D125" s="71"/>
      <c r="E125" s="73"/>
      <c r="F125" s="74"/>
      <c r="G125" s="73"/>
      <c r="H125" s="71"/>
      <c r="I125" s="69"/>
      <c r="J125" s="69"/>
      <c r="K125" s="70"/>
    </row>
    <row r="126" spans="1:11" x14ac:dyDescent="0.2">
      <c r="A126" s="94"/>
      <c r="B126" s="200"/>
      <c r="C126" s="72"/>
      <c r="D126" s="71"/>
      <c r="E126" s="73"/>
      <c r="F126" s="74"/>
      <c r="G126" s="73"/>
      <c r="H126" s="71"/>
      <c r="I126" s="69"/>
      <c r="J126" s="69"/>
      <c r="K126" s="70"/>
    </row>
    <row r="127" spans="1:11" x14ac:dyDescent="0.2">
      <c r="A127" s="94"/>
      <c r="B127" s="200"/>
      <c r="C127" s="72"/>
      <c r="D127" s="71"/>
      <c r="E127" s="73"/>
      <c r="F127" s="74"/>
      <c r="G127" s="73"/>
      <c r="H127" s="71"/>
      <c r="I127" s="69"/>
      <c r="J127" s="69"/>
      <c r="K127" s="70"/>
    </row>
    <row r="128" spans="1:11" x14ac:dyDescent="0.2">
      <c r="A128" s="94"/>
      <c r="B128" s="199"/>
      <c r="C128" s="72"/>
      <c r="D128" s="71"/>
      <c r="E128" s="73"/>
      <c r="F128" s="74"/>
      <c r="G128" s="73"/>
      <c r="H128" s="71"/>
      <c r="I128" s="69"/>
      <c r="J128" s="69"/>
      <c r="K128" s="70"/>
    </row>
    <row r="129" spans="1:11" x14ac:dyDescent="0.2">
      <c r="A129" s="94"/>
      <c r="B129" s="200"/>
      <c r="C129" s="72"/>
      <c r="D129" s="71"/>
      <c r="E129" s="73"/>
      <c r="F129" s="74"/>
      <c r="G129" s="73"/>
      <c r="H129" s="71"/>
      <c r="I129" s="69"/>
      <c r="J129" s="69"/>
      <c r="K129" s="70"/>
    </row>
    <row r="130" spans="1:11" x14ac:dyDescent="0.2">
      <c r="A130" s="94"/>
      <c r="B130" s="199"/>
      <c r="C130" s="72"/>
      <c r="D130" s="71"/>
      <c r="E130" s="73"/>
      <c r="F130" s="74"/>
      <c r="G130" s="73"/>
      <c r="H130" s="71"/>
      <c r="I130" s="69"/>
      <c r="J130" s="69"/>
      <c r="K130" s="70"/>
    </row>
    <row r="131" spans="1:11" x14ac:dyDescent="0.2">
      <c r="A131" s="94"/>
      <c r="B131" s="201"/>
      <c r="C131" s="72"/>
      <c r="D131" s="71"/>
      <c r="E131" s="73"/>
      <c r="F131" s="74"/>
      <c r="G131" s="73"/>
      <c r="H131" s="71"/>
      <c r="I131" s="69"/>
      <c r="J131" s="69"/>
      <c r="K131" s="70"/>
    </row>
    <row r="132" spans="1:11" x14ac:dyDescent="0.2">
      <c r="A132" s="94"/>
      <c r="B132" s="200"/>
      <c r="C132" s="72"/>
      <c r="D132" s="71"/>
      <c r="E132" s="73"/>
      <c r="F132" s="74"/>
      <c r="G132" s="73"/>
      <c r="H132" s="71"/>
      <c r="I132" s="69"/>
      <c r="J132" s="69"/>
      <c r="K132" s="70"/>
    </row>
    <row r="133" spans="1:11" x14ac:dyDescent="0.2">
      <c r="A133" s="94"/>
      <c r="B133" s="200"/>
      <c r="C133" s="72"/>
      <c r="D133" s="71"/>
      <c r="E133" s="73"/>
      <c r="F133" s="74"/>
      <c r="G133" s="73"/>
      <c r="H133" s="71"/>
      <c r="I133" s="69"/>
      <c r="J133" s="69"/>
      <c r="K133" s="70"/>
    </row>
    <row r="134" spans="1:11" x14ac:dyDescent="0.2">
      <c r="A134" s="94"/>
      <c r="B134" s="200"/>
      <c r="C134" s="72"/>
      <c r="D134" s="71"/>
      <c r="E134" s="73"/>
      <c r="F134" s="74"/>
      <c r="G134" s="73"/>
      <c r="H134" s="71"/>
      <c r="I134" s="69"/>
      <c r="J134" s="69"/>
      <c r="K134" s="70"/>
    </row>
    <row r="135" spans="1:11" x14ac:dyDescent="0.2">
      <c r="A135" s="146"/>
      <c r="B135" s="200"/>
      <c r="C135" s="72"/>
      <c r="D135" s="71"/>
      <c r="E135" s="73"/>
      <c r="F135" s="74"/>
      <c r="G135" s="73"/>
      <c r="H135" s="71"/>
      <c r="I135" s="69"/>
      <c r="J135" s="69"/>
      <c r="K135" s="70"/>
    </row>
    <row r="136" spans="1:11" x14ac:dyDescent="0.2">
      <c r="A136" s="94"/>
      <c r="B136" s="200"/>
      <c r="C136" s="72"/>
      <c r="D136" s="71"/>
      <c r="E136" s="73"/>
      <c r="F136" s="74"/>
      <c r="G136" s="73"/>
      <c r="H136" s="71"/>
      <c r="I136" s="69"/>
      <c r="J136" s="69"/>
      <c r="K136" s="70"/>
    </row>
    <row r="137" spans="1:11" x14ac:dyDescent="0.2">
      <c r="A137" s="94"/>
      <c r="B137" s="200"/>
      <c r="C137" s="72"/>
      <c r="D137" s="71"/>
      <c r="E137" s="73"/>
      <c r="F137" s="74"/>
      <c r="G137" s="73"/>
      <c r="H137" s="71"/>
      <c r="I137" s="69"/>
      <c r="J137" s="69"/>
      <c r="K137" s="70"/>
    </row>
    <row r="138" spans="1:11" x14ac:dyDescent="0.2">
      <c r="A138" s="94"/>
      <c r="B138" s="200"/>
      <c r="C138" s="72"/>
      <c r="D138" s="71"/>
      <c r="E138" s="73"/>
      <c r="F138" s="74"/>
      <c r="G138" s="73"/>
      <c r="H138" s="71"/>
      <c r="I138" s="69"/>
      <c r="J138" s="69"/>
      <c r="K138" s="70"/>
    </row>
    <row r="139" spans="1:11" x14ac:dyDescent="0.2">
      <c r="A139" s="94"/>
      <c r="B139" s="200"/>
      <c r="C139" s="72"/>
      <c r="D139" s="71"/>
      <c r="E139" s="73"/>
      <c r="F139" s="74"/>
      <c r="G139" s="73"/>
      <c r="H139" s="71"/>
      <c r="I139" s="69"/>
      <c r="J139"/>
      <c r="K139" s="70"/>
    </row>
    <row r="140" spans="1:11" x14ac:dyDescent="0.2">
      <c r="A140" s="94"/>
      <c r="B140" s="200"/>
      <c r="C140" s="72"/>
      <c r="D140" s="71"/>
      <c r="E140" s="73"/>
      <c r="F140" s="74"/>
      <c r="G140" s="73"/>
      <c r="H140" s="71"/>
      <c r="I140" s="69"/>
      <c r="J140" s="69"/>
      <c r="K140" s="70"/>
    </row>
    <row r="141" spans="1:11" x14ac:dyDescent="0.2">
      <c r="A141" s="94"/>
      <c r="B141" s="200"/>
      <c r="C141" s="72"/>
      <c r="D141" s="71"/>
      <c r="E141" s="73"/>
      <c r="F141" s="74"/>
      <c r="G141" s="73"/>
      <c r="H141" s="71"/>
      <c r="I141" s="69"/>
      <c r="J141" s="69"/>
      <c r="K141" s="70"/>
    </row>
    <row r="142" spans="1:11" x14ac:dyDescent="0.2">
      <c r="A142" s="94"/>
      <c r="B142" s="200"/>
      <c r="C142" s="72"/>
      <c r="D142" s="71"/>
      <c r="E142" s="73"/>
      <c r="F142" s="74"/>
      <c r="G142" s="73"/>
      <c r="H142" s="71"/>
      <c r="I142" s="69"/>
      <c r="J142" s="69"/>
      <c r="K142" s="70"/>
    </row>
    <row r="143" spans="1:11" x14ac:dyDescent="0.2">
      <c r="A143" s="94"/>
      <c r="B143" s="200"/>
      <c r="C143" s="72"/>
      <c r="D143" s="71"/>
      <c r="E143" s="73"/>
      <c r="F143" s="74"/>
      <c r="G143" s="73"/>
      <c r="H143" s="71"/>
      <c r="I143" s="69"/>
      <c r="J143" s="69"/>
      <c r="K143" s="70"/>
    </row>
    <row r="144" spans="1:11" x14ac:dyDescent="0.2">
      <c r="A144" s="94"/>
      <c r="B144" s="200"/>
      <c r="C144" s="72"/>
      <c r="D144" s="71"/>
      <c r="E144" s="73"/>
      <c r="F144" s="74"/>
      <c r="G144" s="73"/>
      <c r="H144" s="71"/>
      <c r="I144" s="69"/>
      <c r="J144" s="69"/>
      <c r="K144" s="70"/>
    </row>
    <row r="145" spans="1:11" x14ac:dyDescent="0.2">
      <c r="A145" s="94"/>
      <c r="B145" s="199"/>
      <c r="C145" s="72"/>
      <c r="D145" s="71"/>
      <c r="E145" s="73"/>
      <c r="F145" s="74"/>
      <c r="G145" s="73"/>
      <c r="H145" s="71"/>
      <c r="I145" s="69"/>
      <c r="J145" s="69"/>
      <c r="K145" s="70"/>
    </row>
    <row r="146" spans="1:11" x14ac:dyDescent="0.2">
      <c r="A146" s="94"/>
      <c r="B146" s="199"/>
      <c r="C146" s="72"/>
      <c r="D146" s="71"/>
      <c r="E146" s="73"/>
      <c r="F146" s="74"/>
      <c r="G146" s="73"/>
      <c r="H146" s="71"/>
      <c r="I146" s="69"/>
      <c r="J146" s="69"/>
      <c r="K146" s="70"/>
    </row>
    <row r="147" spans="1:11" x14ac:dyDescent="0.2">
      <c r="A147" s="94"/>
      <c r="B147" s="199"/>
      <c r="C147" s="72"/>
      <c r="D147" s="71"/>
      <c r="E147" s="73"/>
      <c r="F147" s="74"/>
      <c r="G147" s="73"/>
      <c r="H147" s="71"/>
      <c r="I147" s="69"/>
      <c r="J147" s="69"/>
      <c r="K147" s="70"/>
    </row>
    <row r="148" spans="1:11" x14ac:dyDescent="0.2">
      <c r="A148" s="94"/>
      <c r="B148" s="199"/>
      <c r="C148" s="72"/>
      <c r="D148" s="71"/>
      <c r="E148" s="73"/>
      <c r="F148" s="74"/>
      <c r="G148" s="73"/>
      <c r="H148" s="71"/>
      <c r="I148" s="69"/>
      <c r="J148" s="69"/>
      <c r="K148" s="70"/>
    </row>
    <row r="149" spans="1:11" x14ac:dyDescent="0.2">
      <c r="A149" s="94"/>
      <c r="B149" s="200"/>
      <c r="C149" s="72"/>
      <c r="D149" s="71"/>
      <c r="E149" s="73"/>
      <c r="F149" s="74"/>
      <c r="G149" s="73"/>
      <c r="H149" s="71"/>
      <c r="I149" s="69"/>
      <c r="J149" s="69"/>
      <c r="K149" s="70"/>
    </row>
    <row r="150" spans="1:11" x14ac:dyDescent="0.2">
      <c r="A150" s="94"/>
      <c r="B150" s="200"/>
      <c r="C150" s="72"/>
      <c r="D150" s="71"/>
      <c r="E150" s="73"/>
      <c r="F150" s="74"/>
      <c r="G150" s="73"/>
      <c r="H150" s="71"/>
      <c r="I150" s="69"/>
      <c r="J150" s="69"/>
      <c r="K150" s="70"/>
    </row>
    <row r="151" spans="1:11" x14ac:dyDescent="0.2">
      <c r="A151" s="94"/>
      <c r="B151" s="200"/>
      <c r="C151" s="72"/>
      <c r="D151" s="71"/>
      <c r="E151" s="73"/>
      <c r="F151" s="74"/>
      <c r="G151" s="73"/>
      <c r="H151" s="71"/>
      <c r="I151" s="69"/>
      <c r="J151" s="69"/>
      <c r="K151" s="70"/>
    </row>
    <row r="152" spans="1:11" x14ac:dyDescent="0.2">
      <c r="A152" s="94"/>
      <c r="B152" s="200"/>
      <c r="C152" s="72"/>
      <c r="D152" s="71"/>
      <c r="E152" s="73"/>
      <c r="F152" s="74"/>
      <c r="G152" s="73"/>
      <c r="H152" s="71"/>
      <c r="I152" s="69"/>
      <c r="J152" s="69"/>
      <c r="K152" s="70"/>
    </row>
    <row r="153" spans="1:11" x14ac:dyDescent="0.2">
      <c r="A153" s="94"/>
      <c r="B153" s="199"/>
      <c r="C153" s="72"/>
      <c r="D153" s="71"/>
      <c r="E153" s="73"/>
      <c r="F153" s="74"/>
      <c r="G153" s="73"/>
      <c r="H153" s="71"/>
      <c r="I153" s="69"/>
      <c r="J153" s="69"/>
      <c r="K153" s="70"/>
    </row>
    <row r="154" spans="1:11" x14ac:dyDescent="0.2">
      <c r="A154" s="94"/>
      <c r="B154" s="199"/>
      <c r="C154" s="72"/>
      <c r="D154" s="71"/>
      <c r="E154" s="73"/>
      <c r="F154" s="74"/>
      <c r="G154" s="73"/>
      <c r="H154" s="71"/>
      <c r="I154" s="69"/>
      <c r="J154" s="69"/>
      <c r="K154"/>
    </row>
    <row r="155" spans="1:11" x14ac:dyDescent="0.2">
      <c r="A155" s="94"/>
      <c r="B155" s="200"/>
      <c r="C155" s="72"/>
      <c r="D155" s="71"/>
      <c r="E155" s="73"/>
      <c r="F155" s="74"/>
      <c r="G155" s="73"/>
      <c r="H155" s="71"/>
      <c r="I155" s="69"/>
      <c r="J155" s="69"/>
      <c r="K155" s="70"/>
    </row>
    <row r="156" spans="1:11" x14ac:dyDescent="0.2">
      <c r="A156" s="94"/>
      <c r="B156" s="200"/>
      <c r="C156" s="72"/>
      <c r="D156" s="71"/>
      <c r="E156" s="73"/>
      <c r="F156" s="74"/>
      <c r="G156" s="73"/>
      <c r="H156" s="71"/>
      <c r="I156" s="69"/>
      <c r="J156" s="69"/>
      <c r="K156" s="70"/>
    </row>
    <row r="157" spans="1:11" x14ac:dyDescent="0.2">
      <c r="A157" s="94"/>
      <c r="B157" s="201"/>
      <c r="C157" s="72"/>
      <c r="D157" s="71"/>
      <c r="E157" s="73"/>
      <c r="F157" s="74"/>
      <c r="G157" s="73"/>
      <c r="H157" s="71"/>
      <c r="I157" s="69"/>
      <c r="J157" s="69"/>
      <c r="K157" s="70"/>
    </row>
    <row r="158" spans="1:11" x14ac:dyDescent="0.2">
      <c r="A158" s="94"/>
      <c r="B158" s="200"/>
      <c r="C158" s="72"/>
      <c r="D158" s="71"/>
      <c r="E158" s="73"/>
      <c r="F158" s="74"/>
      <c r="G158" s="73"/>
      <c r="H158" s="71"/>
      <c r="I158" s="69"/>
      <c r="J158" s="69"/>
      <c r="K158" s="70"/>
    </row>
    <row r="159" spans="1:11" x14ac:dyDescent="0.2">
      <c r="A159" s="94"/>
      <c r="B159" s="200"/>
      <c r="C159" s="72"/>
      <c r="D159" s="71"/>
      <c r="E159" s="73"/>
      <c r="F159" s="74"/>
      <c r="G159" s="73"/>
      <c r="H159" s="71"/>
      <c r="I159" s="69"/>
      <c r="J159" s="69"/>
      <c r="K159" s="70"/>
    </row>
    <row r="160" spans="1:11" x14ac:dyDescent="0.2">
      <c r="A160" s="94"/>
      <c r="B160" s="201"/>
      <c r="C160" s="72"/>
      <c r="D160" s="71"/>
      <c r="E160" s="73"/>
      <c r="F160" s="74"/>
      <c r="G160" s="73"/>
      <c r="H160" s="71"/>
      <c r="I160" s="69"/>
      <c r="J160" s="69"/>
      <c r="K160" s="70"/>
    </row>
    <row r="161" spans="1:11" x14ac:dyDescent="0.2">
      <c r="A161" s="94"/>
      <c r="B161" s="199"/>
      <c r="C161" s="78"/>
      <c r="D161" s="71"/>
      <c r="E161" s="73"/>
      <c r="F161" s="73"/>
      <c r="G161" s="73"/>
      <c r="H161" s="71"/>
      <c r="I161" s="69"/>
      <c r="J161" s="69"/>
      <c r="K161" s="70"/>
    </row>
    <row r="162" spans="1:11" x14ac:dyDescent="0.2">
      <c r="A162" s="94"/>
      <c r="B162" s="199"/>
      <c r="C162" s="78"/>
      <c r="D162" s="71"/>
      <c r="E162" s="73"/>
      <c r="F162" s="73"/>
      <c r="G162" s="73"/>
      <c r="H162" s="71"/>
      <c r="I162" s="69"/>
      <c r="J162" s="69"/>
      <c r="K162" s="70"/>
    </row>
    <row r="163" spans="1:11" x14ac:dyDescent="0.2">
      <c r="A163" s="94"/>
      <c r="B163" s="200"/>
      <c r="C163" s="72"/>
      <c r="D163" s="71"/>
      <c r="E163" s="73"/>
      <c r="F163" s="74"/>
      <c r="G163" s="73"/>
      <c r="H163" s="71"/>
      <c r="I163" s="69"/>
      <c r="J163" s="69"/>
      <c r="K163" s="70"/>
    </row>
    <row r="164" spans="1:11" x14ac:dyDescent="0.2">
      <c r="A164" s="94"/>
      <c r="B164" s="199"/>
      <c r="C164" s="72"/>
      <c r="D164" s="71"/>
      <c r="E164" s="73"/>
      <c r="F164" s="74"/>
      <c r="G164" s="73"/>
      <c r="H164" s="71"/>
      <c r="I164" s="69"/>
      <c r="J164" s="69"/>
      <c r="K164" s="70"/>
    </row>
    <row r="165" spans="1:11" x14ac:dyDescent="0.2">
      <c r="A165" s="94"/>
      <c r="B165" s="200"/>
      <c r="C165" s="72"/>
      <c r="D165" s="71"/>
      <c r="E165" s="73"/>
      <c r="F165" s="74"/>
      <c r="G165" s="73"/>
      <c r="H165" s="71"/>
      <c r="I165" s="69"/>
      <c r="J165" s="69"/>
      <c r="K165" s="70"/>
    </row>
    <row r="166" spans="1:11" x14ac:dyDescent="0.2">
      <c r="A166" s="94"/>
      <c r="B166" s="199"/>
      <c r="C166" s="72"/>
      <c r="D166" s="71"/>
      <c r="E166" s="73"/>
      <c r="F166" s="74"/>
      <c r="G166" s="73"/>
      <c r="H166" s="71"/>
      <c r="I166" s="69"/>
      <c r="J166" s="69"/>
      <c r="K166" s="70"/>
    </row>
    <row r="167" spans="1:11" x14ac:dyDescent="0.2">
      <c r="A167" s="94"/>
      <c r="B167" s="200"/>
      <c r="C167" s="72"/>
      <c r="D167" s="71"/>
      <c r="E167" s="73"/>
      <c r="F167" s="74"/>
      <c r="G167" s="73"/>
      <c r="H167" s="71"/>
      <c r="I167" s="69"/>
      <c r="J167" s="69"/>
      <c r="K167" s="70"/>
    </row>
    <row r="168" spans="1:11" x14ac:dyDescent="0.2">
      <c r="A168" s="94"/>
      <c r="B168" s="200"/>
      <c r="C168" s="72"/>
      <c r="D168" s="71"/>
      <c r="E168" s="73"/>
      <c r="F168" s="74"/>
      <c r="G168" s="73"/>
      <c r="H168" s="71"/>
      <c r="I168" s="69"/>
      <c r="J168" s="69"/>
      <c r="K168" s="70"/>
    </row>
    <row r="169" spans="1:11" x14ac:dyDescent="0.2">
      <c r="A169" s="94"/>
      <c r="B169" s="200"/>
      <c r="C169" s="72"/>
      <c r="D169" s="71"/>
      <c r="E169" s="73"/>
      <c r="F169" s="74"/>
      <c r="G169" s="73"/>
      <c r="H169" s="71"/>
      <c r="I169" s="69"/>
      <c r="J169" s="69"/>
      <c r="K169" s="70"/>
    </row>
    <row r="170" spans="1:11" x14ac:dyDescent="0.2">
      <c r="A170" s="94"/>
      <c r="B170" s="199"/>
      <c r="C170" s="72"/>
      <c r="D170" s="71"/>
      <c r="E170" s="73"/>
      <c r="F170" s="74"/>
      <c r="G170" s="73"/>
      <c r="H170" s="71"/>
      <c r="I170" s="69"/>
      <c r="J170" s="69"/>
      <c r="K170" s="70"/>
    </row>
    <row r="171" spans="1:11" x14ac:dyDescent="0.2">
      <c r="A171" s="94"/>
      <c r="B171" s="199"/>
      <c r="C171" s="72"/>
      <c r="D171" s="71"/>
      <c r="E171" s="73"/>
      <c r="F171" s="74"/>
      <c r="G171" s="73"/>
      <c r="H171" s="71"/>
      <c r="I171" s="69"/>
      <c r="J171" s="69"/>
      <c r="K171" s="70"/>
    </row>
    <row r="172" spans="1:11" x14ac:dyDescent="0.2">
      <c r="A172" s="94"/>
      <c r="B172" s="199"/>
      <c r="C172" s="72"/>
      <c r="D172" s="71"/>
      <c r="E172" s="73"/>
      <c r="F172" s="74"/>
      <c r="G172" s="73"/>
      <c r="H172" s="71"/>
      <c r="I172" s="69"/>
      <c r="J172" s="69"/>
      <c r="K172" s="70"/>
    </row>
    <row r="173" spans="1:11" x14ac:dyDescent="0.2">
      <c r="A173" s="94"/>
      <c r="B173" s="199"/>
      <c r="C173" s="72"/>
      <c r="D173" s="71"/>
      <c r="E173" s="73"/>
      <c r="F173" s="74"/>
      <c r="G173" s="73"/>
      <c r="H173" s="71"/>
      <c r="I173" s="69"/>
      <c r="J173" s="69"/>
      <c r="K173" s="70"/>
    </row>
    <row r="174" spans="1:11" x14ac:dyDescent="0.2">
      <c r="A174" s="94"/>
      <c r="B174" s="200"/>
      <c r="C174" s="72"/>
      <c r="D174" s="71"/>
      <c r="E174" s="73"/>
      <c r="F174" s="74"/>
      <c r="G174" s="73"/>
      <c r="H174" s="71"/>
      <c r="I174" s="69"/>
      <c r="J174" s="69"/>
      <c r="K174" s="70"/>
    </row>
    <row r="175" spans="1:11" x14ac:dyDescent="0.2">
      <c r="A175" s="94"/>
      <c r="B175" s="200"/>
      <c r="C175" s="72"/>
      <c r="D175" s="71"/>
      <c r="E175" s="73"/>
      <c r="F175" s="74"/>
      <c r="G175" s="73"/>
      <c r="H175" s="71"/>
      <c r="I175" s="69"/>
      <c r="J175" s="69"/>
      <c r="K175" s="70"/>
    </row>
    <row r="176" spans="1:11" x14ac:dyDescent="0.2">
      <c r="A176" s="94"/>
      <c r="B176" s="200"/>
      <c r="C176" s="72"/>
      <c r="D176" s="71"/>
      <c r="E176" s="73"/>
      <c r="F176" s="74"/>
      <c r="G176" s="73"/>
      <c r="H176" s="71"/>
      <c r="I176" s="69"/>
      <c r="J176" s="69"/>
      <c r="K176" s="70"/>
    </row>
    <row r="177" spans="1:11" x14ac:dyDescent="0.2">
      <c r="A177" s="94"/>
      <c r="B177" s="199"/>
      <c r="C177" s="72"/>
      <c r="D177" s="71"/>
      <c r="E177" s="73"/>
      <c r="F177" s="74"/>
      <c r="G177" s="73"/>
      <c r="H177" s="71"/>
      <c r="I177" s="69"/>
      <c r="J177" s="69"/>
      <c r="K177" s="70"/>
    </row>
    <row r="178" spans="1:11" x14ac:dyDescent="0.2">
      <c r="A178" s="94"/>
      <c r="B178" s="199"/>
      <c r="C178" s="72"/>
      <c r="D178" s="71"/>
      <c r="E178" s="73"/>
      <c r="F178" s="74"/>
      <c r="G178" s="73"/>
      <c r="H178" s="71"/>
      <c r="I178" s="69"/>
      <c r="J178" s="69"/>
      <c r="K178" s="70"/>
    </row>
    <row r="179" spans="1:11" x14ac:dyDescent="0.2">
      <c r="A179" s="94"/>
      <c r="B179" s="200"/>
      <c r="C179" s="72"/>
      <c r="D179" s="71"/>
      <c r="E179" s="73"/>
      <c r="F179" s="74"/>
      <c r="G179" s="73"/>
      <c r="H179" s="71"/>
      <c r="I179" s="69"/>
      <c r="J179" s="69"/>
      <c r="K179" s="70"/>
    </row>
    <row r="180" spans="1:11" x14ac:dyDescent="0.2">
      <c r="A180" s="94"/>
      <c r="B180" s="200"/>
      <c r="C180" s="72"/>
      <c r="D180" s="71"/>
      <c r="E180" s="73"/>
      <c r="F180" s="74"/>
      <c r="G180" s="73"/>
      <c r="H180" s="71"/>
      <c r="I180" s="69"/>
      <c r="J180" s="69"/>
      <c r="K180" s="70"/>
    </row>
    <row r="181" spans="1:11" x14ac:dyDescent="0.2">
      <c r="A181" s="94"/>
      <c r="B181" s="200"/>
      <c r="C181" s="204"/>
      <c r="D181" s="71"/>
      <c r="E181" s="73"/>
      <c r="F181" s="74"/>
      <c r="G181" s="73"/>
      <c r="H181" s="71"/>
      <c r="I181" s="69"/>
      <c r="J181" s="69"/>
      <c r="K181" s="70"/>
    </row>
    <row r="182" spans="1:11" x14ac:dyDescent="0.2">
      <c r="A182" s="94"/>
      <c r="B182" s="200"/>
      <c r="C182" s="72"/>
      <c r="D182" s="71"/>
      <c r="E182" s="73"/>
      <c r="F182" s="74"/>
      <c r="G182" s="73"/>
      <c r="H182" s="71"/>
      <c r="I182" s="69"/>
      <c r="J182" s="69"/>
      <c r="K182" s="70"/>
    </row>
    <row r="183" spans="1:11" x14ac:dyDescent="0.2">
      <c r="A183" s="94"/>
      <c r="B183" s="200"/>
      <c r="C183" s="72"/>
      <c r="D183" s="71"/>
      <c r="E183" s="73"/>
      <c r="F183" s="74"/>
      <c r="G183" s="73"/>
      <c r="H183" s="71"/>
      <c r="I183" s="69"/>
      <c r="J183" s="69"/>
      <c r="K183" s="70"/>
    </row>
    <row r="184" spans="1:11" x14ac:dyDescent="0.2">
      <c r="A184" s="94"/>
      <c r="B184" s="200"/>
      <c r="C184" s="72"/>
      <c r="D184" s="71"/>
      <c r="E184" s="73"/>
      <c r="F184" s="74"/>
      <c r="G184" s="73"/>
      <c r="H184" s="71"/>
      <c r="I184" s="69"/>
      <c r="J184" s="69"/>
      <c r="K184" s="70"/>
    </row>
    <row r="185" spans="1:11" x14ac:dyDescent="0.2">
      <c r="A185" s="94"/>
      <c r="B185" s="200"/>
      <c r="C185" s="72"/>
      <c r="D185" s="71"/>
      <c r="E185" s="73"/>
      <c r="F185" s="74"/>
      <c r="G185" s="73"/>
      <c r="H185" s="71"/>
      <c r="I185" s="69"/>
      <c r="J185" s="69"/>
      <c r="K185" s="70"/>
    </row>
    <row r="186" spans="1:11" x14ac:dyDescent="0.2">
      <c r="A186" s="94"/>
      <c r="B186" s="200"/>
      <c r="C186" s="72"/>
      <c r="D186" s="71"/>
      <c r="E186" s="73"/>
      <c r="F186" s="74"/>
      <c r="G186" s="73"/>
      <c r="H186" s="71"/>
      <c r="I186" s="69"/>
      <c r="J186" s="69"/>
      <c r="K186" s="70"/>
    </row>
    <row r="187" spans="1:11" ht="26.25" customHeight="1" x14ac:dyDescent="0.2">
      <c r="A187" s="94"/>
      <c r="B187" s="200"/>
      <c r="C187" s="72"/>
      <c r="D187" s="71"/>
      <c r="E187" s="73"/>
      <c r="F187" s="74"/>
      <c r="G187" s="73"/>
      <c r="H187" s="71"/>
      <c r="I187" s="69"/>
      <c r="J187" s="69"/>
      <c r="K187" s="70"/>
    </row>
    <row r="188" spans="1:11" ht="26.25" customHeight="1" x14ac:dyDescent="0.2">
      <c r="A188" s="94"/>
      <c r="B188" s="200"/>
      <c r="C188" s="72"/>
      <c r="D188" s="71"/>
      <c r="E188" s="73"/>
      <c r="F188" s="74"/>
      <c r="G188" s="73"/>
      <c r="H188" s="71"/>
      <c r="I188" s="69"/>
      <c r="J188" s="69"/>
      <c r="K188" s="70"/>
    </row>
    <row r="189" spans="1:11" ht="26.25" customHeight="1" x14ac:dyDescent="0.2">
      <c r="A189" s="94"/>
      <c r="B189" s="200"/>
      <c r="C189" s="72"/>
      <c r="D189" s="71"/>
      <c r="E189" s="73"/>
      <c r="F189" s="74"/>
      <c r="G189" s="73"/>
      <c r="H189" s="71"/>
      <c r="I189" s="69"/>
      <c r="J189" s="69"/>
      <c r="K189" s="70"/>
    </row>
    <row r="190" spans="1:11" ht="26.25" customHeight="1" x14ac:dyDescent="0.2">
      <c r="A190" s="94"/>
      <c r="B190" s="200"/>
      <c r="C190" s="72"/>
      <c r="D190" s="71"/>
      <c r="E190" s="73"/>
      <c r="F190" s="74"/>
      <c r="G190" s="73"/>
      <c r="H190" s="71"/>
      <c r="I190" s="69"/>
      <c r="J190" s="69"/>
      <c r="K190" s="70"/>
    </row>
    <row r="191" spans="1:11" ht="26.25" customHeight="1" x14ac:dyDescent="0.2">
      <c r="A191" s="94"/>
      <c r="B191" s="200"/>
      <c r="C191" s="72"/>
      <c r="D191" s="71"/>
      <c r="E191" s="73"/>
      <c r="F191" s="74"/>
      <c r="G191" s="73"/>
      <c r="H191" s="71"/>
      <c r="I191" s="69"/>
      <c r="J191" s="69"/>
      <c r="K191" s="70"/>
    </row>
    <row r="192" spans="1:11" ht="26.25" customHeight="1" x14ac:dyDescent="0.2">
      <c r="A192" s="94"/>
      <c r="B192" s="200"/>
      <c r="C192" s="72"/>
      <c r="D192" s="71"/>
      <c r="E192" s="73"/>
      <c r="F192" s="74"/>
      <c r="G192" s="73"/>
      <c r="H192" s="71"/>
      <c r="I192" s="69"/>
      <c r="J192" s="69"/>
      <c r="K192" s="70"/>
    </row>
    <row r="193" spans="1:11" ht="26.25" customHeight="1" x14ac:dyDescent="0.2">
      <c r="A193" s="94"/>
      <c r="B193" s="200"/>
      <c r="C193" s="72"/>
      <c r="D193" s="71"/>
      <c r="E193" s="73"/>
      <c r="F193" s="74"/>
      <c r="G193" s="73"/>
      <c r="H193" s="71"/>
      <c r="I193" s="69"/>
      <c r="J193" s="69"/>
      <c r="K193" s="70"/>
    </row>
    <row r="194" spans="1:11" ht="26.25" customHeight="1" x14ac:dyDescent="0.2">
      <c r="A194" s="94"/>
      <c r="B194" s="200"/>
      <c r="C194" s="72"/>
      <c r="D194" s="71"/>
      <c r="E194" s="73"/>
      <c r="F194" s="74"/>
      <c r="G194" s="73"/>
      <c r="H194" s="71"/>
      <c r="I194" s="69"/>
      <c r="J194" s="69"/>
      <c r="K194" s="70"/>
    </row>
    <row r="195" spans="1:11" ht="26.25" customHeight="1" x14ac:dyDescent="0.2">
      <c r="A195" s="94"/>
      <c r="B195" s="200"/>
      <c r="C195" s="72"/>
      <c r="D195" s="71"/>
      <c r="E195" s="73"/>
      <c r="F195" s="74"/>
      <c r="G195" s="73"/>
      <c r="H195" s="71"/>
      <c r="I195" s="69"/>
      <c r="J195" s="69"/>
      <c r="K195" s="70"/>
    </row>
    <row r="196" spans="1:11" ht="26.25" customHeight="1" x14ac:dyDescent="0.2">
      <c r="A196" s="94"/>
      <c r="B196" s="200"/>
      <c r="C196" s="72"/>
      <c r="D196" s="71"/>
      <c r="E196" s="73"/>
      <c r="F196" s="74"/>
      <c r="G196" s="73"/>
      <c r="H196" s="71"/>
      <c r="I196" s="69"/>
      <c r="J196" s="69"/>
      <c r="K196" s="70"/>
    </row>
    <row r="197" spans="1:11" ht="26.25" customHeight="1" x14ac:dyDescent="0.2">
      <c r="A197" s="94"/>
      <c r="B197" s="200"/>
      <c r="C197" s="72"/>
      <c r="D197" s="71"/>
      <c r="E197" s="73"/>
      <c r="F197" s="74"/>
      <c r="G197" s="73"/>
      <c r="H197" s="71"/>
      <c r="I197" s="69"/>
      <c r="J197" s="69"/>
      <c r="K197" s="70"/>
    </row>
    <row r="198" spans="1:11" ht="26.25" customHeight="1" x14ac:dyDescent="0.2">
      <c r="A198" s="94"/>
      <c r="B198" s="200"/>
      <c r="C198" s="72"/>
      <c r="D198" s="71"/>
      <c r="E198" s="73"/>
      <c r="F198" s="74"/>
      <c r="G198" s="73"/>
      <c r="H198" s="71"/>
      <c r="I198" s="69"/>
      <c r="J198" s="69"/>
      <c r="K198" s="70"/>
    </row>
    <row r="199" spans="1:11" ht="26.25" customHeight="1" x14ac:dyDescent="0.2">
      <c r="A199" s="94"/>
      <c r="B199" s="200"/>
      <c r="C199" s="72"/>
      <c r="D199" s="71"/>
      <c r="E199" s="73"/>
      <c r="F199" s="74"/>
      <c r="G199" s="73"/>
      <c r="H199" s="71"/>
      <c r="I199" s="69"/>
      <c r="J199" s="69"/>
      <c r="K199" s="70"/>
    </row>
    <row r="200" spans="1:11" ht="26.25" customHeight="1" x14ac:dyDescent="0.2">
      <c r="A200" s="94"/>
      <c r="B200" s="200"/>
      <c r="C200" s="72"/>
      <c r="D200" s="71"/>
      <c r="E200" s="73"/>
      <c r="F200" s="74"/>
      <c r="G200" s="73"/>
      <c r="H200" s="71"/>
      <c r="I200" s="69"/>
      <c r="J200" s="69"/>
      <c r="K200" s="70"/>
    </row>
    <row r="201" spans="1:11" ht="26.25" customHeight="1" x14ac:dyDescent="0.2">
      <c r="A201" s="94"/>
      <c r="B201" s="200"/>
      <c r="C201" s="72"/>
      <c r="D201" s="71"/>
      <c r="E201" s="73"/>
      <c r="F201" s="74"/>
      <c r="G201" s="73"/>
      <c r="H201" s="71"/>
      <c r="I201" s="69"/>
      <c r="J201" s="69"/>
      <c r="K201" s="70"/>
    </row>
    <row r="202" spans="1:11" ht="26.25" customHeight="1" x14ac:dyDescent="0.2">
      <c r="A202" s="94"/>
      <c r="B202" s="200"/>
      <c r="C202" s="72"/>
      <c r="D202" s="71"/>
      <c r="E202" s="73"/>
      <c r="F202" s="74"/>
      <c r="G202" s="73"/>
      <c r="H202" s="71"/>
      <c r="I202" s="69"/>
      <c r="J202" s="69"/>
      <c r="K202" s="70"/>
    </row>
    <row r="203" spans="1:11" ht="26.25" customHeight="1" x14ac:dyDescent="0.2">
      <c r="A203" s="94"/>
      <c r="B203" s="200"/>
      <c r="C203" s="72"/>
      <c r="D203" s="71"/>
      <c r="E203" s="73"/>
      <c r="F203" s="74"/>
      <c r="G203" s="73"/>
      <c r="H203" s="71"/>
      <c r="I203" s="69"/>
      <c r="J203" s="69"/>
      <c r="K203" s="70"/>
    </row>
    <row r="204" spans="1:11" ht="26.25" customHeight="1" x14ac:dyDescent="0.2">
      <c r="A204" s="94"/>
      <c r="B204" s="200"/>
      <c r="C204" s="72"/>
      <c r="D204" s="71"/>
      <c r="E204" s="73"/>
      <c r="F204" s="74"/>
      <c r="G204" s="73"/>
      <c r="H204" s="71"/>
      <c r="I204" s="69"/>
      <c r="J204" s="69"/>
      <c r="K204" s="70"/>
    </row>
    <row r="205" spans="1:11" ht="26.25" customHeight="1" x14ac:dyDescent="0.2">
      <c r="A205" s="94"/>
      <c r="B205" s="200"/>
      <c r="C205" s="72"/>
      <c r="D205" s="71"/>
      <c r="E205" s="73"/>
      <c r="F205" s="74"/>
      <c r="G205" s="73"/>
      <c r="H205" s="71"/>
      <c r="I205" s="69"/>
      <c r="J205" s="69"/>
      <c r="K205" s="70"/>
    </row>
    <row r="206" spans="1:11" ht="26.25" customHeight="1" x14ac:dyDescent="0.2">
      <c r="A206" s="94"/>
      <c r="B206" s="200"/>
      <c r="C206" s="72"/>
      <c r="D206" s="71"/>
      <c r="E206" s="73"/>
      <c r="F206" s="74"/>
      <c r="G206" s="73"/>
      <c r="H206" s="71"/>
      <c r="I206" s="69"/>
      <c r="J206" s="69"/>
      <c r="K206" s="70"/>
    </row>
    <row r="207" spans="1:11" ht="26.25" customHeight="1" x14ac:dyDescent="0.2">
      <c r="A207" s="94"/>
      <c r="B207" s="200"/>
      <c r="C207" s="72"/>
      <c r="D207" s="71"/>
      <c r="E207" s="73"/>
      <c r="F207" s="74"/>
      <c r="G207" s="73"/>
      <c r="H207" s="71"/>
      <c r="I207" s="69"/>
      <c r="J207" s="69"/>
      <c r="K207" s="70"/>
    </row>
    <row r="208" spans="1:11" ht="26.25" customHeight="1" x14ac:dyDescent="0.2">
      <c r="A208" s="94"/>
      <c r="B208" s="199"/>
      <c r="C208" s="72"/>
      <c r="D208" s="71"/>
      <c r="E208" s="73"/>
      <c r="F208" s="74"/>
      <c r="G208" s="73"/>
      <c r="H208" s="71"/>
      <c r="I208" s="69"/>
      <c r="J208" s="69"/>
      <c r="K208" s="70"/>
    </row>
    <row r="209" spans="1:11" ht="26.25" customHeight="1" x14ac:dyDescent="0.2">
      <c r="A209" s="94"/>
      <c r="B209" s="201"/>
      <c r="C209" s="72"/>
      <c r="D209" s="71"/>
      <c r="E209" s="73"/>
      <c r="F209" s="74"/>
      <c r="G209" s="73"/>
      <c r="H209" s="71"/>
      <c r="I209" s="69"/>
      <c r="J209" s="69"/>
      <c r="K209" s="70"/>
    </row>
    <row r="210" spans="1:11" ht="26.25" customHeight="1" x14ac:dyDescent="0.2">
      <c r="A210" s="94"/>
      <c r="B210" s="200"/>
      <c r="C210" s="72"/>
      <c r="D210" s="71"/>
      <c r="E210" s="73"/>
      <c r="F210" s="74"/>
      <c r="G210" s="73"/>
      <c r="H210" s="71"/>
      <c r="I210" s="69"/>
      <c r="J210" s="69"/>
      <c r="K210" s="70"/>
    </row>
    <row r="211" spans="1:11" ht="26.25" customHeight="1" x14ac:dyDescent="0.2">
      <c r="A211" s="146"/>
      <c r="B211" s="200"/>
      <c r="C211" s="72"/>
      <c r="D211" s="71"/>
      <c r="E211" s="73"/>
      <c r="F211" s="73"/>
      <c r="G211" s="73"/>
      <c r="H211" s="71"/>
      <c r="I211" s="69"/>
      <c r="J211" s="69"/>
      <c r="K211" s="70"/>
    </row>
    <row r="212" spans="1:11" ht="26.25" customHeight="1" x14ac:dyDescent="0.2">
      <c r="A212" s="94"/>
      <c r="B212" s="200"/>
      <c r="C212" s="72"/>
      <c r="D212" s="71"/>
      <c r="E212" s="73"/>
      <c r="F212" s="74"/>
      <c r="G212" s="73"/>
      <c r="H212" s="71"/>
      <c r="I212" s="69"/>
      <c r="J212" s="69"/>
      <c r="K212" s="70"/>
    </row>
    <row r="213" spans="1:11" ht="26.25" customHeight="1" x14ac:dyDescent="0.2">
      <c r="A213" s="94"/>
      <c r="B213" s="200"/>
      <c r="C213" s="72"/>
      <c r="D213" s="71"/>
      <c r="E213" s="73"/>
      <c r="F213" s="74"/>
      <c r="G213" s="73"/>
      <c r="H213" s="71"/>
      <c r="I213" s="69"/>
      <c r="J213" s="69"/>
      <c r="K213" s="70"/>
    </row>
    <row r="214" spans="1:11" ht="26.25" customHeight="1" x14ac:dyDescent="0.2">
      <c r="A214" s="94"/>
      <c r="B214" s="200"/>
      <c r="C214" s="72"/>
      <c r="D214" s="71"/>
      <c r="E214" s="73"/>
      <c r="F214" s="74"/>
      <c r="G214" s="73"/>
      <c r="H214" s="71"/>
      <c r="I214" s="69"/>
      <c r="J214" s="69"/>
      <c r="K214" s="70"/>
    </row>
    <row r="215" spans="1:11" ht="26.25" customHeight="1" x14ac:dyDescent="0.2">
      <c r="A215" s="94"/>
      <c r="B215" s="200"/>
      <c r="C215" s="72"/>
      <c r="D215" s="71"/>
      <c r="E215" s="73"/>
      <c r="F215" s="74"/>
      <c r="G215" s="73"/>
      <c r="H215" s="71"/>
      <c r="I215" s="69"/>
      <c r="J215" s="69"/>
      <c r="K215" s="70"/>
    </row>
    <row r="216" spans="1:11" ht="26.25" customHeight="1" x14ac:dyDescent="0.2">
      <c r="A216" s="94"/>
      <c r="B216" s="200"/>
      <c r="C216" s="72"/>
      <c r="D216" s="71"/>
      <c r="E216" s="73"/>
      <c r="F216" s="74"/>
      <c r="G216" s="73"/>
      <c r="H216" s="71"/>
      <c r="I216" s="69"/>
      <c r="J216" s="69"/>
      <c r="K216" s="70"/>
    </row>
    <row r="217" spans="1:11" ht="26.25" customHeight="1" x14ac:dyDescent="0.2">
      <c r="A217" s="94"/>
      <c r="B217" s="200"/>
      <c r="C217" s="72"/>
      <c r="D217" s="71"/>
      <c r="E217" s="73"/>
      <c r="F217" s="74"/>
      <c r="G217" s="73"/>
      <c r="H217" s="71"/>
      <c r="I217" s="69"/>
      <c r="J217" s="69"/>
      <c r="K217" s="70"/>
    </row>
    <row r="218" spans="1:11" ht="26.25" customHeight="1" x14ac:dyDescent="0.2">
      <c r="A218" s="94"/>
      <c r="B218" s="199"/>
      <c r="C218" s="72"/>
      <c r="D218" s="71"/>
      <c r="E218" s="73"/>
      <c r="F218" s="74"/>
      <c r="G218" s="73"/>
      <c r="H218" s="71"/>
      <c r="I218" s="69"/>
      <c r="J218" s="69"/>
      <c r="K218" s="70"/>
    </row>
    <row r="219" spans="1:11" ht="26.25" customHeight="1" x14ac:dyDescent="0.2">
      <c r="A219" s="94"/>
      <c r="B219" s="200"/>
      <c r="C219" s="72"/>
      <c r="D219" s="71"/>
      <c r="E219" s="73"/>
      <c r="F219" s="74"/>
      <c r="G219" s="73"/>
      <c r="H219" s="71"/>
      <c r="I219" s="69"/>
      <c r="J219" s="69"/>
      <c r="K219" s="70"/>
    </row>
    <row r="220" spans="1:11" ht="26.25" customHeight="1" x14ac:dyDescent="0.2">
      <c r="A220" s="94"/>
      <c r="B220" s="200"/>
      <c r="C220" s="72"/>
      <c r="D220" s="71"/>
      <c r="E220" s="73"/>
      <c r="F220" s="74"/>
      <c r="G220" s="73"/>
      <c r="H220" s="71"/>
      <c r="I220" s="69"/>
      <c r="J220" s="69"/>
      <c r="K220" s="70"/>
    </row>
    <row r="221" spans="1:11" ht="26.25" customHeight="1" x14ac:dyDescent="0.2">
      <c r="A221" s="94"/>
      <c r="B221" s="200"/>
      <c r="C221" s="72"/>
      <c r="D221" s="71"/>
      <c r="E221" s="73"/>
      <c r="F221" s="74"/>
      <c r="G221" s="73"/>
      <c r="H221" s="71"/>
      <c r="I221" s="69"/>
      <c r="J221" s="69"/>
      <c r="K221" s="70"/>
    </row>
    <row r="222" spans="1:11" ht="26.25" customHeight="1" x14ac:dyDescent="0.2">
      <c r="A222" s="94"/>
      <c r="B222" s="200"/>
      <c r="C222" s="72"/>
      <c r="D222" s="71"/>
      <c r="E222" s="73"/>
      <c r="F222" s="74"/>
      <c r="G222" s="73"/>
      <c r="H222" s="71"/>
      <c r="I222" s="69"/>
      <c r="J222" s="69"/>
      <c r="K222" s="70"/>
    </row>
    <row r="223" spans="1:11" ht="26.25" customHeight="1" x14ac:dyDescent="0.2">
      <c r="A223" s="94"/>
      <c r="B223" s="201"/>
      <c r="C223" s="72"/>
      <c r="D223" s="71"/>
      <c r="E223" s="73"/>
      <c r="F223" s="74"/>
      <c r="G223" s="73"/>
      <c r="H223" s="71"/>
      <c r="I223" s="69"/>
      <c r="J223" s="69"/>
      <c r="K223" s="70"/>
    </row>
    <row r="224" spans="1:11" ht="26.25" customHeight="1" x14ac:dyDescent="0.2">
      <c r="A224" s="94"/>
      <c r="B224" s="199"/>
      <c r="C224" s="72"/>
      <c r="D224" s="71"/>
      <c r="E224" s="73"/>
      <c r="F224" s="74"/>
      <c r="G224" s="73"/>
      <c r="H224" s="71"/>
      <c r="I224" s="69"/>
      <c r="J224" s="69"/>
      <c r="K224" s="70"/>
    </row>
    <row r="225" spans="1:11" ht="26.25" customHeight="1" x14ac:dyDescent="0.2">
      <c r="A225" s="94"/>
      <c r="B225" s="201"/>
      <c r="C225" s="72"/>
      <c r="D225" s="71"/>
      <c r="E225" s="73"/>
      <c r="F225" s="74"/>
      <c r="G225" s="73"/>
      <c r="H225" s="71"/>
      <c r="I225" s="69"/>
      <c r="J225" s="69"/>
      <c r="K225" s="70"/>
    </row>
    <row r="226" spans="1:11" ht="26.25" customHeight="1" x14ac:dyDescent="0.2">
      <c r="A226" s="94"/>
      <c r="B226" s="200"/>
      <c r="C226" s="72"/>
      <c r="D226" s="71"/>
      <c r="E226" s="73"/>
      <c r="F226" s="74"/>
      <c r="G226" s="73"/>
      <c r="H226" s="71"/>
      <c r="I226" s="69"/>
      <c r="J226" s="69"/>
      <c r="K226" s="70"/>
    </row>
    <row r="227" spans="1:11" ht="26.25" customHeight="1" x14ac:dyDescent="0.2">
      <c r="A227" s="94"/>
      <c r="B227" s="200"/>
      <c r="C227" s="72"/>
      <c r="D227" s="71"/>
      <c r="E227" s="73"/>
      <c r="F227" s="74"/>
      <c r="G227" s="73"/>
      <c r="H227" s="71"/>
      <c r="I227" s="69"/>
      <c r="J227" s="69"/>
      <c r="K227" s="70"/>
    </row>
    <row r="228" spans="1:11" ht="26.25" customHeight="1" x14ac:dyDescent="0.2">
      <c r="A228" s="94"/>
      <c r="B228" s="200"/>
      <c r="C228" s="72"/>
      <c r="D228" s="71"/>
      <c r="E228" s="73"/>
      <c r="F228" s="74"/>
      <c r="G228" s="73"/>
      <c r="H228" s="71"/>
      <c r="I228" s="69"/>
      <c r="J228" s="69"/>
      <c r="K228" s="70"/>
    </row>
    <row r="229" spans="1:11" ht="26.25" customHeight="1" x14ac:dyDescent="0.2">
      <c r="A229" s="94"/>
      <c r="B229" s="200"/>
      <c r="C229" s="72"/>
      <c r="D229" s="71"/>
      <c r="E229" s="76"/>
      <c r="F229" s="73"/>
      <c r="G229" s="76"/>
      <c r="H229" s="75"/>
      <c r="I229" s="69"/>
      <c r="J229" s="69"/>
      <c r="K229" s="70"/>
    </row>
    <row r="230" spans="1:11" ht="26.25" customHeight="1" x14ac:dyDescent="0.2">
      <c r="A230" s="94"/>
      <c r="B230" s="200"/>
      <c r="C230" s="72"/>
      <c r="D230" s="71"/>
      <c r="E230" s="76"/>
      <c r="F230" s="73"/>
      <c r="G230" s="76"/>
      <c r="H230" s="75"/>
      <c r="I230" s="69"/>
      <c r="J230" s="69"/>
      <c r="K230" s="70"/>
    </row>
    <row r="231" spans="1:11" ht="26.25" customHeight="1" x14ac:dyDescent="0.2">
      <c r="A231" s="94"/>
      <c r="B231" s="200"/>
      <c r="C231" s="72"/>
      <c r="D231" s="71"/>
      <c r="E231" s="73"/>
      <c r="F231" s="73"/>
      <c r="G231" s="77"/>
      <c r="H231" s="71"/>
      <c r="I231" s="69"/>
      <c r="J231" s="69"/>
      <c r="K231" s="70"/>
    </row>
    <row r="232" spans="1:11" ht="26.25" customHeight="1" x14ac:dyDescent="0.2">
      <c r="A232" s="94"/>
      <c r="B232" s="199"/>
      <c r="C232" s="72"/>
      <c r="D232" s="71"/>
      <c r="E232" s="73"/>
      <c r="F232" s="74"/>
      <c r="G232" s="73"/>
      <c r="H232" s="71"/>
      <c r="I232" s="69"/>
      <c r="J232" s="69"/>
      <c r="K232" s="70"/>
    </row>
    <row r="233" spans="1:11" ht="26.25" customHeight="1" x14ac:dyDescent="0.2">
      <c r="A233" s="94"/>
      <c r="B233" s="200"/>
      <c r="C233" s="72"/>
      <c r="D233" s="71"/>
      <c r="E233" s="73"/>
      <c r="F233" s="73"/>
      <c r="G233" s="73"/>
      <c r="H233" s="71"/>
      <c r="I233" s="69"/>
      <c r="J233" s="69"/>
      <c r="K233" s="70"/>
    </row>
    <row r="234" spans="1:11" ht="26.25" customHeight="1" x14ac:dyDescent="0.2">
      <c r="A234" s="94"/>
      <c r="B234" s="200"/>
      <c r="C234" s="72"/>
      <c r="D234" s="71"/>
      <c r="E234" s="73"/>
      <c r="F234" s="73"/>
      <c r="G234" s="77"/>
      <c r="H234" s="71"/>
      <c r="I234" s="69"/>
      <c r="J234" s="69"/>
      <c r="K234" s="70"/>
    </row>
    <row r="235" spans="1:11" ht="26.25" customHeight="1" x14ac:dyDescent="0.2">
      <c r="A235" s="94"/>
      <c r="B235" s="200"/>
      <c r="C235" s="72"/>
      <c r="D235" s="71"/>
      <c r="E235" s="73"/>
      <c r="F235" s="73"/>
      <c r="G235" s="77"/>
      <c r="H235" s="71"/>
      <c r="I235" s="69"/>
      <c r="J235" s="69"/>
      <c r="K235" s="70"/>
    </row>
    <row r="236" spans="1:11" ht="26.25" customHeight="1" x14ac:dyDescent="0.2">
      <c r="A236" s="94"/>
      <c r="B236" s="200"/>
      <c r="C236" s="72"/>
      <c r="D236" s="71"/>
      <c r="E236" s="73"/>
      <c r="F236" s="73"/>
      <c r="G236" s="77"/>
      <c r="H236" s="71"/>
      <c r="I236" s="69"/>
      <c r="J236" s="69"/>
      <c r="K236" s="70"/>
    </row>
    <row r="237" spans="1:11" ht="26.25" customHeight="1" x14ac:dyDescent="0.2">
      <c r="A237" s="94"/>
      <c r="B237" s="201"/>
      <c r="C237" s="72"/>
      <c r="D237" s="71"/>
      <c r="E237" s="73"/>
      <c r="F237" s="74"/>
      <c r="G237" s="73"/>
      <c r="H237" s="71"/>
      <c r="I237" s="69"/>
      <c r="J237" s="69"/>
      <c r="K237" s="70"/>
    </row>
    <row r="238" spans="1:11" ht="26.25" customHeight="1" x14ac:dyDescent="0.2">
      <c r="A238" s="94"/>
      <c r="B238" s="200"/>
      <c r="C238" s="72"/>
      <c r="D238" s="71"/>
      <c r="E238" s="73"/>
      <c r="F238" s="74"/>
      <c r="G238" s="73"/>
      <c r="H238" s="71"/>
      <c r="I238" s="69"/>
      <c r="J238" s="69"/>
      <c r="K238" s="70"/>
    </row>
    <row r="239" spans="1:11" ht="26.25" customHeight="1" x14ac:dyDescent="0.2">
      <c r="A239" s="94"/>
      <c r="B239" s="199"/>
      <c r="C239" s="72"/>
      <c r="D239" s="71"/>
      <c r="E239" s="73"/>
      <c r="F239" s="74"/>
      <c r="G239" s="73"/>
      <c r="H239" s="71"/>
      <c r="I239" s="69"/>
      <c r="J239" s="69"/>
      <c r="K239" s="70"/>
    </row>
    <row r="240" spans="1:11" ht="26.25" customHeight="1" x14ac:dyDescent="0.2">
      <c r="A240" s="94"/>
      <c r="B240" s="199"/>
      <c r="C240" s="72"/>
      <c r="D240" s="71"/>
      <c r="E240" s="73"/>
      <c r="F240" s="74"/>
      <c r="G240" s="73"/>
      <c r="H240" s="71"/>
      <c r="I240" s="69"/>
      <c r="J240" s="69"/>
      <c r="K240" s="70"/>
    </row>
    <row r="241" spans="1:11" ht="26.25" customHeight="1" x14ac:dyDescent="0.2">
      <c r="A241" s="94"/>
      <c r="B241" s="199"/>
      <c r="C241" s="72"/>
      <c r="D241" s="71"/>
      <c r="E241" s="73"/>
      <c r="F241" s="74"/>
      <c r="G241" s="73"/>
      <c r="H241" s="71"/>
      <c r="I241" s="69"/>
      <c r="J241" s="69"/>
      <c r="K241" s="70"/>
    </row>
    <row r="242" spans="1:11" ht="26.25" customHeight="1" x14ac:dyDescent="0.2">
      <c r="A242" s="94"/>
      <c r="B242" s="199"/>
      <c r="C242" s="78"/>
      <c r="D242" s="71"/>
      <c r="E242" s="73"/>
      <c r="F242" s="74"/>
      <c r="G242" s="73"/>
      <c r="H242" s="71"/>
      <c r="I242" s="69"/>
      <c r="J242" s="69"/>
      <c r="K242" s="70"/>
    </row>
    <row r="243" spans="1:11" ht="26.25" customHeight="1" x14ac:dyDescent="0.2">
      <c r="A243" s="94"/>
      <c r="B243" s="199"/>
      <c r="C243" s="78"/>
      <c r="D243" s="71"/>
      <c r="E243" s="73"/>
      <c r="F243" s="74"/>
      <c r="G243" s="73"/>
      <c r="H243" s="71"/>
      <c r="I243" s="69"/>
      <c r="J243" s="69"/>
      <c r="K243" s="70"/>
    </row>
    <row r="244" spans="1:11" ht="26.25" customHeight="1" x14ac:dyDescent="0.2">
      <c r="A244" s="94"/>
      <c r="B244" s="199"/>
      <c r="C244" s="78"/>
      <c r="D244" s="71"/>
      <c r="E244" s="73"/>
      <c r="F244" s="74"/>
      <c r="G244" s="73"/>
      <c r="H244" s="71"/>
      <c r="I244" s="69"/>
      <c r="J244" s="69"/>
      <c r="K244" s="70"/>
    </row>
    <row r="245" spans="1:11" ht="26.25" customHeight="1" x14ac:dyDescent="0.2">
      <c r="A245" s="94"/>
      <c r="B245" s="199"/>
      <c r="C245" s="78"/>
      <c r="D245" s="71"/>
      <c r="E245" s="73"/>
      <c r="F245" s="74"/>
      <c r="G245" s="73"/>
      <c r="H245" s="71"/>
      <c r="I245" s="69"/>
      <c r="J245" s="69"/>
      <c r="K245" s="70"/>
    </row>
    <row r="246" spans="1:11" ht="26.25" customHeight="1" x14ac:dyDescent="0.2">
      <c r="A246" s="94"/>
      <c r="B246" s="199"/>
      <c r="C246" s="78"/>
      <c r="D246" s="71"/>
      <c r="E246" s="73"/>
      <c r="F246" s="74"/>
      <c r="G246" s="73"/>
      <c r="H246" s="71"/>
      <c r="I246" s="69"/>
      <c r="J246" s="69"/>
      <c r="K246" s="70"/>
    </row>
    <row r="247" spans="1:11" ht="26.25" customHeight="1" x14ac:dyDescent="0.2">
      <c r="A247" s="94"/>
      <c r="B247" s="199"/>
      <c r="C247" s="72"/>
      <c r="D247" s="71"/>
      <c r="E247" s="73"/>
      <c r="F247" s="74"/>
      <c r="G247" s="73"/>
      <c r="H247" s="71"/>
      <c r="I247" s="69"/>
      <c r="J247" s="69"/>
      <c r="K247" s="70"/>
    </row>
    <row r="248" spans="1:11" ht="26.25" customHeight="1" x14ac:dyDescent="0.2">
      <c r="A248" s="94"/>
      <c r="B248" s="200"/>
      <c r="C248" s="72"/>
      <c r="D248" s="71"/>
      <c r="E248" s="73"/>
      <c r="F248" s="74"/>
      <c r="G248" s="73"/>
      <c r="H248" s="71"/>
      <c r="I248" s="69"/>
      <c r="J248" s="69"/>
      <c r="K248" s="70"/>
    </row>
    <row r="249" spans="1:11" ht="26.25" customHeight="1" x14ac:dyDescent="0.2">
      <c r="A249" s="94"/>
      <c r="B249" s="200"/>
      <c r="C249" s="72"/>
      <c r="D249" s="71"/>
      <c r="E249" s="73"/>
      <c r="F249" s="74"/>
      <c r="G249" s="73"/>
      <c r="H249" s="71"/>
      <c r="I249" s="69"/>
      <c r="J249" s="69"/>
      <c r="K249" s="70"/>
    </row>
    <row r="250" spans="1:11" ht="26.25" customHeight="1" x14ac:dyDescent="0.2">
      <c r="A250" s="94"/>
      <c r="B250" s="200"/>
      <c r="C250" s="72"/>
      <c r="D250" s="71"/>
      <c r="E250" s="73"/>
      <c r="F250" s="74"/>
      <c r="G250" s="73"/>
      <c r="H250" s="71"/>
      <c r="I250" s="69"/>
      <c r="J250" s="69"/>
      <c r="K250" s="70"/>
    </row>
    <row r="251" spans="1:11" ht="26.25" customHeight="1" x14ac:dyDescent="0.2">
      <c r="A251" s="94"/>
      <c r="B251" s="200"/>
      <c r="C251" s="72"/>
      <c r="D251" s="71"/>
      <c r="E251" s="73"/>
      <c r="F251" s="74"/>
      <c r="G251" s="73"/>
      <c r="H251" s="71"/>
      <c r="I251" s="69"/>
      <c r="J251" s="69"/>
      <c r="K251" s="70"/>
    </row>
    <row r="252" spans="1:11" ht="26.25" customHeight="1" x14ac:dyDescent="0.2">
      <c r="A252" s="94"/>
      <c r="B252" s="201"/>
      <c r="C252" s="72"/>
      <c r="D252" s="71"/>
      <c r="E252" s="73"/>
      <c r="F252" s="74"/>
      <c r="G252" s="73"/>
      <c r="H252" s="71"/>
      <c r="I252" s="69"/>
      <c r="J252" s="69"/>
      <c r="K252" s="70"/>
    </row>
    <row r="253" spans="1:11" ht="26.25" customHeight="1" x14ac:dyDescent="0.2">
      <c r="A253" s="94"/>
      <c r="B253" s="199"/>
      <c r="C253" s="72"/>
      <c r="D253" s="71"/>
      <c r="E253" s="73"/>
      <c r="F253" s="74"/>
      <c r="G253" s="73"/>
      <c r="H253" s="71"/>
      <c r="I253" s="69"/>
      <c r="J253" s="69"/>
      <c r="K253" s="70"/>
    </row>
    <row r="254" spans="1:11" ht="26.25" customHeight="1" x14ac:dyDescent="0.2">
      <c r="A254" s="94"/>
      <c r="B254" s="199"/>
      <c r="C254" s="72"/>
      <c r="D254" s="71"/>
      <c r="E254" s="73"/>
      <c r="F254" s="74"/>
      <c r="G254" s="73"/>
      <c r="H254" s="71"/>
      <c r="I254" s="69"/>
      <c r="J254" s="69"/>
      <c r="K254" s="70"/>
    </row>
    <row r="255" spans="1:11" ht="26.25" customHeight="1" x14ac:dyDescent="0.2">
      <c r="A255" s="94"/>
      <c r="B255" s="200"/>
      <c r="C255" s="72"/>
      <c r="D255" s="71"/>
      <c r="E255" s="73"/>
      <c r="F255" s="74"/>
      <c r="G255" s="73"/>
      <c r="H255" s="71"/>
      <c r="I255" s="69"/>
      <c r="J255" s="69"/>
      <c r="K255" s="70"/>
    </row>
    <row r="256" spans="1:11" ht="26.25" customHeight="1" x14ac:dyDescent="0.2">
      <c r="A256" s="94"/>
      <c r="B256" s="200"/>
      <c r="C256" s="72"/>
      <c r="D256" s="71"/>
      <c r="E256" s="73"/>
      <c r="F256" s="74"/>
      <c r="G256" s="73"/>
      <c r="H256" s="71"/>
      <c r="I256" s="69"/>
      <c r="J256" s="69"/>
      <c r="K256" s="70"/>
    </row>
    <row r="257" spans="1:11" ht="26.25" customHeight="1" x14ac:dyDescent="0.2">
      <c r="A257" s="94"/>
      <c r="B257" s="199"/>
      <c r="C257" s="72"/>
      <c r="D257" s="71"/>
      <c r="E257" s="73"/>
      <c r="F257" s="74"/>
      <c r="G257" s="73"/>
      <c r="H257" s="71"/>
      <c r="I257" s="69"/>
      <c r="J257" s="69"/>
      <c r="K257" s="70"/>
    </row>
    <row r="258" spans="1:11" ht="26.25" customHeight="1" x14ac:dyDescent="0.2">
      <c r="A258" s="94"/>
      <c r="B258" s="201"/>
      <c r="C258" s="72"/>
      <c r="D258" s="71"/>
      <c r="E258" s="73"/>
      <c r="F258" s="74"/>
      <c r="G258" s="73"/>
      <c r="H258" s="71"/>
      <c r="I258" s="69"/>
      <c r="J258" s="69"/>
      <c r="K258" s="70"/>
    </row>
    <row r="259" spans="1:11" ht="26.25" customHeight="1" x14ac:dyDescent="0.2">
      <c r="A259" s="94"/>
      <c r="B259" s="199"/>
      <c r="C259" s="72"/>
      <c r="D259" s="71"/>
      <c r="E259" s="73"/>
      <c r="F259" s="74"/>
      <c r="G259" s="73"/>
      <c r="H259" s="71"/>
      <c r="I259" s="69"/>
      <c r="J259" s="69"/>
      <c r="K259" s="70"/>
    </row>
    <row r="260" spans="1:11" ht="26.25" customHeight="1" x14ac:dyDescent="0.2">
      <c r="A260" s="94"/>
      <c r="B260" s="199"/>
      <c r="C260" s="72"/>
      <c r="D260" s="71"/>
      <c r="E260" s="73"/>
      <c r="F260" s="74"/>
      <c r="G260" s="73"/>
      <c r="H260" s="71"/>
      <c r="I260" s="69"/>
      <c r="J260" s="69"/>
      <c r="K260" s="70"/>
    </row>
    <row r="261" spans="1:11" ht="26.25" customHeight="1" x14ac:dyDescent="0.2">
      <c r="A261" s="94"/>
      <c r="B261" s="200"/>
      <c r="C261" s="72"/>
      <c r="D261" s="71"/>
      <c r="E261" s="73"/>
      <c r="F261" s="74"/>
      <c r="G261" s="73"/>
      <c r="H261" s="71"/>
      <c r="I261" s="69"/>
      <c r="J261" s="69"/>
      <c r="K261" s="70"/>
    </row>
    <row r="262" spans="1:11" ht="26.25" customHeight="1" x14ac:dyDescent="0.2">
      <c r="A262" s="94"/>
      <c r="B262" s="199"/>
      <c r="C262" s="72"/>
      <c r="D262" s="71"/>
      <c r="E262" s="73"/>
      <c r="F262" s="74"/>
      <c r="G262" s="73"/>
      <c r="H262" s="71"/>
      <c r="I262" s="69"/>
      <c r="J262" s="69"/>
      <c r="K262" s="70"/>
    </row>
    <row r="263" spans="1:11" ht="26.25" customHeight="1" x14ac:dyDescent="0.2">
      <c r="A263" s="94"/>
      <c r="B263" s="199"/>
      <c r="C263" s="72"/>
      <c r="D263" s="71"/>
      <c r="E263" s="73"/>
      <c r="F263" s="74"/>
      <c r="G263" s="73"/>
      <c r="H263" s="71"/>
      <c r="I263" s="69"/>
      <c r="J263" s="69"/>
      <c r="K263" s="70"/>
    </row>
    <row r="264" spans="1:11" ht="26.25" customHeight="1" x14ac:dyDescent="0.2">
      <c r="A264" s="94"/>
      <c r="B264" s="199"/>
      <c r="C264" s="72"/>
      <c r="D264" s="71"/>
      <c r="E264" s="73"/>
      <c r="F264" s="74"/>
      <c r="G264" s="73"/>
      <c r="H264" s="71"/>
      <c r="I264" s="69"/>
      <c r="J264" s="69"/>
      <c r="K264" s="70"/>
    </row>
    <row r="265" spans="1:11" ht="26.25" customHeight="1" x14ac:dyDescent="0.2">
      <c r="A265" s="94"/>
      <c r="B265" s="199"/>
      <c r="C265" s="72"/>
      <c r="D265" s="71"/>
      <c r="E265" s="73"/>
      <c r="F265" s="74"/>
      <c r="G265" s="73"/>
      <c r="H265" s="71"/>
      <c r="I265" s="69"/>
      <c r="J265" s="69"/>
      <c r="K265" s="70"/>
    </row>
    <row r="266" spans="1:11" ht="26.25" customHeight="1" x14ac:dyDescent="0.2">
      <c r="A266" s="94"/>
      <c r="B266" s="200"/>
      <c r="C266" s="72"/>
      <c r="D266" s="71"/>
      <c r="E266" s="73"/>
      <c r="F266" s="74"/>
      <c r="G266" s="73"/>
      <c r="H266" s="71"/>
      <c r="I266" s="69"/>
      <c r="J266" s="69"/>
      <c r="K266" s="70"/>
    </row>
    <row r="267" spans="1:11" ht="26.25" customHeight="1" x14ac:dyDescent="0.2">
      <c r="A267" s="94"/>
      <c r="B267" s="199"/>
      <c r="C267" s="72"/>
      <c r="D267" s="71"/>
      <c r="E267" s="73"/>
      <c r="F267" s="74"/>
      <c r="G267" s="73"/>
      <c r="H267" s="71"/>
      <c r="I267" s="69"/>
      <c r="J267" s="69"/>
      <c r="K267" s="70"/>
    </row>
    <row r="268" spans="1:11" ht="26.25" customHeight="1" x14ac:dyDescent="0.2">
      <c r="A268" s="94"/>
      <c r="B268" s="200"/>
      <c r="C268" s="72"/>
      <c r="D268" s="71"/>
      <c r="E268" s="73"/>
      <c r="F268" s="74"/>
      <c r="G268" s="73"/>
      <c r="H268" s="71"/>
      <c r="I268" s="69"/>
      <c r="J268" s="69"/>
      <c r="K268" s="70"/>
    </row>
    <row r="269" spans="1:11" ht="26.25" customHeight="1" x14ac:dyDescent="0.2">
      <c r="A269" s="94"/>
      <c r="B269" s="199"/>
      <c r="C269" s="72"/>
      <c r="D269" s="71"/>
      <c r="E269" s="73"/>
      <c r="F269" s="74"/>
      <c r="G269" s="73"/>
      <c r="H269" s="71"/>
      <c r="I269" s="69"/>
      <c r="J269" s="69"/>
      <c r="K269" s="70"/>
    </row>
    <row r="270" spans="1:11" ht="26.25" customHeight="1" x14ac:dyDescent="0.2">
      <c r="A270" s="94"/>
      <c r="B270" s="201"/>
      <c r="C270" s="72"/>
      <c r="D270" s="71"/>
      <c r="E270" s="73"/>
      <c r="F270" s="74"/>
      <c r="G270" s="73"/>
      <c r="H270" s="71"/>
      <c r="I270" s="69"/>
      <c r="J270" s="69"/>
      <c r="K270" s="70"/>
    </row>
    <row r="271" spans="1:11" ht="26.25" customHeight="1" x14ac:dyDescent="0.2">
      <c r="A271" s="94"/>
      <c r="B271" s="200"/>
      <c r="C271" s="72"/>
      <c r="D271" s="71"/>
      <c r="E271" s="73"/>
      <c r="F271" s="74"/>
      <c r="G271" s="73"/>
      <c r="H271" s="71"/>
      <c r="I271" s="69"/>
      <c r="J271" s="69"/>
      <c r="K271" s="70"/>
    </row>
    <row r="272" spans="1:11" ht="26.25" customHeight="1" x14ac:dyDescent="0.2">
      <c r="A272" s="94"/>
      <c r="B272" s="199"/>
      <c r="C272" s="72"/>
      <c r="D272" s="71"/>
      <c r="E272" s="73"/>
      <c r="F272" s="74"/>
      <c r="G272" s="73"/>
      <c r="H272" s="71"/>
      <c r="I272" s="69"/>
      <c r="J272" s="69"/>
      <c r="K272" s="70"/>
    </row>
    <row r="273" spans="1:11" ht="26.25" customHeight="1" x14ac:dyDescent="0.2">
      <c r="A273" s="94"/>
      <c r="B273" s="200"/>
      <c r="C273" s="72"/>
      <c r="D273" s="71"/>
      <c r="E273" s="73"/>
      <c r="F273" s="74"/>
      <c r="G273" s="73"/>
      <c r="H273" s="71"/>
      <c r="I273" s="69"/>
      <c r="J273" s="69"/>
      <c r="K273" s="70"/>
    </row>
    <row r="274" spans="1:11" ht="26.25" customHeight="1" x14ac:dyDescent="0.2">
      <c r="A274" s="94"/>
      <c r="B274" s="200"/>
      <c r="C274" s="72"/>
      <c r="D274" s="71"/>
      <c r="E274" s="73"/>
      <c r="F274" s="79"/>
      <c r="G274" s="73"/>
      <c r="H274" s="71"/>
      <c r="I274" s="80"/>
      <c r="J274" s="69"/>
      <c r="K274" s="70"/>
    </row>
    <row r="275" spans="1:11" ht="26.25" customHeight="1" x14ac:dyDescent="0.2">
      <c r="A275" s="94"/>
      <c r="B275" s="200"/>
      <c r="C275" s="72"/>
      <c r="D275" s="71"/>
      <c r="E275" s="73"/>
      <c r="F275" s="74"/>
      <c r="G275" s="73"/>
      <c r="H275" s="71"/>
      <c r="I275" s="69"/>
      <c r="J275" s="69"/>
      <c r="K275" s="70"/>
    </row>
    <row r="276" spans="1:11" ht="26.25" customHeight="1" x14ac:dyDescent="0.2">
      <c r="A276" s="94"/>
      <c r="B276" s="199"/>
      <c r="C276" s="72"/>
      <c r="D276" s="71"/>
      <c r="E276" s="73"/>
      <c r="F276" s="74"/>
      <c r="G276" s="73"/>
      <c r="H276" s="71"/>
      <c r="I276" s="69"/>
      <c r="J276" s="69"/>
      <c r="K276" s="70"/>
    </row>
    <row r="277" spans="1:11" ht="26.25" customHeight="1" x14ac:dyDescent="0.2">
      <c r="A277" s="94"/>
      <c r="B277" s="199"/>
      <c r="C277" s="72"/>
      <c r="D277" s="71"/>
      <c r="E277" s="73"/>
      <c r="F277" s="74"/>
      <c r="G277" s="73"/>
      <c r="H277" s="71"/>
      <c r="I277" s="69"/>
      <c r="J277" s="69"/>
      <c r="K277" s="70"/>
    </row>
    <row r="278" spans="1:11" ht="26.25" customHeight="1" x14ac:dyDescent="0.2">
      <c r="A278" s="94"/>
      <c r="B278" s="199"/>
      <c r="C278" s="72"/>
      <c r="D278" s="71"/>
      <c r="E278" s="73"/>
      <c r="F278" s="74"/>
      <c r="G278" s="73"/>
      <c r="H278" s="71"/>
      <c r="I278" s="69"/>
      <c r="J278" s="69"/>
      <c r="K278" s="70"/>
    </row>
    <row r="279" spans="1:11" ht="26.25" customHeight="1" x14ac:dyDescent="0.2">
      <c r="A279" s="94"/>
      <c r="B279" s="199"/>
      <c r="C279" s="72"/>
      <c r="D279" s="71"/>
      <c r="E279" s="73"/>
      <c r="F279" s="74"/>
      <c r="G279" s="73"/>
      <c r="H279" s="71"/>
      <c r="I279" s="69"/>
      <c r="J279" s="69"/>
      <c r="K279" s="70"/>
    </row>
    <row r="280" spans="1:11" ht="26.25" customHeight="1" x14ac:dyDescent="0.2">
      <c r="A280" s="94"/>
      <c r="B280" s="200"/>
      <c r="C280" s="204"/>
      <c r="D280" s="71"/>
      <c r="E280" s="73"/>
      <c r="F280" s="74"/>
      <c r="G280" s="73"/>
      <c r="H280" s="71"/>
      <c r="I280" s="69"/>
      <c r="J280"/>
      <c r="K280" s="70"/>
    </row>
    <row r="281" spans="1:11" ht="26.25" customHeight="1" x14ac:dyDescent="0.2">
      <c r="A281" s="94"/>
      <c r="B281" s="200"/>
      <c r="C281" s="72"/>
      <c r="D281" s="71"/>
      <c r="E281" s="73"/>
      <c r="F281" s="74"/>
      <c r="G281" s="73"/>
      <c r="H281" s="71"/>
      <c r="I281" s="69"/>
      <c r="J281" s="69"/>
      <c r="K281" s="70"/>
    </row>
    <row r="282" spans="1:11" ht="26.25" customHeight="1" x14ac:dyDescent="0.2">
      <c r="A282" s="94"/>
      <c r="B282" s="200"/>
      <c r="C282" s="72"/>
      <c r="D282" s="71"/>
      <c r="E282" s="73"/>
      <c r="F282" s="74"/>
      <c r="G282" s="73"/>
      <c r="H282" s="71"/>
      <c r="I282" s="69"/>
      <c r="J282" s="69"/>
      <c r="K282" s="70"/>
    </row>
    <row r="283" spans="1:11" ht="26.25" customHeight="1" x14ac:dyDescent="0.2">
      <c r="A283" s="94"/>
      <c r="B283" s="199"/>
      <c r="C283" s="72"/>
      <c r="D283" s="71"/>
      <c r="E283" s="73"/>
      <c r="F283" s="74"/>
      <c r="G283" s="73"/>
      <c r="H283" s="71"/>
      <c r="I283" s="69"/>
      <c r="J283" s="69"/>
      <c r="K283" s="70"/>
    </row>
    <row r="284" spans="1:11" ht="26.25" customHeight="1" x14ac:dyDescent="0.2">
      <c r="A284" s="94"/>
      <c r="B284" s="203"/>
      <c r="C284" s="72"/>
      <c r="D284" s="71"/>
      <c r="E284" s="73"/>
      <c r="F284" s="74"/>
      <c r="G284" s="73"/>
      <c r="H284" s="71"/>
      <c r="I284" s="69"/>
      <c r="J284" s="69"/>
      <c r="K284" s="70"/>
    </row>
    <row r="285" spans="1:11" ht="26.25" customHeight="1" x14ac:dyDescent="0.2">
      <c r="A285" s="94"/>
      <c r="B285" s="201"/>
      <c r="C285" s="72"/>
      <c r="D285" s="71"/>
      <c r="E285" s="73"/>
      <c r="F285" s="74"/>
      <c r="G285" s="73"/>
      <c r="H285" s="71"/>
      <c r="I285" s="69"/>
      <c r="J285" s="69"/>
      <c r="K285" s="70"/>
    </row>
    <row r="286" spans="1:11" ht="26.25" customHeight="1" x14ac:dyDescent="0.2">
      <c r="A286" s="94"/>
      <c r="B286" s="200"/>
      <c r="C286" s="72"/>
      <c r="D286" s="71"/>
      <c r="E286" s="73"/>
      <c r="F286" s="74"/>
      <c r="G286" s="73"/>
      <c r="H286" s="71"/>
      <c r="I286" s="69"/>
      <c r="J286" s="69"/>
      <c r="K286" s="70"/>
    </row>
    <row r="287" spans="1:11" ht="26.25" customHeight="1" x14ac:dyDescent="0.2">
      <c r="A287" s="94"/>
      <c r="B287" s="201"/>
      <c r="C287" s="72"/>
      <c r="D287" s="71"/>
      <c r="E287" s="73"/>
      <c r="F287" s="74"/>
      <c r="G287" s="73"/>
      <c r="H287" s="71"/>
      <c r="I287" s="69"/>
      <c r="J287" s="69"/>
      <c r="K287" s="70"/>
    </row>
    <row r="288" spans="1:11" ht="26.25" customHeight="1" x14ac:dyDescent="0.2">
      <c r="A288" s="94"/>
      <c r="B288" s="199"/>
      <c r="C288" s="72"/>
      <c r="D288" s="71"/>
      <c r="E288" s="73"/>
      <c r="F288" s="74"/>
      <c r="G288" s="73"/>
      <c r="H288" s="71"/>
      <c r="I288" s="69"/>
      <c r="J288" s="69"/>
      <c r="K288" s="70"/>
    </row>
    <row r="289" spans="1:11" ht="26.25" customHeight="1" x14ac:dyDescent="0.2">
      <c r="A289" s="94"/>
      <c r="B289" s="199"/>
      <c r="C289" s="72"/>
      <c r="D289" s="71"/>
      <c r="E289" s="73"/>
      <c r="F289" s="74"/>
      <c r="G289" s="73"/>
      <c r="H289" s="71"/>
      <c r="I289" s="69"/>
      <c r="J289" s="69"/>
      <c r="K289" s="70"/>
    </row>
    <row r="290" spans="1:11" ht="26.25" customHeight="1" x14ac:dyDescent="0.2">
      <c r="A290" s="94"/>
      <c r="B290" s="199"/>
      <c r="C290" s="72"/>
      <c r="D290" s="71"/>
      <c r="E290" s="73"/>
      <c r="F290" s="74"/>
      <c r="G290" s="73"/>
      <c r="H290" s="71"/>
      <c r="I290" s="69"/>
      <c r="J290" s="69"/>
      <c r="K290" s="70"/>
    </row>
    <row r="291" spans="1:11" ht="26.25" customHeight="1" x14ac:dyDescent="0.2">
      <c r="A291" s="94"/>
      <c r="B291" s="199"/>
      <c r="C291" s="72"/>
      <c r="D291" s="71"/>
      <c r="E291" s="73"/>
      <c r="F291" s="74"/>
      <c r="G291" s="73"/>
      <c r="H291" s="71"/>
      <c r="I291" s="69"/>
      <c r="J291" s="69"/>
      <c r="K291" s="70"/>
    </row>
    <row r="292" spans="1:11" ht="26.25" customHeight="1" x14ac:dyDescent="0.2">
      <c r="A292" s="94"/>
      <c r="B292" s="200"/>
      <c r="C292" s="72"/>
      <c r="D292" s="71"/>
      <c r="E292" s="73"/>
      <c r="F292" s="74"/>
      <c r="G292" s="73"/>
      <c r="H292" s="71"/>
      <c r="I292" s="69"/>
      <c r="J292" s="69"/>
      <c r="K292" s="70"/>
    </row>
    <row r="293" spans="1:11" ht="26.25" customHeight="1" x14ac:dyDescent="0.2">
      <c r="A293" s="94"/>
      <c r="B293" s="199"/>
      <c r="C293" s="72"/>
      <c r="D293" s="71"/>
      <c r="E293" s="73"/>
      <c r="F293" s="74"/>
      <c r="G293" s="73"/>
      <c r="H293" s="71"/>
      <c r="I293" s="69"/>
      <c r="J293" s="69"/>
      <c r="K293" s="70"/>
    </row>
    <row r="294" spans="1:11" ht="26.25" customHeight="1" x14ac:dyDescent="0.2">
      <c r="A294" s="94"/>
      <c r="B294" s="200"/>
      <c r="C294" s="72"/>
      <c r="D294" s="71"/>
      <c r="E294" s="73"/>
      <c r="F294" s="74"/>
      <c r="G294" s="73"/>
      <c r="H294" s="71"/>
      <c r="I294" s="69"/>
      <c r="J294" s="69"/>
      <c r="K294" s="70"/>
    </row>
    <row r="295" spans="1:11" ht="26.25" customHeight="1" x14ac:dyDescent="0.2">
      <c r="A295" s="94"/>
      <c r="B295" s="200"/>
      <c r="C295" s="72"/>
      <c r="D295" s="71"/>
      <c r="E295" s="73"/>
      <c r="F295" s="74"/>
      <c r="G295" s="73"/>
      <c r="H295" s="71"/>
      <c r="I295" s="69"/>
      <c r="J295" s="69"/>
      <c r="K295" s="70"/>
    </row>
    <row r="296" spans="1:11" ht="26.25" customHeight="1" x14ac:dyDescent="0.2">
      <c r="A296" s="94"/>
      <c r="B296" s="200"/>
      <c r="C296" s="72"/>
      <c r="D296" s="71"/>
      <c r="E296" s="73"/>
      <c r="F296" s="74"/>
      <c r="G296" s="73"/>
      <c r="H296" s="71"/>
      <c r="I296" s="69"/>
      <c r="J296" s="69"/>
      <c r="K296" s="70"/>
    </row>
    <row r="297" spans="1:11" ht="26.25" customHeight="1" x14ac:dyDescent="0.2">
      <c r="A297" s="94"/>
      <c r="B297" s="199"/>
      <c r="C297" s="72"/>
      <c r="D297" s="71"/>
      <c r="E297" s="73"/>
      <c r="F297" s="74"/>
      <c r="G297" s="73"/>
      <c r="H297" s="71"/>
      <c r="I297" s="69"/>
      <c r="J297" s="69"/>
      <c r="K297" s="70"/>
    </row>
    <row r="298" spans="1:11" ht="26.25" customHeight="1" x14ac:dyDescent="0.2">
      <c r="A298" s="94"/>
      <c r="B298" s="199"/>
      <c r="C298" s="72"/>
      <c r="D298" s="71"/>
      <c r="E298" s="73"/>
      <c r="F298" s="74"/>
      <c r="G298" s="73"/>
      <c r="H298" s="71"/>
      <c r="I298" s="69"/>
      <c r="J298" s="69"/>
      <c r="K298" s="70"/>
    </row>
    <row r="299" spans="1:11" ht="26.25" customHeight="1" x14ac:dyDescent="0.2">
      <c r="A299" s="94"/>
      <c r="B299" s="199"/>
      <c r="C299" s="72"/>
      <c r="D299" s="71"/>
      <c r="E299" s="73"/>
      <c r="F299" s="74"/>
      <c r="G299" s="73"/>
      <c r="H299" s="71"/>
      <c r="I299" s="69"/>
      <c r="J299" s="69"/>
      <c r="K299" s="70"/>
    </row>
    <row r="300" spans="1:11" ht="26.25" customHeight="1" x14ac:dyDescent="0.2">
      <c r="A300" s="94"/>
      <c r="B300" s="199"/>
      <c r="C300" s="72"/>
      <c r="D300" s="71"/>
      <c r="E300" s="73"/>
      <c r="F300" s="74"/>
      <c r="G300" s="73"/>
      <c r="H300" s="71"/>
      <c r="I300" s="69"/>
      <c r="J300" s="69"/>
      <c r="K300" s="70"/>
    </row>
    <row r="301" spans="1:11" ht="26.25" customHeight="1" x14ac:dyDescent="0.2">
      <c r="A301" s="94"/>
      <c r="B301" s="200"/>
      <c r="C301" s="72"/>
      <c r="D301" s="71"/>
      <c r="E301" s="73"/>
      <c r="F301" s="74"/>
      <c r="G301" s="73"/>
      <c r="H301" s="71"/>
      <c r="I301" s="69"/>
      <c r="J301" s="69"/>
      <c r="K301" s="70"/>
    </row>
    <row r="302" spans="1:11" ht="26.25" customHeight="1" x14ac:dyDescent="0.2">
      <c r="A302" s="94"/>
      <c r="B302" s="200"/>
      <c r="C302" s="72"/>
      <c r="D302" s="71"/>
      <c r="E302" s="73"/>
      <c r="F302" s="74"/>
      <c r="G302" s="73"/>
      <c r="H302" s="71"/>
      <c r="I302" s="69"/>
      <c r="J302" s="69"/>
      <c r="K302" s="70"/>
    </row>
    <row r="303" spans="1:11" ht="26.25" customHeight="1" x14ac:dyDescent="0.2">
      <c r="A303" s="94"/>
      <c r="B303" s="200"/>
      <c r="C303" s="72"/>
      <c r="D303" s="71"/>
      <c r="E303" s="73"/>
      <c r="F303" s="74"/>
      <c r="G303" s="73"/>
      <c r="H303" s="71"/>
      <c r="I303" s="69"/>
      <c r="J303" s="69"/>
      <c r="K303" s="70"/>
    </row>
    <row r="304" spans="1:11" ht="26.25" customHeight="1" x14ac:dyDescent="0.2">
      <c r="A304" s="94"/>
      <c r="B304" s="199"/>
      <c r="C304" s="72"/>
      <c r="D304" s="71"/>
      <c r="E304" s="73"/>
      <c r="F304" s="74"/>
      <c r="G304" s="73"/>
      <c r="H304" s="71"/>
      <c r="I304" s="69"/>
      <c r="J304" s="69"/>
      <c r="K304" s="70"/>
    </row>
    <row r="305" spans="1:11" ht="26.25" customHeight="1" x14ac:dyDescent="0.2">
      <c r="A305" s="94"/>
      <c r="B305" s="200"/>
      <c r="C305" s="72"/>
      <c r="D305" s="71"/>
      <c r="E305" s="73"/>
      <c r="F305" s="74"/>
      <c r="G305" s="73"/>
      <c r="H305" s="71"/>
      <c r="I305" s="69"/>
      <c r="J305" s="69"/>
      <c r="K305" s="70"/>
    </row>
    <row r="306" spans="1:11" ht="26.25" customHeight="1" x14ac:dyDescent="0.2">
      <c r="A306" s="94"/>
      <c r="B306" s="199"/>
      <c r="C306" s="72"/>
      <c r="D306" s="71"/>
      <c r="E306" s="73"/>
      <c r="F306" s="74"/>
      <c r="G306" s="73"/>
      <c r="H306" s="71"/>
      <c r="I306" s="69"/>
      <c r="J306" s="69"/>
      <c r="K306" s="70"/>
    </row>
    <row r="307" spans="1:11" ht="26.25" customHeight="1" x14ac:dyDescent="0.2">
      <c r="A307" s="94"/>
      <c r="B307" s="200"/>
      <c r="C307" s="72"/>
      <c r="D307" s="71"/>
      <c r="E307" s="73"/>
      <c r="F307" s="74"/>
      <c r="G307" s="73"/>
      <c r="H307" s="71"/>
      <c r="I307" s="69"/>
      <c r="J307" s="69"/>
      <c r="K307" s="70"/>
    </row>
    <row r="308" spans="1:11" ht="26.25" customHeight="1" x14ac:dyDescent="0.2">
      <c r="A308" s="94"/>
      <c r="B308" s="200"/>
      <c r="C308" s="72"/>
      <c r="D308" s="71"/>
      <c r="E308" s="73"/>
      <c r="F308" s="74"/>
      <c r="G308" s="73"/>
      <c r="H308" s="71"/>
      <c r="I308" s="69"/>
      <c r="J308" s="69"/>
      <c r="K308" s="70"/>
    </row>
    <row r="309" spans="1:11" ht="26.25" customHeight="1" x14ac:dyDescent="0.2">
      <c r="A309" s="94"/>
      <c r="B309" s="201"/>
      <c r="C309" s="72"/>
      <c r="D309" s="71"/>
      <c r="E309" s="73"/>
      <c r="F309" s="74"/>
      <c r="G309" s="73"/>
      <c r="H309" s="71"/>
      <c r="I309" s="69"/>
      <c r="J309" s="69"/>
      <c r="K309" s="70"/>
    </row>
    <row r="310" spans="1:11" ht="26.25" customHeight="1" x14ac:dyDescent="0.2">
      <c r="A310" s="94"/>
      <c r="B310" s="199"/>
      <c r="C310" s="72"/>
      <c r="D310" s="71"/>
      <c r="E310" s="73"/>
      <c r="F310" s="74"/>
      <c r="G310" s="73"/>
      <c r="H310" s="71"/>
      <c r="I310" s="69"/>
      <c r="J310" s="69"/>
      <c r="K310" s="70"/>
    </row>
    <row r="311" spans="1:11" ht="26.25" customHeight="1" x14ac:dyDescent="0.2">
      <c r="A311" s="94"/>
      <c r="B311" s="200"/>
      <c r="C311" s="72"/>
      <c r="D311" s="71"/>
      <c r="E311" s="73"/>
      <c r="F311" s="74"/>
      <c r="G311" s="73"/>
      <c r="H311" s="71"/>
      <c r="I311" s="69"/>
      <c r="J311" s="69"/>
      <c r="K311" s="70"/>
    </row>
    <row r="312" spans="1:11" ht="26.25" customHeight="1" x14ac:dyDescent="0.2">
      <c r="A312" s="94"/>
      <c r="B312" s="200"/>
      <c r="C312" s="72"/>
      <c r="D312" s="71"/>
      <c r="E312" s="73"/>
      <c r="F312" s="74"/>
      <c r="G312" s="73"/>
      <c r="H312" s="71"/>
      <c r="I312" s="69"/>
      <c r="J312" s="69"/>
      <c r="K312" s="70"/>
    </row>
    <row r="313" spans="1:11" ht="26.25" customHeight="1" x14ac:dyDescent="0.2">
      <c r="A313" s="94"/>
      <c r="B313" s="200"/>
      <c r="C313" s="72"/>
      <c r="D313" s="71"/>
      <c r="E313" s="73"/>
      <c r="F313" s="74"/>
      <c r="G313" s="73"/>
      <c r="H313" s="71"/>
      <c r="I313" s="69"/>
      <c r="J313" s="69"/>
      <c r="K313" s="70"/>
    </row>
    <row r="314" spans="1:11" ht="26.25" customHeight="1" x14ac:dyDescent="0.2">
      <c r="A314" s="94"/>
      <c r="B314" s="201"/>
      <c r="C314" s="72"/>
      <c r="D314" s="71"/>
      <c r="E314" s="73"/>
      <c r="F314" s="74"/>
      <c r="G314" s="73"/>
      <c r="H314" s="71"/>
      <c r="I314" s="69"/>
      <c r="J314" s="69"/>
      <c r="K314" s="70"/>
    </row>
    <row r="315" spans="1:11" ht="26.25" customHeight="1" x14ac:dyDescent="0.2">
      <c r="A315" s="94"/>
      <c r="B315" s="200"/>
      <c r="C315" s="72"/>
      <c r="D315" s="71"/>
      <c r="E315" s="73"/>
      <c r="F315" s="74"/>
      <c r="G315" s="73"/>
      <c r="H315" s="81"/>
      <c r="I315" s="69"/>
      <c r="J315" s="69"/>
      <c r="K315" s="70"/>
    </row>
    <row r="316" spans="1:11" ht="26.1" customHeight="1" x14ac:dyDescent="0.2">
      <c r="A316" s="94"/>
      <c r="B316" s="200"/>
      <c r="C316" s="72"/>
      <c r="D316" s="71"/>
      <c r="E316" s="73"/>
      <c r="F316" s="74"/>
      <c r="G316" s="73"/>
      <c r="H316" s="81"/>
      <c r="I316" s="69"/>
      <c r="J316" s="69"/>
      <c r="K316" s="70"/>
    </row>
    <row r="317" spans="1:11" ht="26.1" customHeight="1" x14ac:dyDescent="0.2">
      <c r="A317" s="94"/>
      <c r="B317" s="200"/>
      <c r="C317" s="72"/>
      <c r="D317" s="71"/>
      <c r="E317" s="73"/>
      <c r="F317" s="74"/>
      <c r="G317" s="73"/>
      <c r="H317" s="81"/>
      <c r="I317" s="69"/>
      <c r="J317" s="69"/>
      <c r="K317" s="70"/>
    </row>
    <row r="318" spans="1:11" ht="26.25" customHeight="1" x14ac:dyDescent="0.2">
      <c r="A318" s="94"/>
      <c r="B318" s="200"/>
      <c r="C318" s="72"/>
      <c r="D318" s="71"/>
      <c r="E318" s="73"/>
      <c r="F318" s="74"/>
      <c r="G318" s="73"/>
      <c r="H318" s="81"/>
      <c r="I318" s="69"/>
      <c r="J318" s="69"/>
      <c r="K318" s="70"/>
    </row>
    <row r="319" spans="1:11" ht="26.25" customHeight="1" x14ac:dyDescent="0.2">
      <c r="A319" s="94"/>
      <c r="B319" s="199"/>
      <c r="C319" s="72"/>
      <c r="D319" s="71"/>
      <c r="E319" s="73"/>
      <c r="F319" s="74"/>
      <c r="G319" s="73"/>
      <c r="H319" s="81"/>
      <c r="I319" s="69"/>
      <c r="J319" s="69"/>
      <c r="K319" s="70"/>
    </row>
    <row r="320" spans="1:11" ht="26.25" customHeight="1" x14ac:dyDescent="0.2">
      <c r="A320" s="94"/>
      <c r="B320" s="200"/>
      <c r="C320" s="72"/>
      <c r="D320" s="71"/>
      <c r="E320" s="73"/>
      <c r="F320" s="74"/>
      <c r="G320" s="73"/>
      <c r="H320" s="81"/>
      <c r="I320" s="69"/>
      <c r="J320" s="69"/>
      <c r="K320" s="70"/>
    </row>
    <row r="321" spans="1:11" ht="26.25" customHeight="1" x14ac:dyDescent="0.2">
      <c r="A321" s="94"/>
      <c r="B321" s="200"/>
      <c r="C321" s="72"/>
      <c r="D321" s="71"/>
      <c r="E321" s="73"/>
      <c r="F321" s="74"/>
      <c r="G321" s="73"/>
      <c r="H321" s="81"/>
      <c r="I321" s="69"/>
      <c r="J321" s="69"/>
      <c r="K321" s="70"/>
    </row>
    <row r="322" spans="1:11" ht="26.25" customHeight="1" x14ac:dyDescent="0.2">
      <c r="A322" s="94"/>
      <c r="B322" s="200"/>
      <c r="C322" s="72"/>
      <c r="D322" s="71"/>
      <c r="E322" s="73"/>
      <c r="F322" s="74"/>
      <c r="G322" s="73"/>
      <c r="H322" s="81"/>
      <c r="I322" s="69"/>
      <c r="J322" s="69"/>
      <c r="K322" s="70"/>
    </row>
    <row r="323" spans="1:11" ht="26.25" customHeight="1" x14ac:dyDescent="0.2">
      <c r="A323" s="94"/>
      <c r="B323" s="200"/>
      <c r="C323" s="72"/>
      <c r="D323" s="71"/>
      <c r="E323" s="73"/>
      <c r="F323" s="74"/>
      <c r="G323" s="73"/>
      <c r="H323" s="81"/>
      <c r="I323" s="69"/>
      <c r="J323" s="69"/>
      <c r="K323" s="70"/>
    </row>
    <row r="324" spans="1:11" ht="26.25" customHeight="1" x14ac:dyDescent="0.2">
      <c r="A324" s="94"/>
      <c r="B324" s="200"/>
      <c r="C324" s="72"/>
      <c r="D324" s="71"/>
      <c r="E324" s="73"/>
      <c r="F324" s="74"/>
      <c r="G324" s="73"/>
      <c r="H324" s="81"/>
      <c r="I324" s="69"/>
      <c r="J324" s="69"/>
      <c r="K324" s="70"/>
    </row>
    <row r="325" spans="1:11" ht="26.25" customHeight="1" x14ac:dyDescent="0.2">
      <c r="A325" s="94"/>
      <c r="B325" s="200"/>
      <c r="C325" s="72"/>
      <c r="D325" s="71"/>
      <c r="E325" s="73"/>
      <c r="F325" s="74"/>
      <c r="G325" s="73"/>
      <c r="H325" s="81"/>
      <c r="I325" s="69"/>
      <c r="J325" s="69"/>
      <c r="K325" s="70"/>
    </row>
    <row r="326" spans="1:11" ht="26.25" customHeight="1" x14ac:dyDescent="0.2">
      <c r="A326" s="94"/>
      <c r="B326" s="200"/>
      <c r="C326" s="72"/>
      <c r="D326" s="71"/>
      <c r="E326" s="73"/>
      <c r="F326" s="74"/>
      <c r="G326" s="73"/>
      <c r="H326" s="81"/>
      <c r="I326" s="69"/>
      <c r="J326" s="69"/>
      <c r="K326" s="70"/>
    </row>
    <row r="327" spans="1:11" ht="26.25" customHeight="1" x14ac:dyDescent="0.2">
      <c r="A327" s="94"/>
      <c r="B327" s="200"/>
      <c r="C327" s="72"/>
      <c r="D327" s="71"/>
      <c r="E327" s="73"/>
      <c r="F327" s="74"/>
      <c r="G327" s="73"/>
      <c r="H327" s="81"/>
      <c r="I327" s="69"/>
      <c r="J327" s="69"/>
      <c r="K327" s="70"/>
    </row>
    <row r="328" spans="1:11" ht="26.25" customHeight="1" x14ac:dyDescent="0.2">
      <c r="A328" s="94"/>
      <c r="B328" s="200"/>
      <c r="C328" s="72"/>
      <c r="D328" s="71"/>
      <c r="E328" s="73"/>
      <c r="F328" s="73"/>
      <c r="G328" s="77"/>
      <c r="H328" s="71"/>
      <c r="I328" s="69"/>
      <c r="J328" s="69"/>
      <c r="K328" s="70"/>
    </row>
    <row r="329" spans="1:11" ht="26.25" customHeight="1" x14ac:dyDescent="0.2">
      <c r="A329" s="94"/>
      <c r="B329" s="200"/>
      <c r="C329" s="72"/>
      <c r="D329" s="71"/>
      <c r="E329" s="73"/>
      <c r="F329" s="74"/>
      <c r="G329" s="73"/>
      <c r="H329" s="71"/>
      <c r="I329" s="69"/>
      <c r="J329" s="69"/>
      <c r="K329" s="70"/>
    </row>
    <row r="330" spans="1:11" ht="26.25" customHeight="1" x14ac:dyDescent="0.2">
      <c r="A330" s="94"/>
      <c r="B330" s="200"/>
      <c r="C330" s="72"/>
      <c r="D330" s="71"/>
      <c r="E330" s="73"/>
      <c r="F330" s="74"/>
      <c r="G330" s="73"/>
      <c r="H330" s="71"/>
      <c r="I330" s="69"/>
      <c r="J330" s="69"/>
      <c r="K330" s="70"/>
    </row>
    <row r="331" spans="1:11" ht="26.25" customHeight="1" x14ac:dyDescent="0.2">
      <c r="A331" s="94"/>
      <c r="B331" s="201"/>
      <c r="C331" s="72"/>
      <c r="D331" s="71"/>
      <c r="E331" s="73"/>
      <c r="F331" s="74"/>
      <c r="G331" s="73"/>
      <c r="H331" s="71"/>
      <c r="I331" s="69"/>
      <c r="J331" s="69"/>
      <c r="K331" s="70"/>
    </row>
    <row r="332" spans="1:11" ht="26.25" customHeight="1" x14ac:dyDescent="0.2">
      <c r="A332" s="94"/>
      <c r="B332" s="199"/>
      <c r="C332" s="72"/>
      <c r="D332" s="71"/>
      <c r="E332" s="73"/>
      <c r="F332" s="74"/>
      <c r="G332" s="73"/>
      <c r="H332" s="71"/>
      <c r="I332" s="69"/>
      <c r="J332" s="69"/>
      <c r="K332" s="70"/>
    </row>
    <row r="333" spans="1:11" ht="26.25" customHeight="1" x14ac:dyDescent="0.2">
      <c r="A333" s="94"/>
      <c r="B333" s="199"/>
      <c r="C333" s="72"/>
      <c r="D333" s="71"/>
      <c r="E333" s="73"/>
      <c r="F333" s="74"/>
      <c r="G333" s="73"/>
      <c r="H333" s="71"/>
      <c r="I333" s="69"/>
      <c r="J333" s="69"/>
      <c r="K333" s="70"/>
    </row>
    <row r="334" spans="1:11" ht="26.25" customHeight="1" x14ac:dyDescent="0.2">
      <c r="A334" s="94"/>
      <c r="B334" s="200"/>
      <c r="C334" s="72"/>
      <c r="D334" s="71"/>
      <c r="E334" s="73"/>
      <c r="F334" s="74"/>
      <c r="G334" s="73"/>
      <c r="H334" s="71"/>
      <c r="I334" s="69"/>
      <c r="J334" s="69"/>
      <c r="K334" s="70"/>
    </row>
    <row r="335" spans="1:11" ht="26.25" customHeight="1" x14ac:dyDescent="0.2">
      <c r="A335" s="146"/>
      <c r="B335" s="200"/>
      <c r="C335" s="72"/>
      <c r="D335" s="71"/>
      <c r="E335" s="73"/>
      <c r="F335" s="74"/>
      <c r="G335" s="73"/>
      <c r="H335" s="71"/>
      <c r="I335" s="69"/>
      <c r="J335" s="69"/>
      <c r="K335" s="70"/>
    </row>
    <row r="336" spans="1:11" ht="26.25" customHeight="1" x14ac:dyDescent="0.2">
      <c r="A336" s="94"/>
      <c r="B336" s="200"/>
      <c r="C336" s="72"/>
      <c r="D336" s="71"/>
      <c r="E336" s="73"/>
      <c r="F336" s="74"/>
      <c r="G336" s="73"/>
      <c r="H336" s="71"/>
      <c r="I336" s="69"/>
      <c r="J336" s="69"/>
      <c r="K336" s="70"/>
    </row>
    <row r="337" spans="1:11" ht="26.25" customHeight="1" x14ac:dyDescent="0.2">
      <c r="A337" s="94"/>
      <c r="B337" s="200"/>
      <c r="C337" s="72"/>
      <c r="D337" s="71"/>
      <c r="E337" s="73"/>
      <c r="F337" s="74"/>
      <c r="G337" s="73"/>
      <c r="H337" s="71"/>
      <c r="I337" s="69"/>
      <c r="J337" s="69"/>
      <c r="K337" s="70"/>
    </row>
    <row r="338" spans="1:11" ht="26.25" customHeight="1" x14ac:dyDescent="0.2">
      <c r="A338" s="94"/>
      <c r="B338" s="200"/>
      <c r="C338" s="72"/>
      <c r="D338" s="71"/>
      <c r="E338" s="73"/>
      <c r="F338" s="74"/>
      <c r="G338" s="73"/>
      <c r="H338" s="71"/>
      <c r="I338" s="69"/>
      <c r="J338" s="69"/>
      <c r="K338" s="70"/>
    </row>
    <row r="339" spans="1:11" ht="26.25" customHeight="1" x14ac:dyDescent="0.2">
      <c r="A339" s="94"/>
      <c r="B339" s="200"/>
      <c r="C339" s="72"/>
      <c r="D339" s="71"/>
      <c r="E339" s="73"/>
      <c r="F339" s="74"/>
      <c r="G339" s="73"/>
      <c r="H339" s="71"/>
      <c r="I339" s="69"/>
      <c r="J339" s="69"/>
      <c r="K339" s="70"/>
    </row>
    <row r="340" spans="1:11" ht="26.25" customHeight="1" x14ac:dyDescent="0.2">
      <c r="A340" s="94"/>
      <c r="B340" s="200"/>
      <c r="C340" s="72"/>
      <c r="D340" s="71"/>
      <c r="E340" s="73"/>
      <c r="F340" s="74"/>
      <c r="G340" s="73"/>
      <c r="H340" s="71"/>
      <c r="I340" s="69"/>
      <c r="J340" s="69"/>
      <c r="K340" s="70"/>
    </row>
    <row r="341" spans="1:11" ht="26.25" customHeight="1" x14ac:dyDescent="0.2">
      <c r="A341" s="94"/>
      <c r="B341" s="200"/>
      <c r="C341" s="72"/>
      <c r="D341" s="71"/>
      <c r="E341" s="73"/>
      <c r="F341" s="74"/>
      <c r="G341" s="73"/>
      <c r="H341" s="71"/>
      <c r="I341" s="69"/>
      <c r="J341" s="69"/>
      <c r="K341" s="70"/>
    </row>
    <row r="342" spans="1:11" ht="26.25" customHeight="1" x14ac:dyDescent="0.2">
      <c r="A342" s="94"/>
      <c r="B342" s="201"/>
      <c r="C342" s="72"/>
      <c r="D342" s="71"/>
      <c r="E342" s="73"/>
      <c r="F342" s="74"/>
      <c r="G342" s="73"/>
      <c r="H342" s="71"/>
      <c r="I342" s="69"/>
      <c r="J342" s="69"/>
      <c r="K342" s="70"/>
    </row>
    <row r="343" spans="1:11" ht="26.25" customHeight="1" x14ac:dyDescent="0.2">
      <c r="A343" s="94"/>
      <c r="B343" s="200"/>
      <c r="C343" s="72"/>
      <c r="D343" s="71"/>
      <c r="E343" s="73"/>
      <c r="F343" s="74"/>
      <c r="G343" s="73"/>
      <c r="H343" s="71"/>
      <c r="I343" s="69"/>
      <c r="J343" s="69"/>
      <c r="K343" s="70"/>
    </row>
    <row r="344" spans="1:11" ht="26.25" customHeight="1" x14ac:dyDescent="0.2">
      <c r="A344" s="94"/>
      <c r="B344" s="200"/>
      <c r="C344" s="72"/>
      <c r="D344" s="71"/>
      <c r="E344" s="73"/>
      <c r="F344" s="74"/>
      <c r="G344" s="73"/>
      <c r="H344" s="71"/>
      <c r="I344" s="69"/>
      <c r="J344" s="69"/>
      <c r="K344" s="70"/>
    </row>
    <row r="345" spans="1:11" ht="26.25" customHeight="1" x14ac:dyDescent="0.2">
      <c r="A345" s="94"/>
      <c r="B345" s="200"/>
      <c r="C345" s="72"/>
      <c r="D345" s="71"/>
      <c r="E345" s="73"/>
      <c r="F345" s="74"/>
      <c r="G345" s="73"/>
      <c r="H345" s="71"/>
      <c r="I345" s="69"/>
      <c r="J345" s="69"/>
      <c r="K345" s="70"/>
    </row>
    <row r="346" spans="1:11" ht="26.25" customHeight="1" x14ac:dyDescent="0.2">
      <c r="A346" s="94"/>
      <c r="B346" s="200"/>
      <c r="C346" s="72"/>
      <c r="D346" s="71"/>
      <c r="E346" s="73"/>
      <c r="F346" s="74"/>
      <c r="G346" s="73"/>
      <c r="H346" s="71"/>
      <c r="I346" s="69"/>
      <c r="J346" s="69"/>
      <c r="K346" s="70"/>
    </row>
    <row r="347" spans="1:11" x14ac:dyDescent="0.2">
      <c r="A347" s="94"/>
      <c r="B347" s="200"/>
      <c r="C347" s="72"/>
      <c r="D347" s="71"/>
      <c r="E347" s="73"/>
      <c r="F347" s="74"/>
      <c r="G347" s="73"/>
      <c r="H347" s="71"/>
      <c r="I347" s="69"/>
      <c r="J347" s="69"/>
      <c r="K347" s="70"/>
    </row>
    <row r="348" spans="1:11" x14ac:dyDescent="0.2">
      <c r="A348" s="94"/>
      <c r="B348" s="200"/>
      <c r="C348" s="72"/>
      <c r="D348" s="71"/>
      <c r="E348" s="73"/>
      <c r="F348" s="74"/>
      <c r="G348" s="73"/>
      <c r="H348" s="71"/>
      <c r="I348" s="69"/>
      <c r="J348" s="69"/>
      <c r="K348" s="70"/>
    </row>
    <row r="349" spans="1:11" x14ac:dyDescent="0.2">
      <c r="A349" s="94"/>
      <c r="B349" s="200"/>
      <c r="C349" s="72"/>
      <c r="D349" s="71"/>
      <c r="E349" s="73"/>
      <c r="F349" s="74"/>
      <c r="G349" s="73"/>
      <c r="H349" s="71"/>
      <c r="I349" s="69"/>
      <c r="J349" s="69"/>
      <c r="K349" s="70"/>
    </row>
    <row r="350" spans="1:11" x14ac:dyDescent="0.2">
      <c r="A350" s="94"/>
      <c r="B350" s="200"/>
      <c r="C350" s="72"/>
      <c r="D350" s="71"/>
      <c r="E350" s="73"/>
      <c r="F350" s="74"/>
      <c r="G350" s="73"/>
      <c r="H350" s="71"/>
      <c r="I350" s="69"/>
      <c r="J350" s="69"/>
      <c r="K350" s="70"/>
    </row>
    <row r="351" spans="1:11" x14ac:dyDescent="0.2">
      <c r="A351" s="94"/>
      <c r="B351" s="200"/>
      <c r="C351" s="72"/>
      <c r="D351" s="71"/>
      <c r="E351" s="73"/>
      <c r="F351" s="74"/>
      <c r="G351" s="73"/>
      <c r="H351" s="71"/>
      <c r="I351" s="69"/>
      <c r="J351" s="69"/>
      <c r="K351" s="70"/>
    </row>
    <row r="352" spans="1:11" x14ac:dyDescent="0.2">
      <c r="A352" s="94"/>
      <c r="B352" s="200"/>
      <c r="C352" s="72"/>
      <c r="D352" s="71"/>
      <c r="E352" s="73"/>
      <c r="F352" s="74"/>
      <c r="G352" s="73"/>
      <c r="H352" s="71"/>
      <c r="I352" s="69"/>
      <c r="J352" s="69"/>
      <c r="K352" s="70"/>
    </row>
    <row r="353" spans="1:11" x14ac:dyDescent="0.2">
      <c r="A353" s="94"/>
      <c r="B353" s="200"/>
      <c r="C353" s="72"/>
      <c r="D353" s="71"/>
      <c r="E353" s="73"/>
      <c r="F353" s="74"/>
      <c r="G353" s="73"/>
      <c r="H353" s="71"/>
      <c r="I353" s="69"/>
      <c r="J353" s="69"/>
      <c r="K353" s="70"/>
    </row>
    <row r="354" spans="1:11" x14ac:dyDescent="0.2">
      <c r="A354" s="94"/>
      <c r="B354" s="199"/>
      <c r="C354" s="72"/>
      <c r="D354" s="71"/>
      <c r="E354" s="73"/>
      <c r="F354" s="74"/>
      <c r="G354" s="73"/>
      <c r="H354" s="71"/>
      <c r="I354" s="69"/>
      <c r="J354" s="69"/>
      <c r="K354" s="70"/>
    </row>
    <row r="355" spans="1:11" x14ac:dyDescent="0.2">
      <c r="A355" s="94"/>
      <c r="B355" s="199"/>
      <c r="C355" s="72"/>
      <c r="D355" s="71"/>
      <c r="E355" s="73"/>
      <c r="F355" s="74"/>
      <c r="G355" s="73"/>
      <c r="H355" s="71"/>
      <c r="I355" s="69"/>
      <c r="J355" s="69"/>
      <c r="K355" s="70"/>
    </row>
    <row r="356" spans="1:11" x14ac:dyDescent="0.2">
      <c r="A356" s="94"/>
      <c r="B356" s="200"/>
      <c r="C356" s="72"/>
      <c r="D356" s="71"/>
      <c r="E356" s="73"/>
      <c r="F356" s="74"/>
      <c r="G356" s="73"/>
      <c r="H356" s="71"/>
      <c r="I356" s="69"/>
      <c r="J356" s="69"/>
      <c r="K356" s="70"/>
    </row>
    <row r="357" spans="1:11" x14ac:dyDescent="0.2">
      <c r="A357" s="94"/>
      <c r="B357" s="199"/>
      <c r="C357" s="72"/>
      <c r="D357" s="71"/>
      <c r="E357" s="73"/>
      <c r="F357" s="74"/>
      <c r="G357" s="73"/>
      <c r="H357" s="81"/>
      <c r="I357" s="69"/>
      <c r="J357" s="69"/>
      <c r="K357" s="70"/>
    </row>
    <row r="358" spans="1:11" x14ac:dyDescent="0.2">
      <c r="A358" s="94"/>
      <c r="B358" s="200"/>
      <c r="C358" s="72"/>
      <c r="D358" s="71"/>
      <c r="E358" s="73"/>
      <c r="F358" s="74"/>
      <c r="G358" s="73"/>
      <c r="H358" s="71"/>
      <c r="I358" s="69"/>
      <c r="J358" s="69"/>
      <c r="K358" s="70"/>
    </row>
    <row r="359" spans="1:11" x14ac:dyDescent="0.2">
      <c r="A359" s="94"/>
      <c r="B359" s="200"/>
      <c r="C359" s="72"/>
      <c r="D359" s="71"/>
      <c r="E359" s="73"/>
      <c r="F359" s="74"/>
      <c r="G359" s="73"/>
      <c r="H359" s="71"/>
      <c r="I359" s="69"/>
      <c r="J359" s="69"/>
      <c r="K359" s="70"/>
    </row>
    <row r="360" spans="1:11" x14ac:dyDescent="0.2">
      <c r="A360" s="94"/>
      <c r="B360" s="200"/>
      <c r="C360" s="72"/>
      <c r="D360" s="71"/>
      <c r="E360" s="73"/>
      <c r="F360" s="74"/>
      <c r="G360" s="73"/>
      <c r="H360" s="71"/>
      <c r="I360" s="69"/>
      <c r="J360" s="69"/>
      <c r="K360" s="70"/>
    </row>
    <row r="361" spans="1:11" x14ac:dyDescent="0.2">
      <c r="A361" s="94"/>
      <c r="B361" s="199"/>
      <c r="C361" s="72"/>
      <c r="D361" s="71"/>
      <c r="E361" s="73"/>
      <c r="F361" s="74"/>
      <c r="G361" s="73"/>
      <c r="H361" s="71"/>
      <c r="I361" s="69"/>
      <c r="J361" s="69"/>
      <c r="K361" s="70"/>
    </row>
    <row r="362" spans="1:11" x14ac:dyDescent="0.2">
      <c r="A362" s="94"/>
      <c r="B362" s="200"/>
      <c r="C362" s="72"/>
      <c r="D362" s="71"/>
      <c r="E362" s="73"/>
      <c r="F362" s="74"/>
      <c r="G362" s="73"/>
      <c r="H362" s="71"/>
      <c r="I362" s="69"/>
      <c r="J362" s="69"/>
      <c r="K362"/>
    </row>
    <row r="363" spans="1:11" x14ac:dyDescent="0.2">
      <c r="A363" s="94"/>
      <c r="B363" s="200"/>
      <c r="C363" s="72"/>
      <c r="D363" s="71"/>
      <c r="E363" s="73"/>
      <c r="F363" s="74"/>
      <c r="G363" s="73"/>
      <c r="H363" s="71"/>
      <c r="I363" s="69"/>
      <c r="J363" s="69"/>
      <c r="K363" s="70"/>
    </row>
    <row r="364" spans="1:11" x14ac:dyDescent="0.2">
      <c r="A364" s="94"/>
      <c r="B364" s="199"/>
      <c r="C364" s="72"/>
      <c r="D364" s="71"/>
      <c r="E364" s="73"/>
      <c r="F364" s="74"/>
      <c r="G364" s="73"/>
      <c r="H364" s="71"/>
      <c r="I364" s="69"/>
      <c r="J364" s="69"/>
      <c r="K364" s="70"/>
    </row>
    <row r="365" spans="1:11" x14ac:dyDescent="0.2">
      <c r="A365" s="94"/>
      <c r="B365" s="201"/>
      <c r="C365" s="72"/>
      <c r="D365" s="71"/>
      <c r="E365" s="73"/>
      <c r="F365" s="74"/>
      <c r="G365" s="73"/>
      <c r="H365" s="71"/>
      <c r="I365" s="69"/>
      <c r="J365" s="69"/>
      <c r="K365" s="70"/>
    </row>
    <row r="366" spans="1:11" x14ac:dyDescent="0.2">
      <c r="A366" s="94"/>
      <c r="B366" s="200"/>
      <c r="C366" s="72"/>
      <c r="D366" s="71"/>
      <c r="E366" s="73"/>
      <c r="F366" s="74"/>
      <c r="G366" s="73"/>
      <c r="H366" s="71"/>
      <c r="I366" s="69"/>
      <c r="J366" s="69"/>
      <c r="K366" s="70"/>
    </row>
    <row r="367" spans="1:11" x14ac:dyDescent="0.2">
      <c r="A367" s="94"/>
      <c r="B367" s="200"/>
      <c r="C367" s="72"/>
      <c r="D367" s="71"/>
      <c r="E367" s="73"/>
      <c r="F367" s="74"/>
      <c r="G367" s="73"/>
      <c r="H367" s="69"/>
      <c r="I367" s="70"/>
      <c r="J367" s="69"/>
      <c r="K367" s="70"/>
    </row>
    <row r="368" spans="1:11" ht="26.25" customHeight="1" x14ac:dyDescent="0.2">
      <c r="A368" s="94"/>
      <c r="B368" s="200"/>
      <c r="C368" s="72"/>
      <c r="D368" s="71"/>
      <c r="E368" s="73"/>
      <c r="F368" s="74"/>
      <c r="G368" s="73"/>
      <c r="H368" s="71"/>
      <c r="I368" s="69"/>
      <c r="J368" s="69"/>
      <c r="K368" s="70"/>
    </row>
    <row r="369" spans="1:11" x14ac:dyDescent="0.2">
      <c r="A369" s="94"/>
      <c r="B369" s="201"/>
      <c r="C369" s="72"/>
      <c r="D369" s="71"/>
      <c r="E369" s="73"/>
      <c r="F369" s="74"/>
      <c r="G369" s="73"/>
      <c r="H369" s="69"/>
      <c r="I369" s="70"/>
    </row>
    <row r="370" spans="1:11" x14ac:dyDescent="0.2">
      <c r="A370" s="94"/>
      <c r="B370" s="199"/>
      <c r="C370" s="72"/>
      <c r="D370" s="71"/>
      <c r="E370" s="73"/>
      <c r="F370" s="74"/>
      <c r="G370" s="73"/>
      <c r="H370" s="71"/>
      <c r="I370" s="69"/>
      <c r="J370" s="69"/>
      <c r="K370" s="70"/>
    </row>
    <row r="371" spans="1:11" x14ac:dyDescent="0.2">
      <c r="A371" s="94"/>
      <c r="B371" s="200"/>
      <c r="C371" s="72"/>
      <c r="D371" s="71"/>
      <c r="E371" s="73"/>
      <c r="F371" s="74"/>
      <c r="G371" s="73"/>
      <c r="H371" s="71"/>
      <c r="I371" s="69"/>
      <c r="J371" s="69"/>
      <c r="K371" s="70"/>
    </row>
    <row r="372" spans="1:11" x14ac:dyDescent="0.2">
      <c r="A372" s="94"/>
      <c r="B372" s="200"/>
      <c r="C372" s="72"/>
      <c r="D372" s="71"/>
      <c r="E372" s="73"/>
      <c r="F372" s="74"/>
      <c r="G372" s="73"/>
      <c r="H372" s="69"/>
      <c r="I372" s="70"/>
      <c r="J372"/>
      <c r="K372" s="70"/>
    </row>
    <row r="373" spans="1:11" x14ac:dyDescent="0.2">
      <c r="A373" s="94"/>
      <c r="B373" s="200"/>
      <c r="C373" s="72"/>
      <c r="D373" s="71"/>
      <c r="E373" s="73"/>
      <c r="F373" s="74"/>
      <c r="G373" s="73"/>
      <c r="H373" s="71"/>
      <c r="I373" s="69"/>
      <c r="J373" s="69"/>
      <c r="K373" s="70"/>
    </row>
    <row r="374" spans="1:11" x14ac:dyDescent="0.2">
      <c r="A374" s="94"/>
      <c r="B374" s="200"/>
      <c r="C374" s="72"/>
      <c r="D374" s="71"/>
      <c r="E374" s="73"/>
      <c r="F374" s="74"/>
      <c r="G374" s="73"/>
      <c r="H374" s="71"/>
      <c r="I374" s="69"/>
      <c r="J374" s="69"/>
      <c r="K374" s="70"/>
    </row>
    <row r="375" spans="1:11" x14ac:dyDescent="0.2">
      <c r="A375" s="146"/>
      <c r="B375" s="202"/>
      <c r="C375" s="72"/>
      <c r="D375" s="71"/>
      <c r="E375" s="73"/>
      <c r="F375" s="74"/>
      <c r="G375" s="73"/>
      <c r="H375" s="71"/>
      <c r="I375" s="69"/>
      <c r="J375" s="69"/>
      <c r="K375" s="70"/>
    </row>
    <row r="376" spans="1:11" x14ac:dyDescent="0.2">
      <c r="A376" s="146"/>
      <c r="B376" s="202"/>
      <c r="C376" s="72"/>
      <c r="D376" s="71"/>
      <c r="E376" s="73"/>
      <c r="F376" s="74"/>
      <c r="G376" s="73"/>
      <c r="H376" s="71"/>
      <c r="I376" s="69"/>
      <c r="J376" s="69"/>
      <c r="K376" s="70"/>
    </row>
    <row r="377" spans="1:11" x14ac:dyDescent="0.2">
      <c r="A377" s="146"/>
      <c r="B377" s="199"/>
      <c r="C377" s="72"/>
      <c r="D377" s="71"/>
      <c r="E377" s="73"/>
      <c r="F377" s="74"/>
      <c r="G377" s="73"/>
      <c r="H377" s="71"/>
      <c r="I377" s="69"/>
      <c r="J377" s="69"/>
      <c r="K377" s="70"/>
    </row>
    <row r="378" spans="1:11" ht="23.45" customHeight="1" x14ac:dyDescent="0.2">
      <c r="A378" s="146"/>
      <c r="B378" s="199"/>
      <c r="C378" s="72"/>
      <c r="D378" s="71"/>
      <c r="E378" s="73"/>
      <c r="F378" s="74"/>
      <c r="G378" s="73"/>
      <c r="H378" s="71"/>
      <c r="I378" s="69"/>
      <c r="J378" s="69"/>
      <c r="K378" s="70"/>
    </row>
    <row r="379" spans="1:11" ht="23.45" customHeight="1" x14ac:dyDescent="0.2">
      <c r="A379" s="146"/>
      <c r="B379" s="199"/>
      <c r="C379" s="72"/>
      <c r="D379" s="71"/>
      <c r="E379" s="73"/>
      <c r="F379" s="74"/>
      <c r="G379" s="73"/>
      <c r="H379" s="71"/>
      <c r="I379" s="69"/>
      <c r="J379" s="69"/>
      <c r="K379" s="70"/>
    </row>
    <row r="380" spans="1:11" ht="23.45" customHeight="1" x14ac:dyDescent="0.2">
      <c r="A380" s="146"/>
      <c r="B380" s="199"/>
      <c r="C380" s="72"/>
      <c r="D380" s="71"/>
      <c r="E380" s="73"/>
      <c r="F380" s="74"/>
      <c r="G380" s="73"/>
      <c r="H380" s="71"/>
      <c r="I380" s="69"/>
      <c r="J380" s="69"/>
      <c r="K380" s="70"/>
    </row>
    <row r="381" spans="1:11" ht="23.45" customHeight="1" x14ac:dyDescent="0.2">
      <c r="A381" s="146"/>
      <c r="B381" s="199"/>
      <c r="C381" s="72"/>
      <c r="D381" s="71"/>
      <c r="E381" s="73"/>
      <c r="F381" s="74"/>
      <c r="G381" s="73"/>
      <c r="H381" s="71"/>
      <c r="I381" s="69"/>
      <c r="J381" s="69"/>
      <c r="K381" s="70"/>
    </row>
    <row r="382" spans="1:11" ht="23.45" customHeight="1" x14ac:dyDescent="0.2">
      <c r="A382" s="146"/>
      <c r="B382" s="199"/>
      <c r="C382" s="72"/>
      <c r="D382" s="71"/>
      <c r="E382" s="73"/>
      <c r="F382" s="74"/>
      <c r="G382" s="73"/>
      <c r="H382" s="71"/>
      <c r="I382" s="69"/>
      <c r="J382" s="69"/>
      <c r="K382" s="70"/>
    </row>
    <row r="383" spans="1:11" ht="23.45" customHeight="1" x14ac:dyDescent="0.2">
      <c r="A383" s="146"/>
      <c r="B383" s="199"/>
      <c r="C383" s="72"/>
      <c r="D383" s="71"/>
      <c r="E383" s="73"/>
      <c r="F383" s="74"/>
      <c r="G383" s="73"/>
      <c r="H383" s="71"/>
      <c r="I383" s="69"/>
      <c r="J383" s="69"/>
      <c r="K383" s="70"/>
    </row>
    <row r="384" spans="1:11" ht="23.45" customHeight="1" x14ac:dyDescent="0.2">
      <c r="A384" s="146"/>
      <c r="B384" s="199"/>
      <c r="C384" s="72"/>
      <c r="D384" s="71"/>
      <c r="E384" s="73"/>
      <c r="F384" s="74"/>
      <c r="G384" s="73"/>
      <c r="H384" s="71"/>
      <c r="I384" s="69"/>
      <c r="J384" s="69"/>
      <c r="K384" s="70"/>
    </row>
    <row r="385" spans="1:11" ht="23.45" customHeight="1" x14ac:dyDescent="0.2">
      <c r="A385" s="146"/>
      <c r="B385" s="199"/>
      <c r="C385" s="72"/>
      <c r="D385" s="71"/>
      <c r="E385" s="73"/>
      <c r="F385" s="74"/>
      <c r="G385" s="73"/>
      <c r="H385" s="71"/>
      <c r="I385" s="69"/>
      <c r="J385" s="69"/>
      <c r="K385" s="70"/>
    </row>
    <row r="386" spans="1:11" ht="23.45" customHeight="1" x14ac:dyDescent="0.2">
      <c r="A386" s="146"/>
      <c r="B386" s="199"/>
      <c r="C386" s="72"/>
      <c r="D386" s="71"/>
      <c r="E386" s="73"/>
      <c r="F386" s="74"/>
      <c r="G386" s="73"/>
      <c r="H386" s="71"/>
      <c r="I386" s="69"/>
      <c r="J386" s="69"/>
      <c r="K386" s="70"/>
    </row>
    <row r="387" spans="1:11" ht="23.45" customHeight="1" x14ac:dyDescent="0.2">
      <c r="A387" s="146"/>
      <c r="B387" s="199"/>
      <c r="C387" s="72"/>
      <c r="D387" s="71"/>
      <c r="E387" s="73"/>
      <c r="F387" s="74"/>
      <c r="G387" s="73"/>
      <c r="H387" s="71"/>
      <c r="I387" s="69"/>
      <c r="J387" s="69"/>
      <c r="K387" s="70"/>
    </row>
    <row r="388" spans="1:11" ht="23.45" customHeight="1" x14ac:dyDescent="0.2">
      <c r="A388" s="146"/>
      <c r="B388" s="199"/>
      <c r="C388" s="72"/>
      <c r="D388" s="71"/>
      <c r="E388" s="73"/>
      <c r="F388" s="74"/>
      <c r="G388" s="73"/>
      <c r="H388" s="71"/>
      <c r="I388" s="69"/>
      <c r="J388" s="69"/>
      <c r="K388" s="70"/>
    </row>
    <row r="389" spans="1:11" ht="23.45" customHeight="1" x14ac:dyDescent="0.2">
      <c r="A389" s="146"/>
      <c r="B389" s="199"/>
      <c r="C389" s="72"/>
      <c r="D389" s="71"/>
      <c r="E389" s="73"/>
      <c r="F389" s="74"/>
      <c r="G389" s="73"/>
      <c r="H389" s="71"/>
      <c r="I389" s="69"/>
      <c r="J389" s="69"/>
      <c r="K389" s="70"/>
    </row>
    <row r="390" spans="1:11" ht="23.45" customHeight="1" x14ac:dyDescent="0.2">
      <c r="A390" s="146"/>
      <c r="B390" s="199"/>
      <c r="C390" s="72"/>
      <c r="D390" s="71"/>
      <c r="E390" s="73"/>
      <c r="F390" s="74"/>
      <c r="G390" s="73"/>
      <c r="H390" s="71"/>
      <c r="I390" s="69"/>
      <c r="J390" s="69"/>
      <c r="K390" s="70"/>
    </row>
    <row r="391" spans="1:11" ht="23.45" customHeight="1" x14ac:dyDescent="0.2">
      <c r="A391" s="146"/>
      <c r="B391" s="199"/>
      <c r="C391" s="72"/>
      <c r="D391" s="71"/>
      <c r="E391" s="73"/>
      <c r="F391" s="74"/>
      <c r="G391" s="73"/>
      <c r="H391" s="71"/>
      <c r="I391" s="69"/>
      <c r="J391" s="69"/>
      <c r="K391" s="70"/>
    </row>
    <row r="392" spans="1:11" ht="23.45" customHeight="1" x14ac:dyDescent="0.2">
      <c r="A392" s="146"/>
      <c r="B392" s="199"/>
      <c r="C392" s="72"/>
      <c r="D392" s="71"/>
      <c r="E392" s="73"/>
      <c r="F392" s="74"/>
      <c r="G392" s="73"/>
      <c r="H392" s="71"/>
      <c r="I392" s="69"/>
      <c r="J392" s="69"/>
      <c r="K392" s="70"/>
    </row>
    <row r="393" spans="1:11" ht="23.45" customHeight="1" x14ac:dyDescent="0.2">
      <c r="A393" s="146"/>
      <c r="B393" s="199"/>
      <c r="C393" s="72"/>
      <c r="D393" s="71"/>
      <c r="E393" s="73"/>
      <c r="F393" s="74"/>
      <c r="G393" s="73"/>
      <c r="H393" s="71"/>
      <c r="I393" s="69"/>
      <c r="J393" s="69"/>
      <c r="K393" s="70"/>
    </row>
    <row r="394" spans="1:11" ht="23.45" customHeight="1" x14ac:dyDescent="0.2">
      <c r="A394" s="146"/>
      <c r="B394" s="199"/>
      <c r="C394" s="72"/>
      <c r="D394" s="71"/>
      <c r="E394" s="73"/>
      <c r="F394" s="74"/>
      <c r="G394" s="73"/>
      <c r="H394" s="71"/>
      <c r="I394" s="69"/>
      <c r="J394" s="69"/>
      <c r="K394" s="70"/>
    </row>
    <row r="395" spans="1:11" ht="23.45" customHeight="1" x14ac:dyDescent="0.2">
      <c r="A395" s="146"/>
      <c r="B395" s="199"/>
      <c r="C395" s="72"/>
      <c r="D395" s="71"/>
      <c r="E395" s="73"/>
      <c r="F395" s="74"/>
      <c r="G395" s="73"/>
      <c r="H395" s="71"/>
      <c r="I395" s="69"/>
      <c r="J395" s="69"/>
      <c r="K395" s="70"/>
    </row>
    <row r="396" spans="1:11" ht="23.45" customHeight="1" x14ac:dyDescent="0.2">
      <c r="A396" s="146"/>
      <c r="B396" s="199"/>
      <c r="C396" s="72"/>
      <c r="D396" s="71"/>
      <c r="E396" s="73"/>
      <c r="F396" s="74"/>
      <c r="G396" s="73"/>
      <c r="H396" s="71"/>
      <c r="I396" s="69"/>
      <c r="J396" s="69"/>
      <c r="K396" s="70"/>
    </row>
    <row r="397" spans="1:11" ht="23.45" customHeight="1" x14ac:dyDescent="0.2">
      <c r="A397" s="146"/>
      <c r="B397" s="199"/>
      <c r="C397" s="72"/>
      <c r="D397" s="71"/>
      <c r="E397" s="73"/>
      <c r="F397" s="74"/>
      <c r="G397" s="73"/>
      <c r="H397" s="71"/>
      <c r="I397" s="69"/>
      <c r="J397" s="69"/>
      <c r="K397" s="70"/>
    </row>
    <row r="398" spans="1:11" ht="23.45" customHeight="1" x14ac:dyDescent="0.2">
      <c r="A398" s="146"/>
      <c r="B398" s="199"/>
      <c r="C398" s="72"/>
      <c r="D398" s="71"/>
      <c r="E398" s="73"/>
      <c r="F398" s="74"/>
      <c r="G398" s="73"/>
      <c r="H398" s="71"/>
      <c r="I398" s="69"/>
      <c r="J398" s="69"/>
      <c r="K398" s="70"/>
    </row>
    <row r="399" spans="1:11" ht="23.45" customHeight="1" x14ac:dyDescent="0.2">
      <c r="A399" s="146"/>
      <c r="B399" s="199"/>
      <c r="C399" s="72"/>
      <c r="D399" s="71"/>
      <c r="E399" s="73"/>
      <c r="F399" s="74"/>
      <c r="G399" s="73"/>
      <c r="H399" s="71"/>
      <c r="I399" s="69"/>
      <c r="J399" s="69"/>
      <c r="K399" s="70"/>
    </row>
    <row r="400" spans="1:11" ht="23.45" customHeight="1" x14ac:dyDescent="0.2">
      <c r="A400" s="146"/>
      <c r="B400" s="199"/>
      <c r="C400" s="72"/>
      <c r="D400" s="71"/>
      <c r="E400" s="73"/>
      <c r="F400" s="74"/>
      <c r="G400" s="73"/>
      <c r="H400" s="71"/>
      <c r="I400" s="69"/>
      <c r="J400" s="69"/>
      <c r="K400" s="70"/>
    </row>
    <row r="401" spans="1:11" ht="23.45" customHeight="1" x14ac:dyDescent="0.2">
      <c r="A401" s="146"/>
      <c r="B401" s="199"/>
      <c r="C401" s="72"/>
      <c r="D401" s="71"/>
      <c r="E401" s="73"/>
      <c r="F401" s="74"/>
      <c r="G401" s="73"/>
      <c r="H401" s="71"/>
      <c r="I401" s="69"/>
      <c r="J401" s="69"/>
      <c r="K401" s="70"/>
    </row>
    <row r="402" spans="1:11" ht="23.45" customHeight="1" x14ac:dyDescent="0.2">
      <c r="A402" s="146"/>
      <c r="B402" s="199"/>
      <c r="C402" s="72"/>
      <c r="D402" s="71"/>
      <c r="E402" s="73"/>
      <c r="F402" s="74"/>
      <c r="G402" s="73"/>
      <c r="H402" s="71"/>
      <c r="I402" s="69"/>
      <c r="J402" s="69"/>
      <c r="K402" s="70"/>
    </row>
    <row r="403" spans="1:11" ht="23.45" customHeight="1" x14ac:dyDescent="0.2">
      <c r="A403" s="146"/>
      <c r="B403" s="199"/>
      <c r="C403" s="72"/>
      <c r="D403" s="71"/>
      <c r="E403" s="73"/>
      <c r="F403" s="74"/>
      <c r="G403" s="73"/>
      <c r="H403" s="71"/>
      <c r="I403" s="69"/>
      <c r="J403" s="69"/>
      <c r="K403" s="70"/>
    </row>
    <row r="404" spans="1:11" ht="23.45" customHeight="1" x14ac:dyDescent="0.2">
      <c r="A404" s="146"/>
      <c r="B404" s="199"/>
      <c r="C404" s="72"/>
      <c r="D404" s="71"/>
      <c r="E404" s="73"/>
      <c r="F404" s="74"/>
      <c r="G404" s="73"/>
      <c r="H404" s="71"/>
      <c r="I404" s="69"/>
      <c r="J404" s="69"/>
      <c r="K404" s="70"/>
    </row>
    <row r="405" spans="1:11" ht="23.45" customHeight="1" x14ac:dyDescent="0.2">
      <c r="A405" s="146"/>
      <c r="B405" s="199"/>
      <c r="C405" s="72"/>
      <c r="D405" s="71"/>
      <c r="E405" s="73"/>
      <c r="F405" s="74"/>
      <c r="G405" s="73"/>
      <c r="H405" s="71"/>
      <c r="I405" s="69"/>
      <c r="J405" s="69"/>
      <c r="K405" s="70"/>
    </row>
    <row r="406" spans="1:11" ht="23.45" customHeight="1" x14ac:dyDescent="0.2">
      <c r="A406" s="146"/>
      <c r="B406" s="199"/>
      <c r="C406" s="72"/>
      <c r="D406" s="71"/>
      <c r="E406" s="73"/>
      <c r="F406" s="74"/>
      <c r="G406" s="73"/>
      <c r="H406" s="71"/>
      <c r="I406" s="69"/>
      <c r="J406" s="69"/>
      <c r="K406" s="70"/>
    </row>
    <row r="407" spans="1:11" ht="23.45" customHeight="1" x14ac:dyDescent="0.2">
      <c r="A407" s="146"/>
      <c r="B407" s="199"/>
      <c r="C407" s="72"/>
      <c r="D407" s="71"/>
      <c r="E407" s="73"/>
      <c r="F407" s="74"/>
      <c r="G407" s="73"/>
      <c r="H407" s="71"/>
      <c r="I407" s="69"/>
      <c r="J407" s="69"/>
      <c r="K407" s="70"/>
    </row>
    <row r="408" spans="1:11" ht="23.45" customHeight="1" x14ac:dyDescent="0.2">
      <c r="A408" s="146"/>
      <c r="B408" s="199"/>
      <c r="C408" s="72"/>
      <c r="D408" s="71"/>
      <c r="E408" s="73"/>
      <c r="F408" s="74"/>
      <c r="G408" s="73"/>
      <c r="H408" s="71"/>
      <c r="I408" s="69"/>
      <c r="J408" s="69"/>
      <c r="K408" s="70"/>
    </row>
    <row r="409" spans="1:11" ht="23.45" customHeight="1" x14ac:dyDescent="0.2">
      <c r="A409" s="146"/>
      <c r="B409" s="199"/>
      <c r="C409" s="72"/>
      <c r="D409" s="71"/>
      <c r="E409" s="73"/>
      <c r="F409" s="74"/>
      <c r="G409" s="73"/>
      <c r="H409" s="71"/>
      <c r="I409" s="69"/>
      <c r="J409" s="69"/>
      <c r="K409" s="70"/>
    </row>
    <row r="410" spans="1:11" ht="23.45" customHeight="1" x14ac:dyDescent="0.2">
      <c r="A410" s="146"/>
      <c r="B410" s="199"/>
      <c r="C410" s="72"/>
      <c r="D410" s="71"/>
      <c r="E410" s="73"/>
      <c r="F410" s="74"/>
      <c r="G410" s="73"/>
      <c r="H410" s="71"/>
      <c r="I410" s="69"/>
      <c r="J410" s="69"/>
      <c r="K410" s="70"/>
    </row>
    <row r="411" spans="1:11" ht="23.45" customHeight="1" x14ac:dyDescent="0.2">
      <c r="A411" s="146"/>
      <c r="B411" s="199"/>
      <c r="C411" s="72"/>
      <c r="D411" s="71"/>
      <c r="E411" s="73"/>
      <c r="F411" s="74"/>
      <c r="G411" s="73"/>
      <c r="H411" s="71"/>
      <c r="I411" s="69"/>
      <c r="J411" s="69"/>
      <c r="K411" s="70"/>
    </row>
    <row r="412" spans="1:11" ht="23.45" customHeight="1" x14ac:dyDescent="0.2">
      <c r="A412" s="146"/>
      <c r="B412" s="199"/>
      <c r="C412" s="72"/>
      <c r="D412" s="71"/>
      <c r="E412" s="73"/>
      <c r="F412" s="74"/>
      <c r="G412" s="73"/>
      <c r="H412" s="71"/>
      <c r="I412" s="69"/>
      <c r="J412" s="69"/>
      <c r="K412" s="70"/>
    </row>
    <row r="413" spans="1:11" ht="23.45" customHeight="1" x14ac:dyDescent="0.2">
      <c r="A413" s="146"/>
      <c r="B413" s="199"/>
      <c r="C413" s="72"/>
      <c r="D413" s="71"/>
      <c r="E413" s="73"/>
      <c r="F413" s="74"/>
      <c r="G413" s="73"/>
      <c r="H413" s="71"/>
      <c r="I413" s="69"/>
      <c r="J413" s="69"/>
      <c r="K413" s="70"/>
    </row>
    <row r="414" spans="1:11" ht="23.45" customHeight="1" x14ac:dyDescent="0.2">
      <c r="A414" s="146"/>
      <c r="B414" s="199"/>
      <c r="C414" s="72"/>
      <c r="D414" s="71"/>
      <c r="E414" s="73"/>
      <c r="F414" s="74"/>
      <c r="G414" s="73"/>
      <c r="H414" s="71"/>
      <c r="I414" s="69"/>
      <c r="J414" s="69"/>
      <c r="K414" s="70"/>
    </row>
  </sheetData>
  <sheetProtection algorithmName="SHA-512" hashValue="+1LhEmCPVfxzZYOzIdgwEUWoUe9AFMKQtAexUBofyBLGnqGRljBmrH7bdvR/JVoUjuQ5y9Ge8IWvRD6p4b4CtA==" saltValue="pcN0DNBez3HcvsZM/bk2sQ==" spinCount="100000" sheet="1" objects="1" scenarios="1" selectLockedCells="1" selectUnlockedCells="1"/>
  <autoFilter ref="A4:K377" xr:uid="{00000000-0009-0000-0000-000002000000}"/>
  <mergeCells count="1">
    <mergeCell ref="B1:H1"/>
  </mergeCells>
  <conditionalFormatting sqref="F228:G228 F226:G226 F76:G82 F70:G71 F73:G74">
    <cfRule type="cellIs" dxfId="6" priority="6" stopIfTrue="1" operator="equal">
      <formula>"QUERY"</formula>
    </cfRule>
  </conditionalFormatting>
  <conditionalFormatting sqref="F72:G72">
    <cfRule type="cellIs" dxfId="5" priority="5" stopIfTrue="1" operator="equal">
      <formula>"QUERY"</formula>
    </cfRule>
  </conditionalFormatting>
  <dataValidations count="1">
    <dataValidation allowBlank="1" showErrorMessage="1" sqref="E271:E272 H102 C102 G81 E351 E275 E21 E68:E85 E12 E94:E103 E369:E370 E372 E355 E88:E92 E48:E66" xr:uid="{00000000-0002-0000-0200-000000000000}"/>
  </dataValidations>
  <pageMargins left="0.31496062992125984" right="0.23622047244094491" top="0.39370078740157483" bottom="0.51181102362204722" header="0.23622047244094491" footer="0.23622047244094491"/>
  <pageSetup paperSize="8" scale="90" fitToHeight="8" orientation="landscape" r:id="rId1"/>
  <headerFooter alignWithMargins="0">
    <oddFooter>&amp;LPrinted on: &amp;D &amp;T&amp;R&amp;A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Q32"/>
  <sheetViews>
    <sheetView showGridLines="0" zoomScale="85" zoomScaleNormal="85" workbookViewId="0">
      <pane xSplit="6" ySplit="4" topLeftCell="G5" activePane="bottomRight" state="frozen"/>
      <selection activeCell="A7" sqref="A7"/>
      <selection pane="topRight" activeCell="F7" sqref="F7"/>
      <selection pane="bottomLeft" activeCell="A11" sqref="A11"/>
      <selection pane="bottomRight" activeCell="E16" sqref="E16"/>
    </sheetView>
  </sheetViews>
  <sheetFormatPr defaultColWidth="9.140625" defaultRowHeight="12.75" x14ac:dyDescent="0.2"/>
  <cols>
    <col min="1" max="1" width="7.28515625" style="25" customWidth="1"/>
    <col min="2" max="2" width="19.42578125" style="25" customWidth="1"/>
    <col min="3" max="3" width="28.85546875" style="25" customWidth="1"/>
    <col min="4" max="4" width="20.5703125" style="25" customWidth="1"/>
    <col min="5" max="5" width="11" style="186" customWidth="1"/>
    <col min="6" max="6" width="15.7109375" style="29" customWidth="1"/>
    <col min="7" max="8" width="8.28515625" style="25" customWidth="1"/>
    <col min="9" max="9" width="8.85546875" style="25" customWidth="1"/>
    <col min="10" max="12" width="7" style="29" customWidth="1"/>
    <col min="13" max="13" width="23.5703125" style="25" customWidth="1"/>
    <col min="14" max="14" width="12" style="25" customWidth="1"/>
    <col min="15" max="15" width="14.5703125" style="25" customWidth="1"/>
    <col min="16" max="16" width="53.140625" style="25" customWidth="1"/>
    <col min="17" max="17" width="14.28515625" style="25" bestFit="1" customWidth="1"/>
    <col min="18" max="18" width="16" style="25" customWidth="1"/>
    <col min="19" max="16384" width="9.140625" style="25"/>
  </cols>
  <sheetData>
    <row r="1" spans="1:17" s="24" customFormat="1" ht="15.75" x14ac:dyDescent="0.25">
      <c r="A1" s="12"/>
      <c r="B1" s="217" t="s">
        <v>50</v>
      </c>
      <c r="C1" s="217"/>
      <c r="D1" s="217"/>
      <c r="E1" s="217"/>
      <c r="F1" s="218"/>
      <c r="G1" s="217"/>
      <c r="H1" s="217"/>
      <c r="I1" s="217"/>
      <c r="J1" s="23"/>
      <c r="K1" s="23"/>
      <c r="L1" s="23"/>
    </row>
    <row r="2" spans="1:17" ht="26.25" customHeight="1" x14ac:dyDescent="0.25">
      <c r="B2" s="17" t="s">
        <v>13</v>
      </c>
      <c r="C2" s="17" t="s">
        <v>13</v>
      </c>
      <c r="D2" s="27"/>
      <c r="E2" s="26"/>
      <c r="F2" s="27"/>
      <c r="G2" s="28"/>
      <c r="M2" s="50"/>
      <c r="N2" s="27"/>
      <c r="O2" s="50"/>
    </row>
    <row r="3" spans="1:17" s="51" customFormat="1" ht="14.25" customHeight="1" x14ac:dyDescent="0.2">
      <c r="B3" s="30">
        <v>1</v>
      </c>
      <c r="C3" s="30">
        <v>2</v>
      </c>
      <c r="D3" s="30">
        <v>3</v>
      </c>
      <c r="E3" s="30">
        <v>4</v>
      </c>
      <c r="F3" s="30">
        <v>5</v>
      </c>
      <c r="G3" s="30">
        <v>6</v>
      </c>
      <c r="H3" s="30">
        <v>7</v>
      </c>
      <c r="I3" s="30">
        <v>8</v>
      </c>
      <c r="J3" s="30">
        <v>9</v>
      </c>
      <c r="K3" s="30">
        <v>10</v>
      </c>
      <c r="L3" s="30">
        <v>11</v>
      </c>
      <c r="M3" s="30">
        <v>12</v>
      </c>
      <c r="N3" s="30">
        <v>13</v>
      </c>
      <c r="O3" s="30">
        <v>14</v>
      </c>
      <c r="P3" s="30">
        <v>15</v>
      </c>
      <c r="Q3" s="30">
        <v>16</v>
      </c>
    </row>
    <row r="4" spans="1:17" s="188" customFormat="1" ht="46.5" customHeight="1" x14ac:dyDescent="0.2">
      <c r="B4" s="189" t="s">
        <v>30</v>
      </c>
      <c r="C4" s="190" t="s">
        <v>51</v>
      </c>
      <c r="D4" s="190" t="s">
        <v>7</v>
      </c>
      <c r="E4" s="190" t="s">
        <v>43</v>
      </c>
      <c r="F4" s="190" t="s">
        <v>33</v>
      </c>
      <c r="G4" s="190" t="s">
        <v>6</v>
      </c>
      <c r="H4" s="190" t="s">
        <v>42</v>
      </c>
      <c r="I4" s="190" t="s">
        <v>34</v>
      </c>
      <c r="J4" s="190" t="s">
        <v>35</v>
      </c>
      <c r="K4" s="190" t="s">
        <v>1</v>
      </c>
      <c r="L4" s="190" t="s">
        <v>4</v>
      </c>
      <c r="M4" s="190" t="s">
        <v>28</v>
      </c>
      <c r="N4" s="190" t="s">
        <v>32</v>
      </c>
      <c r="O4" s="190" t="s">
        <v>29</v>
      </c>
      <c r="P4" s="190" t="s">
        <v>5</v>
      </c>
      <c r="Q4" s="190" t="s">
        <v>186</v>
      </c>
    </row>
    <row r="5" spans="1:17" s="52" customFormat="1" ht="24.75" customHeight="1" x14ac:dyDescent="0.2">
      <c r="A5" s="31"/>
      <c r="B5" s="54"/>
      <c r="C5" s="55"/>
      <c r="D5" s="56"/>
      <c r="E5" s="57"/>
      <c r="F5" s="58"/>
      <c r="G5" s="47"/>
      <c r="H5" s="56"/>
      <c r="I5" s="59"/>
      <c r="J5" s="56"/>
      <c r="K5" s="56"/>
      <c r="L5" s="56"/>
      <c r="M5" s="56"/>
      <c r="N5" s="56"/>
      <c r="O5" s="56"/>
      <c r="P5" s="56"/>
      <c r="Q5" s="176"/>
    </row>
    <row r="6" spans="1:17" s="52" customFormat="1" ht="24.75" customHeight="1" x14ac:dyDescent="0.2">
      <c r="A6" s="31"/>
      <c r="B6" s="54"/>
      <c r="C6" s="55"/>
      <c r="D6" s="56"/>
      <c r="E6" s="57"/>
      <c r="F6" s="58"/>
      <c r="G6" s="47"/>
      <c r="H6" s="56"/>
      <c r="I6" s="59"/>
      <c r="J6" s="56"/>
      <c r="K6" s="56"/>
      <c r="L6" s="56"/>
      <c r="M6" s="56"/>
      <c r="N6" s="56"/>
      <c r="O6" s="56"/>
      <c r="P6" s="56"/>
      <c r="Q6" s="176"/>
    </row>
    <row r="7" spans="1:17" s="52" customFormat="1" ht="24.75" customHeight="1" x14ac:dyDescent="0.2">
      <c r="A7" s="31"/>
      <c r="B7" s="54"/>
      <c r="C7" s="55"/>
      <c r="D7" s="56"/>
      <c r="E7" s="57"/>
      <c r="F7" s="58"/>
      <c r="G7" s="47"/>
      <c r="H7" s="56"/>
      <c r="I7" s="59"/>
      <c r="J7" s="56"/>
      <c r="K7" s="56"/>
      <c r="L7" s="56"/>
      <c r="M7" s="56"/>
      <c r="N7" s="56"/>
      <c r="O7" s="56"/>
      <c r="P7" s="56"/>
      <c r="Q7" s="176"/>
    </row>
    <row r="8" spans="1:17" s="52" customFormat="1" ht="24.75" customHeight="1" x14ac:dyDescent="0.2">
      <c r="A8" s="31"/>
      <c r="B8" s="54"/>
      <c r="C8" s="55"/>
      <c r="D8" s="56"/>
      <c r="E8" s="57"/>
      <c r="F8" s="58"/>
      <c r="G8" s="47"/>
      <c r="H8" s="56"/>
      <c r="I8" s="59"/>
      <c r="J8" s="56"/>
      <c r="K8" s="56"/>
      <c r="L8" s="56"/>
      <c r="M8" s="56"/>
      <c r="N8" s="56"/>
      <c r="O8" s="56"/>
      <c r="P8" s="56"/>
      <c r="Q8" s="176"/>
    </row>
    <row r="9" spans="1:17" s="52" customFormat="1" ht="24.75" customHeight="1" x14ac:dyDescent="0.2">
      <c r="A9" s="31"/>
      <c r="B9" s="54"/>
      <c r="C9" s="55"/>
      <c r="D9" s="56"/>
      <c r="E9" s="57"/>
      <c r="F9" s="58"/>
      <c r="G9" s="47"/>
      <c r="H9" s="56"/>
      <c r="I9" s="59"/>
      <c r="J9" s="56"/>
      <c r="K9" s="56"/>
      <c r="L9" s="56"/>
      <c r="M9" s="56"/>
      <c r="N9" s="56"/>
      <c r="O9" s="56"/>
      <c r="P9" s="56"/>
      <c r="Q9" s="176"/>
    </row>
    <row r="10" spans="1:17" s="185" customFormat="1" ht="24.75" customHeight="1" x14ac:dyDescent="0.2">
      <c r="A10" s="181"/>
      <c r="B10" s="182"/>
      <c r="C10" s="182"/>
      <c r="D10" s="13"/>
      <c r="E10" s="17"/>
      <c r="F10" s="183"/>
      <c r="G10" s="184"/>
      <c r="H10" s="13"/>
      <c r="I10" s="16"/>
      <c r="J10" s="13"/>
      <c r="K10" s="13"/>
      <c r="L10" s="13"/>
      <c r="M10" s="53"/>
      <c r="N10" s="53"/>
      <c r="O10" s="53"/>
      <c r="P10" s="13"/>
      <c r="Q10" s="14"/>
    </row>
    <row r="11" spans="1:17" ht="15" customHeight="1" x14ac:dyDescent="0.2"/>
    <row r="12" spans="1:17" ht="15" x14ac:dyDescent="0.25">
      <c r="B12" s="187" t="s">
        <v>18</v>
      </c>
    </row>
    <row r="13" spans="1:17" ht="15" x14ac:dyDescent="0.25">
      <c r="B13" s="187" t="s">
        <v>19</v>
      </c>
    </row>
    <row r="14" spans="1:17" ht="15" customHeight="1" x14ac:dyDescent="0.2"/>
    <row r="15" spans="1:17" ht="15" customHeight="1" x14ac:dyDescent="0.2"/>
    <row r="16" spans="1: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sheetData>
  <sheetProtection algorithmName="SHA-512" hashValue="U5i/fVT2lErGFWP2UARY/vwZ6nHQ8mB+pldRDH+vDtFPGGKjlJt7Gub6iONmmBaIWvN8veFOZCyrg83OJSlLHQ==" saltValue="LUkls+o0IzxzU28GUeF24w==" spinCount="100000" sheet="1" objects="1" scenarios="1" selectLockedCells="1" selectUnlockedCells="1"/>
  <autoFilter ref="A4:P9" xr:uid="{00000000-0009-0000-0000-000003000000}"/>
  <mergeCells count="1">
    <mergeCell ref="B1:I1"/>
  </mergeCells>
  <phoneticPr fontId="25" type="noConversion"/>
  <pageMargins left="0.23622047244094491" right="0.35433070866141736" top="0.43307086614173229" bottom="0.47244094488188981" header="0.27559055118110237" footer="0.23622047244094491"/>
  <pageSetup paperSize="8" fitToHeight="4" orientation="landscape" r:id="rId1"/>
  <headerFooter>
    <oddFooter>&amp;LPrinted on: &amp;D &amp;T&amp;R&amp;A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3:E7"/>
  <sheetViews>
    <sheetView zoomScale="85" zoomScaleNormal="85" workbookViewId="0">
      <pane xSplit="1" ySplit="14" topLeftCell="B15" activePane="bottomRight" state="frozen"/>
      <selection pane="topRight" activeCell="C1" sqref="C1"/>
      <selection pane="bottomLeft" activeCell="A15" sqref="A15"/>
      <selection pane="bottomRight" activeCell="C29" sqref="C29"/>
    </sheetView>
  </sheetViews>
  <sheetFormatPr defaultRowHeight="12.75" x14ac:dyDescent="0.2"/>
  <cols>
    <col min="1" max="1" width="26.42578125" bestFit="1" customWidth="1"/>
    <col min="2" max="2" width="42.28515625" bestFit="1" customWidth="1"/>
    <col min="3" max="3" width="19.42578125" bestFit="1" customWidth="1"/>
  </cols>
  <sheetData>
    <row r="3" spans="1:5" x14ac:dyDescent="0.2">
      <c r="B3" s="21" t="s">
        <v>138</v>
      </c>
      <c r="C3" s="21" t="s">
        <v>143</v>
      </c>
    </row>
    <row r="4" spans="1:5" x14ac:dyDescent="0.2">
      <c r="B4" t="s">
        <v>224</v>
      </c>
    </row>
    <row r="5" spans="1:5" s="20" customFormat="1" x14ac:dyDescent="0.2">
      <c r="A5" s="21" t="s">
        <v>115</v>
      </c>
      <c r="B5" t="s">
        <v>222</v>
      </c>
      <c r="C5" t="s">
        <v>223</v>
      </c>
      <c r="D5"/>
      <c r="E5"/>
    </row>
    <row r="6" spans="1:5" x14ac:dyDescent="0.2">
      <c r="A6" t="s">
        <v>224</v>
      </c>
      <c r="B6" s="180"/>
      <c r="C6" s="180"/>
    </row>
    <row r="7" spans="1:5" x14ac:dyDescent="0.2">
      <c r="A7" t="s">
        <v>48</v>
      </c>
      <c r="B7" s="177"/>
      <c r="C7" s="177"/>
    </row>
  </sheetData>
  <sheetProtection algorithmName="SHA-512" hashValue="YoHgacOBP3Zc7DKoZgiOLhmU+er8KFW2dGIjxm+aALicYs2Wjfkx8GffrI7dvHON1gSDc05bVwcrctyjYBINcw==" saltValue="uO6bK6+KxCg2e4wU2FAuHw==" spinCount="100000" sheet="1" objects="1" scenarios="1" selectLockedCells="1" selectUnlockedCells="1"/>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A2514704</value>
    </field>
    <field name="Objective-Title">
      <value order="0">Document No. 04c - Haemophilia A - Supplier Management Information Template</value>
    </field>
    <field name="Objective-Description">
      <value order="0"/>
    </field>
    <field name="Objective-CreationStamp">
      <value order="0">2020-02-20T13:16:46Z</value>
    </field>
    <field name="Objective-IsApproved">
      <value order="0">false</value>
    </field>
    <field name="Objective-IsPublished">
      <value order="0">true</value>
    </field>
    <field name="Objective-DatePublished">
      <value order="0">2020-02-25T11:01:01Z</value>
    </field>
    <field name="Objective-ModificationStamp">
      <value order="0">2020-02-25T11:01:01Z</value>
    </field>
    <field name="Objective-Owner">
      <value order="0">Bell, Karen</value>
    </field>
    <field name="Objective-Path">
      <value order="0">Global Folder:05 Blood Products Team Projects and Contracts:Live Projects:19 Specialised Pharmaceuticals projects and contracts 2019:CM/PHS/17/5564 - Products for the treatment of Haemophilia A:03 Tender for CM/PHS/17/5564 - Products for the treatment of Haemophilia A:04  ITO Documents:ITO Documents</value>
    </field>
    <field name="Objective-Parent">
      <value order="0">ITO Documents</value>
    </field>
    <field name="Objective-State">
      <value order="0">Published</value>
    </field>
    <field name="Objective-VersionId">
      <value order="0">vA3826756</value>
    </field>
    <field name="Objective-Version">
      <value order="0">4.0</value>
    </field>
    <field name="Objective-VersionNumber">
      <value order="0">4</value>
    </field>
    <field name="Objective-VersionComment">
      <value order="0"/>
    </field>
    <field name="Objective-FileNumber">
      <value order="0">qA18641</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README</vt:lpstr>
      <vt:lpstr>MonthlySalesData</vt:lpstr>
      <vt:lpstr>Customers</vt:lpstr>
      <vt:lpstr>Products</vt:lpstr>
      <vt:lpstr>pvt</vt:lpstr>
      <vt:lpstr>Customers!Print_Area</vt:lpstr>
      <vt:lpstr>MonthlySalesData!Print_Area</vt:lpstr>
      <vt:lpstr>Products!Print_Area</vt:lpstr>
      <vt:lpstr>README!Print_Area</vt:lpstr>
      <vt:lpstr>Customers!Print_Titles</vt:lpstr>
      <vt:lpstr>Products!Print_Titles</vt:lpstr>
    </vt:vector>
  </TitlesOfParts>
  <Company>NHS Purchasing and Supply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srobertson</dc:creator>
  <cp:lastModifiedBy>Grieve, Philip</cp:lastModifiedBy>
  <cp:lastPrinted>2015-08-05T09:56:18Z</cp:lastPrinted>
  <dcterms:created xsi:type="dcterms:W3CDTF">2008-04-02T09:31:04Z</dcterms:created>
  <dcterms:modified xsi:type="dcterms:W3CDTF">2020-02-25T11:00:54Z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A2514704</vt:lpwstr>
  </property>
  <property fmtid="{D5CDD505-2E9C-101B-9397-08002B2CF9AE}" pid="3" name="Objective-Comment">
    <vt:lpwstr/>
  </property>
  <property fmtid="{D5CDD505-2E9C-101B-9397-08002B2CF9AE}" pid="4" name="Objective-CreationStamp">
    <vt:filetime>2020-02-20T13:16:46Z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2020-02-25T11:01:01Z</vt:filetime>
  </property>
  <property fmtid="{D5CDD505-2E9C-101B-9397-08002B2CF9AE}" pid="8" name="Objective-ModificationStamp">
    <vt:filetime>2020-02-25T11:01:01Z</vt:filetime>
  </property>
  <property fmtid="{D5CDD505-2E9C-101B-9397-08002B2CF9AE}" pid="9" name="Objective-Owner">
    <vt:lpwstr>Bell, Karen</vt:lpwstr>
  </property>
  <property fmtid="{D5CDD505-2E9C-101B-9397-08002B2CF9AE}" pid="10" name="Objective-Path">
    <vt:lpwstr>Global Folder:05 Blood Products Team Projects and Contracts:Live Projects:19 Specialised Pharmaceuticals projects and contracts 2019:CM/PHS/17/5564 - Products for the treatment of Haemophilia A:03 Tender for CM/PHS/17/5564 - Products for the treatment of Haemophilia A:04  ITO Documents:ITO Documents</vt:lpwstr>
  </property>
  <property fmtid="{D5CDD505-2E9C-101B-9397-08002B2CF9AE}" pid="11" name="Objective-Parent">
    <vt:lpwstr>ITO Documents</vt:lpwstr>
  </property>
  <property fmtid="{D5CDD505-2E9C-101B-9397-08002B2CF9AE}" pid="12" name="Objective-State">
    <vt:lpwstr>Published</vt:lpwstr>
  </property>
  <property fmtid="{D5CDD505-2E9C-101B-9397-08002B2CF9AE}" pid="13" name="Objective-Title">
    <vt:lpwstr>Document No. 04c - Haemophilia A - Supplier Management Information Template</vt:lpwstr>
  </property>
  <property fmtid="{D5CDD505-2E9C-101B-9397-08002B2CF9AE}" pid="14" name="Objective-Version">
    <vt:lpwstr>4.0</vt:lpwstr>
  </property>
  <property fmtid="{D5CDD505-2E9C-101B-9397-08002B2CF9AE}" pid="15" name="Objective-VersionComment">
    <vt:lpwstr/>
  </property>
  <property fmtid="{D5CDD505-2E9C-101B-9397-08002B2CF9AE}" pid="16" name="Objective-VersionNumber">
    <vt:r8>4</vt:r8>
  </property>
  <property fmtid="{D5CDD505-2E9C-101B-9397-08002B2CF9AE}" pid="17" name="Objective-FileNumber">
    <vt:lpwstr>qA18641</vt:lpwstr>
  </property>
  <property fmtid="{D5CDD505-2E9C-101B-9397-08002B2CF9AE}" pid="18" name="Objective-Classification">
    <vt:lpwstr/>
  </property>
  <property fmtid="{D5CDD505-2E9C-101B-9397-08002B2CF9AE}" pid="19" name="Objective-Caveats">
    <vt:lpwstr/>
  </property>
  <property fmtid="{D5CDD505-2E9C-101B-9397-08002B2CF9AE}" pid="20" name="SV_QUERY_LIST_4F35BF76-6C0D-4D9B-82B2-816C12CF3733">
    <vt:lpwstr>empty_477D106A-C0D6-4607-AEBD-E2C9D60EA279</vt:lpwstr>
  </property>
  <property fmtid="{D5CDD505-2E9C-101B-9397-08002B2CF9AE}" pid="21" name="SV_HIDDEN_GRID_QUERY_LIST_4F35BF76-6C0D-4D9B-82B2-816C12CF3733">
    <vt:lpwstr>empty_477D106A-C0D6-4607-AEBD-E2C9D60EA279</vt:lpwstr>
  </property>
  <property fmtid="{D5CDD505-2E9C-101B-9397-08002B2CF9AE}" pid="22" name="Objective-Description">
    <vt:lpwstr/>
  </property>
  <property fmtid="{D5CDD505-2E9C-101B-9397-08002B2CF9AE}" pid="23" name="Objective-VersionId">
    <vt:lpwstr>vA3826756</vt:lpwstr>
  </property>
</Properties>
</file>