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https://chemonics.sharepoint.com/sites/PRJ6093/700/710-719 Local_Procurement/713 Project Procurements/PFRU2-2025-147_Specialised equipment/02 Solicitation/"/>
    </mc:Choice>
  </mc:AlternateContent>
  <xr:revisionPtr revIDLastSave="498" documentId="14_{E1CB2833-C72C-453B-AF69-FAD6CA6D2AEA}" xr6:coauthVersionLast="47" xr6:coauthVersionMax="47" xr10:uidLastSave="{A2BB79FC-BAD9-454C-94E0-94613587F499}"/>
  <bookViews>
    <workbookView xWindow="-108" yWindow="-108" windowWidth="23256" windowHeight="12456" xr2:uid="{00000000-000D-0000-FFFF-FFFF00000000}"/>
  </bookViews>
  <sheets>
    <sheet name="ToR" sheetId="13" r:id="rId1"/>
    <sheet name="Sheet2" sheetId="15" state="hidden" r:id="rId2"/>
    <sheet name="Sheet1" sheetId="14" state="hidden" r:id="rId3"/>
  </sheets>
  <definedNames>
    <definedName name="_xlnm._FilterDatabase" localSheetId="0" hidden="1">ToR!$A$3:$G$17</definedName>
    <definedName name="_xlnm.Print_Area" localSheetId="0">ToR!$A$1:$I$17</definedName>
    <definedName name="solver_adj" localSheetId="1" hidden="1">Sheet2!$E$4:$E$5</definedName>
    <definedName name="solver_cvg" localSheetId="1" hidden="1">0.0001</definedName>
    <definedName name="solver_drv" localSheetId="1" hidden="1">1</definedName>
    <definedName name="solver_eng" localSheetId="1" hidden="1">1</definedName>
    <definedName name="solver_est" localSheetId="1" hidden="1">1</definedName>
    <definedName name="solver_itr" localSheetId="1" hidden="1">2147483647</definedName>
    <definedName name="solver_lhs1" localSheetId="1" hidden="1">Sheet2!$E$4</definedName>
    <definedName name="solver_lhs2" localSheetId="1" hidden="1">Sheet2!$E$5</definedName>
    <definedName name="solver_lhs3" localSheetId="1" hidden="1">Sheet2!$E$5</definedName>
    <definedName name="solver_mip" localSheetId="1" hidden="1">2147483647</definedName>
    <definedName name="solver_mni" localSheetId="1" hidden="1">30</definedName>
    <definedName name="solver_mrt" localSheetId="1" hidden="1">0.075</definedName>
    <definedName name="solver_msl" localSheetId="1" hidden="1">2</definedName>
    <definedName name="solver_neg" localSheetId="1" hidden="1">1</definedName>
    <definedName name="solver_nod" localSheetId="1" hidden="1">2147483647</definedName>
    <definedName name="solver_num" localSheetId="1" hidden="1">3</definedName>
    <definedName name="solver_nwt" localSheetId="1" hidden="1">1</definedName>
    <definedName name="solver_opt" localSheetId="1" hidden="1">Sheet2!$E$7</definedName>
    <definedName name="solver_pre" localSheetId="1" hidden="1">0.000001</definedName>
    <definedName name="solver_rbv" localSheetId="1" hidden="1">1</definedName>
    <definedName name="solver_rel1" localSheetId="1" hidden="1">3</definedName>
    <definedName name="solver_rel2" localSheetId="1" hidden="1">3</definedName>
    <definedName name="solver_rel3" localSheetId="1" hidden="1">3</definedName>
    <definedName name="solver_rhs1" localSheetId="1" hidden="1">1</definedName>
    <definedName name="solver_rhs2" localSheetId="1" hidden="1">Sheet2!$E$4</definedName>
    <definedName name="solver_rhs3" localSheetId="1" hidden="1">1</definedName>
    <definedName name="solver_rlx" localSheetId="1" hidden="1">2</definedName>
    <definedName name="solver_rsd" localSheetId="1" hidden="1">0</definedName>
    <definedName name="solver_scl" localSheetId="1" hidden="1">1</definedName>
    <definedName name="solver_sho" localSheetId="1" hidden="1">2</definedName>
    <definedName name="solver_ssz" localSheetId="1" hidden="1">100</definedName>
    <definedName name="solver_tim" localSheetId="1" hidden="1">2147483647</definedName>
    <definedName name="solver_tol" localSheetId="1" hidden="1">0.01</definedName>
    <definedName name="solver_typ" localSheetId="1" hidden="1">3</definedName>
    <definedName name="solver_val" localSheetId="1" hidden="1">3590</definedName>
    <definedName name="solver_ver" localSheetId="1" hidden="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13" l="1"/>
  <c r="J9" i="13"/>
  <c r="J5" i="13"/>
  <c r="J6" i="13"/>
  <c r="J7" i="13"/>
  <c r="J10" i="13"/>
  <c r="J13" i="13"/>
  <c r="J14" i="13"/>
  <c r="J15" i="13"/>
  <c r="J55" i="15"/>
  <c r="J54" i="15"/>
  <c r="J53" i="15"/>
  <c r="J51" i="15"/>
  <c r="J50" i="15"/>
  <c r="J49" i="15"/>
  <c r="J16" i="15"/>
  <c r="J15" i="15"/>
  <c r="J17" i="15"/>
  <c r="I5" i="15"/>
  <c r="I4" i="15"/>
  <c r="E7" i="15"/>
  <c r="I6" i="15"/>
  <c r="J16" i="13" l="1"/>
  <c r="J11" i="13"/>
  <c r="J17" i="13" s="1"/>
</calcChain>
</file>

<file path=xl/sharedStrings.xml><?xml version="1.0" encoding="utf-8"?>
<sst xmlns="http://schemas.openxmlformats.org/spreadsheetml/2006/main" count="100" uniqueCount="84">
  <si>
    <t>№</t>
  </si>
  <si>
    <t>Name according to the procurement - Description and Specifications of Item
|
(It is allowed to submit analogues for any positions)</t>
  </si>
  <si>
    <t>Назва згідно закупівлі - Опис і специфікації предмету закупівлі
|
(Дозволяється подача аналогів на будь-які позиції)</t>
  </si>
  <si>
    <t>Order Qty
|
Об'єм замовлення</t>
  </si>
  <si>
    <t>Name according to the proposal 
| 
Назва згідно пропозиції</t>
  </si>
  <si>
    <t>Proposed description &amp; technical specifications (include brand &amp; model (if applicable), etc.) 
|
Пропонований опис і технічні характеристики (включаючи марку та модель(за наявності), тощо)</t>
  </si>
  <si>
    <t>Delivery time - calendar days (after PO signing) 
|
Термін поставки - календарні дні (після підписання Договору на поставку)</t>
  </si>
  <si>
    <t>Unit Price, UAH excl. VAT
| 
Ціна за од-цю, грн. без ПДВ</t>
  </si>
  <si>
    <t>Total Price, UAH excl. VAT
| 
Загальна ціна, грн. без ПДВ</t>
  </si>
  <si>
    <t>LOT 1 (Frequency control devices) / ЛОТ 1 (Прилади частотного регулювання)</t>
  </si>
  <si>
    <r>
      <rPr>
        <b/>
        <i/>
        <sz val="12"/>
        <rFont val="Calibri"/>
        <family val="2"/>
        <scheme val="minor"/>
      </rPr>
      <t>Frequency control device 400 kW 400 V (European standard)/ 380 V (Ukrainian standard)</t>
    </r>
    <r>
      <rPr>
        <sz val="12"/>
        <rFont val="Calibri"/>
        <family val="2"/>
        <scheme val="minor"/>
      </rPr>
      <t xml:space="preserve">
Technical requirements:
Rated current: 745 A;
Mmax (1 min.): 110-130%;
Current for 1 min.: 819.5 A;
Max. output frequency: 590 Hz;
Dimensions (HxWxD): 1547x585x498 mm.</t>
    </r>
  </si>
  <si>
    <r>
      <rPr>
        <b/>
        <i/>
        <sz val="12"/>
        <rFont val="Calibri"/>
        <family val="2"/>
        <scheme val="minor"/>
      </rPr>
      <t>Прилад частотного регулювання 400 кВт 400 В (європейський стандарт)/ 380 В (український стандарт)</t>
    </r>
    <r>
      <rPr>
        <sz val="12"/>
        <rFont val="Calibri"/>
        <family val="2"/>
        <scheme val="minor"/>
      </rPr>
      <t xml:space="preserve">
Технічні вимоги:
Номінальний струм: 745 А;
Mmax (1 хв.): 110-130%;
Струм протягом 1 хв.: 819.5 А;
Макс. частота на виході: 590 Гц;
Габарити (ВхШхГ): 1547x585x498 мм.</t>
    </r>
  </si>
  <si>
    <r>
      <rPr>
        <b/>
        <i/>
        <sz val="12"/>
        <rFont val="Calibri"/>
        <family val="2"/>
        <scheme val="minor"/>
      </rPr>
      <t>Frequency control device 250 kW 400 V (European standard)/ 380 V (Ukrainian standard)</t>
    </r>
    <r>
      <rPr>
        <sz val="12"/>
        <rFont val="Calibri"/>
        <family val="2"/>
        <scheme val="minor"/>
      </rPr>
      <t xml:space="preserve">
Technical requirements:
Rated current: 480 A;
Mmax (1 min.): 110-130%;
Current for 1 min.: 528 A;
Max. output frequency: 590 Hz;
Dimensions (HxWxD): 1327x408x375 mm.</t>
    </r>
  </si>
  <si>
    <r>
      <t xml:space="preserve">Прилад частотного регулювання 250 кВт 400 В (європейський стандарт)/ 380 В (український стандарт)
</t>
    </r>
    <r>
      <rPr>
        <sz val="12"/>
        <rFont val="Calibri"/>
        <family val="2"/>
        <scheme val="minor"/>
      </rPr>
      <t>Технічні вимоги:
Номінальний струм: 480 А;
Mmax (1 хв.): 110-130%;
Струм протягом 1 хв.: 528 А;
Макс. частота на виході: 590 Гц;
Габарити (ВхШхГ): 1327x408x375 мм.</t>
    </r>
  </si>
  <si>
    <r>
      <rPr>
        <b/>
        <i/>
        <sz val="12"/>
        <rFont val="Calibri"/>
        <family val="2"/>
        <scheme val="minor"/>
      </rPr>
      <t>Frequency control device 110 kW 400 V (European standard)/ 380 V (Ukrainian standard)</t>
    </r>
    <r>
      <rPr>
        <sz val="12"/>
        <rFont val="Calibri"/>
        <family val="2"/>
        <scheme val="minor"/>
      </rPr>
      <t xml:space="preserve">
Technical requirements:
Rated current: 212 A;
Mmax (1 min.): 110-130%;
Current for 1 min.: 233.2 A;
Max. output frequency: 590 Hz;
Dimensions (HxWxD): 1046x408x375 mm.</t>
    </r>
  </si>
  <si>
    <r>
      <rPr>
        <b/>
        <i/>
        <sz val="12"/>
        <rFont val="Calibri"/>
        <family val="2"/>
        <scheme val="minor"/>
      </rPr>
      <t>Прилад частотного регулювання 110 кВт 400 В (європейський стандарт)/ 380 В (український стандарт)</t>
    </r>
    <r>
      <rPr>
        <sz val="12"/>
        <rFont val="Calibri"/>
        <family val="2"/>
        <scheme val="minor"/>
      </rPr>
      <t xml:space="preserve">
Технічні вимоги:
Номінальний струм: 212 А;
Mmax (1 хв.): 110-130%;
Струм протягом 1 хв.: 233.2 А;
Макс. частота на виході: 590 Гц;
Габарити (ВхШхГ): 1046x408x375 мм.</t>
    </r>
  </si>
  <si>
    <r>
      <rPr>
        <b/>
        <i/>
        <sz val="12"/>
        <rFont val="Calibri"/>
        <family val="2"/>
        <scheme val="minor"/>
      </rPr>
      <t>Frequency control device 75 kW 400 V (European standard)/ 380 V (Ukrainian standard)</t>
    </r>
    <r>
      <rPr>
        <sz val="12"/>
        <rFont val="Calibri"/>
        <family val="2"/>
        <scheme val="minor"/>
      </rPr>
      <t xml:space="preserve">
Technical requirements:
Rated current: 147 A;
Mmax (1 min.): 110-130%;
Current for 1 min.: 161.7 A;
Max. output frequency: 590 Hz;
Dimensions (HxWxD): 660x370x333 mm.</t>
    </r>
  </si>
  <si>
    <r>
      <rPr>
        <b/>
        <i/>
        <sz val="12"/>
        <rFont val="Calibri"/>
        <family val="2"/>
        <scheme val="minor"/>
      </rPr>
      <t>Прилад частотного регулювання 75 кВт 400 В (європейський стандарт)/ 380 В (український стандарт)</t>
    </r>
    <r>
      <rPr>
        <sz val="12"/>
        <rFont val="Calibri"/>
        <family val="2"/>
        <scheme val="minor"/>
      </rPr>
      <t xml:space="preserve">
Технічні вимоги:
Номінальний струм: 147 А;
Mmax (1 хв.): 110-130%;
Струм протягом 1 хв.: 161,7 А;
Макс. частота на виході: 590 Гц;
Габарити (ВхШхГ): 660x370x333 мм.</t>
    </r>
  </si>
  <si>
    <r>
      <rPr>
        <b/>
        <i/>
        <sz val="12"/>
        <rFont val="Calibri"/>
        <family val="2"/>
        <scheme val="minor"/>
      </rPr>
      <t>Frequency control device 30 kW 400 V (European standard)/ 380 V (Ukrainian standard)</t>
    </r>
    <r>
      <rPr>
        <sz val="12"/>
        <rFont val="Calibri"/>
        <family val="2"/>
        <scheme val="minor"/>
      </rPr>
      <t xml:space="preserve">
Technical requirements:
Rated current: 61 A;
Mmax (1 min.): 110-130%;
Current for 1 min.: 67.1 A;
Max. output frequency: 590 Hz;
Dimensions (HxWxD): 520x230x242 mm.</t>
    </r>
  </si>
  <si>
    <r>
      <rPr>
        <b/>
        <i/>
        <sz val="12"/>
        <rFont val="Calibri"/>
        <family val="2"/>
        <scheme val="minor"/>
      </rPr>
      <t>Прилад частотного регулювання 30 кВт 400 В (європейський стандарт)/ 380 В (український стандарт)</t>
    </r>
    <r>
      <rPr>
        <sz val="12"/>
        <rFont val="Calibri"/>
        <family val="2"/>
        <scheme val="minor"/>
      </rPr>
      <t xml:space="preserve">
Технічні вимоги:
Номінальний струм: 61 А;
Mmax (1 хв.): 110-130%;
Струм протягом 1 хв.: 67,1 А;
Макс. частота на виході: 590 Гц;
Габарити (ВхШхГ): 520x230x242 мм.</t>
    </r>
  </si>
  <si>
    <r>
      <rPr>
        <b/>
        <i/>
        <sz val="12"/>
        <rFont val="Calibri"/>
        <family val="2"/>
        <scheme val="minor"/>
      </rPr>
      <t>Frequency control device 15 kW 400 V (European standard)/ 380 V (Ukrainian standard)</t>
    </r>
    <r>
      <rPr>
        <sz val="12"/>
        <rFont val="Calibri"/>
        <family val="2"/>
        <scheme val="minor"/>
      </rPr>
      <t xml:space="preserve">
Technical requirements:
Rated current: 32 A;
Mmax (1 min.): 110-130%;
Current for 1 min.: 35.2 A;
Max. output frequency: 590 Hz;
Dimensions (HxWxD): 399x165x249 mm.</t>
    </r>
  </si>
  <si>
    <r>
      <rPr>
        <b/>
        <i/>
        <sz val="12"/>
        <rFont val="Calibri"/>
        <family val="2"/>
        <scheme val="minor"/>
      </rPr>
      <t>Прилад частотного регулювання 15 кВт 400 В (європейський стандарт)/ 380 В (український стандарт)</t>
    </r>
    <r>
      <rPr>
        <sz val="12"/>
        <rFont val="Calibri"/>
        <family val="2"/>
        <scheme val="minor"/>
      </rPr>
      <t xml:space="preserve">
Технічні вимоги:
Номінальний струм: 32 А;
Mmax (1 хв.): 110-130%;
Струм протягом 1 хв.: 35,2 А;
Макс. частота на виході: 590 Гц;
Габарити (ВхШхГ): 399x165x249 мм.</t>
    </r>
  </si>
  <si>
    <t>Subtotal for LOT 1 | Проміжний підсумок ЛОТ 1</t>
  </si>
  <si>
    <t>LOT 2 (Electrical equipment and cables) / ЛОТ 2 (Електричне обладнання та кабелі)</t>
  </si>
  <si>
    <r>
      <rPr>
        <b/>
        <i/>
        <sz val="12"/>
        <rFont val="Calibri"/>
        <family val="2"/>
        <scheme val="minor"/>
      </rPr>
      <t>Contactor 160kW 1000V 250A</t>
    </r>
    <r>
      <rPr>
        <sz val="12"/>
        <rFont val="Calibri"/>
        <family val="2"/>
        <scheme val="minor"/>
      </rPr>
      <t xml:space="preserve">
Technical requirements:
motor control;
3-pole;
Power supply circuit: &lt;= 690V;
AC 50/60Hz;
control circuit voltage 220V 50 Hz;
motor power 160kW at 660...690V;
mechanical durability 5000000 cycles.</t>
    </r>
  </si>
  <si>
    <r>
      <rPr>
        <b/>
        <i/>
        <sz val="12"/>
        <rFont val="Calibri"/>
        <family val="2"/>
        <scheme val="minor"/>
      </rPr>
      <t>Контактор 160кВт 1000V 250 А</t>
    </r>
    <r>
      <rPr>
        <sz val="12"/>
        <rFont val="Calibri"/>
        <family val="2"/>
        <scheme val="minor"/>
      </rPr>
      <t xml:space="preserve">
Технічні вимоги:
управління двигуном; 
3-х полюсний;
Коло подачі живлення: &lt;= 690 В;
змінний струм 50/60 Гц;
напруга ланцюга керування 220В 50 Гц;
потужність двигуна 160 кВт на 660...690 В;
механічна зносостійкість 5000000 циклів.</t>
    </r>
  </si>
  <si>
    <r>
      <rPr>
        <b/>
        <i/>
        <sz val="12"/>
        <rFont val="Calibri"/>
        <family val="2"/>
        <scheme val="minor"/>
      </rPr>
      <t>Cable KG 1x120 mm2</t>
    </r>
    <r>
      <rPr>
        <sz val="12"/>
        <rFont val="Calibri"/>
        <family val="2"/>
        <scheme val="minor"/>
      </rPr>
      <t xml:space="preserve">
The single-core KG cable is made of copper multi-wire conductor, equipped with a rubber insulator and a hose sheath, which allows the cable to be used in various atmospheric and climatic conditions.
Technical requirements:
material copper;
type of insulation rubber;
Cross-section, mm² 120.</t>
    </r>
  </si>
  <si>
    <r>
      <rPr>
        <b/>
        <i/>
        <sz val="12"/>
        <rFont val="Calibri"/>
        <family val="2"/>
        <scheme val="minor"/>
      </rPr>
      <t xml:space="preserve">Кабель КГ 1х120 мм2
</t>
    </r>
    <r>
      <rPr>
        <sz val="12"/>
        <rFont val="Calibri"/>
        <family val="2"/>
        <scheme val="minor"/>
      </rPr>
      <t>Одножильний кабель КГ виготовлений з мідної багатодротяної жили, оснащений гумовим ізолятором і шланговою оболонкою, що дозволяє використовувати провід в різних атмосферно-кліматичних умовах.
Технічні вимоги:
матеріал мідь;
тип ізоляції гума;
Перетин, мм² 120.</t>
    </r>
  </si>
  <si>
    <r>
      <rPr>
        <b/>
        <i/>
        <sz val="12"/>
        <rFont val="Calibri"/>
        <family val="2"/>
        <scheme val="minor"/>
      </rPr>
      <t>Cable KG 1x95 mm2</t>
    </r>
    <r>
      <rPr>
        <sz val="12"/>
        <rFont val="Calibri"/>
        <family val="2"/>
        <scheme val="minor"/>
      </rPr>
      <t xml:space="preserve">
The single-core KG cable is made of copper multi-wire conductor, equipped with a rubber insulator and a hose sheath, which allows the cable to be used in various atmospheric and climatic conditions.
Technical requirements:
material copper;
type of insulation rubber;
Cross-section, mm² 95.</t>
    </r>
  </si>
  <si>
    <r>
      <rPr>
        <b/>
        <i/>
        <sz val="12"/>
        <rFont val="Calibri"/>
        <family val="2"/>
        <scheme val="minor"/>
      </rPr>
      <t>Кабель КГ 1х95 мм2</t>
    </r>
    <r>
      <rPr>
        <sz val="12"/>
        <rFont val="Calibri"/>
        <family val="2"/>
        <scheme val="minor"/>
      </rPr>
      <t xml:space="preserve">
Одножильний кабель КГ виготовлений з мідної багатодротяної жили, оснащений гумовим ізолятором і шланговою оболонкою, що дозволяє використовувати провід в різних атмосферно-кліматичних умовах.
Технічні вимоги:
матеріал мідь;
тип ізоляції гума;
Перетин, мм² 95.</t>
    </r>
  </si>
  <si>
    <t>Subtotal for LOT 2 | Проміжний підсумок ЛОТ 2</t>
  </si>
  <si>
    <t>Total amount VAT excl. |
Загальна сума без ПДВ</t>
  </si>
  <si>
    <r>
      <rPr>
        <b/>
        <sz val="14"/>
        <color rgb="FF000000"/>
        <rFont val="Calibri"/>
        <family val="2"/>
        <scheme val="minor"/>
      </rPr>
      <t>Core note 1:</t>
    </r>
    <r>
      <rPr>
        <sz val="14"/>
        <color rgb="FF000000"/>
        <rFont val="Calibri"/>
        <family val="2"/>
        <scheme val="minor"/>
      </rPr>
      <t xml:space="preserve"> Delivery destination - Chernihiv.The contractual delivery address will be provided to the successful bidder in the purchase order. /
</t>
    </r>
    <r>
      <rPr>
        <b/>
        <sz val="14"/>
        <color rgb="FF000000"/>
        <rFont val="Calibri"/>
        <family val="2"/>
        <scheme val="minor"/>
      </rPr>
      <t>Основна примітка 1:</t>
    </r>
    <r>
      <rPr>
        <sz val="14"/>
        <color rgb="FF000000"/>
        <rFont val="Calibri"/>
        <family val="2"/>
        <scheme val="minor"/>
      </rPr>
      <t xml:space="preserve"> Місце доставки - м. Чернігів. Контрактна адреса доставки буде надана переможцю тендеру в договорі про закупівлю.
</t>
    </r>
    <r>
      <rPr>
        <b/>
        <sz val="14"/>
        <color rgb="FF000000"/>
        <rFont val="Calibri"/>
        <family val="2"/>
        <scheme val="minor"/>
      </rPr>
      <t xml:space="preserve">General notes: / Загальні примітки:
</t>
    </r>
    <r>
      <rPr>
        <sz val="14"/>
        <color rgb="FF000000"/>
        <rFont val="Calibri"/>
        <family val="2"/>
        <scheme val="minor"/>
      </rPr>
      <t xml:space="preserve">1•	All Goods offered in response to this ITT must be new and unused. / 
1•	Усі Товари, що пропонуються у відповідь на цю ITT, повинні бути новими та невикористаними.
2•	All electrical Goods must operate on 240V, 50Hz.  [ignore if not applicable] / 
2•	Всі електричні товари повинні працювати від мережі 240 В, 50 Гц.  [ігнорувати, якщо не застосовується]
</t>
    </r>
    <r>
      <rPr>
        <sz val="14"/>
        <rFont val="Calibri"/>
        <family val="2"/>
        <scheme val="minor"/>
      </rPr>
      <t>3</t>
    </r>
    <r>
      <rPr>
        <b/>
        <sz val="14"/>
        <rFont val="Calibri"/>
        <family val="2"/>
        <scheme val="minor"/>
      </rPr>
      <t>•</t>
    </r>
    <r>
      <rPr>
        <sz val="14"/>
        <color rgb="FF000000"/>
        <rFont val="Calibri"/>
        <family val="2"/>
        <scheme val="minor"/>
      </rPr>
      <t xml:space="preserve">	</t>
    </r>
    <r>
      <rPr>
        <sz val="14"/>
        <rFont val="Calibri"/>
        <family val="2"/>
        <scheme val="minor"/>
      </rPr>
      <t xml:space="preserve">Unit prices must include applicable delivery/unloading/carrying (if applicable) costs and local taxes, excluding VAT.  / 
3•	Ціни повинні включати відповідні витрати на доставку/розвантаження/заніс (якщо застосовується) та місцеві податки, без урахування ПДВ. 
</t>
    </r>
    <r>
      <rPr>
        <sz val="14"/>
        <color rgb="FF000000"/>
        <rFont val="Calibri"/>
        <family val="2"/>
        <scheme val="minor"/>
      </rPr>
      <t>4•	Unless otherwise indicated, stated brand names or models are for illustrative description only.  An equivalent substitute, as determined by the specifications, is acceptable. / 
4•	Якщо не вказано інше, зазначені торгові марки або моделі слугують лише для ілюстративного опису.  Допускається еквівалентна заміна, визначена технічними характеристиками.
5•	Warranty service and repair within the country of performance is required for all Goods under this ITT. The warranty coverage must be valid on all Goods for a minimum of twelve (12) months after delivery and acceptance of the Goods, unless otherwise specified in the technical specifications. / 
5•	Гарантійне обслуговування та ремонт у країні виконання робіт є обов'язковим для всіх Товарів за цією ІТТ. Гарантійне покриття має бути дійсним для всіх Товарів протягом щонайменше дванадцяти (12) місяців після доставки та приймання Товарів, якщо інше не зазначено в технічних специфікаціях.</t>
    </r>
  </si>
  <si>
    <t>Bidder to complete | Для заповненя постачальнику:</t>
  </si>
  <si>
    <t>Delivery Terms (INCOTERMS 2020): | 
Умови постачання (ІНКОТЕРМС 2020):</t>
  </si>
  <si>
    <t>DDP Chernihiv|Чернігів</t>
  </si>
  <si>
    <t>Payment terms (Chemonics requirement - 100% post-payment, NET within 30 c.d.): | 
Умови оплати (вимога Chemonics - 100% післяплата, NET протягом 30 к.д.):</t>
  </si>
  <si>
    <t>Bid validity (c.d.) | 
Термін дії пропозиції (к.д.)</t>
  </si>
  <si>
    <t xml:space="preserve">Bid currency: | 
Валюта пропозиції: </t>
  </si>
  <si>
    <t>UAH |гривня</t>
  </si>
  <si>
    <t xml:space="preserve">Length of warranty on offered item:
Термін дії гарантії на запропонований товар: 		 </t>
  </si>
  <si>
    <t>Company name according to the Charter: | 
Назва компанії згідно Статуту:</t>
  </si>
  <si>
    <t>EDRPOU | ЄДРПОУ:</t>
  </si>
  <si>
    <t>Signature of the company representative and Stamp | 
Підпис представника підприємства та Печатка</t>
  </si>
  <si>
    <t>Date | Дата:</t>
  </si>
  <si>
    <t>Contact person of the company (whith role): | 
Контактна особа компанії (із зазначенням посади):</t>
  </si>
  <si>
    <t>Mobile: | Мобільний:</t>
  </si>
  <si>
    <t>E-mail: |
Електронна пошта:</t>
  </si>
  <si>
    <t>Після заповнення, вимога Chemonics - надати цей документ у підписаному/завіреному печаткою форматі PDF та Excel. |
Once completed, Chemonics requirement - provide this document in both signed/stamped PDF and Excel formats.</t>
  </si>
  <si>
    <t>x</t>
  </si>
  <si>
    <t>Пропозиція по тендеру</t>
  </si>
  <si>
    <t>Запропоновано</t>
  </si>
  <si>
    <t>Ціна</t>
  </si>
  <si>
    <t>Кількість</t>
  </si>
  <si>
    <t>Сума</t>
  </si>
  <si>
    <t>ДСП Egger U 963 ST9 Діамант сірий (Антрацит) 2800х2070х25 мм Нарізані ДСП плити товщина 25 мл. Темно сірого або чорного кольору з матавим покриттям з кромкою чорного кольору.
Висота 2700 см (з кромкою)
Ширина 30 см (з кромкою)</t>
  </si>
  <si>
    <t>ДСП U963 ST9 Діамант сірий 2800х2070х25 мм EGGER (2024-26)
Висота 2700 см (з кромкою)
Ширина 30 см (з кромкою)</t>
  </si>
  <si>
    <t>ДСП Egger U 963 ST9 Діамант сірий (Антрацит) 2800х2070х25 мм Нарізані ДСП плити товщина 25 мл. Темно сірого або чорного кольору з матавим покриттям з кромкою чорного кольору. Довжина 900 см (з кромкою)
Ширина 30 см (без кромки)</t>
  </si>
  <si>
    <t>ДСП U963 ST9 Діамант сірий 2800х2070х25 мм EGGER (2024-26)
Довжина 900 см (з кромкою)
Ширина 30 см (без кромки)</t>
  </si>
  <si>
    <t>Before</t>
  </si>
  <si>
    <t>Description</t>
  </si>
  <si>
    <t>UoM</t>
  </si>
  <si>
    <t>Qty</t>
  </si>
  <si>
    <t>Price</t>
  </si>
  <si>
    <t>Amount</t>
  </si>
  <si>
    <r>
      <t xml:space="preserve">Egger chipboard U 963 ST9 Diamond gray (Anthracite) 2800x2070x25 mm Sliced chipboard boards 25 ml thick. Dark gray or black with a matte finish with a black edge banding. Height </t>
    </r>
    <r>
      <rPr>
        <b/>
        <sz val="11"/>
        <color theme="1"/>
        <rFont val="Calibri"/>
        <family val="2"/>
        <scheme val="minor"/>
      </rPr>
      <t>2700</t>
    </r>
    <r>
      <rPr>
        <sz val="11"/>
        <color theme="1"/>
        <rFont val="Calibri"/>
        <family val="2"/>
        <scheme val="minor"/>
      </rPr>
      <t xml:space="preserve"> mm (with edge banding) Width </t>
    </r>
    <r>
      <rPr>
        <b/>
        <sz val="11"/>
        <color theme="1"/>
        <rFont val="Calibri"/>
        <family val="2"/>
        <scheme val="minor"/>
      </rPr>
      <t>300</t>
    </r>
    <r>
      <rPr>
        <sz val="11"/>
        <color theme="1"/>
        <rFont val="Calibri"/>
        <family val="2"/>
        <scheme val="minor"/>
      </rPr>
      <t xml:space="preserve"> mm (with edge banding)</t>
    </r>
  </si>
  <si>
    <t>sheet</t>
  </si>
  <si>
    <t>Edge ABS U963 ST9 Diamond Gray 43*2 mm (75 m/p) EGGER Щ(2024-26)</t>
  </si>
  <si>
    <t>linear meter</t>
  </si>
  <si>
    <t>Now</t>
  </si>
  <si>
    <t>Chipboard U963 ST9 Diamond gray 2800x2070x25 mm EGGER (2024-26) Height 2700 mm (with edge) Width 300 mm (with edge)</t>
  </si>
  <si>
    <t>pcs</t>
  </si>
  <si>
    <t>Chipboard U963 ST9 Diamond gray 2800x2070x25 mm EGGER (2024-26) Length 900 mm (with edge banding) Width 300 mm (without edge banding)</t>
  </si>
  <si>
    <t>Плити мінераловатні ТЕХНОБЛОК СТАНДАРТ 1200*600*100мм (6 плит)</t>
  </si>
  <si>
    <t>м2</t>
  </si>
  <si>
    <t>Високопілля, вул. Енергетична (Гагаріна), 7</t>
  </si>
  <si>
    <t>Утеплювач Техноблок Стандарт 1200х600х50мм (5,76/8пл) МП</t>
  </si>
  <si>
    <t>Плити теплоізоляційні з минеральної вати на синтетичному зв'язуючому Izovat-LS(1000x600x100 мм)</t>
  </si>
  <si>
    <t>Shkilna 104, Kalynivske village, 74131 , Beryslav district, Kherson Oblast 
(47.11839256223751, 32.982446441864816)</t>
  </si>
  <si>
    <t>Shkilna 120, Kalynivske village, 74131 , Beryslav district, Kherson Oblast (47.11650667082786, 32.97544873404343)</t>
  </si>
  <si>
    <t>pc | шт</t>
  </si>
  <si>
    <t>m | м</t>
  </si>
  <si>
    <t>UoM
|
Одиниця виміру</t>
  </si>
  <si>
    <t>ITT No. PFRU2-2025-147 Procurement of electronic equipment and frequency control devices | ITT № PFRU2-2025-147 Закупівля електронного обладнання та приладів частотного регулювання
Volume 3 - Terms of Reference (ToR)/Specifications | Розділ 3 - Технічне завдання (ТЗ)/Специфікації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</si>
</sst>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8">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alibri"/>
      <family val="2"/>
      <scheme val="minor"/>
    </font>
    <font>
      <sz val="10"/>
      <color theme="1"/>
      <name val="Calibri"/>
      <family val="2"/>
      <scheme val="minor"/>
    </font>
    <font>
      <b/>
      <sz val="10"/>
      <name val="Calibri"/>
      <family val="2"/>
      <scheme val="minor"/>
    </font>
    <font>
      <sz val="11"/>
      <color theme="1"/>
      <name val="Calibri"/>
      <family val="2"/>
      <scheme val="minor"/>
    </font>
    <font>
      <b/>
      <sz val="11"/>
      <color theme="0"/>
      <name val="Calibri"/>
      <family val="2"/>
      <scheme val="minor"/>
    </font>
    <font>
      <b/>
      <sz val="16"/>
      <name val="Calibri"/>
      <family val="2"/>
      <scheme val="minor"/>
    </font>
    <font>
      <u/>
      <sz val="11"/>
      <color theme="10"/>
      <name val="Calibri"/>
      <family val="2"/>
      <scheme val="minor"/>
    </font>
    <font>
      <b/>
      <sz val="11"/>
      <color theme="1"/>
      <name val="Calibri"/>
      <family val="2"/>
      <scheme val="minor"/>
    </font>
    <font>
      <sz val="11"/>
      <color theme="1"/>
      <name val="Calibri"/>
      <family val="2"/>
      <charset val="134"/>
      <scheme val="minor"/>
    </font>
    <font>
      <b/>
      <sz val="12"/>
      <color theme="1"/>
      <name val="Calibri"/>
      <family val="2"/>
      <scheme val="minor"/>
    </font>
    <font>
      <b/>
      <sz val="12"/>
      <color theme="0"/>
      <name val="Calibri"/>
      <family val="2"/>
      <scheme val="minor"/>
    </font>
    <font>
      <sz val="12"/>
      <color theme="1"/>
      <name val="Calibri"/>
      <family val="2"/>
      <scheme val="minor"/>
    </font>
    <font>
      <sz val="12"/>
      <name val="Calibri"/>
      <family val="2"/>
      <scheme val="minor"/>
    </font>
    <font>
      <sz val="8"/>
      <name val="Calibri"/>
      <family val="2"/>
      <scheme val="minor"/>
    </font>
    <font>
      <b/>
      <sz val="14"/>
      <color theme="1"/>
      <name val="Calibri"/>
      <family val="2"/>
      <scheme val="minor"/>
    </font>
    <font>
      <sz val="14"/>
      <color theme="1"/>
      <name val="Calibri"/>
      <family val="2"/>
      <scheme val="minor"/>
    </font>
    <font>
      <b/>
      <i/>
      <sz val="16"/>
      <color rgb="FFFF0000"/>
      <name val="Calibri"/>
      <family val="2"/>
      <scheme val="minor"/>
    </font>
    <font>
      <b/>
      <sz val="12"/>
      <name val="Calibri"/>
      <family val="2"/>
      <scheme val="minor"/>
    </font>
    <font>
      <sz val="14"/>
      <color rgb="FF000000"/>
      <name val="Calibri"/>
      <family val="2"/>
      <scheme val="minor"/>
    </font>
    <font>
      <b/>
      <sz val="14"/>
      <name val="Calibri"/>
      <family val="2"/>
      <scheme val="minor"/>
    </font>
    <font>
      <b/>
      <sz val="14"/>
      <color rgb="FF000000"/>
      <name val="Calibri"/>
      <family val="2"/>
      <scheme val="minor"/>
    </font>
    <font>
      <sz val="14"/>
      <name val="Calibri"/>
      <family val="2"/>
      <scheme val="minor"/>
    </font>
    <font>
      <b/>
      <i/>
      <sz val="12"/>
      <name val="Calibri"/>
      <family val="2"/>
      <scheme val="minor"/>
    </font>
  </fonts>
  <fills count="9">
    <fill>
      <patternFill patternType="none"/>
    </fill>
    <fill>
      <patternFill patternType="gray125"/>
    </fill>
    <fill>
      <patternFill patternType="solid">
        <fgColor rgb="FF005065"/>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5" tint="0.59999389629810485"/>
        <bgColor theme="4" tint="0.79998168889431442"/>
      </patternFill>
    </fill>
    <fill>
      <patternFill patternType="solid">
        <fgColor theme="5" tint="0.59999389629810485"/>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ck">
        <color auto="1"/>
      </left>
      <right/>
      <top style="thin">
        <color auto="1"/>
      </top>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diagonal/>
    </border>
    <border>
      <left style="thin">
        <color auto="1"/>
      </left>
      <right style="medium">
        <color indexed="64"/>
      </right>
      <top style="thin">
        <color auto="1"/>
      </top>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right style="medium">
        <color indexed="64"/>
      </right>
      <top style="thin">
        <color auto="1"/>
      </top>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s>
  <cellStyleXfs count="7">
    <xf numFmtId="0" fontId="0" fillId="0" borderId="0"/>
    <xf numFmtId="164" fontId="8"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4" fillId="0" borderId="0"/>
    <xf numFmtId="0" fontId="3" fillId="0" borderId="0"/>
    <xf numFmtId="164" fontId="3" fillId="0" borderId="0" applyFont="0" applyFill="0" applyBorder="0" applyAlignment="0" applyProtection="0"/>
  </cellStyleXfs>
  <cellXfs count="92">
    <xf numFmtId="0" fontId="0" fillId="0" borderId="0" xfId="0"/>
    <xf numFmtId="0" fontId="5" fillId="0" borderId="0" xfId="0" applyFont="1" applyAlignment="1">
      <alignment horizontal="center" vertical="center"/>
    </xf>
    <xf numFmtId="0" fontId="6" fillId="0" borderId="0" xfId="0" applyFont="1" applyAlignment="1">
      <alignment vertical="top"/>
    </xf>
    <xf numFmtId="0" fontId="6" fillId="0" borderId="0" xfId="0" applyFont="1" applyAlignment="1">
      <alignment horizontal="left" vertical="top" wrapText="1"/>
    </xf>
    <xf numFmtId="0" fontId="6" fillId="0" borderId="0" xfId="0" applyFont="1" applyAlignment="1">
      <alignment horizontal="center" vertical="center" wrapText="1"/>
    </xf>
    <xf numFmtId="0" fontId="0" fillId="0" borderId="1" xfId="0" applyBorder="1"/>
    <xf numFmtId="164" fontId="6" fillId="0" borderId="0" xfId="1" applyFont="1" applyBorder="1" applyAlignment="1">
      <alignment vertical="top"/>
    </xf>
    <xf numFmtId="0" fontId="0" fillId="0" borderId="0" xfId="0" applyAlignment="1">
      <alignment wrapText="1"/>
    </xf>
    <xf numFmtId="4" fontId="0" fillId="0" borderId="0" xfId="0" applyNumberFormat="1"/>
    <xf numFmtId="4" fontId="0" fillId="0" borderId="1" xfId="0" applyNumberFormat="1" applyBorder="1"/>
    <xf numFmtId="0" fontId="12" fillId="5" borderId="1" xfId="0" applyFont="1" applyFill="1" applyBorder="1" applyAlignment="1">
      <alignment horizontal="center" vertical="center"/>
    </xf>
    <xf numFmtId="4" fontId="14" fillId="0" borderId="0" xfId="0" applyNumberFormat="1" applyFont="1"/>
    <xf numFmtId="4" fontId="12" fillId="0" borderId="1" xfId="0" applyNumberFormat="1" applyFont="1" applyBorder="1"/>
    <xf numFmtId="0" fontId="10" fillId="3" borderId="7" xfId="0" applyFont="1" applyFill="1" applyBorder="1" applyAlignment="1">
      <alignment horizontal="centerContinuous" vertical="center" wrapText="1"/>
    </xf>
    <xf numFmtId="0" fontId="7" fillId="3" borderId="7" xfId="0" applyFont="1" applyFill="1" applyBorder="1" applyAlignment="1">
      <alignment horizontal="centerContinuous" vertical="center"/>
    </xf>
    <xf numFmtId="0" fontId="6" fillId="0" borderId="7" xfId="0" applyFont="1" applyBorder="1" applyAlignment="1">
      <alignment vertical="top"/>
    </xf>
    <xf numFmtId="0" fontId="9" fillId="2" borderId="8" xfId="0" applyFont="1" applyFill="1" applyBorder="1" applyAlignment="1">
      <alignment horizontal="center" vertical="center" wrapText="1"/>
    </xf>
    <xf numFmtId="0" fontId="9" fillId="2" borderId="10" xfId="0" applyFont="1" applyFill="1" applyBorder="1" applyAlignment="1">
      <alignment horizontal="center" vertical="center" wrapText="1"/>
    </xf>
    <xf numFmtId="164" fontId="9" fillId="2" borderId="8" xfId="1" applyFont="1" applyFill="1" applyBorder="1" applyAlignment="1">
      <alignment horizontal="center" vertical="center" wrapText="1"/>
    </xf>
    <xf numFmtId="0" fontId="17" fillId="4" borderId="8" xfId="0" applyFont="1" applyFill="1" applyBorder="1" applyAlignment="1">
      <alignment horizontal="left" vertical="top" wrapText="1"/>
    </xf>
    <xf numFmtId="0" fontId="17" fillId="4" borderId="8" xfId="0" applyFont="1" applyFill="1" applyBorder="1" applyAlignment="1">
      <alignment horizontal="center" vertical="center" wrapText="1"/>
    </xf>
    <xf numFmtId="0" fontId="13" fillId="3" borderId="10" xfId="0" applyFont="1" applyFill="1" applyBorder="1" applyAlignment="1">
      <alignment horizontal="left" vertical="top" wrapText="1"/>
    </xf>
    <xf numFmtId="2" fontId="16" fillId="3" borderId="11" xfId="1" applyNumberFormat="1" applyFont="1" applyFill="1" applyBorder="1" applyAlignment="1">
      <alignment horizontal="center" vertical="center"/>
    </xf>
    <xf numFmtId="0" fontId="3" fillId="0" borderId="0" xfId="5"/>
    <xf numFmtId="0" fontId="20" fillId="3" borderId="0" xfId="5" applyFont="1" applyFill="1" applyAlignment="1">
      <alignment vertical="top"/>
    </xf>
    <xf numFmtId="0" fontId="6" fillId="0" borderId="14" xfId="0" applyFont="1" applyBorder="1" applyAlignment="1">
      <alignment vertical="top"/>
    </xf>
    <xf numFmtId="0" fontId="10" fillId="3" borderId="15" xfId="0" applyFont="1" applyFill="1" applyBorder="1" applyAlignment="1">
      <alignment horizontal="centerContinuous" vertical="center" wrapText="1"/>
    </xf>
    <xf numFmtId="0" fontId="6" fillId="0" borderId="16" xfId="0" applyFont="1" applyBorder="1" applyAlignment="1">
      <alignment vertical="top"/>
    </xf>
    <xf numFmtId="0" fontId="9" fillId="2" borderId="17" xfId="0" applyFont="1" applyFill="1" applyBorder="1" applyAlignment="1">
      <alignment horizontal="center" vertical="center" wrapText="1"/>
    </xf>
    <xf numFmtId="0" fontId="17" fillId="4" borderId="17" xfId="0" applyFont="1" applyFill="1" applyBorder="1" applyAlignment="1">
      <alignment horizontal="center" vertical="center" wrapText="1"/>
    </xf>
    <xf numFmtId="2" fontId="16" fillId="3" borderId="18" xfId="1" applyNumberFormat="1" applyFont="1" applyFill="1" applyBorder="1" applyAlignment="1">
      <alignment horizontal="center" vertical="center"/>
    </xf>
    <xf numFmtId="2" fontId="15" fillId="2" borderId="20" xfId="1" applyNumberFormat="1" applyFont="1" applyFill="1" applyBorder="1" applyAlignment="1">
      <alignment horizontal="center" vertical="center"/>
    </xf>
    <xf numFmtId="0" fontId="6" fillId="0" borderId="21" xfId="0" applyFont="1" applyBorder="1" applyAlignment="1">
      <alignment vertical="top"/>
    </xf>
    <xf numFmtId="0" fontId="6" fillId="0" borderId="22" xfId="0" applyFont="1" applyBorder="1" applyAlignment="1">
      <alignment vertical="top"/>
    </xf>
    <xf numFmtId="0" fontId="22" fillId="4" borderId="8" xfId="0" applyFont="1" applyFill="1" applyBorder="1" applyAlignment="1">
      <alignment horizontal="left" vertical="top" wrapText="1"/>
    </xf>
    <xf numFmtId="0" fontId="16" fillId="0" borderId="0" xfId="0" applyFont="1" applyAlignment="1">
      <alignment vertical="top"/>
    </xf>
    <xf numFmtId="2" fontId="14" fillId="8" borderId="24" xfId="1" applyNumberFormat="1" applyFont="1" applyFill="1" applyBorder="1" applyAlignment="1">
      <alignment horizontal="center" vertical="center"/>
    </xf>
    <xf numFmtId="164" fontId="9" fillId="2" borderId="11" xfId="1" applyFont="1" applyFill="1" applyBorder="1" applyAlignment="1">
      <alignment horizontal="center" vertical="center" wrapText="1"/>
    </xf>
    <xf numFmtId="164" fontId="9" fillId="2" borderId="18" xfId="1" applyFont="1" applyFill="1" applyBorder="1" applyAlignment="1">
      <alignment horizontal="center" vertical="center" wrapText="1"/>
    </xf>
    <xf numFmtId="0" fontId="2" fillId="3" borderId="8" xfId="0" applyFont="1" applyFill="1" applyBorder="1" applyAlignment="1">
      <alignment horizontal="left" vertical="top" wrapText="1"/>
    </xf>
    <xf numFmtId="0" fontId="2" fillId="3" borderId="8" xfId="0" applyFont="1" applyFill="1" applyBorder="1" applyAlignment="1">
      <alignment horizontal="center" vertical="center" wrapText="1"/>
    </xf>
    <xf numFmtId="0" fontId="2" fillId="0" borderId="0" xfId="0" applyFont="1"/>
    <xf numFmtId="0" fontId="2" fillId="0" borderId="1" xfId="0" applyFont="1" applyBorder="1" applyAlignment="1">
      <alignment wrapText="1"/>
    </xf>
    <xf numFmtId="0" fontId="2" fillId="0" borderId="1" xfId="0" applyFont="1" applyBorder="1"/>
    <xf numFmtId="0" fontId="2" fillId="0" borderId="1" xfId="0" applyFont="1" applyBorder="1" applyAlignment="1">
      <alignment vertical="center" wrapText="1"/>
    </xf>
    <xf numFmtId="0" fontId="21" fillId="0" borderId="25" xfId="5" applyFont="1" applyBorder="1" applyAlignment="1">
      <alignment horizontal="left" vertical="center" wrapText="1"/>
    </xf>
    <xf numFmtId="0" fontId="21" fillId="0" borderId="26" xfId="5" applyFont="1" applyBorder="1" applyAlignment="1">
      <alignment horizontal="left" vertical="center" wrapText="1"/>
    </xf>
    <xf numFmtId="0" fontId="21" fillId="0" borderId="27" xfId="5" applyFont="1" applyBorder="1" applyAlignment="1">
      <alignment horizontal="left" vertical="center" wrapText="1"/>
    </xf>
    <xf numFmtId="0" fontId="19" fillId="3" borderId="21" xfId="5" applyFont="1" applyFill="1" applyBorder="1" applyAlignment="1">
      <alignment horizontal="right" vertical="center" wrapText="1"/>
    </xf>
    <xf numFmtId="0" fontId="19" fillId="3" borderId="0" xfId="5" applyFont="1" applyFill="1" applyAlignment="1">
      <alignment horizontal="right" vertical="center" wrapText="1"/>
    </xf>
    <xf numFmtId="0" fontId="19" fillId="3" borderId="6" xfId="5" applyFont="1" applyFill="1" applyBorder="1" applyAlignment="1">
      <alignment horizontal="right" vertical="center" wrapText="1"/>
    </xf>
    <xf numFmtId="0" fontId="24" fillId="3" borderId="21" xfId="5" applyFont="1" applyFill="1" applyBorder="1" applyAlignment="1">
      <alignment horizontal="right" vertical="center" wrapText="1"/>
    </xf>
    <xf numFmtId="0" fontId="24" fillId="3" borderId="0" xfId="5" applyFont="1" applyFill="1" applyAlignment="1">
      <alignment horizontal="right" vertical="center" wrapText="1"/>
    </xf>
    <xf numFmtId="0" fontId="24" fillId="3" borderId="6" xfId="5" applyFont="1" applyFill="1" applyBorder="1" applyAlignment="1">
      <alignment horizontal="right" vertical="center" wrapText="1"/>
    </xf>
    <xf numFmtId="0" fontId="19" fillId="3" borderId="21" xfId="5" applyFont="1" applyFill="1" applyBorder="1" applyAlignment="1">
      <alignment horizontal="right" vertical="center"/>
    </xf>
    <xf numFmtId="0" fontId="19" fillId="3" borderId="0" xfId="5" applyFont="1" applyFill="1" applyAlignment="1">
      <alignment horizontal="right" vertical="center"/>
    </xf>
    <xf numFmtId="0" fontId="19" fillId="3" borderId="6" xfId="5" applyFont="1" applyFill="1" applyBorder="1" applyAlignment="1">
      <alignment horizontal="right" vertical="center"/>
    </xf>
    <xf numFmtId="0" fontId="19" fillId="3" borderId="1" xfId="5" applyFont="1" applyFill="1" applyBorder="1" applyAlignment="1">
      <alignment horizontal="center" vertical="center"/>
    </xf>
    <xf numFmtId="0" fontId="19" fillId="3" borderId="24" xfId="5" applyFont="1" applyFill="1" applyBorder="1" applyAlignment="1">
      <alignment horizontal="center" vertical="center"/>
    </xf>
    <xf numFmtId="0" fontId="19" fillId="3" borderId="1" xfId="5" applyFont="1" applyFill="1" applyBorder="1" applyAlignment="1">
      <alignment horizontal="center" vertical="center" wrapText="1"/>
    </xf>
    <xf numFmtId="0" fontId="19" fillId="3" borderId="24" xfId="5" applyFont="1" applyFill="1" applyBorder="1" applyAlignment="1">
      <alignment horizontal="center" vertical="center" wrapText="1"/>
    </xf>
    <xf numFmtId="0" fontId="19" fillId="3" borderId="15" xfId="5" applyFont="1" applyFill="1" applyBorder="1" applyAlignment="1">
      <alignment horizontal="right" vertical="center" wrapText="1"/>
    </xf>
    <xf numFmtId="0" fontId="19" fillId="3" borderId="7" xfId="5" applyFont="1" applyFill="1" applyBorder="1" applyAlignment="1">
      <alignment horizontal="right" vertical="center" wrapText="1"/>
    </xf>
    <xf numFmtId="0" fontId="19" fillId="3" borderId="5" xfId="5" applyFont="1" applyFill="1" applyBorder="1" applyAlignment="1">
      <alignment horizontal="right"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23" fillId="0" borderId="19" xfId="5" applyFont="1" applyBorder="1" applyAlignment="1">
      <alignment horizontal="left" vertical="top" wrapText="1"/>
    </xf>
    <xf numFmtId="0" fontId="23" fillId="0" borderId="3" xfId="5" applyFont="1" applyBorder="1" applyAlignment="1">
      <alignment horizontal="left" vertical="top" wrapText="1"/>
    </xf>
    <xf numFmtId="0" fontId="23" fillId="0" borderId="20" xfId="5" applyFont="1" applyBorder="1" applyAlignment="1">
      <alignment horizontal="left" vertical="top" wrapText="1"/>
    </xf>
    <xf numFmtId="0" fontId="15" fillId="2" borderId="17" xfId="5" applyFont="1" applyFill="1" applyBorder="1" applyAlignment="1">
      <alignment horizontal="right" vertical="top"/>
    </xf>
    <xf numFmtId="0" fontId="15" fillId="2" borderId="9" xfId="5" applyFont="1" applyFill="1" applyBorder="1" applyAlignment="1">
      <alignment horizontal="right" vertical="top"/>
    </xf>
    <xf numFmtId="0" fontId="15" fillId="2" borderId="23" xfId="5" applyFont="1" applyFill="1" applyBorder="1" applyAlignment="1">
      <alignment horizontal="right" vertical="top"/>
    </xf>
    <xf numFmtId="0" fontId="24" fillId="3" borderId="1" xfId="5" applyFont="1" applyFill="1" applyBorder="1" applyAlignment="1">
      <alignment horizontal="center" vertical="center" wrapText="1"/>
    </xf>
    <xf numFmtId="0" fontId="24" fillId="3" borderId="24" xfId="5" applyFont="1" applyFill="1" applyBorder="1" applyAlignment="1">
      <alignment horizontal="center" vertical="center" wrapText="1"/>
    </xf>
    <xf numFmtId="0" fontId="19" fillId="0" borderId="1" xfId="5" applyFont="1" applyBorder="1" applyAlignment="1">
      <alignment horizontal="center" vertical="center"/>
    </xf>
    <xf numFmtId="0" fontId="19" fillId="0" borderId="24" xfId="5" applyFont="1" applyBorder="1" applyAlignment="1">
      <alignment horizontal="center" vertical="center"/>
    </xf>
    <xf numFmtId="0" fontId="22" fillId="6" borderId="28" xfId="0" applyFont="1" applyFill="1" applyBorder="1" applyAlignment="1">
      <alignment horizontal="center" vertical="center" wrapText="1"/>
    </xf>
    <xf numFmtId="0" fontId="22" fillId="6" borderId="1" xfId="0" applyFont="1" applyFill="1" applyBorder="1" applyAlignment="1">
      <alignment horizontal="center" vertical="center" wrapText="1"/>
    </xf>
    <xf numFmtId="0" fontId="22" fillId="6" borderId="24" xfId="0" applyFont="1" applyFill="1" applyBorder="1" applyAlignment="1">
      <alignment horizontal="center" vertical="center" wrapText="1"/>
    </xf>
    <xf numFmtId="0" fontId="6" fillId="0" borderId="11" xfId="0" applyFont="1" applyBorder="1" applyAlignment="1">
      <alignment horizontal="center" vertical="top"/>
    </xf>
    <xf numFmtId="0" fontId="6" fillId="0" borderId="18" xfId="0" applyFont="1" applyBorder="1" applyAlignment="1">
      <alignment horizontal="center" vertical="top"/>
    </xf>
    <xf numFmtId="0" fontId="22" fillId="6" borderId="15" xfId="0" applyFont="1" applyFill="1" applyBorder="1" applyAlignment="1">
      <alignment horizontal="center" vertical="center" wrapText="1"/>
    </xf>
    <xf numFmtId="0" fontId="22" fillId="6" borderId="7" xfId="0" applyFont="1" applyFill="1" applyBorder="1" applyAlignment="1">
      <alignment horizontal="center" vertical="center" wrapText="1"/>
    </xf>
    <xf numFmtId="0" fontId="22" fillId="6" borderId="16" xfId="0" applyFont="1" applyFill="1" applyBorder="1" applyAlignment="1">
      <alignment horizontal="center" vertical="center" wrapText="1"/>
    </xf>
    <xf numFmtId="39" fontId="15" fillId="2" borderId="19" xfId="1" applyNumberFormat="1" applyFont="1" applyFill="1" applyBorder="1" applyAlignment="1">
      <alignment horizontal="right" vertical="center"/>
    </xf>
    <xf numFmtId="39" fontId="15" fillId="2" borderId="3" xfId="1" applyNumberFormat="1" applyFont="1" applyFill="1" applyBorder="1" applyAlignment="1">
      <alignment horizontal="right" vertical="center"/>
    </xf>
    <xf numFmtId="39" fontId="15" fillId="2" borderId="4" xfId="1" applyNumberFormat="1" applyFont="1" applyFill="1" applyBorder="1" applyAlignment="1">
      <alignment horizontal="right" vertical="center"/>
    </xf>
    <xf numFmtId="0" fontId="22" fillId="7" borderId="28" xfId="0" applyFont="1" applyFill="1" applyBorder="1" applyAlignment="1">
      <alignment horizontal="right" vertical="center" wrapText="1"/>
    </xf>
    <xf numFmtId="0" fontId="22" fillId="7" borderId="1" xfId="0" applyFont="1" applyFill="1" applyBorder="1" applyAlignment="1">
      <alignment horizontal="right" vertical="center" wrapText="1"/>
    </xf>
    <xf numFmtId="0" fontId="2" fillId="5" borderId="2" xfId="0" applyFont="1"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cellXfs>
  <cellStyles count="7">
    <cellStyle name="Comma" xfId="1" builtinId="3"/>
    <cellStyle name="Comma 2" xfId="6" xr:uid="{F64FDDF6-3F70-43FA-833B-146C5EDDB1AB}"/>
    <cellStyle name="Hyperlink 2" xfId="2" xr:uid="{00000000-0005-0000-0000-000000000000}"/>
    <cellStyle name="Normal" xfId="0" builtinId="0"/>
    <cellStyle name="Normal 2" xfId="4" xr:uid="{6E72F082-D191-4B8F-A7F2-5B4BF619607D}"/>
    <cellStyle name="Normal 3" xfId="5" xr:uid="{752B3E9D-E024-4419-AD22-3183366377BC}"/>
    <cellStyle name="Гіперпосилання 2" xfId="3" xr:uid="{00000000-0005-0000-0000-000002000000}"/>
  </cellStyles>
  <dxfs count="0"/>
  <tableStyles count="0" defaultTableStyle="TableStyleMedium2" defaultPivotStyle="PivotStyleLight16"/>
  <colors>
    <mruColors>
      <color rgb="FFA70000"/>
      <color rgb="FFF38500"/>
      <color rgb="FF005065"/>
      <color rgb="FF31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17</xdr:row>
      <xdr:rowOff>0</xdr:rowOff>
    </xdr:from>
    <xdr:to>
      <xdr:col>7</xdr:col>
      <xdr:colOff>304800</xdr:colOff>
      <xdr:row>18</xdr:row>
      <xdr:rowOff>136393</xdr:rowOff>
    </xdr:to>
    <xdr:sp macro="" textlink="">
      <xdr:nvSpPr>
        <xdr:cNvPr id="4" name="AutoShape 18" descr="https://trivita.ua/media/mf_webp/jpg/media/catalog/product/cache/dd95bbeaba6420773a0013f62f7a35ef/p/e/pesok_mesh.webp">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25641300" y="175023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17</xdr:row>
      <xdr:rowOff>0</xdr:rowOff>
    </xdr:from>
    <xdr:to>
      <xdr:col>7</xdr:col>
      <xdr:colOff>304800</xdr:colOff>
      <xdr:row>18</xdr:row>
      <xdr:rowOff>136393</xdr:rowOff>
    </xdr:to>
    <xdr:sp macro="" textlink="">
      <xdr:nvSpPr>
        <xdr:cNvPr id="8" name="AutoShape 26" descr="Колено Georg Fischer d40 45 град.">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25641300" y="178681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17</xdr:row>
      <xdr:rowOff>0</xdr:rowOff>
    </xdr:from>
    <xdr:to>
      <xdr:col>7</xdr:col>
      <xdr:colOff>304800</xdr:colOff>
      <xdr:row>18</xdr:row>
      <xdr:rowOff>136393</xdr:rowOff>
    </xdr:to>
    <xdr:sp macro="" textlink="">
      <xdr:nvSpPr>
        <xdr:cNvPr id="1053" name="AutoShape 29" descr="Корпус пластиковий 12-модульний e.plbox.stand.n.12k, навісний (s029104)">
          <a:extLst>
            <a:ext uri="{FF2B5EF4-FFF2-40B4-BE49-F238E27FC236}">
              <a16:creationId xmlns:a16="http://schemas.microsoft.com/office/drawing/2014/main" id="{00000000-0008-0000-0000-00001D040000}"/>
            </a:ext>
          </a:extLst>
        </xdr:cNvPr>
        <xdr:cNvSpPr>
          <a:spLocks noChangeAspect="1" noChangeArrowheads="1"/>
        </xdr:cNvSpPr>
      </xdr:nvSpPr>
      <xdr:spPr bwMode="auto">
        <a:xfrm>
          <a:off x="25641300" y="245798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17</xdr:row>
      <xdr:rowOff>0</xdr:rowOff>
    </xdr:from>
    <xdr:to>
      <xdr:col>7</xdr:col>
      <xdr:colOff>304800</xdr:colOff>
      <xdr:row>18</xdr:row>
      <xdr:rowOff>136393</xdr:rowOff>
    </xdr:to>
    <xdr:sp macro="" textlink="">
      <xdr:nvSpPr>
        <xdr:cNvPr id="1055" name="AutoShape 31" descr="ВВГ-П нг 3х2,5 кабель ЗЗЦМ (бухта 100м., Різати кратно 10 м.) (ВВГНГ-П 3X2,5 ECG / 707235)">
          <a:extLst>
            <a:ext uri="{FF2B5EF4-FFF2-40B4-BE49-F238E27FC236}">
              <a16:creationId xmlns:a16="http://schemas.microsoft.com/office/drawing/2014/main" id="{00000000-0008-0000-0000-00001F040000}"/>
            </a:ext>
          </a:extLst>
        </xdr:cNvPr>
        <xdr:cNvSpPr>
          <a:spLocks noChangeAspect="1" noChangeArrowheads="1"/>
        </xdr:cNvSpPr>
      </xdr:nvSpPr>
      <xdr:spPr bwMode="auto">
        <a:xfrm>
          <a:off x="25641300" y="246712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17</xdr:row>
      <xdr:rowOff>0</xdr:rowOff>
    </xdr:from>
    <xdr:to>
      <xdr:col>7</xdr:col>
      <xdr:colOff>304800</xdr:colOff>
      <xdr:row>18</xdr:row>
      <xdr:rowOff>136393</xdr:rowOff>
    </xdr:to>
    <xdr:sp macro="" textlink="">
      <xdr:nvSpPr>
        <xdr:cNvPr id="1058" name="AutoShape 34" descr="Коробка монтажна универсальна набірна ПВХ сіра Ø73,5х43мм, Kopos (KU 68-1901_KA) - придбати">
          <a:extLst>
            <a:ext uri="{FF2B5EF4-FFF2-40B4-BE49-F238E27FC236}">
              <a16:creationId xmlns:a16="http://schemas.microsoft.com/office/drawing/2014/main" id="{00000000-0008-0000-0000-000022040000}"/>
            </a:ext>
          </a:extLst>
        </xdr:cNvPr>
        <xdr:cNvSpPr>
          <a:spLocks noChangeAspect="1" noChangeArrowheads="1"/>
        </xdr:cNvSpPr>
      </xdr:nvSpPr>
      <xdr:spPr bwMode="auto">
        <a:xfrm>
          <a:off x="25641300" y="250370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17</xdr:row>
      <xdr:rowOff>0</xdr:rowOff>
    </xdr:from>
    <xdr:to>
      <xdr:col>7</xdr:col>
      <xdr:colOff>304800</xdr:colOff>
      <xdr:row>18</xdr:row>
      <xdr:rowOff>136393</xdr:rowOff>
    </xdr:to>
    <xdr:sp macro="" textlink="">
      <xdr:nvSpPr>
        <xdr:cNvPr id="1061" name="AutoShape 37" descr="Саморіз 3,5х9,5 мм &quot;блоха&quot; гострий, цинк, 1000 шт/уп">
          <a:extLst>
            <a:ext uri="{FF2B5EF4-FFF2-40B4-BE49-F238E27FC236}">
              <a16:creationId xmlns:a16="http://schemas.microsoft.com/office/drawing/2014/main" id="{00000000-0008-0000-0000-000025040000}"/>
            </a:ext>
          </a:extLst>
        </xdr:cNvPr>
        <xdr:cNvSpPr>
          <a:spLocks noChangeAspect="1" noChangeArrowheads="1"/>
        </xdr:cNvSpPr>
      </xdr:nvSpPr>
      <xdr:spPr bwMode="auto">
        <a:xfrm>
          <a:off x="25641300" y="254942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17</xdr:row>
      <xdr:rowOff>0</xdr:rowOff>
    </xdr:from>
    <xdr:to>
      <xdr:col>7</xdr:col>
      <xdr:colOff>304800</xdr:colOff>
      <xdr:row>18</xdr:row>
      <xdr:rowOff>136393</xdr:rowOff>
    </xdr:to>
    <xdr:sp macro="" textlink="">
      <xdr:nvSpPr>
        <xdr:cNvPr id="1062" name="AutoShape 38" descr="Саморіз 3,5х9,5 мм &quot;блоха&quot; гострий, цинк, 1000 шт/уп">
          <a:extLst>
            <a:ext uri="{FF2B5EF4-FFF2-40B4-BE49-F238E27FC236}">
              <a16:creationId xmlns:a16="http://schemas.microsoft.com/office/drawing/2014/main" id="{00000000-0008-0000-0000-000026040000}"/>
            </a:ext>
          </a:extLst>
        </xdr:cNvPr>
        <xdr:cNvSpPr>
          <a:spLocks noChangeAspect="1" noChangeArrowheads="1"/>
        </xdr:cNvSpPr>
      </xdr:nvSpPr>
      <xdr:spPr bwMode="auto">
        <a:xfrm>
          <a:off x="25641300" y="254942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17</xdr:row>
      <xdr:rowOff>0</xdr:rowOff>
    </xdr:from>
    <xdr:to>
      <xdr:col>7</xdr:col>
      <xdr:colOff>304800</xdr:colOff>
      <xdr:row>18</xdr:row>
      <xdr:rowOff>136393</xdr:rowOff>
    </xdr:to>
    <xdr:sp macro="" textlink="">
      <xdr:nvSpPr>
        <xdr:cNvPr id="10" name="AutoShape 41" descr="Кутик 100х100х7 мм; ст.3пс, міра; 12 м 029К фото">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25641300" y="256771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17</xdr:row>
      <xdr:rowOff>0</xdr:rowOff>
    </xdr:from>
    <xdr:to>
      <xdr:col>7</xdr:col>
      <xdr:colOff>304800</xdr:colOff>
      <xdr:row>18</xdr:row>
      <xdr:rowOff>136393</xdr:rowOff>
    </xdr:to>
    <xdr:sp macro="" textlink="">
      <xdr:nvSpPr>
        <xdr:cNvPr id="12" name="AutoShape 43" descr="Купити Профіль-ріжок для підвісної стелі периметральний 3.0 м фото та ціна">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25641300" y="22714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17</xdr:row>
      <xdr:rowOff>0</xdr:rowOff>
    </xdr:from>
    <xdr:to>
      <xdr:col>7</xdr:col>
      <xdr:colOff>304800</xdr:colOff>
      <xdr:row>18</xdr:row>
      <xdr:rowOff>136393</xdr:rowOff>
    </xdr:to>
    <xdr:sp macro="" textlink="">
      <xdr:nvSpPr>
        <xdr:cNvPr id="13" name="AutoShape 44" descr="gallery-image">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25641300" y="22714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17</xdr:row>
      <xdr:rowOff>0</xdr:rowOff>
    </xdr:from>
    <xdr:to>
      <xdr:col>7</xdr:col>
      <xdr:colOff>304800</xdr:colOff>
      <xdr:row>18</xdr:row>
      <xdr:rowOff>136393</xdr:rowOff>
    </xdr:to>
    <xdr:sp macro="" textlink="">
      <xdr:nvSpPr>
        <xdr:cNvPr id="206" name="AutoShape 43" descr="Купити Профіль-ріжок для підвісної стелі периметральний 3.0 м фото та ціна">
          <a:extLst>
            <a:ext uri="{FF2B5EF4-FFF2-40B4-BE49-F238E27FC236}">
              <a16:creationId xmlns:a16="http://schemas.microsoft.com/office/drawing/2014/main" id="{00000000-0008-0000-0000-0000CE000000}"/>
            </a:ext>
          </a:extLst>
        </xdr:cNvPr>
        <xdr:cNvSpPr>
          <a:spLocks noChangeAspect="1" noChangeArrowheads="1"/>
        </xdr:cNvSpPr>
      </xdr:nvSpPr>
      <xdr:spPr bwMode="auto">
        <a:xfrm>
          <a:off x="25657629" y="22719574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17</xdr:row>
      <xdr:rowOff>0</xdr:rowOff>
    </xdr:from>
    <xdr:to>
      <xdr:col>7</xdr:col>
      <xdr:colOff>304800</xdr:colOff>
      <xdr:row>18</xdr:row>
      <xdr:rowOff>136393</xdr:rowOff>
    </xdr:to>
    <xdr:sp macro="" textlink="">
      <xdr:nvSpPr>
        <xdr:cNvPr id="207" name="AutoShape 44" descr="gallery-image">
          <a:extLst>
            <a:ext uri="{FF2B5EF4-FFF2-40B4-BE49-F238E27FC236}">
              <a16:creationId xmlns:a16="http://schemas.microsoft.com/office/drawing/2014/main" id="{00000000-0008-0000-0000-0000CF000000}"/>
            </a:ext>
          </a:extLst>
        </xdr:cNvPr>
        <xdr:cNvSpPr>
          <a:spLocks noChangeAspect="1" noChangeArrowheads="1"/>
        </xdr:cNvSpPr>
      </xdr:nvSpPr>
      <xdr:spPr bwMode="auto">
        <a:xfrm>
          <a:off x="25657629" y="22719574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17</xdr:row>
      <xdr:rowOff>0</xdr:rowOff>
    </xdr:from>
    <xdr:to>
      <xdr:col>7</xdr:col>
      <xdr:colOff>304800</xdr:colOff>
      <xdr:row>18</xdr:row>
      <xdr:rowOff>136393</xdr:rowOff>
    </xdr:to>
    <xdr:sp macro="" textlink="">
      <xdr:nvSpPr>
        <xdr:cNvPr id="1088" name="AutoShape 64" descr="Клей Kreisel EXPERT ММ27 для кладки газоблоків, 25 кг">
          <a:extLst>
            <a:ext uri="{FF2B5EF4-FFF2-40B4-BE49-F238E27FC236}">
              <a16:creationId xmlns:a16="http://schemas.microsoft.com/office/drawing/2014/main" id="{00000000-0008-0000-0000-000040040000}"/>
            </a:ext>
          </a:extLst>
        </xdr:cNvPr>
        <xdr:cNvSpPr>
          <a:spLocks noChangeAspect="1" noChangeArrowheads="1"/>
        </xdr:cNvSpPr>
      </xdr:nvSpPr>
      <xdr:spPr bwMode="auto">
        <a:xfrm>
          <a:off x="25641300" y="161185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3"/>
  <sheetViews>
    <sheetView tabSelected="1" zoomScale="70" zoomScaleNormal="70" zoomScaleSheetLayoutView="85" zoomScalePageLayoutView="55" workbookViewId="0">
      <selection activeCell="G5" sqref="G5"/>
    </sheetView>
  </sheetViews>
  <sheetFormatPr defaultColWidth="9.109375" defaultRowHeight="13.8"/>
  <cols>
    <col min="1" max="1" width="5.6640625" style="2" customWidth="1"/>
    <col min="2" max="3" width="60.6640625" style="3" customWidth="1"/>
    <col min="4" max="4" width="16.88671875" style="3" bestFit="1" customWidth="1"/>
    <col min="5" max="5" width="30.6640625" style="4" customWidth="1"/>
    <col min="6" max="6" width="37.6640625" style="2" customWidth="1"/>
    <col min="7" max="7" width="60.6640625" style="2" customWidth="1"/>
    <col min="8" max="8" width="25.6640625" style="6" customWidth="1"/>
    <col min="9" max="10" width="21.33203125" style="2" customWidth="1"/>
    <col min="11" max="16384" width="9.109375" style="2"/>
  </cols>
  <sheetData>
    <row r="1" spans="1:10" ht="63.75" customHeight="1">
      <c r="A1" s="64" t="s">
        <v>83</v>
      </c>
      <c r="B1" s="65"/>
      <c r="C1" s="65"/>
      <c r="D1" s="65"/>
      <c r="E1" s="65"/>
      <c r="F1" s="65"/>
      <c r="G1" s="65"/>
      <c r="H1" s="65"/>
      <c r="I1" s="65"/>
      <c r="J1" s="25"/>
    </row>
    <row r="2" spans="1:10" ht="7.5" customHeight="1">
      <c r="A2" s="26"/>
      <c r="B2" s="14"/>
      <c r="C2" s="13"/>
      <c r="D2" s="13"/>
      <c r="E2" s="14"/>
      <c r="F2" s="14"/>
      <c r="G2" s="14"/>
      <c r="H2" s="14"/>
      <c r="I2" s="15"/>
      <c r="J2" s="27"/>
    </row>
    <row r="3" spans="1:10" s="1" customFormat="1" ht="120.6" customHeight="1">
      <c r="A3" s="28" t="s">
        <v>0</v>
      </c>
      <c r="B3" s="16" t="s">
        <v>1</v>
      </c>
      <c r="C3" s="16" t="s">
        <v>2</v>
      </c>
      <c r="D3" s="16" t="s">
        <v>82</v>
      </c>
      <c r="E3" s="16" t="s">
        <v>3</v>
      </c>
      <c r="F3" s="17" t="s">
        <v>4</v>
      </c>
      <c r="G3" s="16" t="s">
        <v>5</v>
      </c>
      <c r="H3" s="18" t="s">
        <v>6</v>
      </c>
      <c r="I3" s="37" t="s">
        <v>7</v>
      </c>
      <c r="J3" s="38" t="s">
        <v>8</v>
      </c>
    </row>
    <row r="4" spans="1:10" s="35" customFormat="1" ht="15.6">
      <c r="A4" s="81" t="s">
        <v>9</v>
      </c>
      <c r="B4" s="82"/>
      <c r="C4" s="82"/>
      <c r="D4" s="82"/>
      <c r="E4" s="82"/>
      <c r="F4" s="82"/>
      <c r="G4" s="82"/>
      <c r="H4" s="82"/>
      <c r="I4" s="82"/>
      <c r="J4" s="83"/>
    </row>
    <row r="5" spans="1:10" ht="156">
      <c r="A5" s="29">
        <v>1</v>
      </c>
      <c r="B5" s="19" t="s">
        <v>10</v>
      </c>
      <c r="C5" s="19" t="s">
        <v>11</v>
      </c>
      <c r="D5" s="20" t="s">
        <v>80</v>
      </c>
      <c r="E5" s="20">
        <v>2</v>
      </c>
      <c r="F5" s="21"/>
      <c r="G5" s="39"/>
      <c r="H5" s="40"/>
      <c r="I5" s="22">
        <v>0</v>
      </c>
      <c r="J5" s="30">
        <f t="shared" ref="J5:J10" si="0">E5*I5</f>
        <v>0</v>
      </c>
    </row>
    <row r="6" spans="1:10" ht="140.4">
      <c r="A6" s="29">
        <v>2</v>
      </c>
      <c r="B6" s="19" t="s">
        <v>12</v>
      </c>
      <c r="C6" s="34" t="s">
        <v>13</v>
      </c>
      <c r="D6" s="20" t="s">
        <v>80</v>
      </c>
      <c r="E6" s="20">
        <v>1</v>
      </c>
      <c r="F6" s="21"/>
      <c r="G6" s="39"/>
      <c r="H6" s="40"/>
      <c r="I6" s="22">
        <v>0</v>
      </c>
      <c r="J6" s="30">
        <f t="shared" si="0"/>
        <v>0</v>
      </c>
    </row>
    <row r="7" spans="1:10" ht="156">
      <c r="A7" s="29">
        <v>3</v>
      </c>
      <c r="B7" s="19" t="s">
        <v>14</v>
      </c>
      <c r="C7" s="19" t="s">
        <v>15</v>
      </c>
      <c r="D7" s="20" t="s">
        <v>80</v>
      </c>
      <c r="E7" s="20">
        <v>2</v>
      </c>
      <c r="F7" s="21"/>
      <c r="G7" s="39"/>
      <c r="H7" s="40"/>
      <c r="I7" s="22">
        <v>0</v>
      </c>
      <c r="J7" s="30">
        <f t="shared" si="0"/>
        <v>0</v>
      </c>
    </row>
    <row r="8" spans="1:10" ht="156">
      <c r="A8" s="29">
        <v>4</v>
      </c>
      <c r="B8" s="19" t="s">
        <v>16</v>
      </c>
      <c r="C8" s="19" t="s">
        <v>17</v>
      </c>
      <c r="D8" s="20" t="s">
        <v>80</v>
      </c>
      <c r="E8" s="20">
        <v>1</v>
      </c>
      <c r="F8" s="21"/>
      <c r="G8" s="39"/>
      <c r="H8" s="40"/>
      <c r="I8" s="22">
        <v>0</v>
      </c>
      <c r="J8" s="30">
        <f t="shared" si="0"/>
        <v>0</v>
      </c>
    </row>
    <row r="9" spans="1:10" ht="156">
      <c r="A9" s="29">
        <v>5</v>
      </c>
      <c r="B9" s="19" t="s">
        <v>18</v>
      </c>
      <c r="C9" s="19" t="s">
        <v>19</v>
      </c>
      <c r="D9" s="20" t="s">
        <v>80</v>
      </c>
      <c r="E9" s="20">
        <v>4</v>
      </c>
      <c r="F9" s="21"/>
      <c r="G9" s="39"/>
      <c r="H9" s="40"/>
      <c r="I9" s="22">
        <v>0</v>
      </c>
      <c r="J9" s="30">
        <f t="shared" si="0"/>
        <v>0</v>
      </c>
    </row>
    <row r="10" spans="1:10" ht="156">
      <c r="A10" s="29">
        <v>6</v>
      </c>
      <c r="B10" s="19" t="s">
        <v>20</v>
      </c>
      <c r="C10" s="19" t="s">
        <v>21</v>
      </c>
      <c r="D10" s="20" t="s">
        <v>80</v>
      </c>
      <c r="E10" s="20">
        <v>5</v>
      </c>
      <c r="F10" s="21"/>
      <c r="G10" s="39"/>
      <c r="H10" s="40"/>
      <c r="I10" s="22">
        <v>0</v>
      </c>
      <c r="J10" s="30">
        <f t="shared" si="0"/>
        <v>0</v>
      </c>
    </row>
    <row r="11" spans="1:10" s="35" customFormat="1" ht="15.6">
      <c r="A11" s="87" t="s">
        <v>22</v>
      </c>
      <c r="B11" s="88"/>
      <c r="C11" s="88"/>
      <c r="D11" s="88"/>
      <c r="E11" s="88"/>
      <c r="F11" s="88"/>
      <c r="G11" s="88"/>
      <c r="H11" s="88"/>
      <c r="I11" s="88"/>
      <c r="J11" s="36">
        <f>SUM(J5:J10)</f>
        <v>0</v>
      </c>
    </row>
    <row r="12" spans="1:10" s="35" customFormat="1" ht="15.6">
      <c r="A12" s="76" t="s">
        <v>23</v>
      </c>
      <c r="B12" s="77"/>
      <c r="C12" s="77"/>
      <c r="D12" s="77"/>
      <c r="E12" s="77"/>
      <c r="F12" s="77"/>
      <c r="G12" s="77"/>
      <c r="H12" s="77"/>
      <c r="I12" s="77"/>
      <c r="J12" s="78"/>
    </row>
    <row r="13" spans="1:10" ht="167.25" customHeight="1">
      <c r="A13" s="29">
        <v>1</v>
      </c>
      <c r="B13" s="19" t="s">
        <v>24</v>
      </c>
      <c r="C13" s="19" t="s">
        <v>25</v>
      </c>
      <c r="D13" s="20" t="s">
        <v>80</v>
      </c>
      <c r="E13" s="20">
        <v>5</v>
      </c>
      <c r="F13" s="21"/>
      <c r="G13" s="39"/>
      <c r="H13" s="40"/>
      <c r="I13" s="22">
        <v>0</v>
      </c>
      <c r="J13" s="30">
        <f>E13*I13</f>
        <v>0</v>
      </c>
    </row>
    <row r="14" spans="1:10" ht="188.25" customHeight="1">
      <c r="A14" s="29">
        <v>2</v>
      </c>
      <c r="B14" s="19" t="s">
        <v>26</v>
      </c>
      <c r="C14" s="19" t="s">
        <v>27</v>
      </c>
      <c r="D14" s="20" t="s">
        <v>81</v>
      </c>
      <c r="E14" s="20">
        <v>200</v>
      </c>
      <c r="F14" s="21"/>
      <c r="G14" s="39"/>
      <c r="H14" s="40"/>
      <c r="I14" s="22">
        <v>0</v>
      </c>
      <c r="J14" s="30">
        <f>E14*I14</f>
        <v>0</v>
      </c>
    </row>
    <row r="15" spans="1:10" ht="193.5" customHeight="1">
      <c r="A15" s="29">
        <v>3</v>
      </c>
      <c r="B15" s="19" t="s">
        <v>28</v>
      </c>
      <c r="C15" s="19" t="s">
        <v>29</v>
      </c>
      <c r="D15" s="20" t="s">
        <v>81</v>
      </c>
      <c r="E15" s="20">
        <v>100</v>
      </c>
      <c r="F15" s="21"/>
      <c r="G15" s="39"/>
      <c r="H15" s="40"/>
      <c r="I15" s="22">
        <v>0</v>
      </c>
      <c r="J15" s="30">
        <f>E15*I15</f>
        <v>0</v>
      </c>
    </row>
    <row r="16" spans="1:10" s="35" customFormat="1" ht="15.6">
      <c r="A16" s="87" t="s">
        <v>30</v>
      </c>
      <c r="B16" s="88"/>
      <c r="C16" s="88"/>
      <c r="D16" s="88"/>
      <c r="E16" s="88"/>
      <c r="F16" s="88"/>
      <c r="G16" s="88"/>
      <c r="H16" s="88"/>
      <c r="I16" s="88"/>
      <c r="J16" s="36">
        <f>SUM(J13:J15)</f>
        <v>0</v>
      </c>
    </row>
    <row r="17" spans="1:17" ht="15.6">
      <c r="A17" s="84" t="s">
        <v>31</v>
      </c>
      <c r="B17" s="85"/>
      <c r="C17" s="85"/>
      <c r="D17" s="85"/>
      <c r="E17" s="85"/>
      <c r="F17" s="85"/>
      <c r="G17" s="85"/>
      <c r="H17" s="85"/>
      <c r="I17" s="86"/>
      <c r="J17" s="31">
        <f>J11+J16</f>
        <v>0</v>
      </c>
    </row>
    <row r="18" spans="1:17">
      <c r="A18" s="32"/>
      <c r="J18" s="33"/>
    </row>
    <row r="19" spans="1:17" ht="307.2" customHeight="1">
      <c r="A19" s="66" t="s">
        <v>32</v>
      </c>
      <c r="B19" s="67"/>
      <c r="C19" s="67"/>
      <c r="D19" s="67"/>
      <c r="E19" s="67"/>
      <c r="F19" s="67"/>
      <c r="G19" s="67"/>
      <c r="H19" s="67"/>
      <c r="I19" s="67"/>
      <c r="J19" s="68"/>
      <c r="N19" s="23"/>
      <c r="O19" s="23"/>
      <c r="P19" s="23"/>
      <c r="Q19" s="23"/>
    </row>
    <row r="20" spans="1:17" ht="15.6">
      <c r="A20" s="69" t="s">
        <v>33</v>
      </c>
      <c r="B20" s="70"/>
      <c r="C20" s="70"/>
      <c r="D20" s="70"/>
      <c r="E20" s="70"/>
      <c r="F20" s="70"/>
      <c r="G20" s="70"/>
      <c r="H20" s="70"/>
      <c r="I20" s="70"/>
      <c r="J20" s="71"/>
      <c r="N20" s="23"/>
      <c r="O20" s="23"/>
      <c r="P20" s="23"/>
      <c r="Q20" s="23"/>
    </row>
    <row r="21" spans="1:17" ht="37.950000000000003" customHeight="1">
      <c r="A21" s="48" t="s">
        <v>34</v>
      </c>
      <c r="B21" s="49"/>
      <c r="C21" s="49"/>
      <c r="D21" s="49"/>
      <c r="E21" s="49"/>
      <c r="F21" s="49"/>
      <c r="G21" s="49"/>
      <c r="H21" s="50"/>
      <c r="I21" s="57" t="s">
        <v>35</v>
      </c>
      <c r="J21" s="58"/>
      <c r="N21" s="24"/>
      <c r="O21" s="24"/>
      <c r="P21" s="24"/>
      <c r="Q21" s="24"/>
    </row>
    <row r="22" spans="1:17" ht="37.950000000000003" customHeight="1">
      <c r="A22" s="48" t="s">
        <v>36</v>
      </c>
      <c r="B22" s="49"/>
      <c r="C22" s="49"/>
      <c r="D22" s="49"/>
      <c r="E22" s="49"/>
      <c r="F22" s="49"/>
      <c r="G22" s="49"/>
      <c r="H22" s="50"/>
      <c r="I22" s="59"/>
      <c r="J22" s="60"/>
      <c r="N22" s="24"/>
      <c r="O22" s="24"/>
      <c r="P22" s="24"/>
      <c r="Q22" s="24"/>
    </row>
    <row r="23" spans="1:17" ht="37.950000000000003" customHeight="1">
      <c r="A23" s="51" t="s">
        <v>37</v>
      </c>
      <c r="B23" s="52"/>
      <c r="C23" s="52"/>
      <c r="D23" s="52"/>
      <c r="E23" s="52"/>
      <c r="F23" s="52"/>
      <c r="G23" s="52"/>
      <c r="H23" s="53"/>
      <c r="I23" s="72"/>
      <c r="J23" s="73"/>
      <c r="N23" s="24"/>
      <c r="O23" s="24"/>
      <c r="P23" s="24"/>
      <c r="Q23" s="24"/>
    </row>
    <row r="24" spans="1:17" ht="37.950000000000003" customHeight="1">
      <c r="A24" s="48" t="s">
        <v>38</v>
      </c>
      <c r="B24" s="49"/>
      <c r="C24" s="49"/>
      <c r="D24" s="49"/>
      <c r="E24" s="49"/>
      <c r="F24" s="49"/>
      <c r="G24" s="49"/>
      <c r="H24" s="50"/>
      <c r="I24" s="74" t="s">
        <v>39</v>
      </c>
      <c r="J24" s="75"/>
      <c r="N24" s="24"/>
      <c r="O24" s="24"/>
      <c r="P24" s="24"/>
      <c r="Q24" s="24"/>
    </row>
    <row r="25" spans="1:17" ht="37.950000000000003" customHeight="1">
      <c r="A25" s="48" t="s">
        <v>40</v>
      </c>
      <c r="B25" s="49"/>
      <c r="C25" s="49"/>
      <c r="D25" s="49"/>
      <c r="E25" s="49"/>
      <c r="F25" s="49"/>
      <c r="G25" s="49"/>
      <c r="H25" s="50"/>
      <c r="I25" s="59"/>
      <c r="J25" s="60"/>
    </row>
    <row r="26" spans="1:17" ht="37.950000000000003" customHeight="1">
      <c r="A26" s="48" t="s">
        <v>41</v>
      </c>
      <c r="B26" s="49"/>
      <c r="C26" s="49"/>
      <c r="D26" s="49"/>
      <c r="E26" s="49"/>
      <c r="F26" s="49"/>
      <c r="G26" s="49"/>
      <c r="H26" s="50"/>
      <c r="I26" s="59"/>
      <c r="J26" s="60"/>
    </row>
    <row r="27" spans="1:17" ht="37.950000000000003" customHeight="1">
      <c r="A27" s="54" t="s">
        <v>42</v>
      </c>
      <c r="B27" s="55"/>
      <c r="C27" s="55"/>
      <c r="D27" s="55"/>
      <c r="E27" s="55"/>
      <c r="F27" s="55"/>
      <c r="G27" s="55"/>
      <c r="H27" s="56"/>
      <c r="I27" s="57"/>
      <c r="J27" s="58"/>
    </row>
    <row r="28" spans="1:17" ht="108" customHeight="1">
      <c r="A28" s="48" t="s">
        <v>43</v>
      </c>
      <c r="B28" s="49"/>
      <c r="C28" s="49"/>
      <c r="D28" s="49"/>
      <c r="E28" s="49"/>
      <c r="F28" s="49"/>
      <c r="G28" s="49"/>
      <c r="H28" s="50"/>
      <c r="I28" s="59"/>
      <c r="J28" s="60"/>
    </row>
    <row r="29" spans="1:17" ht="37.950000000000003" customHeight="1">
      <c r="A29" s="54" t="s">
        <v>44</v>
      </c>
      <c r="B29" s="55"/>
      <c r="C29" s="55"/>
      <c r="D29" s="55"/>
      <c r="E29" s="55"/>
      <c r="F29" s="55"/>
      <c r="G29" s="55"/>
      <c r="H29" s="56"/>
      <c r="I29" s="57"/>
      <c r="J29" s="58"/>
    </row>
    <row r="30" spans="1:17" ht="37.950000000000003" customHeight="1">
      <c r="A30" s="48" t="s">
        <v>45</v>
      </c>
      <c r="B30" s="49"/>
      <c r="C30" s="49"/>
      <c r="D30" s="49"/>
      <c r="E30" s="49"/>
      <c r="F30" s="49"/>
      <c r="G30" s="49"/>
      <c r="H30" s="50"/>
      <c r="I30" s="59"/>
      <c r="J30" s="60"/>
    </row>
    <row r="31" spans="1:17" ht="37.950000000000003" customHeight="1">
      <c r="A31" s="54" t="s">
        <v>46</v>
      </c>
      <c r="B31" s="55"/>
      <c r="C31" s="55"/>
      <c r="D31" s="55"/>
      <c r="E31" s="55"/>
      <c r="F31" s="55"/>
      <c r="G31" s="55"/>
      <c r="H31" s="56"/>
      <c r="I31" s="57"/>
      <c r="J31" s="58"/>
    </row>
    <row r="32" spans="1:17" ht="37.950000000000003" customHeight="1">
      <c r="A32" s="61" t="s">
        <v>47</v>
      </c>
      <c r="B32" s="62"/>
      <c r="C32" s="62"/>
      <c r="D32" s="62"/>
      <c r="E32" s="62"/>
      <c r="F32" s="62"/>
      <c r="G32" s="62"/>
      <c r="H32" s="63"/>
      <c r="I32" s="79"/>
      <c r="J32" s="80"/>
    </row>
    <row r="33" spans="1:10" ht="39" customHeight="1" thickBot="1">
      <c r="A33" s="45" t="s">
        <v>48</v>
      </c>
      <c r="B33" s="46"/>
      <c r="C33" s="46"/>
      <c r="D33" s="46"/>
      <c r="E33" s="46"/>
      <c r="F33" s="46"/>
      <c r="G33" s="46"/>
      <c r="H33" s="46"/>
      <c r="I33" s="46"/>
      <c r="J33" s="47"/>
    </row>
  </sheetData>
  <protectedRanges>
    <protectedRange sqref="H13:H16 H5:H11" name="data_1"/>
  </protectedRanges>
  <mergeCells count="33">
    <mergeCell ref="I32:J32"/>
    <mergeCell ref="A4:J4"/>
    <mergeCell ref="A17:I17"/>
    <mergeCell ref="I30:J30"/>
    <mergeCell ref="I31:J31"/>
    <mergeCell ref="I27:J27"/>
    <mergeCell ref="I28:J28"/>
    <mergeCell ref="A11:I11"/>
    <mergeCell ref="A16:I16"/>
    <mergeCell ref="A1:I1"/>
    <mergeCell ref="I25:J25"/>
    <mergeCell ref="A19:J19"/>
    <mergeCell ref="A20:J20"/>
    <mergeCell ref="I22:J22"/>
    <mergeCell ref="I23:J23"/>
    <mergeCell ref="I24:J24"/>
    <mergeCell ref="A12:J12"/>
    <mergeCell ref="A33:J33"/>
    <mergeCell ref="A21:H21"/>
    <mergeCell ref="A22:H22"/>
    <mergeCell ref="A23:H23"/>
    <mergeCell ref="A24:H24"/>
    <mergeCell ref="A25:H25"/>
    <mergeCell ref="A26:H26"/>
    <mergeCell ref="A27:H27"/>
    <mergeCell ref="A28:H28"/>
    <mergeCell ref="A29:H29"/>
    <mergeCell ref="A30:H30"/>
    <mergeCell ref="A31:H31"/>
    <mergeCell ref="I29:J29"/>
    <mergeCell ref="I26:J26"/>
    <mergeCell ref="A32:H32"/>
    <mergeCell ref="I21:J21"/>
  </mergeCells>
  <phoneticPr fontId="18" type="noConversion"/>
  <pageMargins left="0.25" right="0.25" top="0.75" bottom="0.75" header="0.3" footer="0.3"/>
  <pageSetup paperSize="9" scale="37" fitToHeight="0" orientation="landscape" r:id="rId1"/>
  <headerFooter>
    <oddFooter>&amp;CITT # PFRU2-2025-051-2&amp;RVolume 3 - Terms of Reference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39B7F-A61F-460B-91C3-A783FC28117F}">
  <dimension ref="D3:J55"/>
  <sheetViews>
    <sheetView topLeftCell="A41" workbookViewId="0">
      <selection activeCell="E47" sqref="E47:J55"/>
    </sheetView>
  </sheetViews>
  <sheetFormatPr defaultRowHeight="14.4"/>
  <cols>
    <col min="5" max="5" width="4.6640625" customWidth="1"/>
    <col min="6" max="6" width="33.33203125" customWidth="1"/>
    <col min="7" max="7" width="12.33203125" customWidth="1"/>
    <col min="8" max="8" width="5.6640625" bestFit="1" customWidth="1"/>
    <col min="10" max="10" width="9" bestFit="1" customWidth="1"/>
    <col min="11" max="11" width="2.88671875" customWidth="1"/>
  </cols>
  <sheetData>
    <row r="3" spans="4:10">
      <c r="E3" s="41" t="s">
        <v>49</v>
      </c>
    </row>
    <row r="4" spans="4:10">
      <c r="D4">
        <v>150</v>
      </c>
      <c r="E4">
        <v>19.420782939910104</v>
      </c>
      <c r="G4">
        <v>19.420000000000002</v>
      </c>
      <c r="I4" s="8">
        <f>D4*G4</f>
        <v>2913.0000000000005</v>
      </c>
    </row>
    <row r="5" spans="4:10">
      <c r="D5">
        <v>30</v>
      </c>
      <c r="E5">
        <v>22.562751967112074</v>
      </c>
      <c r="G5">
        <v>22.57</v>
      </c>
      <c r="I5" s="8">
        <f>G5*D5</f>
        <v>677.1</v>
      </c>
    </row>
    <row r="6" spans="4:10">
      <c r="I6" s="8">
        <f>SUM(I4:I5)</f>
        <v>3590.1000000000004</v>
      </c>
    </row>
    <row r="7" spans="4:10">
      <c r="E7">
        <f>(D4*E4)+(D5*E5)</f>
        <v>3589.9999999998781</v>
      </c>
    </row>
    <row r="8" spans="4:10">
      <c r="E8" s="8"/>
    </row>
    <row r="14" spans="4:10">
      <c r="F14" s="10" t="s">
        <v>50</v>
      </c>
      <c r="G14" s="10" t="s">
        <v>51</v>
      </c>
      <c r="H14" s="10" t="s">
        <v>52</v>
      </c>
      <c r="I14" s="10" t="s">
        <v>53</v>
      </c>
      <c r="J14" s="10" t="s">
        <v>54</v>
      </c>
    </row>
    <row r="15" spans="4:10" ht="172.8">
      <c r="F15" s="42" t="s">
        <v>55</v>
      </c>
      <c r="G15" s="42" t="s">
        <v>56</v>
      </c>
      <c r="H15" s="9">
        <v>22.57</v>
      </c>
      <c r="I15" s="9">
        <v>30</v>
      </c>
      <c r="J15" s="9">
        <f>H15*I15</f>
        <v>677.1</v>
      </c>
    </row>
    <row r="16" spans="4:10" ht="172.8">
      <c r="F16" s="42" t="s">
        <v>57</v>
      </c>
      <c r="G16" s="42" t="s">
        <v>58</v>
      </c>
      <c r="H16" s="9">
        <v>19.420000000000002</v>
      </c>
      <c r="I16" s="9">
        <v>150</v>
      </c>
      <c r="J16" s="9">
        <f>H16*I16</f>
        <v>2913.0000000000005</v>
      </c>
    </row>
    <row r="17" spans="10:10" ht="15.6">
      <c r="J17" s="11">
        <f>SUM(J15:J16)</f>
        <v>3590.1000000000004</v>
      </c>
    </row>
    <row r="47" spans="5:10">
      <c r="E47" s="89" t="s">
        <v>59</v>
      </c>
      <c r="F47" s="90"/>
      <c r="G47" s="90"/>
      <c r="H47" s="90"/>
      <c r="I47" s="90"/>
      <c r="J47" s="91"/>
    </row>
    <row r="48" spans="5:10">
      <c r="E48" s="5"/>
      <c r="F48" s="43" t="s">
        <v>60</v>
      </c>
      <c r="G48" s="43" t="s">
        <v>61</v>
      </c>
      <c r="H48" s="43" t="s">
        <v>62</v>
      </c>
      <c r="I48" s="43" t="s">
        <v>63</v>
      </c>
      <c r="J48" s="43" t="s">
        <v>64</v>
      </c>
    </row>
    <row r="49" spans="5:10" ht="100.8">
      <c r="E49" s="5">
        <v>227</v>
      </c>
      <c r="F49" s="44" t="s">
        <v>65</v>
      </c>
      <c r="G49" s="43" t="s">
        <v>66</v>
      </c>
      <c r="H49" s="5">
        <v>14</v>
      </c>
      <c r="I49" s="5">
        <v>188.3</v>
      </c>
      <c r="J49" s="9">
        <f>H49*I49</f>
        <v>2636.2000000000003</v>
      </c>
    </row>
    <row r="50" spans="5:10" ht="28.8">
      <c r="E50" s="5">
        <v>228</v>
      </c>
      <c r="F50" s="44" t="s">
        <v>67</v>
      </c>
      <c r="G50" s="43" t="s">
        <v>68</v>
      </c>
      <c r="H50" s="5">
        <v>510</v>
      </c>
      <c r="I50" s="5">
        <v>1.87</v>
      </c>
      <c r="J50" s="9">
        <f>H50*I50</f>
        <v>953.7</v>
      </c>
    </row>
    <row r="51" spans="5:10">
      <c r="E51" s="5"/>
      <c r="F51" s="5"/>
      <c r="G51" s="5"/>
      <c r="H51" s="5"/>
      <c r="I51" s="5"/>
      <c r="J51" s="12">
        <f>SUM(J49:J50)</f>
        <v>3589.9000000000005</v>
      </c>
    </row>
    <row r="52" spans="5:10">
      <c r="E52" s="89" t="s">
        <v>69</v>
      </c>
      <c r="F52" s="90"/>
      <c r="G52" s="90"/>
      <c r="H52" s="90"/>
      <c r="I52" s="90"/>
      <c r="J52" s="91"/>
    </row>
    <row r="53" spans="5:10" ht="57.6">
      <c r="E53" s="5">
        <v>227</v>
      </c>
      <c r="F53" s="44" t="s">
        <v>70</v>
      </c>
      <c r="G53" s="43" t="s">
        <v>71</v>
      </c>
      <c r="H53" s="5">
        <v>30</v>
      </c>
      <c r="I53" s="5">
        <v>22.57</v>
      </c>
      <c r="J53" s="9">
        <f>H53*I53</f>
        <v>677.1</v>
      </c>
    </row>
    <row r="54" spans="5:10" ht="57.6">
      <c r="E54" s="5">
        <v>228</v>
      </c>
      <c r="F54" s="44" t="s">
        <v>72</v>
      </c>
      <c r="G54" s="43" t="s">
        <v>71</v>
      </c>
      <c r="H54" s="5">
        <v>150</v>
      </c>
      <c r="I54" s="5">
        <v>19.41</v>
      </c>
      <c r="J54" s="9">
        <f>H54*I54</f>
        <v>2911.5</v>
      </c>
    </row>
    <row r="55" spans="5:10">
      <c r="E55" s="5"/>
      <c r="F55" s="5"/>
      <c r="G55" s="5"/>
      <c r="H55" s="5"/>
      <c r="I55" s="5"/>
      <c r="J55" s="12">
        <f>SUM(J53:J54)</f>
        <v>3588.6</v>
      </c>
    </row>
  </sheetData>
  <mergeCells count="2">
    <mergeCell ref="E47:J47"/>
    <mergeCell ref="E52:J5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22E62-2791-4A71-885E-F72B7AA62F3B}">
  <dimension ref="E2:H6"/>
  <sheetViews>
    <sheetView topLeftCell="A6" workbookViewId="0">
      <selection activeCell="E47" sqref="E47:J55"/>
    </sheetView>
  </sheetViews>
  <sheetFormatPr defaultRowHeight="14.4"/>
  <cols>
    <col min="5" max="5" width="26.33203125" customWidth="1"/>
    <col min="8" max="8" width="50.6640625" customWidth="1"/>
  </cols>
  <sheetData>
    <row r="2" spans="5:8" ht="43.2">
      <c r="E2" s="7" t="s">
        <v>73</v>
      </c>
      <c r="F2">
        <v>411</v>
      </c>
      <c r="G2" t="s">
        <v>74</v>
      </c>
      <c r="H2" t="s">
        <v>75</v>
      </c>
    </row>
    <row r="3" spans="5:8" ht="43.2">
      <c r="E3" s="7" t="s">
        <v>76</v>
      </c>
      <c r="F3">
        <v>186</v>
      </c>
      <c r="G3" t="s">
        <v>74</v>
      </c>
      <c r="H3" t="s">
        <v>75</v>
      </c>
    </row>
    <row r="4" spans="5:8" ht="57.6">
      <c r="E4" s="7" t="s">
        <v>77</v>
      </c>
      <c r="F4">
        <v>33</v>
      </c>
      <c r="G4" t="s">
        <v>74</v>
      </c>
      <c r="H4" t="s">
        <v>75</v>
      </c>
    </row>
    <row r="5" spans="5:8" ht="43.2">
      <c r="E5" s="7" t="s">
        <v>73</v>
      </c>
      <c r="F5">
        <v>250</v>
      </c>
      <c r="G5" t="s">
        <v>74</v>
      </c>
      <c r="H5" s="7" t="s">
        <v>78</v>
      </c>
    </row>
    <row r="6" spans="5:8" ht="43.2">
      <c r="E6" s="7" t="s">
        <v>73</v>
      </c>
      <c r="F6">
        <v>300</v>
      </c>
      <c r="G6" t="s">
        <v>74</v>
      </c>
      <c r="H6" s="7" t="s">
        <v>79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66DDCE359699F43BC567D05A0F48266" ma:contentTypeVersion="15" ma:contentTypeDescription="Create a new document." ma:contentTypeScope="" ma:versionID="6518cbed8fda2ed0d2683cb6a5cb91d6">
  <xsd:schema xmlns:xsd="http://www.w3.org/2001/XMLSchema" xmlns:xs="http://www.w3.org/2001/XMLSchema" xmlns:p="http://schemas.microsoft.com/office/2006/metadata/properties" xmlns:ns2="8d7096d6-fc66-4344-9e3f-2445529a09f6" xmlns:ns3="c7a56a3d-16e2-4b65-9c40-9ed138b763d7" targetNamespace="http://schemas.microsoft.com/office/2006/metadata/properties" ma:root="true" ma:fieldsID="e955312906d9ed15de91566998fc829b" ns2:_="" ns3:_="">
    <xsd:import namespace="8d7096d6-fc66-4344-9e3f-2445529a09f6"/>
    <xsd:import namespace="c7a56a3d-16e2-4b65-9c40-9ed138b763d7"/>
    <xsd:element name="properties">
      <xsd:complexType>
        <xsd:sequence>
          <xsd:element name="documentManagement">
            <xsd:complexType>
              <xsd:all>
                <xsd:element ref="ns2:hbf0c10381aa4bd59932b5b7da857fed" minOccurs="0"/>
                <xsd:element ref="ns2:TaxCatchAll"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7096d6-fc66-4344-9e3f-2445529a09f6" elementFormDefault="qualified">
    <xsd:import namespace="http://schemas.microsoft.com/office/2006/documentManagement/types"/>
    <xsd:import namespace="http://schemas.microsoft.com/office/infopath/2007/PartnerControls"/>
    <xsd:element name="hbf0c10381aa4bd59932b5b7da857fed" ma:index="8" nillable="true" ma:taxonomy="true" ma:internalName="hbf0c10381aa4bd59932b5b7da857fed" ma:taxonomyFieldName="Project_x0020_Document_x0020_Type" ma:displayName="Project Document Type" ma:default="" ma:fieldId="{1bf0c103-81aa-4bd5-9932-b5b7da857fed}" ma:sspId="822e118f-d533-465d-b5ca-7beed2256e09" ma:termSetId="d8a5acf7-091c-4877-b363-b3708ae07044"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c96f5e10-a829-489c-b1ae-5e69d5cf9a50}" ma:internalName="TaxCatchAll" ma:showField="CatchAllData" ma:web="7e2fc169-96f2-4e68-a0e3-230bbeb7e23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7a56a3d-16e2-4b65-9c40-9ed138b763d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22e118f-d533-465d-b5ca-7beed2256e09"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hbf0c10381aa4bd59932b5b7da857fed xmlns="8d7096d6-fc66-4344-9e3f-2445529a09f6">
      <Terms xmlns="http://schemas.microsoft.com/office/infopath/2007/PartnerControls"/>
    </hbf0c10381aa4bd59932b5b7da857fed>
    <TaxCatchAll xmlns="8d7096d6-fc66-4344-9e3f-2445529a09f6" xsi:nil="true"/>
    <lcf76f155ced4ddcb4097134ff3c332f xmlns="c7a56a3d-16e2-4b65-9c40-9ed138b763d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2218FAE-8103-4EFF-9A95-75FB37175E58}">
  <ds:schemaRefs>
    <ds:schemaRef ds:uri="http://schemas.microsoft.com/sharepoint/v3/contenttype/forms"/>
  </ds:schemaRefs>
</ds:datastoreItem>
</file>

<file path=customXml/itemProps2.xml><?xml version="1.0" encoding="utf-8"?>
<ds:datastoreItem xmlns:ds="http://schemas.openxmlformats.org/officeDocument/2006/customXml" ds:itemID="{9C7FB13F-C403-4B38-B0F2-D95B86DE34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7096d6-fc66-4344-9e3f-2445529a09f6"/>
    <ds:schemaRef ds:uri="c7a56a3d-16e2-4b65-9c40-9ed138b763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D7ACC4-3813-47CE-9045-F5F77E2C8017}">
  <ds:schemaRefs>
    <ds:schemaRef ds:uri="http://schemas.openxmlformats.org/package/2006/metadata/core-properties"/>
    <ds:schemaRef ds:uri="http://purl.org/dc/dcmitype/"/>
    <ds:schemaRef ds:uri="c7a56a3d-16e2-4b65-9c40-9ed138b763d7"/>
    <ds:schemaRef ds:uri="http://schemas.microsoft.com/office/2006/metadata/properties"/>
    <ds:schemaRef ds:uri="http://schemas.microsoft.com/office/2006/documentManagement/types"/>
    <ds:schemaRef ds:uri="http://purl.org/dc/elements/1.1/"/>
    <ds:schemaRef ds:uri="http://purl.org/dc/terms/"/>
    <ds:schemaRef ds:uri="http://schemas.microsoft.com/office/infopath/2007/PartnerControls"/>
    <ds:schemaRef ds:uri="8d7096d6-fc66-4344-9e3f-2445529a09f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ToR</vt:lpstr>
      <vt:lpstr>Sheet2</vt:lpstr>
      <vt:lpstr>Sheet1</vt:lpstr>
      <vt:lpstr>ToR!Print_Area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Fatima Afonso</dc:creator>
  <cp:keywords/>
  <dc:description/>
  <cp:lastModifiedBy>Anna Bachynska</cp:lastModifiedBy>
  <cp:revision/>
  <dcterms:created xsi:type="dcterms:W3CDTF">2022-10-12T13:36:00Z</dcterms:created>
  <dcterms:modified xsi:type="dcterms:W3CDTF">2025-10-08T10:49:08Z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0x010100C66DDCE359699F43BC567D05A0F48266</vt:lpwstr>
  </property>
  <property fmtid="{D5CDD505-2E9C-101B-9397-08002B2CF9AE}" pid="3" name="Project Document Type">
    <vt:lpwstr/>
  </property>
  <property fmtid="{D5CDD505-2E9C-101B-9397-08002B2CF9AE}" pid="4" name="MediaServiceImageTags">
    <vt:lpwstr/>
  </property>
  <property fmtid="{D5CDD505-2E9C-101B-9397-08002B2CF9AE}" pid="5" name="lcf76f155ced4ddcb4097134ff3c332f">
    <vt:lpwstr/>
  </property>
  <property fmtid="{D5CDD505-2E9C-101B-9397-08002B2CF9AE}" pid="6" name="ICV">
    <vt:lpwstr>F92DCFBADA064D3292213C73C476099D</vt:lpwstr>
  </property>
  <property fmtid="{D5CDD505-2E9C-101B-9397-08002B2CF9AE}" pid="7" name="KSOProductBuildVer">
    <vt:lpwstr>1033-11.2.0.11537</vt:lpwstr>
  </property>
  <property fmtid="{D5CDD505-2E9C-101B-9397-08002B2CF9AE}" pid="8" name="Project_x0020_Document_x0020_Type">
    <vt:lpwstr/>
  </property>
</Properties>
</file>