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ARLINGCLOSE TREASURY\LEASING\1. Clients\Stoke\2017 11 - IT\"/>
    </mc:Choice>
  </mc:AlternateContent>
  <bookViews>
    <workbookView xWindow="0" yWindow="945" windowWidth="15195" windowHeight="6690" firstSheet="3" activeTab="3"/>
  </bookViews>
  <sheets>
    <sheet name="5 Year Vehicles" sheetId="8" state="hidden" r:id="rId1"/>
    <sheet name="4 Year Vehicles" sheetId="7" state="hidden" r:id="rId2"/>
    <sheet name="10 Year Vehicles" sheetId="11" state="hidden" r:id="rId3"/>
    <sheet name="Sheet1" sheetId="12" r:id="rId4"/>
    <sheet name="2017-18 2nd Drawdown" sheetId="5" state="hidden" r:id="rId5"/>
  </sheets>
  <definedNames>
    <definedName name="_xlnm._FilterDatabase" localSheetId="4" hidden="1">'2017-18 2nd Drawdown'!$A$1:$I$1</definedName>
  </definedNames>
  <calcPr calcId="152511"/>
</workbook>
</file>

<file path=xl/calcChain.xml><?xml version="1.0" encoding="utf-8"?>
<calcChain xmlns="http://schemas.openxmlformats.org/spreadsheetml/2006/main">
  <c r="C4" i="12" l="1"/>
  <c r="O340" i="12"/>
  <c r="O337" i="12"/>
  <c r="O322" i="12"/>
  <c r="O118" i="12"/>
  <c r="O114" i="12"/>
  <c r="O92" i="12"/>
  <c r="O77" i="12"/>
  <c r="Q6" i="7" l="1"/>
  <c r="R6" i="7" s="1"/>
  <c r="S6" i="7" l="1"/>
  <c r="T6" i="7" s="1"/>
  <c r="S7" i="8"/>
  <c r="S8" i="8"/>
  <c r="S9" i="8"/>
  <c r="Q7" i="8"/>
  <c r="Q8" i="8"/>
  <c r="R8" i="8" s="1"/>
  <c r="T8" i="8" s="1"/>
  <c r="Q9" i="8"/>
  <c r="R7" i="8" l="1"/>
  <c r="T7" i="8" s="1"/>
  <c r="R9" i="8"/>
  <c r="T9" i="8" s="1"/>
  <c r="S23" i="11"/>
  <c r="N23" i="11"/>
  <c r="O20" i="11"/>
  <c r="P20" i="11" s="1"/>
  <c r="P19" i="11"/>
  <c r="O19" i="11"/>
  <c r="O18" i="11"/>
  <c r="P18" i="11" s="1"/>
  <c r="O17" i="11"/>
  <c r="P17" i="11" s="1"/>
  <c r="O16" i="11"/>
  <c r="P16" i="11" s="1"/>
  <c r="P15" i="11"/>
  <c r="O15" i="11"/>
  <c r="O14" i="11"/>
  <c r="P14" i="11" s="1"/>
  <c r="O13" i="11"/>
  <c r="P13" i="11" s="1"/>
  <c r="O12" i="11"/>
  <c r="P12" i="11" s="1"/>
  <c r="P11" i="11"/>
  <c r="O11" i="11"/>
  <c r="O10" i="11"/>
  <c r="P10" i="11" s="1"/>
  <c r="O9" i="11"/>
  <c r="P9" i="11" s="1"/>
  <c r="O8" i="11"/>
  <c r="P8" i="11" s="1"/>
  <c r="P7" i="11"/>
  <c r="O7" i="11"/>
  <c r="O6" i="11"/>
  <c r="P6" i="11" s="1"/>
  <c r="Q23" i="11"/>
  <c r="O23" i="11"/>
  <c r="P23" i="11" l="1"/>
  <c r="T23" i="11" l="1"/>
  <c r="R23" i="11"/>
  <c r="A13" i="5" l="1"/>
  <c r="D30" i="5" l="1"/>
  <c r="D26" i="5" s="1"/>
  <c r="O8" i="8" l="1"/>
  <c r="P8" i="8" s="1"/>
  <c r="O9" i="8"/>
  <c r="P9" i="8" s="1"/>
  <c r="O10" i="8"/>
  <c r="P10" i="8" s="1"/>
  <c r="O11" i="8"/>
  <c r="P11" i="8" s="1"/>
  <c r="O12" i="8"/>
  <c r="P12" i="8" s="1"/>
  <c r="O13" i="8"/>
  <c r="P13" i="8" s="1"/>
  <c r="O14" i="8"/>
  <c r="P14" i="8" s="1"/>
  <c r="O15" i="8"/>
  <c r="P15" i="8" s="1"/>
  <c r="Q21" i="7" l="1"/>
  <c r="O21" i="7"/>
  <c r="P21" i="7" s="1"/>
  <c r="Q20" i="7"/>
  <c r="O20" i="7"/>
  <c r="P20" i="7" s="1"/>
  <c r="Q19" i="7"/>
  <c r="O19" i="7"/>
  <c r="P19" i="7" s="1"/>
  <c r="Q18" i="7"/>
  <c r="O18" i="7"/>
  <c r="P18" i="7" s="1"/>
  <c r="Q17" i="7"/>
  <c r="O17" i="7"/>
  <c r="P17" i="7" s="1"/>
  <c r="Q16" i="7"/>
  <c r="O16" i="7"/>
  <c r="P16" i="7" s="1"/>
  <c r="Q15" i="7"/>
  <c r="O15" i="7"/>
  <c r="P15" i="7" s="1"/>
  <c r="Q14" i="7"/>
  <c r="O14" i="7"/>
  <c r="P14" i="7" s="1"/>
  <c r="Q13" i="7"/>
  <c r="O13" i="7"/>
  <c r="P13" i="7" s="1"/>
  <c r="Q12" i="7"/>
  <c r="O12" i="7"/>
  <c r="P12" i="7" s="1"/>
  <c r="Q11" i="7" l="1"/>
  <c r="O11" i="7"/>
  <c r="P11" i="7" s="1"/>
  <c r="Q7" i="7" l="1"/>
  <c r="Q8" i="7"/>
  <c r="Q9" i="7"/>
  <c r="Q10" i="7"/>
  <c r="O7" i="7"/>
  <c r="P7" i="7" s="1"/>
  <c r="O8" i="7"/>
  <c r="P8" i="7" s="1"/>
  <c r="O9" i="7"/>
  <c r="P9" i="7" s="1"/>
  <c r="O10" i="7"/>
  <c r="P10" i="7" s="1"/>
  <c r="O6" i="7"/>
  <c r="P6" i="7" s="1"/>
  <c r="O7" i="8"/>
  <c r="P7" i="8" s="1"/>
  <c r="O16" i="8"/>
  <c r="P16" i="8" s="1"/>
  <c r="Q19" i="8"/>
  <c r="R19" i="8"/>
  <c r="S19" i="8"/>
  <c r="T19" i="8"/>
  <c r="P19" i="8" l="1"/>
  <c r="Q24" i="7"/>
  <c r="F20" i="5" l="1"/>
  <c r="F19" i="5" l="1"/>
  <c r="A23" i="5" l="1"/>
  <c r="N24" i="7" l="1"/>
  <c r="O24" i="7"/>
  <c r="O19" i="8" l="1"/>
  <c r="P24" i="7"/>
  <c r="N19" i="8"/>
  <c r="F21" i="5"/>
  <c r="F23" i="5" s="1"/>
</calcChain>
</file>

<file path=xl/sharedStrings.xml><?xml version="1.0" encoding="utf-8"?>
<sst xmlns="http://schemas.openxmlformats.org/spreadsheetml/2006/main" count="3914" uniqueCount="714">
  <si>
    <t>Amount</t>
  </si>
  <si>
    <t>Journal Date</t>
  </si>
  <si>
    <t>Pd.</t>
  </si>
  <si>
    <t>Ledger Code</t>
  </si>
  <si>
    <t>Reference (Line)</t>
  </si>
  <si>
    <t>User Data (Line)</t>
  </si>
  <si>
    <t>Source Account Name</t>
  </si>
  <si>
    <t>Narrative (Line)</t>
  </si>
  <si>
    <t>TOTAL</t>
  </si>
  <si>
    <t>Difference</t>
  </si>
  <si>
    <t>QUANTITY</t>
  </si>
  <si>
    <t>WORK STATION NUMBER/USER</t>
  </si>
  <si>
    <t>DESCRIPTION</t>
  </si>
  <si>
    <t>SECTION</t>
  </si>
  <si>
    <t>SUPPLIER</t>
  </si>
  <si>
    <t>DEPT/YRS/TYPE</t>
  </si>
  <si>
    <t>CODE</t>
  </si>
  <si>
    <t>TOTAL COST</t>
  </si>
  <si>
    <t>VAT</t>
  </si>
  <si>
    <t>Previous Drawdowns</t>
  </si>
  <si>
    <t>70500 Other Orders</t>
  </si>
  <si>
    <t>70500/WM105</t>
  </si>
  <si>
    <t>70500 SCC Orders</t>
  </si>
  <si>
    <t xml:space="preserve">  </t>
  </si>
  <si>
    <t>Actuals</t>
  </si>
  <si>
    <t>Ref Number 2 (Line)</t>
  </si>
  <si>
    <t>Commitments</t>
  </si>
  <si>
    <t>Lease Ref:</t>
  </si>
  <si>
    <t>INVOICE NUMBER</t>
  </si>
  <si>
    <t>INVOICE DATE</t>
  </si>
  <si>
    <t>FLEET NO</t>
  </si>
  <si>
    <t>REGISTRATION NO</t>
  </si>
  <si>
    <t>SERIAL NUMBER / TAG</t>
  </si>
  <si>
    <t>ORDER NUMBER</t>
  </si>
  <si>
    <t>3% Admin</t>
  </si>
  <si>
    <t>A/Close Fee</t>
  </si>
  <si>
    <t>Rental</t>
  </si>
  <si>
    <t>ASSET TYPE</t>
  </si>
  <si>
    <t>Change</t>
  </si>
  <si>
    <t>COST</t>
  </si>
  <si>
    <t>CHASSIS NUMBER / TAG</t>
  </si>
  <si>
    <t>ANNUAL USAGE (MILES)</t>
  </si>
  <si>
    <t>ANNUAL USAGE (HOURS)</t>
  </si>
  <si>
    <t>JCB</t>
  </si>
  <si>
    <t>Siemens</t>
  </si>
  <si>
    <t>A8369530</t>
  </si>
  <si>
    <t>10/02/2017 - 09/02/2021</t>
  </si>
  <si>
    <t>A089007724</t>
  </si>
  <si>
    <t>A089007723</t>
  </si>
  <si>
    <t>14/08/2017 - 13/08/2022</t>
  </si>
  <si>
    <t>14/08/2017 - 13/08/2027</t>
  </si>
  <si>
    <t>2017/18 Drawdown 2</t>
  </si>
  <si>
    <t>CEN0481554</t>
  </si>
  <si>
    <t>CEN0483906</t>
  </si>
  <si>
    <t>CEN0495073</t>
  </si>
  <si>
    <t>CEN0495667</t>
  </si>
  <si>
    <t>CEN0498968</t>
  </si>
  <si>
    <t>OP/M328511</t>
  </si>
  <si>
    <t>CS00018623</t>
  </si>
  <si>
    <t>OP/M333529</t>
  </si>
  <si>
    <t>CS00018722</t>
  </si>
  <si>
    <t>OP/M360343</t>
  </si>
  <si>
    <t>CS00019089</t>
  </si>
  <si>
    <t>OP/M360761</t>
  </si>
  <si>
    <t>CS00019038</t>
  </si>
  <si>
    <t>OP/M365293</t>
  </si>
  <si>
    <t>z240 workstation as per quote QT-2257416 V332mg, i7, Nvidia Quadro M2000 4GB, 500GB h/dBase model 24080318Config ID 24259165</t>
  </si>
  <si>
    <t>hp 75 g3 sff PC as per quote qt-2282243 v18gb, 500gb h/d amd Warrantyy 3/3/3.</t>
  </si>
  <si>
    <t>hp 75 g3 sff PC as per quote qt-2282243 v1</t>
  </si>
  <si>
    <t>HP Essential Top Load Case - notebook carrying case</t>
  </si>
  <si>
    <t>HP 655 g3 laptop AMD10. 8GBRAM, 500GB SATA h/d  -  inc travel mouse1 year warranty</t>
  </si>
  <si>
    <t>HP 705 G3 SFF PC as per quote QT-2322079 V1</t>
  </si>
  <si>
    <t>HP Zbook  15 i7 8GB RAM as per quote QT-2322133 V1</t>
  </si>
  <si>
    <t>Specialist Computer Centres Ltd</t>
  </si>
  <si>
    <t>Ledger @ 15th November 2017</t>
  </si>
  <si>
    <t>N/A</t>
  </si>
  <si>
    <t>C/S</t>
  </si>
  <si>
    <t>SCC</t>
  </si>
  <si>
    <t>69200/DF120</t>
  </si>
  <si>
    <t>DESK TOP PC</t>
  </si>
  <si>
    <t>HP ELITE DESK 705 G3 SFF</t>
  </si>
  <si>
    <t>CZC730746R</t>
  </si>
  <si>
    <t>SO Z240 TOWER</t>
  </si>
  <si>
    <t>CZC7277RFQ</t>
  </si>
  <si>
    <t>CZC7277RFR</t>
  </si>
  <si>
    <t>CZC7277RFS</t>
  </si>
  <si>
    <t>CZC7277RFG</t>
  </si>
  <si>
    <t>CZC7277RFH</t>
  </si>
  <si>
    <t>CZC7277RFJ</t>
  </si>
  <si>
    <t>CZC7277RFK</t>
  </si>
  <si>
    <t>CZC7277RFL</t>
  </si>
  <si>
    <t>CZC7277RFM</t>
  </si>
  <si>
    <t>CZC7277RFN</t>
  </si>
  <si>
    <t>CZC7277RFP</t>
  </si>
  <si>
    <t>CZC7407052</t>
  </si>
  <si>
    <t>CZC740704X</t>
  </si>
  <si>
    <t>CZC740704Y</t>
  </si>
  <si>
    <t>CZC7407053</t>
  </si>
  <si>
    <t>CZC740704Z</t>
  </si>
  <si>
    <t>CZC7407054</t>
  </si>
  <si>
    <t>CZC7407055</t>
  </si>
  <si>
    <t>CZC7407056</t>
  </si>
  <si>
    <t>CZC7407050</t>
  </si>
  <si>
    <t>CZC7407057</t>
  </si>
  <si>
    <t>CZC7407051</t>
  </si>
  <si>
    <t>CZC7407058</t>
  </si>
  <si>
    <t>CZC74071PL</t>
  </si>
  <si>
    <t>CZC74071PM</t>
  </si>
  <si>
    <t>CZC74071PN</t>
  </si>
  <si>
    <t>CZC74071PP</t>
  </si>
  <si>
    <t>CZC74071PQ</t>
  </si>
  <si>
    <t>CZC74071PR</t>
  </si>
  <si>
    <t>CZC74071PS</t>
  </si>
  <si>
    <t>CZC74071PT</t>
  </si>
  <si>
    <t>CZC74071ML</t>
  </si>
  <si>
    <t>CZC74071MM</t>
  </si>
  <si>
    <t>CZC74071MN</t>
  </si>
  <si>
    <t>CZC74071MP</t>
  </si>
  <si>
    <t>CZC74071MQ</t>
  </si>
  <si>
    <t>CZC74071MR</t>
  </si>
  <si>
    <t>CZC74071MS</t>
  </si>
  <si>
    <t>CZC74071MT</t>
  </si>
  <si>
    <t>CZC74071MV</t>
  </si>
  <si>
    <t>CZC74071MW</t>
  </si>
  <si>
    <t>CZC74071MX</t>
  </si>
  <si>
    <t>CZC74071MY</t>
  </si>
  <si>
    <t>CZC74071MZ</t>
  </si>
  <si>
    <t>CZC74071N0</t>
  </si>
  <si>
    <t>CZC74071N1</t>
  </si>
  <si>
    <t>CZC74071N2</t>
  </si>
  <si>
    <t>CZC74071N3</t>
  </si>
  <si>
    <t>CZC74071N4</t>
  </si>
  <si>
    <t>CZC74071N5</t>
  </si>
  <si>
    <t>CZC74071N6</t>
  </si>
  <si>
    <t>CZC74071N7</t>
  </si>
  <si>
    <t>CZC74071N8</t>
  </si>
  <si>
    <t>CZC74071N9</t>
  </si>
  <si>
    <t>CZC74071NB</t>
  </si>
  <si>
    <t>CZC74071NC</t>
  </si>
  <si>
    <t>CZC74071ND</t>
  </si>
  <si>
    <t>CZC74071NF</t>
  </si>
  <si>
    <t>CZC74071NG</t>
  </si>
  <si>
    <t>CZC74071NH</t>
  </si>
  <si>
    <t>CZC74071NJ</t>
  </si>
  <si>
    <t>CZC74071NK</t>
  </si>
  <si>
    <t>CZC74071NL</t>
  </si>
  <si>
    <t>CZC74071NM</t>
  </si>
  <si>
    <t>CZC74071NN</t>
  </si>
  <si>
    <t>CZC74071NP</t>
  </si>
  <si>
    <t>CZC74071NQ</t>
  </si>
  <si>
    <t>CZC74071NR</t>
  </si>
  <si>
    <t>CZC74071NS</t>
  </si>
  <si>
    <t>CZC74071NT</t>
  </si>
  <si>
    <t>CZC74071NV</t>
  </si>
  <si>
    <t>CZC74071NW</t>
  </si>
  <si>
    <t>CZC74071NX</t>
  </si>
  <si>
    <t>CZC74071NY</t>
  </si>
  <si>
    <t>CZC74071NZ</t>
  </si>
  <si>
    <t>CZC74071P0</t>
  </si>
  <si>
    <t>CZC74071P1</t>
  </si>
  <si>
    <t>CZC74071P2</t>
  </si>
  <si>
    <t>CZC74071P3</t>
  </si>
  <si>
    <t>CZC74071P4</t>
  </si>
  <si>
    <t>CZC74071P5</t>
  </si>
  <si>
    <t>CZC74071P6</t>
  </si>
  <si>
    <t>CZC74071P7</t>
  </si>
  <si>
    <t>CZC74071P8</t>
  </si>
  <si>
    <t>CZC74071P9</t>
  </si>
  <si>
    <t>CZC74071PB</t>
  </si>
  <si>
    <t>CZC74071PC</t>
  </si>
  <si>
    <t>CZC74071PD</t>
  </si>
  <si>
    <t>CZC74071PF</t>
  </si>
  <si>
    <t>CZC74071PG</t>
  </si>
  <si>
    <t>CZC74071PH</t>
  </si>
  <si>
    <t>CZC74071PJ</t>
  </si>
  <si>
    <t>CZC74071PK</t>
  </si>
  <si>
    <t>CND7400PHT</t>
  </si>
  <si>
    <t>CND7400PHV</t>
  </si>
  <si>
    <t>CND7400PHW</t>
  </si>
  <si>
    <t>CND7400PHX</t>
  </si>
  <si>
    <t>CND7400PHY</t>
  </si>
  <si>
    <t>CND7400PHZ</t>
  </si>
  <si>
    <t>CND7400PJ0</t>
  </si>
  <si>
    <t>CND7400PJ1</t>
  </si>
  <si>
    <t>CND7400PJ2</t>
  </si>
  <si>
    <t>CND7400PJ3</t>
  </si>
  <si>
    <t>CND7400PJ4</t>
  </si>
  <si>
    <t>CND7400PJ5</t>
  </si>
  <si>
    <t>CND7400PJ6</t>
  </si>
  <si>
    <t>CND7400PJ7</t>
  </si>
  <si>
    <t>CND7400PJ8</t>
  </si>
  <si>
    <t>CND7400PJ9</t>
  </si>
  <si>
    <t>CND7400PJB</t>
  </si>
  <si>
    <t>CND7400PJC</t>
  </si>
  <si>
    <t>HP ZBOOK 15</t>
  </si>
  <si>
    <t>LAPTOP</t>
  </si>
  <si>
    <t>4 YR IT</t>
  </si>
  <si>
    <t>C/S-4 YEAR IT</t>
  </si>
  <si>
    <t>BAG</t>
  </si>
  <si>
    <t>HP ESSENTIAL TOP LOAD CASE</t>
  </si>
  <si>
    <t>5CG7401635</t>
  </si>
  <si>
    <t>5CG740168G</t>
  </si>
  <si>
    <t>5CG740156D</t>
  </si>
  <si>
    <t>5CG740164H</t>
  </si>
  <si>
    <t>5CG740151X</t>
  </si>
  <si>
    <t>5CG74015HK</t>
  </si>
  <si>
    <t>5CG74015KY</t>
  </si>
  <si>
    <t>5CG74015F6</t>
  </si>
  <si>
    <t>5CG74015PY</t>
  </si>
  <si>
    <t>5CG74015LV</t>
  </si>
  <si>
    <t>5CG740164C</t>
  </si>
  <si>
    <t>5CG740157Z</t>
  </si>
  <si>
    <t>5CG740166C</t>
  </si>
  <si>
    <t>5CG740169Z</t>
  </si>
  <si>
    <t>5CG740159W</t>
  </si>
  <si>
    <t>5CG74016DH</t>
  </si>
  <si>
    <t>5CG74015H8</t>
  </si>
  <si>
    <t>5CG74015GN</t>
  </si>
  <si>
    <t>5CG7401696</t>
  </si>
  <si>
    <t>5CG74015M3</t>
  </si>
  <si>
    <t>5CG740163T</t>
  </si>
  <si>
    <t>5CG74015FN</t>
  </si>
  <si>
    <t>5CG74016GY</t>
  </si>
  <si>
    <t>5CG740169D</t>
  </si>
  <si>
    <t>5CG7401800</t>
  </si>
  <si>
    <t>5CG74015BF</t>
  </si>
  <si>
    <t>5CG74015FT</t>
  </si>
  <si>
    <t>5CG740167X</t>
  </si>
  <si>
    <t>5CG74017TJ</t>
  </si>
  <si>
    <t>5CG74018RZ</t>
  </si>
  <si>
    <t>5CG74016LT</t>
  </si>
  <si>
    <t>5CG740158T</t>
  </si>
  <si>
    <t>5CG740151H</t>
  </si>
  <si>
    <t>5CG74015KH</t>
  </si>
  <si>
    <t>5CG74017XQ</t>
  </si>
  <si>
    <t>5CG7401524</t>
  </si>
  <si>
    <t>5CG7401843</t>
  </si>
  <si>
    <t>5CG74018H5</t>
  </si>
  <si>
    <t>5CG74015KB</t>
  </si>
  <si>
    <t>5CG740162R</t>
  </si>
  <si>
    <t>5CG740168K</t>
  </si>
  <si>
    <t>5CG740165D</t>
  </si>
  <si>
    <t>5CG740164Q</t>
  </si>
  <si>
    <t>5CG74015Z3</t>
  </si>
  <si>
    <t>5CG74015Y8</t>
  </si>
  <si>
    <t>5CG74016C1</t>
  </si>
  <si>
    <t>5CG74015K2</t>
  </si>
  <si>
    <t>5CG74015D6</t>
  </si>
  <si>
    <t>5CG74015DY</t>
  </si>
  <si>
    <t>5CG74016BX</t>
  </si>
  <si>
    <t>5CG7401563</t>
  </si>
  <si>
    <t>5CG7401596</t>
  </si>
  <si>
    <t>5CG740159F</t>
  </si>
  <si>
    <t>5CG74015CJ</t>
  </si>
  <si>
    <t>5CG74016FN</t>
  </si>
  <si>
    <t>5CG74016FD</t>
  </si>
  <si>
    <t>5CG74015NN</t>
  </si>
  <si>
    <t>5CG740156W</t>
  </si>
  <si>
    <t>5CG740162H</t>
  </si>
  <si>
    <t>5CG740163M</t>
  </si>
  <si>
    <t>5CG7401656</t>
  </si>
  <si>
    <t>5CG740151R</t>
  </si>
  <si>
    <t>5CG740162T</t>
  </si>
  <si>
    <t>5CG74016H6</t>
  </si>
  <si>
    <t>5CG7401647</t>
  </si>
  <si>
    <t>5CG74015JR</t>
  </si>
  <si>
    <t>5CG74017ZP</t>
  </si>
  <si>
    <t>5CG740180C</t>
  </si>
  <si>
    <t>5CG7401825</t>
  </si>
  <si>
    <t>5CG74016GS</t>
  </si>
  <si>
    <t>5CG74016GC</t>
  </si>
  <si>
    <t>5CG740165Z</t>
  </si>
  <si>
    <t>5CG74016JZ</t>
  </si>
  <si>
    <t>5CG74015G2</t>
  </si>
  <si>
    <t>5CG74018FV</t>
  </si>
  <si>
    <t>5CG740183J</t>
  </si>
  <si>
    <t>5CG74016D2</t>
  </si>
  <si>
    <t>5CG740163F</t>
  </si>
  <si>
    <t>5CG740167K</t>
  </si>
  <si>
    <t>5CG7401837</t>
  </si>
  <si>
    <t>5CG740167Q</t>
  </si>
  <si>
    <t>5CG74015DF</t>
  </si>
  <si>
    <t>5CG74015X9</t>
  </si>
  <si>
    <t>5CG74016CG</t>
  </si>
  <si>
    <t>5CG74015DW</t>
  </si>
  <si>
    <t>5CG7401519</t>
  </si>
  <si>
    <t>5CG74015H2</t>
  </si>
  <si>
    <t>5CG740151C</t>
  </si>
  <si>
    <t>5CG7401626</t>
  </si>
  <si>
    <t>5CG7401652</t>
  </si>
  <si>
    <t>5CG74015NB</t>
  </si>
  <si>
    <t>5CG74015VP</t>
  </si>
  <si>
    <t>5CG74016B8</t>
  </si>
  <si>
    <t>5CG74015JD</t>
  </si>
  <si>
    <t>5CG740159M</t>
  </si>
  <si>
    <t>5CG7401584</t>
  </si>
  <si>
    <t>5CG7401568</t>
  </si>
  <si>
    <t>5CG74016DS</t>
  </si>
  <si>
    <t>5CG740157R</t>
  </si>
  <si>
    <t>5CG7401631</t>
  </si>
  <si>
    <t>5CG740164X</t>
  </si>
  <si>
    <t>5CG740156P</t>
  </si>
  <si>
    <t>5CG74018HL</t>
  </si>
  <si>
    <t>5CG74016L8</t>
  </si>
  <si>
    <t>5CG740184B</t>
  </si>
  <si>
    <t>5CG74016CT</t>
  </si>
  <si>
    <t>5CG740186V</t>
  </si>
  <si>
    <t>5CG74017XD</t>
  </si>
  <si>
    <t>5CG740167G</t>
  </si>
  <si>
    <t>5CG74015XM</t>
  </si>
  <si>
    <t>5CG740158D</t>
  </si>
  <si>
    <t>5CG74018F6</t>
  </si>
  <si>
    <t>5CG74018J3</t>
  </si>
  <si>
    <t>5CG74015CZ</t>
  </si>
  <si>
    <t>5CG74017YC</t>
  </si>
  <si>
    <t>5CG740183S</t>
  </si>
  <si>
    <t>5CG7401594</t>
  </si>
  <si>
    <t>5CG74016HG</t>
  </si>
  <si>
    <t>5CG74015LR</t>
  </si>
  <si>
    <t>5CG74015YK</t>
  </si>
  <si>
    <t>5CG74016CJ</t>
  </si>
  <si>
    <t>5CG740151M</t>
  </si>
  <si>
    <t>5CG74015KM</t>
  </si>
  <si>
    <t>5CG74015LK</t>
  </si>
  <si>
    <t>5CG74015Y0</t>
  </si>
  <si>
    <t>5CG7401523</t>
  </si>
  <si>
    <t>5CG74015YX</t>
  </si>
  <si>
    <t>5CG74015BH</t>
  </si>
  <si>
    <t>5CG74015H1</t>
  </si>
  <si>
    <t>5CG74015SH</t>
  </si>
  <si>
    <t>5CG7401691</t>
  </si>
  <si>
    <t>5CG74016F0</t>
  </si>
  <si>
    <t>5CG740169T</t>
  </si>
  <si>
    <t>5CG74015HP</t>
  </si>
  <si>
    <t>5CG740169M</t>
  </si>
  <si>
    <t>5CG740157V</t>
  </si>
  <si>
    <t>5CG74015DP</t>
  </si>
  <si>
    <t>5CG740151K</t>
  </si>
  <si>
    <t>5CG74015MN</t>
  </si>
  <si>
    <t>5CG74015GK</t>
  </si>
  <si>
    <t>5CG74015VF</t>
  </si>
  <si>
    <t>5CG74015J3</t>
  </si>
  <si>
    <t>5CG74016L2</t>
  </si>
  <si>
    <t>5CG74015MH</t>
  </si>
  <si>
    <t>5CG74016D7</t>
  </si>
  <si>
    <t>5CG740184L</t>
  </si>
  <si>
    <t>5CG74015BT</t>
  </si>
  <si>
    <t>5CG74016J9</t>
  </si>
  <si>
    <t>5CG74016LF</t>
  </si>
  <si>
    <t>5CG74016FZ</t>
  </si>
  <si>
    <t>5CG74016BM</t>
  </si>
  <si>
    <t>5CG74015Z7</t>
  </si>
  <si>
    <t>5CG74016JK</t>
  </si>
  <si>
    <t>5CG740168S</t>
  </si>
  <si>
    <t>5CG740185Y</t>
  </si>
  <si>
    <t>5CG74016CR</t>
  </si>
  <si>
    <t>5CG74015L1</t>
  </si>
  <si>
    <t>5CG74016LL</t>
  </si>
  <si>
    <t>5CG74016GH</t>
  </si>
  <si>
    <t>5CG740161R</t>
  </si>
  <si>
    <t>5CG74015YM</t>
  </si>
  <si>
    <t>5CG74015MY</t>
  </si>
  <si>
    <t>5CG74015XQ</t>
  </si>
  <si>
    <t>5CG74015M8</t>
  </si>
  <si>
    <t>5CG7401539</t>
  </si>
  <si>
    <t>5CG74015PH</t>
  </si>
  <si>
    <t>5CG74015CK</t>
  </si>
  <si>
    <t>5CG740157H</t>
  </si>
  <si>
    <t>5CG74016CB</t>
  </si>
  <si>
    <t>5CG7401642</t>
  </si>
  <si>
    <t>5CG74015B2</t>
  </si>
  <si>
    <t>5CG74015XV</t>
  </si>
  <si>
    <t>5CG740152H</t>
  </si>
  <si>
    <t>5CG740158B</t>
  </si>
  <si>
    <t>5CG74016F6</t>
  </si>
  <si>
    <t>5CG740151F</t>
  </si>
  <si>
    <t>5CG74015CS</t>
  </si>
  <si>
    <t>5CG74015JY</t>
  </si>
  <si>
    <t>5CG74016C6</t>
  </si>
  <si>
    <t>5CG7401572</t>
  </si>
  <si>
    <t>5CG7401674</t>
  </si>
  <si>
    <t>5CG74016KH</t>
  </si>
  <si>
    <t>5CG74018GN</t>
  </si>
  <si>
    <t>5CG74017ZG</t>
  </si>
  <si>
    <t>5CG74017VC</t>
  </si>
  <si>
    <t>5CG74016HP</t>
  </si>
  <si>
    <t>5CG74016J2</t>
  </si>
  <si>
    <t>5CG74015DH</t>
  </si>
  <si>
    <t>5CG740167Z</t>
  </si>
  <si>
    <t>5CG74015FC</t>
  </si>
  <si>
    <t>5CG7401575</t>
  </si>
  <si>
    <t>5CG74015HX</t>
  </si>
  <si>
    <t>5CG740155Z</t>
  </si>
  <si>
    <t>5CG74016BQ</t>
  </si>
  <si>
    <t>5CG74018QX</t>
  </si>
  <si>
    <t>5CG74016B3</t>
  </si>
  <si>
    <t>5CG740161Z</t>
  </si>
  <si>
    <t>5CG74015JP</t>
  </si>
  <si>
    <t>5CG74015N7</t>
  </si>
  <si>
    <t>5CG74015P2</t>
  </si>
  <si>
    <t>W19665</t>
  </si>
  <si>
    <t>W19654</t>
  </si>
  <si>
    <t>W19655</t>
  </si>
  <si>
    <t>W19656</t>
  </si>
  <si>
    <t>W19657</t>
  </si>
  <si>
    <t>W19658</t>
  </si>
  <si>
    <t>W19659</t>
  </si>
  <si>
    <t>W19660</t>
  </si>
  <si>
    <t>W19661</t>
  </si>
  <si>
    <t>W19662</t>
  </si>
  <si>
    <t>W19663</t>
  </si>
  <si>
    <t>W19664</t>
  </si>
  <si>
    <t>W19736</t>
  </si>
  <si>
    <t>W19737</t>
  </si>
  <si>
    <t>W19738</t>
  </si>
  <si>
    <t>W19739</t>
  </si>
  <si>
    <t>W19740</t>
  </si>
  <si>
    <t>W19741</t>
  </si>
  <si>
    <t>W19742</t>
  </si>
  <si>
    <t>W19743</t>
  </si>
  <si>
    <t>W19744</t>
  </si>
  <si>
    <t>W19745</t>
  </si>
  <si>
    <t>W19746</t>
  </si>
  <si>
    <t>W19747</t>
  </si>
  <si>
    <t>L08778</t>
  </si>
  <si>
    <t>L08779</t>
  </si>
  <si>
    <t>L08780</t>
  </si>
  <si>
    <t>L08781</t>
  </si>
  <si>
    <t>L08782</t>
  </si>
  <si>
    <t>L08783</t>
  </si>
  <si>
    <t>L08784</t>
  </si>
  <si>
    <t>L08785</t>
  </si>
  <si>
    <t>L08786</t>
  </si>
  <si>
    <t>L08787</t>
  </si>
  <si>
    <t>L08788</t>
  </si>
  <si>
    <t>L08789</t>
  </si>
  <si>
    <t>L08790</t>
  </si>
  <si>
    <t>L08791</t>
  </si>
  <si>
    <t>L08792</t>
  </si>
  <si>
    <t>L08793</t>
  </si>
  <si>
    <t>L08794</t>
  </si>
  <si>
    <t>L08795</t>
  </si>
  <si>
    <t>W19666</t>
  </si>
  <si>
    <t>W19667</t>
  </si>
  <si>
    <t>W19668</t>
  </si>
  <si>
    <t>W19669</t>
  </si>
  <si>
    <t>W19670</t>
  </si>
  <si>
    <t>W19671</t>
  </si>
  <si>
    <t>W19672</t>
  </si>
  <si>
    <t>W19673</t>
  </si>
  <si>
    <t>W19674</t>
  </si>
  <si>
    <t>W19675</t>
  </si>
  <si>
    <t>W19676</t>
  </si>
  <si>
    <t>W19677</t>
  </si>
  <si>
    <t>W19678</t>
  </si>
  <si>
    <t>W19679</t>
  </si>
  <si>
    <t>W19680</t>
  </si>
  <si>
    <t>W19681</t>
  </si>
  <si>
    <t>W19682</t>
  </si>
  <si>
    <t>W19683</t>
  </si>
  <si>
    <t>W19684</t>
  </si>
  <si>
    <t>W19685</t>
  </si>
  <si>
    <t>W19686</t>
  </si>
  <si>
    <t>W19687</t>
  </si>
  <si>
    <t>W19688</t>
  </si>
  <si>
    <t>W19689</t>
  </si>
  <si>
    <t>W19690</t>
  </si>
  <si>
    <t>W19691</t>
  </si>
  <si>
    <t>W19692</t>
  </si>
  <si>
    <t>W19693</t>
  </si>
  <si>
    <t>W19694</t>
  </si>
  <si>
    <t>W19695</t>
  </si>
  <si>
    <t>W19696</t>
  </si>
  <si>
    <t>W19697</t>
  </si>
  <si>
    <t>W19698</t>
  </si>
  <si>
    <t>W19699</t>
  </si>
  <si>
    <t>W19700</t>
  </si>
  <si>
    <t>W19701</t>
  </si>
  <si>
    <t>W19702</t>
  </si>
  <si>
    <t>W19703</t>
  </si>
  <si>
    <t>W19704</t>
  </si>
  <si>
    <t>W19705</t>
  </si>
  <si>
    <t>W19706</t>
  </si>
  <si>
    <t>W19707</t>
  </si>
  <si>
    <t>W19708</t>
  </si>
  <si>
    <t>W19709</t>
  </si>
  <si>
    <t>W19710</t>
  </si>
  <si>
    <t>W19711</t>
  </si>
  <si>
    <t>W19712</t>
  </si>
  <si>
    <t>W19713</t>
  </si>
  <si>
    <t>W19714</t>
  </si>
  <si>
    <t>W19715</t>
  </si>
  <si>
    <t>W19716</t>
  </si>
  <si>
    <t>W19717</t>
  </si>
  <si>
    <t>W19718</t>
  </si>
  <si>
    <t>W19719</t>
  </si>
  <si>
    <t>W19720</t>
  </si>
  <si>
    <t>W19721</t>
  </si>
  <si>
    <t>W19722</t>
  </si>
  <si>
    <t>W19723</t>
  </si>
  <si>
    <t>W19724</t>
  </si>
  <si>
    <t>W19725</t>
  </si>
  <si>
    <t>W19726</t>
  </si>
  <si>
    <t>W19727</t>
  </si>
  <si>
    <t>W19728</t>
  </si>
  <si>
    <t>W19729</t>
  </si>
  <si>
    <t>W19730</t>
  </si>
  <si>
    <t>W19731</t>
  </si>
  <si>
    <t>W19732</t>
  </si>
  <si>
    <t>W19733</t>
  </si>
  <si>
    <t>W19734</t>
  </si>
  <si>
    <t>W19735</t>
  </si>
  <si>
    <t>HP 655 G3 LAPTOPS</t>
  </si>
  <si>
    <t>L08796</t>
  </si>
  <si>
    <t>L08797</t>
  </si>
  <si>
    <t>L08798</t>
  </si>
  <si>
    <t>L08799</t>
  </si>
  <si>
    <t>L08800</t>
  </si>
  <si>
    <t>L08801</t>
  </si>
  <si>
    <t>L08802</t>
  </si>
  <si>
    <t>L08803</t>
  </si>
  <si>
    <t>L08804</t>
  </si>
  <si>
    <t>L08805</t>
  </si>
  <si>
    <t>L08806</t>
  </si>
  <si>
    <t>L08807</t>
  </si>
  <si>
    <t>L08808</t>
  </si>
  <si>
    <t>L08809</t>
  </si>
  <si>
    <t>L08810</t>
  </si>
  <si>
    <t>L08811</t>
  </si>
  <si>
    <t>L08812</t>
  </si>
  <si>
    <t>L08813</t>
  </si>
  <si>
    <t>L08814</t>
  </si>
  <si>
    <t>L08815</t>
  </si>
  <si>
    <t>L08816</t>
  </si>
  <si>
    <t>L08817</t>
  </si>
  <si>
    <t>L08818</t>
  </si>
  <si>
    <t>L08819</t>
  </si>
  <si>
    <t>L08820</t>
  </si>
  <si>
    <t>L08821</t>
  </si>
  <si>
    <t>L08822</t>
  </si>
  <si>
    <t>L08823</t>
  </si>
  <si>
    <t>L08824</t>
  </si>
  <si>
    <t>L08825</t>
  </si>
  <si>
    <t>L08826</t>
  </si>
  <si>
    <t>L08827</t>
  </si>
  <si>
    <t>L08828</t>
  </si>
  <si>
    <t>L08829</t>
  </si>
  <si>
    <t>L08830</t>
  </si>
  <si>
    <t>L08831</t>
  </si>
  <si>
    <t>L08832</t>
  </si>
  <si>
    <t>L08833</t>
  </si>
  <si>
    <t>L08834</t>
  </si>
  <si>
    <t>L08835</t>
  </si>
  <si>
    <t>L08836</t>
  </si>
  <si>
    <t>L08837</t>
  </si>
  <si>
    <t>L08838</t>
  </si>
  <si>
    <t>L08839</t>
  </si>
  <si>
    <t>L08840</t>
  </si>
  <si>
    <t>L08841</t>
  </si>
  <si>
    <t>L08842</t>
  </si>
  <si>
    <t>L08843</t>
  </si>
  <si>
    <t>L08844</t>
  </si>
  <si>
    <t>L08845</t>
  </si>
  <si>
    <t>L08846</t>
  </si>
  <si>
    <t>L08847</t>
  </si>
  <si>
    <t>L08848</t>
  </si>
  <si>
    <t>L08849</t>
  </si>
  <si>
    <t>L08850</t>
  </si>
  <si>
    <t>L08851</t>
  </si>
  <si>
    <t>L08852</t>
  </si>
  <si>
    <t>L08853</t>
  </si>
  <si>
    <t>L08854</t>
  </si>
  <si>
    <t>L08855</t>
  </si>
  <si>
    <t>L08856</t>
  </si>
  <si>
    <t>L08857</t>
  </si>
  <si>
    <t>L08858</t>
  </si>
  <si>
    <t>L08859</t>
  </si>
  <si>
    <t>L08860</t>
  </si>
  <si>
    <t>L08861</t>
  </si>
  <si>
    <t>L08862</t>
  </si>
  <si>
    <t>L08863</t>
  </si>
  <si>
    <t>L08864</t>
  </si>
  <si>
    <t>L08865</t>
  </si>
  <si>
    <t>L08866</t>
  </si>
  <si>
    <t>L08867</t>
  </si>
  <si>
    <t>L08868</t>
  </si>
  <si>
    <t>L08869</t>
  </si>
  <si>
    <t>L08870</t>
  </si>
  <si>
    <t>L08871</t>
  </si>
  <si>
    <t>L08872</t>
  </si>
  <si>
    <t>L08873</t>
  </si>
  <si>
    <t>L08874</t>
  </si>
  <si>
    <t>L08875</t>
  </si>
  <si>
    <t>L08876</t>
  </si>
  <si>
    <t>L08877</t>
  </si>
  <si>
    <t>L08878</t>
  </si>
  <si>
    <t>L08879</t>
  </si>
  <si>
    <t>L08880</t>
  </si>
  <si>
    <t>L08881</t>
  </si>
  <si>
    <t>L08882</t>
  </si>
  <si>
    <t>L08883</t>
  </si>
  <si>
    <t>L08884</t>
  </si>
  <si>
    <t>L08885</t>
  </si>
  <si>
    <t>L08886</t>
  </si>
  <si>
    <t>L08887</t>
  </si>
  <si>
    <t>L08888</t>
  </si>
  <si>
    <t>L08889</t>
  </si>
  <si>
    <t>L08890</t>
  </si>
  <si>
    <t>L08891</t>
  </si>
  <si>
    <t>L08892</t>
  </si>
  <si>
    <t>L08893</t>
  </si>
  <si>
    <t>L08894</t>
  </si>
  <si>
    <t>L08895</t>
  </si>
  <si>
    <t>L08896</t>
  </si>
  <si>
    <t>L08897</t>
  </si>
  <si>
    <t>L08898</t>
  </si>
  <si>
    <t>L08899</t>
  </si>
  <si>
    <t>L08900</t>
  </si>
  <si>
    <t>L08901</t>
  </si>
  <si>
    <t>L08902</t>
  </si>
  <si>
    <t>L08903</t>
  </si>
  <si>
    <t>L08904</t>
  </si>
  <si>
    <t>L08905</t>
  </si>
  <si>
    <t>L08906</t>
  </si>
  <si>
    <t>L08907</t>
  </si>
  <si>
    <t>L08908</t>
  </si>
  <si>
    <t>L08909</t>
  </si>
  <si>
    <t>L08910</t>
  </si>
  <si>
    <t>L08911</t>
  </si>
  <si>
    <t>L08912</t>
  </si>
  <si>
    <t>L08913</t>
  </si>
  <si>
    <t>L08914</t>
  </si>
  <si>
    <t>L08915</t>
  </si>
  <si>
    <t>L08916</t>
  </si>
  <si>
    <t>L08917</t>
  </si>
  <si>
    <t>L08918</t>
  </si>
  <si>
    <t>L08919</t>
  </si>
  <si>
    <t>L08920</t>
  </si>
  <si>
    <t>L08921</t>
  </si>
  <si>
    <t>L08922</t>
  </si>
  <si>
    <t>L08923</t>
  </si>
  <si>
    <t>L08924</t>
  </si>
  <si>
    <t>L08925</t>
  </si>
  <si>
    <t>L08926</t>
  </si>
  <si>
    <t>L08927</t>
  </si>
  <si>
    <t>L08928</t>
  </si>
  <si>
    <t>L08929</t>
  </si>
  <si>
    <t>L08930</t>
  </si>
  <si>
    <t>L08931</t>
  </si>
  <si>
    <t>L08932</t>
  </si>
  <si>
    <t>L08933</t>
  </si>
  <si>
    <t>L08934</t>
  </si>
  <si>
    <t>L08935</t>
  </si>
  <si>
    <t>L08936</t>
  </si>
  <si>
    <t>L08937</t>
  </si>
  <si>
    <t>L08938</t>
  </si>
  <si>
    <t>L08939</t>
  </si>
  <si>
    <t>L08940</t>
  </si>
  <si>
    <t>L08941</t>
  </si>
  <si>
    <t>L08942</t>
  </si>
  <si>
    <t>L08943</t>
  </si>
  <si>
    <t>L08944</t>
  </si>
  <si>
    <t>L08945</t>
  </si>
  <si>
    <t>L08946</t>
  </si>
  <si>
    <t>L08947</t>
  </si>
  <si>
    <t>L08948</t>
  </si>
  <si>
    <t>L08949</t>
  </si>
  <si>
    <t>L08950</t>
  </si>
  <si>
    <t>L08951</t>
  </si>
  <si>
    <t>L08952</t>
  </si>
  <si>
    <t>L08953</t>
  </si>
  <si>
    <t>L08954</t>
  </si>
  <si>
    <t>L08955</t>
  </si>
  <si>
    <t>L08956</t>
  </si>
  <si>
    <t>L08957</t>
  </si>
  <si>
    <t>L08958</t>
  </si>
  <si>
    <t>L08959</t>
  </si>
  <si>
    <t>L08960</t>
  </si>
  <si>
    <t>L08961</t>
  </si>
  <si>
    <t>L08962</t>
  </si>
  <si>
    <t>L08963</t>
  </si>
  <si>
    <t>L08964</t>
  </si>
  <si>
    <t>L08965</t>
  </si>
  <si>
    <t>L08966</t>
  </si>
  <si>
    <t>L08967</t>
  </si>
  <si>
    <t>L08968</t>
  </si>
  <si>
    <t>L08969</t>
  </si>
  <si>
    <t>L08970</t>
  </si>
  <si>
    <t>L08971</t>
  </si>
  <si>
    <t>L08972</t>
  </si>
  <si>
    <t>L08973</t>
  </si>
  <si>
    <t>L08974</t>
  </si>
  <si>
    <t>L08975</t>
  </si>
  <si>
    <t>L08976</t>
  </si>
  <si>
    <t>L08977</t>
  </si>
  <si>
    <t>L08978</t>
  </si>
  <si>
    <t>L08979</t>
  </si>
  <si>
    <t>L08980</t>
  </si>
  <si>
    <t>L08981</t>
  </si>
  <si>
    <t>L08982</t>
  </si>
  <si>
    <t>L08983</t>
  </si>
  <si>
    <t>L08984</t>
  </si>
  <si>
    <t>L08985</t>
  </si>
  <si>
    <t>L08986</t>
  </si>
  <si>
    <t>L08987</t>
  </si>
  <si>
    <t>L08988</t>
  </si>
  <si>
    <t>L08989</t>
  </si>
  <si>
    <t>L08990</t>
  </si>
  <si>
    <t>L08991</t>
  </si>
  <si>
    <t>L08992</t>
  </si>
  <si>
    <t>L08993</t>
  </si>
  <si>
    <t>L08994</t>
  </si>
  <si>
    <t>L08995</t>
  </si>
  <si>
    <t>Total Number of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</si>
</sst>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£&quot;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8.5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2" fillId="0" borderId="0"/>
    <xf numFmtId="0" fontId="3" fillId="0" borderId="0"/>
    <xf numFmtId="0" fontId="14" fillId="0" borderId="0">
      <protection locked="0"/>
    </xf>
    <xf numFmtId="0" fontId="1" fillId="0" borderId="0"/>
  </cellStyleXfs>
  <cellXfs count="76">
    <xf numFmtId="0" fontId="0" fillId="0" borderId="0" xfId="0"/>
    <xf numFmtId="4" fontId="0" fillId="0" borderId="0" xfId="0" applyNumberFormat="1"/>
    <xf numFmtId="0" fontId="0" fillId="0" borderId="0" xfId="0" applyFill="1"/>
    <xf numFmtId="0" fontId="4" fillId="0" borderId="0" xfId="0" applyFont="1" applyFill="1"/>
    <xf numFmtId="0" fontId="4" fillId="0" borderId="0" xfId="0" applyFont="1" applyFill="1" applyBorder="1"/>
    <xf numFmtId="4" fontId="0" fillId="0" borderId="0" xfId="0" applyNumberFormat="1" applyFill="1"/>
    <xf numFmtId="4" fontId="7" fillId="0" borderId="1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4" fontId="7" fillId="0" borderId="2" xfId="0" applyNumberFormat="1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15" fontId="7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4" fontId="3" fillId="0" borderId="3" xfId="0" applyNumberFormat="1" applyFont="1" applyFill="1" applyBorder="1"/>
    <xf numFmtId="0" fontId="11" fillId="0" borderId="3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2" fontId="0" fillId="0" borderId="4" xfId="0" applyNumberFormat="1" applyBorder="1" applyAlignment="1"/>
    <xf numFmtId="4" fontId="0" fillId="0" borderId="4" xfId="0" applyNumberFormat="1" applyBorder="1" applyAlignment="1">
      <alignment horizontal="center"/>
    </xf>
    <xf numFmtId="4" fontId="0" fillId="0" borderId="5" xfId="0" applyNumberFormat="1" applyFill="1" applyBorder="1"/>
    <xf numFmtId="0" fontId="4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14" fontId="0" fillId="0" borderId="0" xfId="0" applyNumberForma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14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4" fontId="0" fillId="0" borderId="0" xfId="0" applyNumberFormat="1" applyFill="1" applyBorder="1"/>
    <xf numFmtId="0" fontId="0" fillId="0" borderId="0" xfId="0" applyFill="1" applyBorder="1"/>
    <xf numFmtId="0" fontId="3" fillId="0" borderId="0" xfId="0" applyFont="1" applyFill="1" applyBorder="1"/>
    <xf numFmtId="14" fontId="3" fillId="0" borderId="0" xfId="0" applyNumberFormat="1" applyFont="1" applyFill="1"/>
    <xf numFmtId="3" fontId="3" fillId="0" borderId="3" xfId="0" applyNumberFormat="1" applyFont="1" applyBorder="1" applyAlignment="1">
      <alignment horizontal="center"/>
    </xf>
    <xf numFmtId="4" fontId="13" fillId="0" borderId="0" xfId="0" applyNumberFormat="1" applyFont="1" applyFill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wrapText="1"/>
    </xf>
    <xf numFmtId="15" fontId="7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4" fontId="7" fillId="0" borderId="9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4" fontId="6" fillId="0" borderId="0" xfId="0" applyNumberFormat="1" applyFont="1" applyFill="1"/>
    <xf numFmtId="2" fontId="0" fillId="0" borderId="3" xfId="0" applyNumberFormat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43" fontId="0" fillId="0" borderId="3" xfId="0" applyNumberForma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/>
    <xf numFmtId="4" fontId="5" fillId="0" borderId="0" xfId="0" applyNumberFormat="1" applyFont="1"/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selection activeCell="A6" sqref="A6"/>
    </sheetView>
  </sheetViews>
  <sheetFormatPr defaultRowHeight="12.75" x14ac:dyDescent="0.2"/>
  <cols>
    <col min="1" max="1" width="11.28515625" style="11" customWidth="1"/>
    <col min="2" max="2" width="8" style="11" bestFit="1" customWidth="1"/>
    <col min="3" max="3" width="10.140625" style="11" bestFit="1" customWidth="1"/>
    <col min="4" max="4" width="6.28515625" style="11" bestFit="1" customWidth="1"/>
    <col min="5" max="5" width="13.140625" style="11" bestFit="1" customWidth="1"/>
    <col min="6" max="6" width="20.140625" style="11" bestFit="1" customWidth="1"/>
    <col min="7" max="7" width="11.85546875" style="11" bestFit="1" customWidth="1"/>
    <col min="8" max="8" width="111.7109375" style="11" bestFit="1" customWidth="1"/>
    <col min="9" max="9" width="15" style="11" customWidth="1"/>
    <col min="10" max="10" width="25.7109375" style="11" bestFit="1" customWidth="1"/>
    <col min="11" max="11" width="28.7109375" style="11" bestFit="1" customWidth="1"/>
    <col min="12" max="12" width="22.42578125" style="11" bestFit="1" customWidth="1"/>
    <col min="13" max="14" width="11.42578125" style="11" bestFit="1" customWidth="1"/>
    <col min="15" max="15" width="9.140625" style="11" bestFit="1" customWidth="1"/>
    <col min="16" max="16" width="10.140625" style="11" bestFit="1" customWidth="1"/>
    <col min="17" max="16384" width="9.140625" style="11"/>
  </cols>
  <sheetData>
    <row r="1" spans="1:20" ht="13.5" thickBot="1" x14ac:dyDescent="0.25">
      <c r="A1" s="11" t="s">
        <v>27</v>
      </c>
      <c r="B1" s="47" t="s">
        <v>43</v>
      </c>
      <c r="C1" s="48" t="s">
        <v>48</v>
      </c>
      <c r="D1" s="48"/>
      <c r="E1" s="48" t="s">
        <v>49</v>
      </c>
      <c r="F1" s="49"/>
    </row>
    <row r="2" spans="1:20" x14ac:dyDescent="0.2">
      <c r="B2" s="71"/>
      <c r="C2" s="70"/>
      <c r="D2" s="70"/>
      <c r="E2" s="70"/>
      <c r="F2" s="70"/>
    </row>
    <row r="3" spans="1:20" x14ac:dyDescent="0.2">
      <c r="Q3" s="57" t="s">
        <v>38</v>
      </c>
    </row>
    <row r="4" spans="1:20" ht="25.5" x14ac:dyDescent="0.2">
      <c r="A4" s="14" t="s">
        <v>10</v>
      </c>
      <c r="B4" s="50" t="s">
        <v>28</v>
      </c>
      <c r="C4" s="51" t="s">
        <v>29</v>
      </c>
      <c r="D4" s="50" t="s">
        <v>30</v>
      </c>
      <c r="E4" s="50" t="s">
        <v>31</v>
      </c>
      <c r="F4" s="14" t="s">
        <v>32</v>
      </c>
      <c r="G4" s="52" t="s">
        <v>33</v>
      </c>
      <c r="H4" s="6" t="s">
        <v>12</v>
      </c>
      <c r="I4" s="54" t="s">
        <v>41</v>
      </c>
      <c r="J4" s="6" t="s">
        <v>13</v>
      </c>
      <c r="K4" s="6" t="s">
        <v>14</v>
      </c>
      <c r="L4" s="54" t="s">
        <v>15</v>
      </c>
      <c r="M4" s="6" t="s">
        <v>16</v>
      </c>
      <c r="N4" s="6" t="s">
        <v>17</v>
      </c>
      <c r="O4" s="6" t="s">
        <v>18</v>
      </c>
      <c r="P4" s="6" t="s">
        <v>8</v>
      </c>
      <c r="Q4" s="58">
        <v>152.22999999999999</v>
      </c>
      <c r="R4" s="55" t="s">
        <v>34</v>
      </c>
      <c r="S4" s="56" t="s">
        <v>35</v>
      </c>
      <c r="T4" s="55" t="s">
        <v>36</v>
      </c>
    </row>
    <row r="5" spans="1:20" x14ac:dyDescent="0.2">
      <c r="A5" s="15"/>
      <c r="B5" s="7"/>
      <c r="C5" s="16"/>
      <c r="D5" s="7"/>
      <c r="E5" s="7"/>
      <c r="F5" s="17"/>
      <c r="G5" s="17"/>
      <c r="H5" s="18"/>
      <c r="I5" s="9"/>
      <c r="J5" s="9"/>
      <c r="K5" s="8"/>
      <c r="L5" s="9"/>
      <c r="M5" s="9"/>
      <c r="N5" s="9"/>
      <c r="O5" s="9"/>
      <c r="P5" s="13"/>
      <c r="Q5" s="13"/>
      <c r="R5" s="13"/>
      <c r="S5" s="13"/>
      <c r="T5" s="13"/>
    </row>
    <row r="6" spans="1:20" x14ac:dyDescent="0.2">
      <c r="A6" s="13"/>
      <c r="B6" s="13"/>
      <c r="C6" s="19"/>
      <c r="D6" s="35"/>
      <c r="E6" s="35"/>
      <c r="F6" s="35"/>
      <c r="G6" s="35"/>
      <c r="H6" s="35"/>
      <c r="I6" s="62"/>
      <c r="J6" s="35"/>
      <c r="K6" s="32"/>
      <c r="L6" s="35"/>
      <c r="M6" s="36"/>
      <c r="N6" s="12"/>
      <c r="O6" s="12"/>
      <c r="P6" s="12"/>
      <c r="Q6" s="12"/>
      <c r="R6" s="64"/>
      <c r="S6" s="12"/>
      <c r="T6" s="12"/>
    </row>
    <row r="7" spans="1:20" x14ac:dyDescent="0.2">
      <c r="A7" s="13"/>
      <c r="B7" s="13"/>
      <c r="C7" s="19"/>
      <c r="D7" s="21"/>
      <c r="E7" s="35"/>
      <c r="F7" s="35"/>
      <c r="G7" s="35"/>
      <c r="H7" s="35"/>
      <c r="I7" s="62"/>
      <c r="J7" s="35"/>
      <c r="K7" s="32"/>
      <c r="L7" s="35"/>
      <c r="M7" s="36"/>
      <c r="N7" s="12"/>
      <c r="O7" s="12">
        <f>N7*0.2</f>
        <v>0</v>
      </c>
      <c r="P7" s="12">
        <f>N7+O7</f>
        <v>0</v>
      </c>
      <c r="Q7" s="12">
        <f>SUM(144.2/1000)*N7</f>
        <v>0</v>
      </c>
      <c r="R7" s="64">
        <f>SUM(Q7*3%)</f>
        <v>0</v>
      </c>
      <c r="S7" s="12">
        <f>SUM(0.2/100)*N7</f>
        <v>0</v>
      </c>
      <c r="T7" s="12">
        <f>SUM(Q7:S7)</f>
        <v>0</v>
      </c>
    </row>
    <row r="8" spans="1:20" x14ac:dyDescent="0.2">
      <c r="A8" s="13"/>
      <c r="B8" s="13"/>
      <c r="C8" s="19"/>
      <c r="D8" s="21"/>
      <c r="E8" s="35"/>
      <c r="F8" s="35"/>
      <c r="G8" s="35"/>
      <c r="H8" s="35"/>
      <c r="I8" s="62"/>
      <c r="J8" s="35"/>
      <c r="K8" s="32"/>
      <c r="L8" s="35"/>
      <c r="M8" s="36"/>
      <c r="N8" s="12"/>
      <c r="O8" s="12">
        <f t="shared" ref="O8:O15" si="0">N8*0.2</f>
        <v>0</v>
      </c>
      <c r="P8" s="12">
        <f t="shared" ref="P8:P15" si="1">N8+O8</f>
        <v>0</v>
      </c>
      <c r="Q8" s="12">
        <f>SUM(144.2/1000)*N8</f>
        <v>0</v>
      </c>
      <c r="R8" s="64">
        <f>SUM(Q8*3%)</f>
        <v>0</v>
      </c>
      <c r="S8" s="12">
        <f>SUM(0.2/100)*N8</f>
        <v>0</v>
      </c>
      <c r="T8" s="12">
        <f>SUM(Q8:S8)</f>
        <v>0</v>
      </c>
    </row>
    <row r="9" spans="1:20" x14ac:dyDescent="0.2">
      <c r="A9" s="13"/>
      <c r="B9" s="13"/>
      <c r="C9" s="19"/>
      <c r="D9" s="21"/>
      <c r="E9" s="35"/>
      <c r="F9" s="35"/>
      <c r="G9" s="35"/>
      <c r="H9" s="35"/>
      <c r="I9" s="62"/>
      <c r="J9" s="35"/>
      <c r="K9" s="32"/>
      <c r="L9" s="35"/>
      <c r="M9" s="36"/>
      <c r="N9" s="12"/>
      <c r="O9" s="12">
        <f t="shared" si="0"/>
        <v>0</v>
      </c>
      <c r="P9" s="12">
        <f t="shared" si="1"/>
        <v>0</v>
      </c>
      <c r="Q9" s="12">
        <f>SUM(144.2/1000)*N9</f>
        <v>0</v>
      </c>
      <c r="R9" s="64">
        <f>SUM(Q9*3%)</f>
        <v>0</v>
      </c>
      <c r="S9" s="12">
        <f>SUM(0.2/100)*N9</f>
        <v>0</v>
      </c>
      <c r="T9" s="12">
        <f>SUM(Q9:S9)</f>
        <v>0</v>
      </c>
    </row>
    <row r="10" spans="1:20" x14ac:dyDescent="0.2">
      <c r="A10" s="13"/>
      <c r="B10" s="13"/>
      <c r="C10" s="19"/>
      <c r="D10" s="21"/>
      <c r="E10" s="21"/>
      <c r="F10" s="35"/>
      <c r="G10" s="35"/>
      <c r="H10" s="35"/>
      <c r="I10" s="62"/>
      <c r="J10" s="35"/>
      <c r="K10" s="32"/>
      <c r="L10" s="35"/>
      <c r="M10" s="36"/>
      <c r="N10" s="12"/>
      <c r="O10" s="12">
        <f t="shared" si="0"/>
        <v>0</v>
      </c>
      <c r="P10" s="12">
        <f t="shared" si="1"/>
        <v>0</v>
      </c>
      <c r="Q10" s="13"/>
      <c r="R10" s="13"/>
      <c r="S10" s="13"/>
      <c r="T10" s="13"/>
    </row>
    <row r="11" spans="1:20" x14ac:dyDescent="0.2">
      <c r="A11" s="13"/>
      <c r="B11" s="13"/>
      <c r="C11" s="19"/>
      <c r="D11" s="21"/>
      <c r="E11" s="21"/>
      <c r="F11" s="35"/>
      <c r="G11" s="35"/>
      <c r="H11" s="35"/>
      <c r="I11" s="62"/>
      <c r="J11" s="35"/>
      <c r="K11" s="32"/>
      <c r="L11" s="35"/>
      <c r="M11" s="36"/>
      <c r="N11" s="12"/>
      <c r="O11" s="12">
        <f t="shared" si="0"/>
        <v>0</v>
      </c>
      <c r="P11" s="12">
        <f t="shared" si="1"/>
        <v>0</v>
      </c>
      <c r="Q11" s="13"/>
      <c r="R11" s="13"/>
      <c r="S11" s="13"/>
      <c r="T11" s="13"/>
    </row>
    <row r="12" spans="1:20" x14ac:dyDescent="0.2">
      <c r="A12" s="13"/>
      <c r="B12" s="13"/>
      <c r="C12" s="19"/>
      <c r="D12" s="21"/>
      <c r="E12" s="21"/>
      <c r="F12" s="35"/>
      <c r="G12" s="35"/>
      <c r="H12" s="35"/>
      <c r="I12" s="62"/>
      <c r="J12" s="35"/>
      <c r="K12" s="32"/>
      <c r="L12" s="35"/>
      <c r="M12" s="36"/>
      <c r="N12" s="12"/>
      <c r="O12" s="12">
        <f t="shared" si="0"/>
        <v>0</v>
      </c>
      <c r="P12" s="12">
        <f t="shared" si="1"/>
        <v>0</v>
      </c>
      <c r="Q12" s="13"/>
      <c r="R12" s="13"/>
      <c r="S12" s="13"/>
      <c r="T12" s="13"/>
    </row>
    <row r="13" spans="1:20" x14ac:dyDescent="0.2">
      <c r="A13" s="13"/>
      <c r="B13" s="13"/>
      <c r="C13" s="19"/>
      <c r="D13" s="21"/>
      <c r="E13" s="21"/>
      <c r="F13" s="35"/>
      <c r="G13" s="35"/>
      <c r="H13" s="35"/>
      <c r="I13" s="62"/>
      <c r="J13" s="35"/>
      <c r="K13" s="32"/>
      <c r="L13" s="35"/>
      <c r="M13" s="36"/>
      <c r="N13" s="12"/>
      <c r="O13" s="12">
        <f t="shared" si="0"/>
        <v>0</v>
      </c>
      <c r="P13" s="12">
        <f t="shared" si="1"/>
        <v>0</v>
      </c>
      <c r="Q13" s="13"/>
      <c r="R13" s="13"/>
      <c r="S13" s="13"/>
      <c r="T13" s="13"/>
    </row>
    <row r="14" spans="1:20" x14ac:dyDescent="0.2">
      <c r="A14" s="13"/>
      <c r="B14" s="13"/>
      <c r="C14" s="19"/>
      <c r="D14" s="21"/>
      <c r="E14" s="21"/>
      <c r="F14" s="35"/>
      <c r="G14" s="35"/>
      <c r="H14" s="35"/>
      <c r="I14" s="62"/>
      <c r="J14" s="35"/>
      <c r="K14" s="32"/>
      <c r="L14" s="35"/>
      <c r="M14" s="36"/>
      <c r="N14" s="12"/>
      <c r="O14" s="12">
        <f t="shared" si="0"/>
        <v>0</v>
      </c>
      <c r="P14" s="12">
        <f t="shared" si="1"/>
        <v>0</v>
      </c>
      <c r="Q14" s="13"/>
      <c r="R14" s="13"/>
      <c r="S14" s="13"/>
      <c r="T14" s="13"/>
    </row>
    <row r="15" spans="1:20" x14ac:dyDescent="0.2">
      <c r="A15" s="13"/>
      <c r="B15" s="13"/>
      <c r="C15" s="19"/>
      <c r="D15" s="35"/>
      <c r="E15" s="35"/>
      <c r="F15" s="35"/>
      <c r="G15" s="35"/>
      <c r="H15" s="35"/>
      <c r="I15" s="62"/>
      <c r="J15" s="35"/>
      <c r="K15" s="32"/>
      <c r="L15" s="35"/>
      <c r="M15" s="36"/>
      <c r="N15" s="12"/>
      <c r="O15" s="12">
        <f t="shared" si="0"/>
        <v>0</v>
      </c>
      <c r="P15" s="12">
        <f t="shared" si="1"/>
        <v>0</v>
      </c>
      <c r="Q15" s="13"/>
      <c r="R15" s="13"/>
      <c r="S15" s="13"/>
      <c r="T15" s="13"/>
    </row>
    <row r="16" spans="1:20" x14ac:dyDescent="0.2">
      <c r="A16" s="13"/>
      <c r="B16" s="13"/>
      <c r="C16" s="19"/>
      <c r="D16" s="35"/>
      <c r="E16" s="35"/>
      <c r="F16" s="35"/>
      <c r="G16" s="35"/>
      <c r="H16" s="35"/>
      <c r="I16" s="62"/>
      <c r="J16" s="35"/>
      <c r="K16" s="32"/>
      <c r="L16" s="35"/>
      <c r="M16" s="36"/>
      <c r="N16" s="12"/>
      <c r="O16" s="12">
        <f>N16*0.2</f>
        <v>0</v>
      </c>
      <c r="P16" s="12">
        <f>N16+O16</f>
        <v>0</v>
      </c>
      <c r="Q16" s="13"/>
      <c r="R16" s="13"/>
      <c r="S16" s="13"/>
      <c r="T16" s="13"/>
    </row>
    <row r="17" spans="1:20" x14ac:dyDescent="0.2">
      <c r="A17" s="22"/>
      <c r="B17" s="22"/>
      <c r="C17" s="23"/>
      <c r="D17" s="22"/>
      <c r="E17" s="22"/>
      <c r="F17" s="22"/>
      <c r="G17" s="22"/>
      <c r="H17" s="22"/>
      <c r="I17" s="22"/>
      <c r="J17" s="22"/>
      <c r="K17" s="22"/>
      <c r="L17" s="24"/>
      <c r="M17" s="25"/>
      <c r="N17" s="26"/>
      <c r="O17" s="26"/>
      <c r="P17" s="26"/>
      <c r="Q17" s="22"/>
      <c r="R17" s="22"/>
      <c r="S17" s="22"/>
      <c r="T17" s="22"/>
    </row>
    <row r="19" spans="1:20" x14ac:dyDescent="0.2">
      <c r="M19" s="10"/>
      <c r="N19" s="10">
        <f>SUM(N6:N18)</f>
        <v>0</v>
      </c>
      <c r="O19" s="10">
        <f t="shared" ref="O19:T19" si="2">SUM(O6:O18)</f>
        <v>0</v>
      </c>
      <c r="P19" s="10">
        <f t="shared" si="2"/>
        <v>0</v>
      </c>
      <c r="Q19" s="10">
        <f t="shared" si="2"/>
        <v>0</v>
      </c>
      <c r="R19" s="10">
        <f t="shared" si="2"/>
        <v>0</v>
      </c>
      <c r="S19" s="10">
        <f t="shared" si="2"/>
        <v>0</v>
      </c>
      <c r="T19" s="10">
        <f t="shared" si="2"/>
        <v>0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A6" sqref="A6"/>
    </sheetView>
  </sheetViews>
  <sheetFormatPr defaultRowHeight="12.75" x14ac:dyDescent="0.2"/>
  <cols>
    <col min="1" max="1" width="10.85546875" style="11" customWidth="1"/>
    <col min="2" max="2" width="15.7109375" style="11" customWidth="1"/>
    <col min="3" max="3" width="10.140625" style="11" bestFit="1" customWidth="1"/>
    <col min="4" max="4" width="6.28515625" style="11" bestFit="1" customWidth="1"/>
    <col min="5" max="5" width="13.140625" style="11" bestFit="1" customWidth="1"/>
    <col min="6" max="6" width="21.85546875" style="11" bestFit="1" customWidth="1"/>
    <col min="7" max="7" width="14.5703125" style="11" bestFit="1" customWidth="1"/>
    <col min="8" max="8" width="69.5703125" style="11" bestFit="1" customWidth="1"/>
    <col min="9" max="9" width="13.85546875" style="11" bestFit="1" customWidth="1"/>
    <col min="10" max="10" width="11.85546875" style="11" bestFit="1" customWidth="1"/>
    <col min="11" max="11" width="33.140625" style="11" bestFit="1" customWidth="1"/>
    <col min="12" max="12" width="24.5703125" style="11" bestFit="1" customWidth="1"/>
    <col min="13" max="13" width="12" style="11" bestFit="1" customWidth="1"/>
    <col min="14" max="14" width="11.42578125" style="11" bestFit="1" customWidth="1"/>
    <col min="15" max="15" width="9.140625" style="11" bestFit="1"/>
    <col min="16" max="16" width="10.140625" style="11" bestFit="1" customWidth="1"/>
    <col min="17" max="16384" width="9.140625" style="11"/>
  </cols>
  <sheetData>
    <row r="1" spans="1:20" ht="13.5" thickBot="1" x14ac:dyDescent="0.25">
      <c r="A1" s="11" t="s">
        <v>27</v>
      </c>
      <c r="B1" s="65" t="s">
        <v>44</v>
      </c>
      <c r="C1" s="67" t="s">
        <v>45</v>
      </c>
      <c r="D1" s="48"/>
      <c r="E1" s="48"/>
      <c r="F1" s="49"/>
    </row>
    <row r="2" spans="1:20" x14ac:dyDescent="0.2">
      <c r="B2" s="68" t="s">
        <v>46</v>
      </c>
      <c r="C2" s="69"/>
      <c r="D2" s="70"/>
      <c r="E2" s="70"/>
      <c r="F2" s="70"/>
    </row>
    <row r="3" spans="1:20" x14ac:dyDescent="0.2">
      <c r="Q3" s="57" t="s">
        <v>38</v>
      </c>
    </row>
    <row r="4" spans="1:20" ht="25.5" x14ac:dyDescent="0.2">
      <c r="A4" s="14" t="s">
        <v>10</v>
      </c>
      <c r="B4" s="50" t="s">
        <v>28</v>
      </c>
      <c r="C4" s="51" t="s">
        <v>29</v>
      </c>
      <c r="D4" s="50" t="s">
        <v>30</v>
      </c>
      <c r="E4" s="50" t="s">
        <v>31</v>
      </c>
      <c r="F4" s="14" t="s">
        <v>40</v>
      </c>
      <c r="G4" s="52" t="s">
        <v>33</v>
      </c>
      <c r="H4" s="6" t="s">
        <v>12</v>
      </c>
      <c r="I4" s="6" t="s">
        <v>42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39</v>
      </c>
      <c r="O4" s="6" t="s">
        <v>18</v>
      </c>
      <c r="P4" s="53" t="s">
        <v>8</v>
      </c>
      <c r="Q4" s="58">
        <v>180.65</v>
      </c>
      <c r="R4" s="55" t="s">
        <v>34</v>
      </c>
      <c r="S4" s="56" t="s">
        <v>35</v>
      </c>
      <c r="T4" s="55" t="s">
        <v>36</v>
      </c>
    </row>
    <row r="5" spans="1:20" x14ac:dyDescent="0.2">
      <c r="A5" s="15"/>
      <c r="B5" s="7"/>
      <c r="C5" s="16"/>
      <c r="D5" s="7"/>
      <c r="E5" s="7"/>
      <c r="F5" s="17"/>
      <c r="G5" s="17"/>
      <c r="H5" s="18"/>
      <c r="I5" s="18"/>
      <c r="J5" s="9"/>
      <c r="K5" s="9"/>
      <c r="L5" s="8"/>
      <c r="M5" s="9"/>
      <c r="N5" s="9"/>
      <c r="O5" s="9"/>
      <c r="P5" s="9"/>
      <c r="Q5" s="13"/>
      <c r="R5" s="13"/>
      <c r="S5" s="13"/>
      <c r="T5" s="13"/>
    </row>
    <row r="6" spans="1:20" x14ac:dyDescent="0.2">
      <c r="A6" s="13"/>
      <c r="B6" s="61"/>
      <c r="C6" s="19"/>
      <c r="D6" s="35"/>
      <c r="E6" s="35"/>
      <c r="F6" s="35"/>
      <c r="G6" s="35"/>
      <c r="H6" s="60"/>
      <c r="I6" s="45"/>
      <c r="J6" s="35"/>
      <c r="K6" s="32"/>
      <c r="L6" s="35"/>
      <c r="M6" s="36"/>
      <c r="N6" s="20"/>
      <c r="O6" s="12">
        <f t="shared" ref="O6:O11" si="0">N6*0.2</f>
        <v>0</v>
      </c>
      <c r="P6" s="12">
        <f t="shared" ref="P6:P11" si="1">N6+O6</f>
        <v>0</v>
      </c>
      <c r="Q6" s="59">
        <f>SUM(168.96/1000)*N6</f>
        <v>0</v>
      </c>
      <c r="R6" s="64">
        <f>SUM(Q6*3%)</f>
        <v>0</v>
      </c>
      <c r="S6" s="12">
        <f>SUM(0.2/100)*N6</f>
        <v>0</v>
      </c>
      <c r="T6" s="66">
        <f>SUM(Q6+R6+S6)</f>
        <v>0</v>
      </c>
    </row>
    <row r="7" spans="1:20" x14ac:dyDescent="0.2">
      <c r="A7" s="13"/>
      <c r="B7" s="61"/>
      <c r="C7" s="19"/>
      <c r="D7" s="35"/>
      <c r="E7" s="35"/>
      <c r="F7" s="35"/>
      <c r="G7" s="35"/>
      <c r="H7" s="60"/>
      <c r="I7" s="45"/>
      <c r="J7" s="35"/>
      <c r="K7" s="32"/>
      <c r="L7" s="35"/>
      <c r="M7" s="36"/>
      <c r="N7" s="20"/>
      <c r="O7" s="12">
        <f t="shared" si="0"/>
        <v>0</v>
      </c>
      <c r="P7" s="12">
        <f t="shared" si="1"/>
        <v>0</v>
      </c>
      <c r="Q7" s="59">
        <f>N7*($Q$4/1000)</f>
        <v>0</v>
      </c>
      <c r="R7" s="64"/>
      <c r="S7" s="12"/>
      <c r="T7" s="13"/>
    </row>
    <row r="8" spans="1:20" x14ac:dyDescent="0.2">
      <c r="A8" s="13"/>
      <c r="B8" s="61"/>
      <c r="C8" s="19"/>
      <c r="D8" s="35"/>
      <c r="E8" s="35"/>
      <c r="F8" s="35"/>
      <c r="G8" s="35"/>
      <c r="H8" s="60"/>
      <c r="I8" s="45"/>
      <c r="J8" s="35"/>
      <c r="K8" s="32"/>
      <c r="L8" s="35"/>
      <c r="M8" s="36"/>
      <c r="N8" s="20"/>
      <c r="O8" s="12">
        <f t="shared" si="0"/>
        <v>0</v>
      </c>
      <c r="P8" s="12">
        <f t="shared" si="1"/>
        <v>0</v>
      </c>
      <c r="Q8" s="59">
        <f>N8*($Q$4/1000)</f>
        <v>0</v>
      </c>
      <c r="R8" s="64"/>
      <c r="S8" s="12"/>
      <c r="T8" s="13"/>
    </row>
    <row r="9" spans="1:20" x14ac:dyDescent="0.2">
      <c r="A9" s="13"/>
      <c r="B9" s="61"/>
      <c r="C9" s="19"/>
      <c r="D9" s="35"/>
      <c r="E9" s="35"/>
      <c r="F9" s="35"/>
      <c r="G9" s="35"/>
      <c r="H9" s="60"/>
      <c r="I9" s="45"/>
      <c r="J9" s="35"/>
      <c r="K9" s="32"/>
      <c r="L9" s="35"/>
      <c r="M9" s="36"/>
      <c r="N9" s="20"/>
      <c r="O9" s="12">
        <f t="shared" si="0"/>
        <v>0</v>
      </c>
      <c r="P9" s="12">
        <f t="shared" si="1"/>
        <v>0</v>
      </c>
      <c r="Q9" s="59">
        <f>N9*($Q$4/1000)</f>
        <v>0</v>
      </c>
      <c r="R9" s="64"/>
      <c r="S9" s="12"/>
      <c r="T9" s="13"/>
    </row>
    <row r="10" spans="1:20" x14ac:dyDescent="0.2">
      <c r="A10" s="13"/>
      <c r="B10" s="61"/>
      <c r="C10" s="19"/>
      <c r="D10" s="35"/>
      <c r="E10" s="35"/>
      <c r="F10" s="35"/>
      <c r="G10" s="35"/>
      <c r="H10" s="60"/>
      <c r="I10" s="45"/>
      <c r="J10" s="35"/>
      <c r="K10" s="32"/>
      <c r="L10" s="35"/>
      <c r="M10" s="36"/>
      <c r="N10" s="20"/>
      <c r="O10" s="12">
        <f t="shared" si="0"/>
        <v>0</v>
      </c>
      <c r="P10" s="12">
        <f t="shared" si="1"/>
        <v>0</v>
      </c>
      <c r="Q10" s="59">
        <f>N10*($Q$4/1000)</f>
        <v>0</v>
      </c>
      <c r="R10" s="13"/>
      <c r="S10" s="13"/>
      <c r="T10" s="13"/>
    </row>
    <row r="11" spans="1:20" x14ac:dyDescent="0.2">
      <c r="A11" s="13"/>
      <c r="B11" s="61"/>
      <c r="C11" s="19"/>
      <c r="D11" s="35"/>
      <c r="E11" s="35"/>
      <c r="F11" s="35"/>
      <c r="G11" s="35"/>
      <c r="H11" s="60"/>
      <c r="I11" s="45"/>
      <c r="J11" s="35"/>
      <c r="K11" s="32"/>
      <c r="L11" s="35"/>
      <c r="M11" s="36"/>
      <c r="N11" s="20"/>
      <c r="O11" s="12">
        <f t="shared" si="0"/>
        <v>0</v>
      </c>
      <c r="P11" s="12">
        <f t="shared" si="1"/>
        <v>0</v>
      </c>
      <c r="Q11" s="59">
        <f>N11*($Q$4/1000)</f>
        <v>0</v>
      </c>
      <c r="R11" s="13"/>
      <c r="S11" s="13"/>
      <c r="T11" s="13"/>
    </row>
    <row r="12" spans="1:20" x14ac:dyDescent="0.2">
      <c r="A12" s="13"/>
      <c r="B12" s="61"/>
      <c r="C12" s="19"/>
      <c r="D12" s="35"/>
      <c r="E12" s="35"/>
      <c r="F12" s="35"/>
      <c r="G12" s="35"/>
      <c r="H12" s="60"/>
      <c r="I12" s="45"/>
      <c r="J12" s="35"/>
      <c r="K12" s="32"/>
      <c r="L12" s="35"/>
      <c r="M12" s="36"/>
      <c r="N12" s="20"/>
      <c r="O12" s="12">
        <f t="shared" ref="O12:O21" si="2">N12*0.2</f>
        <v>0</v>
      </c>
      <c r="P12" s="12">
        <f t="shared" ref="P12:P21" si="3">N12+O12</f>
        <v>0</v>
      </c>
      <c r="Q12" s="59">
        <f t="shared" ref="Q12:Q21" si="4">N12*($Q$4/1000)</f>
        <v>0</v>
      </c>
      <c r="R12" s="13"/>
      <c r="S12" s="13"/>
      <c r="T12" s="13"/>
    </row>
    <row r="13" spans="1:20" x14ac:dyDescent="0.2">
      <c r="A13" s="13"/>
      <c r="B13" s="61"/>
      <c r="C13" s="19"/>
      <c r="D13" s="35"/>
      <c r="E13" s="35"/>
      <c r="F13" s="35"/>
      <c r="G13" s="35"/>
      <c r="H13" s="60"/>
      <c r="I13" s="45"/>
      <c r="J13" s="35"/>
      <c r="K13" s="32"/>
      <c r="L13" s="35"/>
      <c r="M13" s="36"/>
      <c r="N13" s="20"/>
      <c r="O13" s="12">
        <f t="shared" si="2"/>
        <v>0</v>
      </c>
      <c r="P13" s="12">
        <f t="shared" si="3"/>
        <v>0</v>
      </c>
      <c r="Q13" s="59">
        <f t="shared" si="4"/>
        <v>0</v>
      </c>
      <c r="R13" s="13"/>
      <c r="S13" s="13"/>
      <c r="T13" s="13"/>
    </row>
    <row r="14" spans="1:20" x14ac:dyDescent="0.2">
      <c r="A14" s="13"/>
      <c r="B14" s="61"/>
      <c r="C14" s="19"/>
      <c r="D14" s="35"/>
      <c r="E14" s="35"/>
      <c r="F14" s="35"/>
      <c r="G14" s="35"/>
      <c r="H14" s="60"/>
      <c r="I14" s="45"/>
      <c r="J14" s="35"/>
      <c r="K14" s="32"/>
      <c r="L14" s="35"/>
      <c r="M14" s="36"/>
      <c r="N14" s="20"/>
      <c r="O14" s="12">
        <f t="shared" si="2"/>
        <v>0</v>
      </c>
      <c r="P14" s="12">
        <f t="shared" si="3"/>
        <v>0</v>
      </c>
      <c r="Q14" s="59">
        <f t="shared" si="4"/>
        <v>0</v>
      </c>
      <c r="R14" s="13"/>
      <c r="S14" s="13"/>
      <c r="T14" s="13"/>
    </row>
    <row r="15" spans="1:20" x14ac:dyDescent="0.2">
      <c r="A15" s="13"/>
      <c r="B15" s="61"/>
      <c r="C15" s="19"/>
      <c r="D15" s="35"/>
      <c r="E15" s="35"/>
      <c r="F15" s="35"/>
      <c r="G15" s="35"/>
      <c r="H15" s="60"/>
      <c r="I15" s="45"/>
      <c r="J15" s="35"/>
      <c r="K15" s="32"/>
      <c r="L15" s="35"/>
      <c r="M15" s="36"/>
      <c r="N15" s="20"/>
      <c r="O15" s="12">
        <f t="shared" si="2"/>
        <v>0</v>
      </c>
      <c r="P15" s="12">
        <f t="shared" si="3"/>
        <v>0</v>
      </c>
      <c r="Q15" s="59">
        <f t="shared" si="4"/>
        <v>0</v>
      </c>
      <c r="R15" s="13"/>
      <c r="S15" s="13"/>
      <c r="T15" s="13"/>
    </row>
    <row r="16" spans="1:20" x14ac:dyDescent="0.2">
      <c r="A16" s="13"/>
      <c r="B16" s="61"/>
      <c r="C16" s="19"/>
      <c r="D16" s="35"/>
      <c r="E16" s="35"/>
      <c r="F16" s="35"/>
      <c r="G16" s="35"/>
      <c r="H16" s="60"/>
      <c r="I16" s="45"/>
      <c r="J16" s="35"/>
      <c r="K16" s="32"/>
      <c r="L16" s="35"/>
      <c r="M16" s="36"/>
      <c r="N16" s="20"/>
      <c r="O16" s="12">
        <f t="shared" si="2"/>
        <v>0</v>
      </c>
      <c r="P16" s="12">
        <f t="shared" si="3"/>
        <v>0</v>
      </c>
      <c r="Q16" s="59">
        <f t="shared" si="4"/>
        <v>0</v>
      </c>
      <c r="R16" s="13"/>
      <c r="S16" s="13"/>
      <c r="T16" s="13"/>
    </row>
    <row r="17" spans="1:20" x14ac:dyDescent="0.2">
      <c r="A17" s="13"/>
      <c r="B17" s="61"/>
      <c r="C17" s="19"/>
      <c r="D17" s="35"/>
      <c r="E17" s="35"/>
      <c r="F17" s="35"/>
      <c r="G17" s="35"/>
      <c r="H17" s="60"/>
      <c r="I17" s="45"/>
      <c r="J17" s="35"/>
      <c r="K17" s="32"/>
      <c r="L17" s="35"/>
      <c r="M17" s="36"/>
      <c r="N17" s="20"/>
      <c r="O17" s="12">
        <f t="shared" si="2"/>
        <v>0</v>
      </c>
      <c r="P17" s="12">
        <f t="shared" si="3"/>
        <v>0</v>
      </c>
      <c r="Q17" s="59">
        <f t="shared" si="4"/>
        <v>0</v>
      </c>
      <c r="R17" s="13"/>
      <c r="S17" s="13"/>
      <c r="T17" s="13"/>
    </row>
    <row r="18" spans="1:20" x14ac:dyDescent="0.2">
      <c r="A18" s="13"/>
      <c r="B18" s="61"/>
      <c r="C18" s="19"/>
      <c r="D18" s="35"/>
      <c r="E18" s="35"/>
      <c r="F18" s="35"/>
      <c r="G18" s="35"/>
      <c r="H18" s="60"/>
      <c r="I18" s="45"/>
      <c r="J18" s="35"/>
      <c r="K18" s="32"/>
      <c r="L18" s="35"/>
      <c r="M18" s="36"/>
      <c r="N18" s="20"/>
      <c r="O18" s="12">
        <f t="shared" si="2"/>
        <v>0</v>
      </c>
      <c r="P18" s="12">
        <f t="shared" si="3"/>
        <v>0</v>
      </c>
      <c r="Q18" s="59">
        <f t="shared" si="4"/>
        <v>0</v>
      </c>
      <c r="R18" s="13"/>
      <c r="S18" s="13"/>
      <c r="T18" s="13"/>
    </row>
    <row r="19" spans="1:20" x14ac:dyDescent="0.2">
      <c r="A19" s="13"/>
      <c r="B19" s="35"/>
      <c r="C19" s="19"/>
      <c r="D19" s="35"/>
      <c r="E19" s="35"/>
      <c r="F19" s="35"/>
      <c r="G19" s="35"/>
      <c r="H19" s="35"/>
      <c r="I19" s="45"/>
      <c r="J19" s="35"/>
      <c r="K19" s="35"/>
      <c r="L19" s="35"/>
      <c r="M19" s="36"/>
      <c r="N19" s="20"/>
      <c r="O19" s="12">
        <f t="shared" si="2"/>
        <v>0</v>
      </c>
      <c r="P19" s="12">
        <f t="shared" si="3"/>
        <v>0</v>
      </c>
      <c r="Q19" s="59">
        <f t="shared" si="4"/>
        <v>0</v>
      </c>
      <c r="R19" s="13"/>
      <c r="S19" s="13"/>
      <c r="T19" s="13"/>
    </row>
    <row r="20" spans="1:20" x14ac:dyDescent="0.2">
      <c r="A20" s="13"/>
      <c r="B20" s="35"/>
      <c r="C20" s="19"/>
      <c r="D20" s="35"/>
      <c r="E20" s="35"/>
      <c r="F20" s="35"/>
      <c r="G20" s="35"/>
      <c r="H20" s="35"/>
      <c r="I20" s="45"/>
      <c r="J20" s="35"/>
      <c r="K20" s="35"/>
      <c r="L20" s="35"/>
      <c r="M20" s="36"/>
      <c r="N20" s="20"/>
      <c r="O20" s="12">
        <f t="shared" si="2"/>
        <v>0</v>
      </c>
      <c r="P20" s="12">
        <f t="shared" si="3"/>
        <v>0</v>
      </c>
      <c r="Q20" s="59">
        <f t="shared" si="4"/>
        <v>0</v>
      </c>
      <c r="R20" s="13"/>
      <c r="S20" s="13"/>
      <c r="T20" s="13"/>
    </row>
    <row r="21" spans="1:20" x14ac:dyDescent="0.2">
      <c r="A21" s="13"/>
      <c r="B21" s="35"/>
      <c r="C21" s="19"/>
      <c r="D21" s="35"/>
      <c r="E21" s="35"/>
      <c r="F21" s="35"/>
      <c r="G21" s="35"/>
      <c r="H21" s="35"/>
      <c r="I21" s="45"/>
      <c r="J21" s="35"/>
      <c r="K21" s="35"/>
      <c r="L21" s="35"/>
      <c r="M21" s="36"/>
      <c r="N21" s="20"/>
      <c r="O21" s="12">
        <f t="shared" si="2"/>
        <v>0</v>
      </c>
      <c r="P21" s="12">
        <f t="shared" si="3"/>
        <v>0</v>
      </c>
      <c r="Q21" s="59">
        <f t="shared" si="4"/>
        <v>0</v>
      </c>
      <c r="R21" s="13"/>
      <c r="S21" s="13"/>
      <c r="T21" s="13"/>
    </row>
    <row r="22" spans="1:20" x14ac:dyDescent="0.2">
      <c r="A22" s="22"/>
      <c r="B22" s="22"/>
      <c r="C22" s="23"/>
      <c r="D22" s="22"/>
      <c r="E22" s="22"/>
      <c r="F22" s="22"/>
      <c r="G22" s="22"/>
      <c r="H22" s="22"/>
      <c r="I22" s="22"/>
      <c r="J22" s="22"/>
      <c r="K22" s="22"/>
      <c r="L22" s="22"/>
      <c r="M22" s="24"/>
      <c r="N22" s="25"/>
      <c r="O22" s="26"/>
      <c r="P22" s="26"/>
      <c r="Q22" s="22"/>
      <c r="R22" s="22"/>
      <c r="S22" s="22"/>
      <c r="T22" s="22"/>
    </row>
    <row r="24" spans="1:20" x14ac:dyDescent="0.2">
      <c r="N24" s="10">
        <f>SUM(N6:N23)</f>
        <v>0</v>
      </c>
      <c r="O24" s="10">
        <f>SUM(O6:O23)</f>
        <v>0</v>
      </c>
      <c r="P24" s="10">
        <f>SUM(P6:P23)</f>
        <v>0</v>
      </c>
      <c r="Q24" s="10">
        <f>SUM(Q6:Q23)</f>
        <v>0</v>
      </c>
    </row>
  </sheetData>
  <phoneticPr fontId="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selection activeCell="A6" sqref="A6"/>
    </sheetView>
  </sheetViews>
  <sheetFormatPr defaultRowHeight="12.75" x14ac:dyDescent="0.2"/>
  <cols>
    <col min="1" max="1" width="10.85546875" style="11" customWidth="1"/>
    <col min="2" max="2" width="15.7109375" style="11" customWidth="1"/>
    <col min="3" max="3" width="10.140625" style="11" bestFit="1" customWidth="1"/>
    <col min="4" max="4" width="6.28515625" style="11" bestFit="1" customWidth="1"/>
    <col min="5" max="5" width="13.140625" style="11" bestFit="1" customWidth="1"/>
    <col min="6" max="6" width="21.85546875" style="11" bestFit="1" customWidth="1"/>
    <col min="7" max="7" width="14.5703125" style="11" bestFit="1" customWidth="1"/>
    <col min="8" max="8" width="69.5703125" style="11" bestFit="1" customWidth="1"/>
    <col min="9" max="9" width="13.85546875" style="11" bestFit="1" customWidth="1"/>
    <col min="10" max="10" width="11.85546875" style="11" bestFit="1" customWidth="1"/>
    <col min="11" max="11" width="33.140625" style="11" bestFit="1" customWidth="1"/>
    <col min="12" max="12" width="24.5703125" style="11" bestFit="1" customWidth="1"/>
    <col min="13" max="13" width="12" style="11" bestFit="1" customWidth="1"/>
    <col min="14" max="14" width="11.42578125" style="11" bestFit="1" customWidth="1"/>
    <col min="15" max="15" width="9.140625" style="11"/>
    <col min="16" max="16" width="10.140625" style="11" bestFit="1" customWidth="1"/>
    <col min="17" max="17" width="9.140625" style="11"/>
    <col min="18" max="20" width="9.140625" style="11" customWidth="1"/>
    <col min="21" max="16384" width="9.140625" style="11"/>
  </cols>
  <sheetData>
    <row r="1" spans="1:20" ht="13.5" thickBot="1" x14ac:dyDescent="0.25">
      <c r="A1" s="11" t="s">
        <v>27</v>
      </c>
      <c r="B1" s="65" t="s">
        <v>47</v>
      </c>
      <c r="C1" s="48" t="s">
        <v>50</v>
      </c>
      <c r="D1" s="48"/>
      <c r="E1" s="48"/>
      <c r="F1" s="49"/>
    </row>
    <row r="2" spans="1:20" x14ac:dyDescent="0.2">
      <c r="Q2" s="57" t="s">
        <v>38</v>
      </c>
    </row>
    <row r="3" spans="1:20" ht="25.5" x14ac:dyDescent="0.2">
      <c r="A3" s="14" t="s">
        <v>10</v>
      </c>
      <c r="B3" s="50" t="s">
        <v>28</v>
      </c>
      <c r="C3" s="51" t="s">
        <v>29</v>
      </c>
      <c r="D3" s="50" t="s">
        <v>30</v>
      </c>
      <c r="E3" s="50" t="s">
        <v>31</v>
      </c>
      <c r="F3" s="14" t="s">
        <v>40</v>
      </c>
      <c r="G3" s="52" t="s">
        <v>33</v>
      </c>
      <c r="H3" s="6" t="s">
        <v>12</v>
      </c>
      <c r="I3" s="6" t="s">
        <v>42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39</v>
      </c>
      <c r="O3" s="6" t="s">
        <v>18</v>
      </c>
      <c r="P3" s="53" t="s">
        <v>8</v>
      </c>
      <c r="Q3" s="58"/>
      <c r="R3" s="55" t="s">
        <v>34</v>
      </c>
      <c r="S3" s="56" t="s">
        <v>35</v>
      </c>
      <c r="T3" s="55" t="s">
        <v>36</v>
      </c>
    </row>
    <row r="4" spans="1:20" x14ac:dyDescent="0.2">
      <c r="A4" s="15"/>
      <c r="B4" s="7"/>
      <c r="C4" s="16"/>
      <c r="D4" s="7"/>
      <c r="E4" s="7"/>
      <c r="F4" s="17"/>
      <c r="G4" s="17"/>
      <c r="H4" s="18"/>
      <c r="I4" s="18"/>
      <c r="J4" s="9"/>
      <c r="K4" s="9"/>
      <c r="L4" s="8"/>
      <c r="M4" s="9"/>
      <c r="N4" s="9"/>
      <c r="O4" s="9"/>
      <c r="P4" s="9"/>
      <c r="Q4" s="13"/>
      <c r="R4" s="13"/>
      <c r="S4" s="13"/>
      <c r="T4" s="13"/>
    </row>
    <row r="5" spans="1:20" x14ac:dyDescent="0.2">
      <c r="A5" s="13"/>
      <c r="B5" s="61"/>
      <c r="C5" s="19"/>
      <c r="D5" s="35"/>
      <c r="E5" s="35"/>
      <c r="F5" s="35"/>
      <c r="G5" s="35"/>
      <c r="H5" s="60"/>
      <c r="I5" s="45"/>
      <c r="J5" s="35"/>
      <c r="K5" s="32"/>
      <c r="L5" s="35"/>
      <c r="M5" s="36"/>
      <c r="N5" s="20"/>
      <c r="O5" s="12"/>
      <c r="P5" s="12"/>
      <c r="Q5" s="59"/>
      <c r="R5" s="59"/>
      <c r="S5" s="59"/>
      <c r="T5" s="59"/>
    </row>
    <row r="6" spans="1:20" x14ac:dyDescent="0.2">
      <c r="A6" s="13"/>
      <c r="B6" s="61"/>
      <c r="C6" s="19"/>
      <c r="D6" s="35"/>
      <c r="E6" s="35"/>
      <c r="F6" s="35"/>
      <c r="G6" s="35"/>
      <c r="H6" s="60"/>
      <c r="I6" s="45"/>
      <c r="J6" s="35"/>
      <c r="K6" s="32"/>
      <c r="L6" s="35"/>
      <c r="M6" s="36"/>
      <c r="N6" s="20"/>
      <c r="O6" s="12">
        <f t="shared" ref="O6:O20" si="0">N6*0.2</f>
        <v>0</v>
      </c>
      <c r="P6" s="12">
        <f t="shared" ref="P6:P20" si="1">N6+O6</f>
        <v>0</v>
      </c>
      <c r="Q6" s="59"/>
      <c r="R6" s="59"/>
      <c r="S6" s="59"/>
      <c r="T6" s="59"/>
    </row>
    <row r="7" spans="1:20" x14ac:dyDescent="0.2">
      <c r="A7" s="13"/>
      <c r="B7" s="61"/>
      <c r="C7" s="19"/>
      <c r="D7" s="35"/>
      <c r="E7" s="35"/>
      <c r="F7" s="35"/>
      <c r="G7" s="35"/>
      <c r="H7" s="60"/>
      <c r="I7" s="45"/>
      <c r="J7" s="35"/>
      <c r="K7" s="32"/>
      <c r="L7" s="35"/>
      <c r="M7" s="36"/>
      <c r="N7" s="20"/>
      <c r="O7" s="12">
        <f t="shared" si="0"/>
        <v>0</v>
      </c>
      <c r="P7" s="12">
        <f t="shared" si="1"/>
        <v>0</v>
      </c>
      <c r="Q7" s="59"/>
      <c r="R7" s="59"/>
      <c r="S7" s="59"/>
      <c r="T7" s="59"/>
    </row>
    <row r="8" spans="1:20" x14ac:dyDescent="0.2">
      <c r="A8" s="13"/>
      <c r="B8" s="61"/>
      <c r="C8" s="19"/>
      <c r="D8" s="35"/>
      <c r="E8" s="35"/>
      <c r="F8" s="35"/>
      <c r="G8" s="35"/>
      <c r="H8" s="60"/>
      <c r="I8" s="45"/>
      <c r="J8" s="35"/>
      <c r="K8" s="32"/>
      <c r="L8" s="35"/>
      <c r="M8" s="36"/>
      <c r="N8" s="20"/>
      <c r="O8" s="12">
        <f t="shared" si="0"/>
        <v>0</v>
      </c>
      <c r="P8" s="12">
        <f t="shared" si="1"/>
        <v>0</v>
      </c>
      <c r="Q8" s="59"/>
      <c r="R8" s="59"/>
      <c r="S8" s="59"/>
      <c r="T8" s="59"/>
    </row>
    <row r="9" spans="1:20" x14ac:dyDescent="0.2">
      <c r="A9" s="13"/>
      <c r="B9" s="61"/>
      <c r="C9" s="19"/>
      <c r="D9" s="35"/>
      <c r="E9" s="35"/>
      <c r="F9" s="35"/>
      <c r="G9" s="35"/>
      <c r="H9" s="60"/>
      <c r="I9" s="45"/>
      <c r="J9" s="35"/>
      <c r="K9" s="32"/>
      <c r="L9" s="35"/>
      <c r="M9" s="36"/>
      <c r="N9" s="20"/>
      <c r="O9" s="12">
        <f t="shared" si="0"/>
        <v>0</v>
      </c>
      <c r="P9" s="12">
        <f t="shared" si="1"/>
        <v>0</v>
      </c>
      <c r="Q9" s="59"/>
      <c r="R9" s="59"/>
      <c r="S9" s="59"/>
      <c r="T9" s="59"/>
    </row>
    <row r="10" spans="1:20" x14ac:dyDescent="0.2">
      <c r="A10" s="13"/>
      <c r="B10" s="61"/>
      <c r="C10" s="19"/>
      <c r="D10" s="35"/>
      <c r="E10" s="35"/>
      <c r="F10" s="35"/>
      <c r="G10" s="35"/>
      <c r="H10" s="60"/>
      <c r="I10" s="45"/>
      <c r="J10" s="35"/>
      <c r="K10" s="32"/>
      <c r="L10" s="35"/>
      <c r="M10" s="36"/>
      <c r="N10" s="20"/>
      <c r="O10" s="12">
        <f t="shared" si="0"/>
        <v>0</v>
      </c>
      <c r="P10" s="12">
        <f t="shared" si="1"/>
        <v>0</v>
      </c>
      <c r="Q10" s="59"/>
      <c r="R10" s="59"/>
      <c r="S10" s="59"/>
      <c r="T10" s="59"/>
    </row>
    <row r="11" spans="1:20" x14ac:dyDescent="0.2">
      <c r="A11" s="13"/>
      <c r="B11" s="61"/>
      <c r="C11" s="19"/>
      <c r="D11" s="35"/>
      <c r="E11" s="35"/>
      <c r="F11" s="35"/>
      <c r="G11" s="35"/>
      <c r="H11" s="60"/>
      <c r="I11" s="45"/>
      <c r="J11" s="35"/>
      <c r="K11" s="32"/>
      <c r="L11" s="35"/>
      <c r="M11" s="36"/>
      <c r="N11" s="20"/>
      <c r="O11" s="12">
        <f t="shared" si="0"/>
        <v>0</v>
      </c>
      <c r="P11" s="12">
        <f t="shared" si="1"/>
        <v>0</v>
      </c>
      <c r="Q11" s="59"/>
      <c r="R11" s="59"/>
      <c r="S11" s="59"/>
      <c r="T11" s="59"/>
    </row>
    <row r="12" spans="1:20" x14ac:dyDescent="0.2">
      <c r="A12" s="13"/>
      <c r="B12" s="61"/>
      <c r="C12" s="19"/>
      <c r="D12" s="35"/>
      <c r="E12" s="35"/>
      <c r="F12" s="35"/>
      <c r="G12" s="35"/>
      <c r="H12" s="60"/>
      <c r="I12" s="45"/>
      <c r="J12" s="35"/>
      <c r="K12" s="32"/>
      <c r="L12" s="35"/>
      <c r="M12" s="36"/>
      <c r="N12" s="20"/>
      <c r="O12" s="12">
        <f t="shared" si="0"/>
        <v>0</v>
      </c>
      <c r="P12" s="12">
        <f t="shared" si="1"/>
        <v>0</v>
      </c>
      <c r="Q12" s="59"/>
      <c r="R12" s="59"/>
      <c r="S12" s="59"/>
      <c r="T12" s="59"/>
    </row>
    <row r="13" spans="1:20" x14ac:dyDescent="0.2">
      <c r="A13" s="13"/>
      <c r="B13" s="61"/>
      <c r="C13" s="19"/>
      <c r="D13" s="35"/>
      <c r="E13" s="35"/>
      <c r="F13" s="35"/>
      <c r="G13" s="35"/>
      <c r="H13" s="60"/>
      <c r="I13" s="45"/>
      <c r="J13" s="35"/>
      <c r="K13" s="32"/>
      <c r="L13" s="35"/>
      <c r="M13" s="36"/>
      <c r="N13" s="20"/>
      <c r="O13" s="12">
        <f t="shared" si="0"/>
        <v>0</v>
      </c>
      <c r="P13" s="12">
        <f t="shared" si="1"/>
        <v>0</v>
      </c>
      <c r="Q13" s="59"/>
      <c r="R13" s="59"/>
      <c r="S13" s="59"/>
      <c r="T13" s="59"/>
    </row>
    <row r="14" spans="1:20" x14ac:dyDescent="0.2">
      <c r="A14" s="13"/>
      <c r="B14" s="61"/>
      <c r="C14" s="19"/>
      <c r="D14" s="35"/>
      <c r="E14" s="35"/>
      <c r="F14" s="35"/>
      <c r="G14" s="35"/>
      <c r="H14" s="60"/>
      <c r="I14" s="45"/>
      <c r="J14" s="35"/>
      <c r="K14" s="32"/>
      <c r="L14" s="35"/>
      <c r="M14" s="36"/>
      <c r="N14" s="20"/>
      <c r="O14" s="12">
        <f t="shared" si="0"/>
        <v>0</v>
      </c>
      <c r="P14" s="12">
        <f t="shared" si="1"/>
        <v>0</v>
      </c>
      <c r="Q14" s="59"/>
      <c r="R14" s="59"/>
      <c r="S14" s="59"/>
      <c r="T14" s="59"/>
    </row>
    <row r="15" spans="1:20" x14ac:dyDescent="0.2">
      <c r="A15" s="13"/>
      <c r="B15" s="61"/>
      <c r="C15" s="19"/>
      <c r="D15" s="35"/>
      <c r="E15" s="35"/>
      <c r="F15" s="35"/>
      <c r="G15" s="35"/>
      <c r="H15" s="60"/>
      <c r="I15" s="45"/>
      <c r="J15" s="35"/>
      <c r="K15" s="32"/>
      <c r="L15" s="35"/>
      <c r="M15" s="36"/>
      <c r="N15" s="20"/>
      <c r="O15" s="12">
        <f t="shared" si="0"/>
        <v>0</v>
      </c>
      <c r="P15" s="12">
        <f t="shared" si="1"/>
        <v>0</v>
      </c>
      <c r="Q15" s="59"/>
      <c r="R15" s="59"/>
      <c r="S15" s="59"/>
      <c r="T15" s="59"/>
    </row>
    <row r="16" spans="1:20" x14ac:dyDescent="0.2">
      <c r="A16" s="13"/>
      <c r="B16" s="61"/>
      <c r="C16" s="19"/>
      <c r="D16" s="35"/>
      <c r="E16" s="35"/>
      <c r="F16" s="35"/>
      <c r="G16" s="35"/>
      <c r="H16" s="60"/>
      <c r="I16" s="45"/>
      <c r="J16" s="35"/>
      <c r="K16" s="32"/>
      <c r="L16" s="35"/>
      <c r="M16" s="36"/>
      <c r="N16" s="20"/>
      <c r="O16" s="12">
        <f t="shared" si="0"/>
        <v>0</v>
      </c>
      <c r="P16" s="12">
        <f t="shared" si="1"/>
        <v>0</v>
      </c>
      <c r="Q16" s="59"/>
      <c r="R16" s="59"/>
      <c r="S16" s="59"/>
      <c r="T16" s="59"/>
    </row>
    <row r="17" spans="1:20" x14ac:dyDescent="0.2">
      <c r="A17" s="13"/>
      <c r="B17" s="61"/>
      <c r="C17" s="19"/>
      <c r="D17" s="35"/>
      <c r="E17" s="35"/>
      <c r="F17" s="35"/>
      <c r="G17" s="35"/>
      <c r="H17" s="60"/>
      <c r="I17" s="45"/>
      <c r="J17" s="35"/>
      <c r="K17" s="32"/>
      <c r="L17" s="35"/>
      <c r="M17" s="36"/>
      <c r="N17" s="20"/>
      <c r="O17" s="12">
        <f t="shared" si="0"/>
        <v>0</v>
      </c>
      <c r="P17" s="12">
        <f t="shared" si="1"/>
        <v>0</v>
      </c>
      <c r="Q17" s="59"/>
      <c r="R17" s="59"/>
      <c r="S17" s="59"/>
      <c r="T17" s="59"/>
    </row>
    <row r="18" spans="1:20" x14ac:dyDescent="0.2">
      <c r="A18" s="13"/>
      <c r="B18" s="35"/>
      <c r="C18" s="19"/>
      <c r="D18" s="35"/>
      <c r="E18" s="35"/>
      <c r="F18" s="35"/>
      <c r="G18" s="35"/>
      <c r="H18" s="35"/>
      <c r="I18" s="45"/>
      <c r="J18" s="35"/>
      <c r="K18" s="35"/>
      <c r="L18" s="35"/>
      <c r="M18" s="36"/>
      <c r="N18" s="20"/>
      <c r="O18" s="12">
        <f t="shared" si="0"/>
        <v>0</v>
      </c>
      <c r="P18" s="12">
        <f t="shared" si="1"/>
        <v>0</v>
      </c>
      <c r="Q18" s="59"/>
      <c r="R18" s="59"/>
      <c r="S18" s="59"/>
      <c r="T18" s="59"/>
    </row>
    <row r="19" spans="1:20" x14ac:dyDescent="0.2">
      <c r="A19" s="13"/>
      <c r="B19" s="35"/>
      <c r="C19" s="19"/>
      <c r="D19" s="35"/>
      <c r="E19" s="35"/>
      <c r="F19" s="35"/>
      <c r="G19" s="35"/>
      <c r="H19" s="35"/>
      <c r="I19" s="45"/>
      <c r="J19" s="35"/>
      <c r="K19" s="35"/>
      <c r="L19" s="35"/>
      <c r="M19" s="36"/>
      <c r="N19" s="20"/>
      <c r="O19" s="12">
        <f t="shared" si="0"/>
        <v>0</v>
      </c>
      <c r="P19" s="12">
        <f t="shared" si="1"/>
        <v>0</v>
      </c>
      <c r="Q19" s="59"/>
      <c r="R19" s="59"/>
      <c r="S19" s="59"/>
      <c r="T19" s="59"/>
    </row>
    <row r="20" spans="1:20" x14ac:dyDescent="0.2">
      <c r="A20" s="13"/>
      <c r="B20" s="35"/>
      <c r="C20" s="19"/>
      <c r="D20" s="35"/>
      <c r="E20" s="35"/>
      <c r="F20" s="35"/>
      <c r="G20" s="35"/>
      <c r="H20" s="35"/>
      <c r="I20" s="45"/>
      <c r="J20" s="35"/>
      <c r="K20" s="35"/>
      <c r="L20" s="35"/>
      <c r="M20" s="36"/>
      <c r="N20" s="20"/>
      <c r="O20" s="12">
        <f t="shared" si="0"/>
        <v>0</v>
      </c>
      <c r="P20" s="12">
        <f t="shared" si="1"/>
        <v>0</v>
      </c>
      <c r="Q20" s="59"/>
      <c r="R20" s="59"/>
      <c r="S20" s="59"/>
      <c r="T20" s="59"/>
    </row>
    <row r="21" spans="1:20" x14ac:dyDescent="0.2">
      <c r="A21" s="22"/>
      <c r="B21" s="22"/>
      <c r="C21" s="23"/>
      <c r="D21" s="22"/>
      <c r="E21" s="22"/>
      <c r="F21" s="22"/>
      <c r="G21" s="22"/>
      <c r="H21" s="22"/>
      <c r="I21" s="22"/>
      <c r="J21" s="22"/>
      <c r="K21" s="22"/>
      <c r="L21" s="22"/>
      <c r="M21" s="24"/>
      <c r="N21" s="25"/>
      <c r="O21" s="26"/>
      <c r="P21" s="26"/>
      <c r="Q21" s="22"/>
      <c r="R21" s="22"/>
      <c r="S21" s="22"/>
      <c r="T21" s="22"/>
    </row>
    <row r="23" spans="1:20" x14ac:dyDescent="0.2">
      <c r="N23" s="10">
        <f t="shared" ref="N23:T23" si="2">SUM(N5:N22)</f>
        <v>0</v>
      </c>
      <c r="O23" s="10">
        <f t="shared" si="2"/>
        <v>0</v>
      </c>
      <c r="P23" s="10">
        <f t="shared" si="2"/>
        <v>0</v>
      </c>
      <c r="Q23" s="10">
        <f t="shared" si="2"/>
        <v>0</v>
      </c>
      <c r="R23" s="10">
        <f t="shared" si="2"/>
        <v>0</v>
      </c>
      <c r="S23" s="10">
        <f t="shared" si="2"/>
        <v>0</v>
      </c>
      <c r="T23" s="10">
        <f t="shared" si="2"/>
        <v>0</v>
      </c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0"/>
  <sheetViews>
    <sheetView tabSelected="1" topLeftCell="A103" workbookViewId="0">
      <selection activeCell="I22" sqref="I22"/>
    </sheetView>
  </sheetViews>
  <sheetFormatPr defaultRowHeight="12.75" x14ac:dyDescent="0.2"/>
  <cols>
    <col min="1" max="1" width="9.140625" bestFit="1" customWidth="1"/>
    <col min="2" max="2" width="20.7109375" bestFit="1" customWidth="1"/>
    <col min="3" max="3" width="10.140625" bestFit="1" customWidth="1"/>
    <col min="4" max="4" width="6.28515625" hidden="1" customWidth="1"/>
    <col min="5" max="5" width="8.85546875" hidden="1" customWidth="1"/>
    <col min="6" max="6" width="19.140625" bestFit="1" customWidth="1"/>
    <col min="7" max="7" width="11.5703125" bestFit="1" customWidth="1"/>
    <col min="8" max="8" width="14" hidden="1" customWidth="1"/>
    <col min="9" max="9" width="30.5703125" bestFit="1" customWidth="1"/>
    <col min="10" max="10" width="13.7109375" bestFit="1" customWidth="1"/>
    <col min="11" max="11" width="8.140625" hidden="1" customWidth="1"/>
    <col min="12" max="12" width="9.140625" hidden="1" customWidth="1"/>
    <col min="13" max="13" width="13.5703125" bestFit="1" customWidth="1"/>
    <col min="14" max="14" width="12" bestFit="1" customWidth="1"/>
    <col min="15" max="15" width="11.140625" bestFit="1" customWidth="1"/>
    <col min="16" max="16" width="8" bestFit="1" customWidth="1"/>
  </cols>
  <sheetData>
    <row r="1" spans="1:17" x14ac:dyDescent="0.2">
      <c r="B1" s="74" t="s">
        <v>51</v>
      </c>
      <c r="C1" s="74"/>
    </row>
    <row r="3" spans="1:17" x14ac:dyDescent="0.2">
      <c r="B3" s="72" t="s">
        <v>196</v>
      </c>
      <c r="C3" s="75">
        <v>189707.08000000077</v>
      </c>
    </row>
    <row r="4" spans="1:17" x14ac:dyDescent="0.2">
      <c r="B4" s="72" t="s">
        <v>713</v>
      </c>
      <c r="C4" s="72">
        <f>SUM(A7:A335)</f>
        <v>512</v>
      </c>
    </row>
    <row r="6" spans="1:17" ht="31.5" customHeight="1" x14ac:dyDescent="0.2">
      <c r="A6" s="14" t="s">
        <v>10</v>
      </c>
      <c r="B6" s="50" t="s">
        <v>28</v>
      </c>
      <c r="C6" s="51" t="s">
        <v>29</v>
      </c>
      <c r="D6" s="50" t="s">
        <v>30</v>
      </c>
      <c r="E6" s="50" t="s">
        <v>31</v>
      </c>
      <c r="F6" s="14" t="s">
        <v>32</v>
      </c>
      <c r="G6" s="52" t="s">
        <v>33</v>
      </c>
      <c r="H6" s="54" t="s">
        <v>11</v>
      </c>
      <c r="I6" s="6" t="s">
        <v>12</v>
      </c>
      <c r="J6" s="6" t="s">
        <v>37</v>
      </c>
      <c r="K6" s="6" t="s">
        <v>13</v>
      </c>
      <c r="L6" s="6" t="s">
        <v>14</v>
      </c>
      <c r="M6" s="6" t="s">
        <v>15</v>
      </c>
      <c r="N6" s="6" t="s">
        <v>16</v>
      </c>
      <c r="O6" s="6" t="s">
        <v>17</v>
      </c>
      <c r="P6" s="6" t="s">
        <v>18</v>
      </c>
      <c r="Q6" s="53" t="s">
        <v>8</v>
      </c>
    </row>
    <row r="7" spans="1:17" x14ac:dyDescent="0.2">
      <c r="A7" s="32">
        <v>1</v>
      </c>
      <c r="B7" t="s">
        <v>65</v>
      </c>
      <c r="C7">
        <v>43032</v>
      </c>
      <c r="D7" t="s">
        <v>75</v>
      </c>
      <c r="E7" t="s">
        <v>75</v>
      </c>
      <c r="F7" t="s">
        <v>106</v>
      </c>
      <c r="G7" t="s">
        <v>64</v>
      </c>
      <c r="H7" t="s">
        <v>442</v>
      </c>
      <c r="I7" t="s">
        <v>80</v>
      </c>
      <c r="J7" t="s">
        <v>79</v>
      </c>
      <c r="K7" t="s">
        <v>76</v>
      </c>
      <c r="L7" t="s">
        <v>77</v>
      </c>
      <c r="M7" t="s">
        <v>197</v>
      </c>
      <c r="N7" t="s">
        <v>78</v>
      </c>
      <c r="O7">
        <v>403.58</v>
      </c>
      <c r="P7">
        <v>80.716000000000008</v>
      </c>
      <c r="Q7">
        <v>484.29599999999999</v>
      </c>
    </row>
    <row r="8" spans="1:17" x14ac:dyDescent="0.2">
      <c r="A8">
        <v>1</v>
      </c>
      <c r="B8" t="s">
        <v>65</v>
      </c>
      <c r="C8">
        <v>43032</v>
      </c>
      <c r="D8" t="s">
        <v>75</v>
      </c>
      <c r="E8" t="s">
        <v>75</v>
      </c>
      <c r="F8" t="s">
        <v>107</v>
      </c>
      <c r="G8" t="s">
        <v>64</v>
      </c>
      <c r="H8" t="s">
        <v>443</v>
      </c>
      <c r="I8" t="s">
        <v>80</v>
      </c>
      <c r="J8" t="s">
        <v>79</v>
      </c>
      <c r="K8" t="s">
        <v>76</v>
      </c>
      <c r="L8" t="s">
        <v>77</v>
      </c>
      <c r="M8" t="s">
        <v>197</v>
      </c>
      <c r="N8" t="s">
        <v>78</v>
      </c>
      <c r="O8">
        <v>403.58</v>
      </c>
      <c r="P8">
        <v>80.716000000000008</v>
      </c>
      <c r="Q8">
        <v>484.29599999999999</v>
      </c>
    </row>
    <row r="9" spans="1:17" x14ac:dyDescent="0.2">
      <c r="A9">
        <v>1</v>
      </c>
      <c r="B9" t="s">
        <v>65</v>
      </c>
      <c r="C9">
        <v>43032</v>
      </c>
      <c r="D9" t="s">
        <v>75</v>
      </c>
      <c r="E9" t="s">
        <v>75</v>
      </c>
      <c r="F9" t="s">
        <v>108</v>
      </c>
      <c r="G9" t="s">
        <v>64</v>
      </c>
      <c r="H9" t="s">
        <v>444</v>
      </c>
      <c r="I9" t="s">
        <v>80</v>
      </c>
      <c r="J9" t="s">
        <v>79</v>
      </c>
      <c r="K9" t="s">
        <v>76</v>
      </c>
      <c r="L9" t="s">
        <v>77</v>
      </c>
      <c r="M9" t="s">
        <v>197</v>
      </c>
      <c r="N9" t="s">
        <v>78</v>
      </c>
      <c r="O9">
        <v>403.58</v>
      </c>
      <c r="P9">
        <v>80.716000000000008</v>
      </c>
      <c r="Q9">
        <v>484.29599999999999</v>
      </c>
    </row>
    <row r="10" spans="1:17" x14ac:dyDescent="0.2">
      <c r="A10">
        <v>1</v>
      </c>
      <c r="B10" t="s">
        <v>65</v>
      </c>
      <c r="C10">
        <v>43032</v>
      </c>
      <c r="D10" t="s">
        <v>75</v>
      </c>
      <c r="E10" t="s">
        <v>75</v>
      </c>
      <c r="F10" t="s">
        <v>109</v>
      </c>
      <c r="G10" t="s">
        <v>64</v>
      </c>
      <c r="H10" t="s">
        <v>445</v>
      </c>
      <c r="I10" t="s">
        <v>80</v>
      </c>
      <c r="J10" t="s">
        <v>79</v>
      </c>
      <c r="K10" t="s">
        <v>76</v>
      </c>
      <c r="L10" t="s">
        <v>77</v>
      </c>
      <c r="M10" t="s">
        <v>197</v>
      </c>
      <c r="N10" t="s">
        <v>78</v>
      </c>
      <c r="O10">
        <v>403.58</v>
      </c>
      <c r="P10">
        <v>80.716000000000008</v>
      </c>
      <c r="Q10">
        <v>484.29599999999999</v>
      </c>
    </row>
    <row r="11" spans="1:17" x14ac:dyDescent="0.2">
      <c r="A11">
        <v>1</v>
      </c>
      <c r="B11" t="s">
        <v>65</v>
      </c>
      <c r="C11">
        <v>43032</v>
      </c>
      <c r="D11" t="s">
        <v>75</v>
      </c>
      <c r="E11" t="s">
        <v>75</v>
      </c>
      <c r="F11" t="s">
        <v>110</v>
      </c>
      <c r="G11" t="s">
        <v>64</v>
      </c>
      <c r="H11" t="s">
        <v>446</v>
      </c>
      <c r="I11" t="s">
        <v>80</v>
      </c>
      <c r="J11" t="s">
        <v>79</v>
      </c>
      <c r="K11" t="s">
        <v>76</v>
      </c>
      <c r="L11" t="s">
        <v>77</v>
      </c>
      <c r="M11" t="s">
        <v>197</v>
      </c>
      <c r="N11" t="s">
        <v>78</v>
      </c>
      <c r="O11">
        <v>403.58</v>
      </c>
      <c r="P11">
        <v>80.716000000000008</v>
      </c>
      <c r="Q11">
        <v>484.29599999999999</v>
      </c>
    </row>
    <row r="12" spans="1:17" x14ac:dyDescent="0.2">
      <c r="A12">
        <v>1</v>
      </c>
      <c r="B12" t="s">
        <v>65</v>
      </c>
      <c r="C12">
        <v>43032</v>
      </c>
      <c r="D12" t="s">
        <v>75</v>
      </c>
      <c r="E12" t="s">
        <v>75</v>
      </c>
      <c r="F12" t="s">
        <v>111</v>
      </c>
      <c r="G12" t="s">
        <v>64</v>
      </c>
      <c r="H12" t="s">
        <v>447</v>
      </c>
      <c r="I12" t="s">
        <v>80</v>
      </c>
      <c r="J12" t="s">
        <v>79</v>
      </c>
      <c r="K12" t="s">
        <v>76</v>
      </c>
      <c r="L12" t="s">
        <v>77</v>
      </c>
      <c r="M12" t="s">
        <v>197</v>
      </c>
      <c r="N12" t="s">
        <v>78</v>
      </c>
      <c r="O12">
        <v>403.58</v>
      </c>
      <c r="P12">
        <v>80.716000000000008</v>
      </c>
      <c r="Q12">
        <v>484.29599999999999</v>
      </c>
    </row>
    <row r="13" spans="1:17" x14ac:dyDescent="0.2">
      <c r="A13">
        <v>1</v>
      </c>
      <c r="B13" t="s">
        <v>65</v>
      </c>
      <c r="C13">
        <v>43032</v>
      </c>
      <c r="D13" t="s">
        <v>75</v>
      </c>
      <c r="E13" t="s">
        <v>75</v>
      </c>
      <c r="F13" t="s">
        <v>112</v>
      </c>
      <c r="G13" t="s">
        <v>64</v>
      </c>
      <c r="H13" t="s">
        <v>448</v>
      </c>
      <c r="I13" t="s">
        <v>80</v>
      </c>
      <c r="J13" t="s">
        <v>79</v>
      </c>
      <c r="K13" t="s">
        <v>76</v>
      </c>
      <c r="L13" t="s">
        <v>77</v>
      </c>
      <c r="M13" t="s">
        <v>197</v>
      </c>
      <c r="N13" t="s">
        <v>78</v>
      </c>
      <c r="O13">
        <v>403.58</v>
      </c>
      <c r="P13">
        <v>80.716000000000008</v>
      </c>
      <c r="Q13">
        <v>484.29599999999999</v>
      </c>
    </row>
    <row r="14" spans="1:17" x14ac:dyDescent="0.2">
      <c r="A14">
        <v>1</v>
      </c>
      <c r="B14" t="s">
        <v>65</v>
      </c>
      <c r="C14">
        <v>43032</v>
      </c>
      <c r="D14" t="s">
        <v>75</v>
      </c>
      <c r="E14" t="s">
        <v>75</v>
      </c>
      <c r="F14" t="s">
        <v>113</v>
      </c>
      <c r="G14" t="s">
        <v>64</v>
      </c>
      <c r="H14" t="s">
        <v>449</v>
      </c>
      <c r="I14" t="s">
        <v>80</v>
      </c>
      <c r="J14" t="s">
        <v>79</v>
      </c>
      <c r="K14" t="s">
        <v>76</v>
      </c>
      <c r="L14" t="s">
        <v>77</v>
      </c>
      <c r="M14" t="s">
        <v>197</v>
      </c>
      <c r="N14" t="s">
        <v>78</v>
      </c>
      <c r="O14">
        <v>403.58</v>
      </c>
      <c r="P14">
        <v>80.716000000000008</v>
      </c>
      <c r="Q14">
        <v>484.29599999999999</v>
      </c>
    </row>
    <row r="15" spans="1:17" x14ac:dyDescent="0.2">
      <c r="A15">
        <v>1</v>
      </c>
      <c r="B15" t="s">
        <v>65</v>
      </c>
      <c r="C15">
        <v>43032</v>
      </c>
      <c r="D15" t="s">
        <v>75</v>
      </c>
      <c r="E15" t="s">
        <v>75</v>
      </c>
      <c r="F15" t="s">
        <v>114</v>
      </c>
      <c r="G15" t="s">
        <v>64</v>
      </c>
      <c r="H15" t="s">
        <v>450</v>
      </c>
      <c r="I15" t="s">
        <v>80</v>
      </c>
      <c r="J15" t="s">
        <v>79</v>
      </c>
      <c r="K15" t="s">
        <v>76</v>
      </c>
      <c r="L15" t="s">
        <v>77</v>
      </c>
      <c r="M15" t="s">
        <v>197</v>
      </c>
      <c r="N15" t="s">
        <v>78</v>
      </c>
      <c r="O15">
        <v>403.58</v>
      </c>
      <c r="P15">
        <v>80.716000000000008</v>
      </c>
      <c r="Q15">
        <v>484.29599999999999</v>
      </c>
    </row>
    <row r="16" spans="1:17" x14ac:dyDescent="0.2">
      <c r="A16">
        <v>1</v>
      </c>
      <c r="B16" t="s">
        <v>65</v>
      </c>
      <c r="C16">
        <v>43032</v>
      </c>
      <c r="D16" t="s">
        <v>75</v>
      </c>
      <c r="E16" t="s">
        <v>75</v>
      </c>
      <c r="F16" t="s">
        <v>115</v>
      </c>
      <c r="G16" t="s">
        <v>64</v>
      </c>
      <c r="H16" t="s">
        <v>451</v>
      </c>
      <c r="I16" t="s">
        <v>80</v>
      </c>
      <c r="J16" t="s">
        <v>79</v>
      </c>
      <c r="K16" t="s">
        <v>76</v>
      </c>
      <c r="L16" t="s">
        <v>77</v>
      </c>
      <c r="M16" t="s">
        <v>197</v>
      </c>
      <c r="N16" t="s">
        <v>78</v>
      </c>
      <c r="O16">
        <v>403.58</v>
      </c>
      <c r="P16">
        <v>80.716000000000008</v>
      </c>
      <c r="Q16">
        <v>484.29599999999999</v>
      </c>
    </row>
    <row r="17" spans="1:17" x14ac:dyDescent="0.2">
      <c r="A17">
        <v>1</v>
      </c>
      <c r="B17" t="s">
        <v>65</v>
      </c>
      <c r="C17">
        <v>43032</v>
      </c>
      <c r="D17" t="s">
        <v>75</v>
      </c>
      <c r="E17" t="s">
        <v>75</v>
      </c>
      <c r="F17" t="s">
        <v>116</v>
      </c>
      <c r="G17" t="s">
        <v>64</v>
      </c>
      <c r="H17" t="s">
        <v>452</v>
      </c>
      <c r="I17" t="s">
        <v>80</v>
      </c>
      <c r="J17" t="s">
        <v>79</v>
      </c>
      <c r="K17" t="s">
        <v>76</v>
      </c>
      <c r="L17" t="s">
        <v>77</v>
      </c>
      <c r="M17" t="s">
        <v>197</v>
      </c>
      <c r="N17" t="s">
        <v>78</v>
      </c>
      <c r="O17">
        <v>403.58</v>
      </c>
      <c r="P17">
        <v>80.716000000000008</v>
      </c>
      <c r="Q17">
        <v>484.29599999999999</v>
      </c>
    </row>
    <row r="18" spans="1:17" x14ac:dyDescent="0.2">
      <c r="A18">
        <v>1</v>
      </c>
      <c r="B18" t="s">
        <v>65</v>
      </c>
      <c r="C18">
        <v>43032</v>
      </c>
      <c r="D18" t="s">
        <v>75</v>
      </c>
      <c r="E18" t="s">
        <v>75</v>
      </c>
      <c r="F18" t="s">
        <v>117</v>
      </c>
      <c r="G18" t="s">
        <v>64</v>
      </c>
      <c r="H18" t="s">
        <v>453</v>
      </c>
      <c r="I18" t="s">
        <v>80</v>
      </c>
      <c r="J18" t="s">
        <v>79</v>
      </c>
      <c r="K18" t="s">
        <v>76</v>
      </c>
      <c r="L18" t="s">
        <v>77</v>
      </c>
      <c r="M18" t="s">
        <v>197</v>
      </c>
      <c r="N18" t="s">
        <v>78</v>
      </c>
      <c r="O18">
        <v>403.58</v>
      </c>
      <c r="P18">
        <v>80.716000000000008</v>
      </c>
      <c r="Q18">
        <v>484.29599999999999</v>
      </c>
    </row>
    <row r="19" spans="1:17" x14ac:dyDescent="0.2">
      <c r="A19">
        <v>1</v>
      </c>
      <c r="B19" t="s">
        <v>65</v>
      </c>
      <c r="C19">
        <v>43032</v>
      </c>
      <c r="D19" t="s">
        <v>75</v>
      </c>
      <c r="E19" t="s">
        <v>75</v>
      </c>
      <c r="F19" t="s">
        <v>118</v>
      </c>
      <c r="G19" t="s">
        <v>64</v>
      </c>
      <c r="H19" t="s">
        <v>454</v>
      </c>
      <c r="I19" t="s">
        <v>80</v>
      </c>
      <c r="J19" t="s">
        <v>79</v>
      </c>
      <c r="K19" t="s">
        <v>76</v>
      </c>
      <c r="L19" t="s">
        <v>77</v>
      </c>
      <c r="M19" t="s">
        <v>197</v>
      </c>
      <c r="N19" t="s">
        <v>78</v>
      </c>
      <c r="O19">
        <v>403.58</v>
      </c>
      <c r="P19">
        <v>80.716000000000008</v>
      </c>
      <c r="Q19">
        <v>484.29599999999999</v>
      </c>
    </row>
    <row r="20" spans="1:17" x14ac:dyDescent="0.2">
      <c r="A20">
        <v>1</v>
      </c>
      <c r="B20" t="s">
        <v>65</v>
      </c>
      <c r="C20">
        <v>43032</v>
      </c>
      <c r="D20" t="s">
        <v>75</v>
      </c>
      <c r="E20" t="s">
        <v>75</v>
      </c>
      <c r="F20" t="s">
        <v>119</v>
      </c>
      <c r="G20" t="s">
        <v>64</v>
      </c>
      <c r="H20" t="s">
        <v>455</v>
      </c>
      <c r="I20" t="s">
        <v>80</v>
      </c>
      <c r="J20" t="s">
        <v>79</v>
      </c>
      <c r="K20" t="s">
        <v>76</v>
      </c>
      <c r="L20" t="s">
        <v>77</v>
      </c>
      <c r="M20" t="s">
        <v>197</v>
      </c>
      <c r="N20" t="s">
        <v>78</v>
      </c>
      <c r="O20">
        <v>403.58</v>
      </c>
      <c r="P20">
        <v>80.716000000000008</v>
      </c>
      <c r="Q20">
        <v>484.29599999999999</v>
      </c>
    </row>
    <row r="21" spans="1:17" x14ac:dyDescent="0.2">
      <c r="A21">
        <v>1</v>
      </c>
      <c r="B21" t="s">
        <v>65</v>
      </c>
      <c r="C21">
        <v>43032</v>
      </c>
      <c r="D21" t="s">
        <v>75</v>
      </c>
      <c r="E21" t="s">
        <v>75</v>
      </c>
      <c r="F21" t="s">
        <v>120</v>
      </c>
      <c r="G21" t="s">
        <v>64</v>
      </c>
      <c r="H21" t="s">
        <v>456</v>
      </c>
      <c r="I21" t="s">
        <v>80</v>
      </c>
      <c r="J21" t="s">
        <v>79</v>
      </c>
      <c r="K21" t="s">
        <v>76</v>
      </c>
      <c r="L21" t="s">
        <v>77</v>
      </c>
      <c r="M21" t="s">
        <v>197</v>
      </c>
      <c r="N21" t="s">
        <v>78</v>
      </c>
      <c r="O21">
        <v>403.58</v>
      </c>
      <c r="P21">
        <v>80.716000000000008</v>
      </c>
      <c r="Q21">
        <v>484.29599999999999</v>
      </c>
    </row>
    <row r="22" spans="1:17" x14ac:dyDescent="0.2">
      <c r="A22">
        <v>1</v>
      </c>
      <c r="B22" t="s">
        <v>65</v>
      </c>
      <c r="C22">
        <v>43032</v>
      </c>
      <c r="D22" t="s">
        <v>75</v>
      </c>
      <c r="E22" t="s">
        <v>75</v>
      </c>
      <c r="F22" t="s">
        <v>121</v>
      </c>
      <c r="G22" t="s">
        <v>64</v>
      </c>
      <c r="H22" t="s">
        <v>457</v>
      </c>
      <c r="I22" t="s">
        <v>80</v>
      </c>
      <c r="J22" t="s">
        <v>79</v>
      </c>
      <c r="K22" t="s">
        <v>76</v>
      </c>
      <c r="L22" t="s">
        <v>77</v>
      </c>
      <c r="M22" t="s">
        <v>197</v>
      </c>
      <c r="N22" t="s">
        <v>78</v>
      </c>
      <c r="O22">
        <v>403.58</v>
      </c>
      <c r="P22">
        <v>80.716000000000008</v>
      </c>
      <c r="Q22">
        <v>484.29599999999999</v>
      </c>
    </row>
    <row r="23" spans="1:17" x14ac:dyDescent="0.2">
      <c r="A23">
        <v>1</v>
      </c>
      <c r="B23" t="s">
        <v>65</v>
      </c>
      <c r="C23">
        <v>43032</v>
      </c>
      <c r="D23" t="s">
        <v>75</v>
      </c>
      <c r="E23" t="s">
        <v>75</v>
      </c>
      <c r="F23" t="s">
        <v>122</v>
      </c>
      <c r="G23" t="s">
        <v>64</v>
      </c>
      <c r="H23" t="s">
        <v>458</v>
      </c>
      <c r="I23" t="s">
        <v>80</v>
      </c>
      <c r="J23" t="s">
        <v>79</v>
      </c>
      <c r="K23" t="s">
        <v>76</v>
      </c>
      <c r="L23" t="s">
        <v>77</v>
      </c>
      <c r="M23" t="s">
        <v>197</v>
      </c>
      <c r="N23" t="s">
        <v>78</v>
      </c>
      <c r="O23">
        <v>403.58</v>
      </c>
      <c r="P23">
        <v>80.716000000000008</v>
      </c>
      <c r="Q23">
        <v>484.29599999999999</v>
      </c>
    </row>
    <row r="24" spans="1:17" x14ac:dyDescent="0.2">
      <c r="A24">
        <v>1</v>
      </c>
      <c r="B24" t="s">
        <v>65</v>
      </c>
      <c r="C24">
        <v>43032</v>
      </c>
      <c r="D24" t="s">
        <v>75</v>
      </c>
      <c r="E24" t="s">
        <v>75</v>
      </c>
      <c r="F24" t="s">
        <v>123</v>
      </c>
      <c r="G24" t="s">
        <v>64</v>
      </c>
      <c r="H24" t="s">
        <v>459</v>
      </c>
      <c r="I24" t="s">
        <v>80</v>
      </c>
      <c r="J24" t="s">
        <v>79</v>
      </c>
      <c r="K24" t="s">
        <v>76</v>
      </c>
      <c r="L24" t="s">
        <v>77</v>
      </c>
      <c r="M24" t="s">
        <v>197</v>
      </c>
      <c r="N24" t="s">
        <v>78</v>
      </c>
      <c r="O24">
        <v>403.58</v>
      </c>
      <c r="P24">
        <v>80.716000000000008</v>
      </c>
      <c r="Q24">
        <v>484.29599999999999</v>
      </c>
    </row>
    <row r="25" spans="1:17" x14ac:dyDescent="0.2">
      <c r="A25">
        <v>1</v>
      </c>
      <c r="B25" t="s">
        <v>65</v>
      </c>
      <c r="C25">
        <v>43032</v>
      </c>
      <c r="D25" t="s">
        <v>75</v>
      </c>
      <c r="E25" t="s">
        <v>75</v>
      </c>
      <c r="F25" t="s">
        <v>124</v>
      </c>
      <c r="G25" t="s">
        <v>64</v>
      </c>
      <c r="H25" t="s">
        <v>460</v>
      </c>
      <c r="I25" t="s">
        <v>80</v>
      </c>
      <c r="J25" t="s">
        <v>79</v>
      </c>
      <c r="K25" t="s">
        <v>76</v>
      </c>
      <c r="L25" t="s">
        <v>77</v>
      </c>
      <c r="M25" t="s">
        <v>197</v>
      </c>
      <c r="N25" t="s">
        <v>78</v>
      </c>
      <c r="O25">
        <v>403.58</v>
      </c>
      <c r="P25">
        <v>80.716000000000008</v>
      </c>
      <c r="Q25">
        <v>484.29599999999999</v>
      </c>
    </row>
    <row r="26" spans="1:17" x14ac:dyDescent="0.2">
      <c r="A26">
        <v>1</v>
      </c>
      <c r="B26" t="s">
        <v>65</v>
      </c>
      <c r="C26">
        <v>43032</v>
      </c>
      <c r="D26" t="s">
        <v>75</v>
      </c>
      <c r="E26" t="s">
        <v>75</v>
      </c>
      <c r="F26" t="s">
        <v>125</v>
      </c>
      <c r="G26" t="s">
        <v>64</v>
      </c>
      <c r="H26" t="s">
        <v>461</v>
      </c>
      <c r="I26" t="s">
        <v>80</v>
      </c>
      <c r="J26" t="s">
        <v>79</v>
      </c>
      <c r="K26" t="s">
        <v>76</v>
      </c>
      <c r="L26" t="s">
        <v>77</v>
      </c>
      <c r="M26" t="s">
        <v>197</v>
      </c>
      <c r="N26" t="s">
        <v>78</v>
      </c>
      <c r="O26">
        <v>403.58</v>
      </c>
      <c r="P26">
        <v>80.716000000000008</v>
      </c>
      <c r="Q26">
        <v>484.29599999999999</v>
      </c>
    </row>
    <row r="27" spans="1:17" x14ac:dyDescent="0.2">
      <c r="A27">
        <v>1</v>
      </c>
      <c r="B27" t="s">
        <v>65</v>
      </c>
      <c r="C27">
        <v>43032</v>
      </c>
      <c r="D27" t="s">
        <v>75</v>
      </c>
      <c r="E27" t="s">
        <v>75</v>
      </c>
      <c r="F27" t="s">
        <v>126</v>
      </c>
      <c r="G27" t="s">
        <v>64</v>
      </c>
      <c r="H27" t="s">
        <v>462</v>
      </c>
      <c r="I27" t="s">
        <v>80</v>
      </c>
      <c r="J27" t="s">
        <v>79</v>
      </c>
      <c r="K27" t="s">
        <v>76</v>
      </c>
      <c r="L27" t="s">
        <v>77</v>
      </c>
      <c r="M27" t="s">
        <v>197</v>
      </c>
      <c r="N27" t="s">
        <v>78</v>
      </c>
      <c r="O27">
        <v>403.58</v>
      </c>
      <c r="P27">
        <v>80.716000000000008</v>
      </c>
      <c r="Q27">
        <v>484.29599999999999</v>
      </c>
    </row>
    <row r="28" spans="1:17" x14ac:dyDescent="0.2">
      <c r="A28">
        <v>1</v>
      </c>
      <c r="B28" t="s">
        <v>65</v>
      </c>
      <c r="C28">
        <v>43032</v>
      </c>
      <c r="D28" t="s">
        <v>75</v>
      </c>
      <c r="E28" t="s">
        <v>75</v>
      </c>
      <c r="F28" t="s">
        <v>127</v>
      </c>
      <c r="G28" t="s">
        <v>64</v>
      </c>
      <c r="H28" t="s">
        <v>463</v>
      </c>
      <c r="I28" t="s">
        <v>80</v>
      </c>
      <c r="J28" t="s">
        <v>79</v>
      </c>
      <c r="K28" t="s">
        <v>76</v>
      </c>
      <c r="L28" t="s">
        <v>77</v>
      </c>
      <c r="M28" t="s">
        <v>197</v>
      </c>
      <c r="N28" t="s">
        <v>78</v>
      </c>
      <c r="O28">
        <v>403.58</v>
      </c>
      <c r="P28">
        <v>80.716000000000008</v>
      </c>
      <c r="Q28">
        <v>484.29599999999999</v>
      </c>
    </row>
    <row r="29" spans="1:17" x14ac:dyDescent="0.2">
      <c r="A29">
        <v>1</v>
      </c>
      <c r="B29" t="s">
        <v>65</v>
      </c>
      <c r="C29">
        <v>43032</v>
      </c>
      <c r="D29" t="s">
        <v>75</v>
      </c>
      <c r="E29" t="s">
        <v>75</v>
      </c>
      <c r="F29" t="s">
        <v>128</v>
      </c>
      <c r="G29" t="s">
        <v>64</v>
      </c>
      <c r="H29" t="s">
        <v>464</v>
      </c>
      <c r="I29" t="s">
        <v>80</v>
      </c>
      <c r="J29" t="s">
        <v>79</v>
      </c>
      <c r="K29" t="s">
        <v>76</v>
      </c>
      <c r="L29" t="s">
        <v>77</v>
      </c>
      <c r="M29" t="s">
        <v>197</v>
      </c>
      <c r="N29" t="s">
        <v>78</v>
      </c>
      <c r="O29">
        <v>403.58</v>
      </c>
      <c r="P29">
        <v>80.716000000000008</v>
      </c>
      <c r="Q29">
        <v>484.29599999999999</v>
      </c>
    </row>
    <row r="30" spans="1:17" x14ac:dyDescent="0.2">
      <c r="A30">
        <v>1</v>
      </c>
      <c r="B30" t="s">
        <v>65</v>
      </c>
      <c r="C30">
        <v>43032</v>
      </c>
      <c r="D30" t="s">
        <v>75</v>
      </c>
      <c r="E30" t="s">
        <v>75</v>
      </c>
      <c r="F30" t="s">
        <v>129</v>
      </c>
      <c r="G30" t="s">
        <v>64</v>
      </c>
      <c r="H30" t="s">
        <v>465</v>
      </c>
      <c r="I30" t="s">
        <v>80</v>
      </c>
      <c r="J30" t="s">
        <v>79</v>
      </c>
      <c r="K30" t="s">
        <v>76</v>
      </c>
      <c r="L30" t="s">
        <v>77</v>
      </c>
      <c r="M30" t="s">
        <v>197</v>
      </c>
      <c r="N30" t="s">
        <v>78</v>
      </c>
      <c r="O30">
        <v>403.58</v>
      </c>
      <c r="P30">
        <v>80.716000000000008</v>
      </c>
      <c r="Q30">
        <v>484.29599999999999</v>
      </c>
    </row>
    <row r="31" spans="1:17" x14ac:dyDescent="0.2">
      <c r="A31">
        <v>1</v>
      </c>
      <c r="B31" t="s">
        <v>65</v>
      </c>
      <c r="C31">
        <v>43032</v>
      </c>
      <c r="D31" t="s">
        <v>75</v>
      </c>
      <c r="E31" t="s">
        <v>75</v>
      </c>
      <c r="F31" t="s">
        <v>130</v>
      </c>
      <c r="G31" t="s">
        <v>64</v>
      </c>
      <c r="H31" t="s">
        <v>466</v>
      </c>
      <c r="I31" t="s">
        <v>80</v>
      </c>
      <c r="J31" t="s">
        <v>79</v>
      </c>
      <c r="K31" t="s">
        <v>76</v>
      </c>
      <c r="L31" t="s">
        <v>77</v>
      </c>
      <c r="M31" t="s">
        <v>197</v>
      </c>
      <c r="N31" t="s">
        <v>78</v>
      </c>
      <c r="O31">
        <v>403.58</v>
      </c>
      <c r="P31">
        <v>80.716000000000008</v>
      </c>
      <c r="Q31">
        <v>484.29599999999999</v>
      </c>
    </row>
    <row r="32" spans="1:17" x14ac:dyDescent="0.2">
      <c r="A32">
        <v>1</v>
      </c>
      <c r="B32" t="s">
        <v>65</v>
      </c>
      <c r="C32">
        <v>43032</v>
      </c>
      <c r="D32" t="s">
        <v>75</v>
      </c>
      <c r="E32" t="s">
        <v>75</v>
      </c>
      <c r="F32" t="s">
        <v>131</v>
      </c>
      <c r="G32" t="s">
        <v>64</v>
      </c>
      <c r="H32" t="s">
        <v>467</v>
      </c>
      <c r="I32" t="s">
        <v>80</v>
      </c>
      <c r="J32" t="s">
        <v>79</v>
      </c>
      <c r="K32" t="s">
        <v>76</v>
      </c>
      <c r="L32" t="s">
        <v>77</v>
      </c>
      <c r="M32" t="s">
        <v>197</v>
      </c>
      <c r="N32" t="s">
        <v>78</v>
      </c>
      <c r="O32">
        <v>403.58</v>
      </c>
      <c r="P32">
        <v>80.716000000000008</v>
      </c>
      <c r="Q32">
        <v>484.29599999999999</v>
      </c>
    </row>
    <row r="33" spans="1:17" x14ac:dyDescent="0.2">
      <c r="A33">
        <v>1</v>
      </c>
      <c r="B33" t="s">
        <v>65</v>
      </c>
      <c r="C33">
        <v>43032</v>
      </c>
      <c r="D33" t="s">
        <v>75</v>
      </c>
      <c r="E33" t="s">
        <v>75</v>
      </c>
      <c r="F33" t="s">
        <v>132</v>
      </c>
      <c r="G33" t="s">
        <v>64</v>
      </c>
      <c r="H33" t="s">
        <v>468</v>
      </c>
      <c r="I33" t="s">
        <v>80</v>
      </c>
      <c r="J33" t="s">
        <v>79</v>
      </c>
      <c r="K33" t="s">
        <v>76</v>
      </c>
      <c r="L33" t="s">
        <v>77</v>
      </c>
      <c r="M33" t="s">
        <v>197</v>
      </c>
      <c r="N33" t="s">
        <v>78</v>
      </c>
      <c r="O33">
        <v>403.58</v>
      </c>
      <c r="P33">
        <v>80.716000000000008</v>
      </c>
      <c r="Q33">
        <v>484.29599999999999</v>
      </c>
    </row>
    <row r="34" spans="1:17" x14ac:dyDescent="0.2">
      <c r="A34">
        <v>1</v>
      </c>
      <c r="B34" t="s">
        <v>65</v>
      </c>
      <c r="C34">
        <v>43032</v>
      </c>
      <c r="D34" t="s">
        <v>75</v>
      </c>
      <c r="E34" t="s">
        <v>75</v>
      </c>
      <c r="F34" t="s">
        <v>133</v>
      </c>
      <c r="G34" t="s">
        <v>64</v>
      </c>
      <c r="H34" t="s">
        <v>469</v>
      </c>
      <c r="I34" t="s">
        <v>80</v>
      </c>
      <c r="J34" t="s">
        <v>79</v>
      </c>
      <c r="K34" t="s">
        <v>76</v>
      </c>
      <c r="L34" t="s">
        <v>77</v>
      </c>
      <c r="M34" t="s">
        <v>197</v>
      </c>
      <c r="N34" t="s">
        <v>78</v>
      </c>
      <c r="O34">
        <v>403.58</v>
      </c>
      <c r="P34">
        <v>80.716000000000008</v>
      </c>
      <c r="Q34">
        <v>484.29599999999999</v>
      </c>
    </row>
    <row r="35" spans="1:17" x14ac:dyDescent="0.2">
      <c r="A35">
        <v>1</v>
      </c>
      <c r="B35" t="s">
        <v>65</v>
      </c>
      <c r="C35">
        <v>43032</v>
      </c>
      <c r="D35" t="s">
        <v>75</v>
      </c>
      <c r="E35" t="s">
        <v>75</v>
      </c>
      <c r="F35" t="s">
        <v>134</v>
      </c>
      <c r="G35" t="s">
        <v>64</v>
      </c>
      <c r="H35" t="s">
        <v>470</v>
      </c>
      <c r="I35" t="s">
        <v>80</v>
      </c>
      <c r="J35" t="s">
        <v>79</v>
      </c>
      <c r="K35" t="s">
        <v>76</v>
      </c>
      <c r="L35" t="s">
        <v>77</v>
      </c>
      <c r="M35" t="s">
        <v>197</v>
      </c>
      <c r="N35" t="s">
        <v>78</v>
      </c>
      <c r="O35">
        <v>403.58</v>
      </c>
      <c r="P35">
        <v>80.716000000000008</v>
      </c>
      <c r="Q35">
        <v>484.29599999999999</v>
      </c>
    </row>
    <row r="36" spans="1:17" x14ac:dyDescent="0.2">
      <c r="A36">
        <v>1</v>
      </c>
      <c r="B36" t="s">
        <v>65</v>
      </c>
      <c r="C36">
        <v>43032</v>
      </c>
      <c r="D36" t="s">
        <v>75</v>
      </c>
      <c r="E36" t="s">
        <v>75</v>
      </c>
      <c r="F36" t="s">
        <v>135</v>
      </c>
      <c r="G36" t="s">
        <v>64</v>
      </c>
      <c r="H36" t="s">
        <v>471</v>
      </c>
      <c r="I36" t="s">
        <v>80</v>
      </c>
      <c r="J36" t="s">
        <v>79</v>
      </c>
      <c r="K36" t="s">
        <v>76</v>
      </c>
      <c r="L36" t="s">
        <v>77</v>
      </c>
      <c r="M36" t="s">
        <v>197</v>
      </c>
      <c r="N36" t="s">
        <v>78</v>
      </c>
      <c r="O36">
        <v>403.58</v>
      </c>
      <c r="P36">
        <v>80.716000000000008</v>
      </c>
      <c r="Q36">
        <v>484.29599999999999</v>
      </c>
    </row>
    <row r="37" spans="1:17" x14ac:dyDescent="0.2">
      <c r="A37">
        <v>1</v>
      </c>
      <c r="B37" t="s">
        <v>65</v>
      </c>
      <c r="C37">
        <v>43032</v>
      </c>
      <c r="D37" t="s">
        <v>75</v>
      </c>
      <c r="E37" t="s">
        <v>75</v>
      </c>
      <c r="F37" t="s">
        <v>136</v>
      </c>
      <c r="G37" t="s">
        <v>64</v>
      </c>
      <c r="H37" t="s">
        <v>472</v>
      </c>
      <c r="I37" t="s">
        <v>80</v>
      </c>
      <c r="J37" t="s">
        <v>79</v>
      </c>
      <c r="K37" t="s">
        <v>76</v>
      </c>
      <c r="L37" t="s">
        <v>77</v>
      </c>
      <c r="M37" t="s">
        <v>197</v>
      </c>
      <c r="N37" t="s">
        <v>78</v>
      </c>
      <c r="O37">
        <v>403.58</v>
      </c>
      <c r="P37">
        <v>80.716000000000008</v>
      </c>
      <c r="Q37">
        <v>484.29599999999999</v>
      </c>
    </row>
    <row r="38" spans="1:17" x14ac:dyDescent="0.2">
      <c r="A38">
        <v>1</v>
      </c>
      <c r="B38" t="s">
        <v>65</v>
      </c>
      <c r="C38">
        <v>43032</v>
      </c>
      <c r="D38" t="s">
        <v>75</v>
      </c>
      <c r="E38" t="s">
        <v>75</v>
      </c>
      <c r="F38" t="s">
        <v>137</v>
      </c>
      <c r="G38" t="s">
        <v>64</v>
      </c>
      <c r="H38" t="s">
        <v>473</v>
      </c>
      <c r="I38" t="s">
        <v>80</v>
      </c>
      <c r="J38" t="s">
        <v>79</v>
      </c>
      <c r="K38" t="s">
        <v>76</v>
      </c>
      <c r="L38" t="s">
        <v>77</v>
      </c>
      <c r="M38" t="s">
        <v>197</v>
      </c>
      <c r="N38" t="s">
        <v>78</v>
      </c>
      <c r="O38">
        <v>403.58</v>
      </c>
      <c r="P38">
        <v>80.716000000000008</v>
      </c>
      <c r="Q38">
        <v>484.29599999999999</v>
      </c>
    </row>
    <row r="39" spans="1:17" x14ac:dyDescent="0.2">
      <c r="A39">
        <v>1</v>
      </c>
      <c r="B39" t="s">
        <v>65</v>
      </c>
      <c r="C39">
        <v>43032</v>
      </c>
      <c r="D39" t="s">
        <v>75</v>
      </c>
      <c r="E39" t="s">
        <v>75</v>
      </c>
      <c r="F39" t="s">
        <v>138</v>
      </c>
      <c r="G39" t="s">
        <v>64</v>
      </c>
      <c r="H39" t="s">
        <v>474</v>
      </c>
      <c r="I39" t="s">
        <v>80</v>
      </c>
      <c r="J39" t="s">
        <v>79</v>
      </c>
      <c r="K39" t="s">
        <v>76</v>
      </c>
      <c r="L39" t="s">
        <v>77</v>
      </c>
      <c r="M39" t="s">
        <v>197</v>
      </c>
      <c r="N39" t="s">
        <v>78</v>
      </c>
      <c r="O39">
        <v>403.58</v>
      </c>
      <c r="P39">
        <v>80.716000000000008</v>
      </c>
      <c r="Q39">
        <v>484.29599999999999</v>
      </c>
    </row>
    <row r="40" spans="1:17" x14ac:dyDescent="0.2">
      <c r="A40">
        <v>1</v>
      </c>
      <c r="B40" t="s">
        <v>65</v>
      </c>
      <c r="C40">
        <v>43032</v>
      </c>
      <c r="D40" t="s">
        <v>75</v>
      </c>
      <c r="E40" t="s">
        <v>75</v>
      </c>
      <c r="F40" t="s">
        <v>139</v>
      </c>
      <c r="G40" t="s">
        <v>64</v>
      </c>
      <c r="H40" t="s">
        <v>475</v>
      </c>
      <c r="I40" t="s">
        <v>80</v>
      </c>
      <c r="J40" t="s">
        <v>79</v>
      </c>
      <c r="K40" t="s">
        <v>76</v>
      </c>
      <c r="L40" t="s">
        <v>77</v>
      </c>
      <c r="M40" t="s">
        <v>197</v>
      </c>
      <c r="N40" t="s">
        <v>78</v>
      </c>
      <c r="O40">
        <v>403.58</v>
      </c>
      <c r="P40">
        <v>80.716000000000008</v>
      </c>
      <c r="Q40">
        <v>484.29599999999999</v>
      </c>
    </row>
    <row r="41" spans="1:17" x14ac:dyDescent="0.2">
      <c r="A41">
        <v>1</v>
      </c>
      <c r="B41" t="s">
        <v>65</v>
      </c>
      <c r="C41">
        <v>43032</v>
      </c>
      <c r="D41" t="s">
        <v>75</v>
      </c>
      <c r="E41" t="s">
        <v>75</v>
      </c>
      <c r="F41" t="s">
        <v>140</v>
      </c>
      <c r="G41" t="s">
        <v>64</v>
      </c>
      <c r="H41" t="s">
        <v>476</v>
      </c>
      <c r="I41" t="s">
        <v>80</v>
      </c>
      <c r="J41" t="s">
        <v>79</v>
      </c>
      <c r="K41" t="s">
        <v>76</v>
      </c>
      <c r="L41" t="s">
        <v>77</v>
      </c>
      <c r="M41" t="s">
        <v>197</v>
      </c>
      <c r="N41" t="s">
        <v>78</v>
      </c>
      <c r="O41">
        <v>403.58</v>
      </c>
      <c r="P41">
        <v>80.716000000000008</v>
      </c>
      <c r="Q41">
        <v>484.29599999999999</v>
      </c>
    </row>
    <row r="42" spans="1:17" x14ac:dyDescent="0.2">
      <c r="A42">
        <v>1</v>
      </c>
      <c r="B42" t="s">
        <v>65</v>
      </c>
      <c r="C42">
        <v>43032</v>
      </c>
      <c r="D42" t="s">
        <v>75</v>
      </c>
      <c r="E42" t="s">
        <v>75</v>
      </c>
      <c r="F42" t="s">
        <v>141</v>
      </c>
      <c r="G42" t="s">
        <v>64</v>
      </c>
      <c r="H42" t="s">
        <v>477</v>
      </c>
      <c r="I42" t="s">
        <v>80</v>
      </c>
      <c r="J42" t="s">
        <v>79</v>
      </c>
      <c r="K42" t="s">
        <v>76</v>
      </c>
      <c r="L42" t="s">
        <v>77</v>
      </c>
      <c r="M42" t="s">
        <v>197</v>
      </c>
      <c r="N42" t="s">
        <v>78</v>
      </c>
      <c r="O42">
        <v>403.58</v>
      </c>
      <c r="P42">
        <v>80.716000000000008</v>
      </c>
      <c r="Q42">
        <v>484.29599999999999</v>
      </c>
    </row>
    <row r="43" spans="1:17" x14ac:dyDescent="0.2">
      <c r="A43">
        <v>1</v>
      </c>
      <c r="B43" t="s">
        <v>65</v>
      </c>
      <c r="C43">
        <v>43032</v>
      </c>
      <c r="D43" t="s">
        <v>75</v>
      </c>
      <c r="E43" t="s">
        <v>75</v>
      </c>
      <c r="F43" t="s">
        <v>142</v>
      </c>
      <c r="G43" t="s">
        <v>64</v>
      </c>
      <c r="H43" t="s">
        <v>478</v>
      </c>
      <c r="I43" t="s">
        <v>80</v>
      </c>
      <c r="J43" t="s">
        <v>79</v>
      </c>
      <c r="K43" t="s">
        <v>76</v>
      </c>
      <c r="L43" t="s">
        <v>77</v>
      </c>
      <c r="M43" t="s">
        <v>197</v>
      </c>
      <c r="N43" t="s">
        <v>78</v>
      </c>
      <c r="O43">
        <v>403.58</v>
      </c>
      <c r="P43">
        <v>80.716000000000008</v>
      </c>
      <c r="Q43">
        <v>484.29599999999999</v>
      </c>
    </row>
    <row r="44" spans="1:17" x14ac:dyDescent="0.2">
      <c r="A44">
        <v>1</v>
      </c>
      <c r="B44" t="s">
        <v>65</v>
      </c>
      <c r="C44">
        <v>43032</v>
      </c>
      <c r="D44" t="s">
        <v>75</v>
      </c>
      <c r="E44" t="s">
        <v>75</v>
      </c>
      <c r="F44" t="s">
        <v>143</v>
      </c>
      <c r="G44" t="s">
        <v>64</v>
      </c>
      <c r="H44" t="s">
        <v>479</v>
      </c>
      <c r="I44" t="s">
        <v>80</v>
      </c>
      <c r="J44" t="s">
        <v>79</v>
      </c>
      <c r="K44" t="s">
        <v>76</v>
      </c>
      <c r="L44" t="s">
        <v>77</v>
      </c>
      <c r="M44" t="s">
        <v>197</v>
      </c>
      <c r="N44" t="s">
        <v>78</v>
      </c>
      <c r="O44">
        <v>403.58</v>
      </c>
      <c r="P44">
        <v>80.716000000000008</v>
      </c>
      <c r="Q44">
        <v>484.29599999999999</v>
      </c>
    </row>
    <row r="45" spans="1:17" x14ac:dyDescent="0.2">
      <c r="A45">
        <v>1</v>
      </c>
      <c r="B45" t="s">
        <v>65</v>
      </c>
      <c r="C45">
        <v>43032</v>
      </c>
      <c r="D45" t="s">
        <v>75</v>
      </c>
      <c r="E45" t="s">
        <v>75</v>
      </c>
      <c r="F45" t="s">
        <v>144</v>
      </c>
      <c r="G45" t="s">
        <v>64</v>
      </c>
      <c r="H45" t="s">
        <v>480</v>
      </c>
      <c r="I45" t="s">
        <v>80</v>
      </c>
      <c r="J45" t="s">
        <v>79</v>
      </c>
      <c r="K45" t="s">
        <v>76</v>
      </c>
      <c r="L45" t="s">
        <v>77</v>
      </c>
      <c r="M45" t="s">
        <v>197</v>
      </c>
      <c r="N45" t="s">
        <v>78</v>
      </c>
      <c r="O45">
        <v>403.58</v>
      </c>
      <c r="P45">
        <v>80.716000000000008</v>
      </c>
      <c r="Q45">
        <v>484.29599999999999</v>
      </c>
    </row>
    <row r="46" spans="1:17" x14ac:dyDescent="0.2">
      <c r="A46">
        <v>1</v>
      </c>
      <c r="B46" t="s">
        <v>65</v>
      </c>
      <c r="C46">
        <v>43032</v>
      </c>
      <c r="D46" t="s">
        <v>75</v>
      </c>
      <c r="E46" t="s">
        <v>75</v>
      </c>
      <c r="F46" t="s">
        <v>145</v>
      </c>
      <c r="G46" t="s">
        <v>64</v>
      </c>
      <c r="H46" t="s">
        <v>481</v>
      </c>
      <c r="I46" t="s">
        <v>80</v>
      </c>
      <c r="J46" t="s">
        <v>79</v>
      </c>
      <c r="K46" t="s">
        <v>76</v>
      </c>
      <c r="L46" t="s">
        <v>77</v>
      </c>
      <c r="M46" t="s">
        <v>197</v>
      </c>
      <c r="N46" t="s">
        <v>78</v>
      </c>
      <c r="O46">
        <v>403.58</v>
      </c>
      <c r="P46">
        <v>80.716000000000008</v>
      </c>
      <c r="Q46">
        <v>484.29599999999999</v>
      </c>
    </row>
    <row r="47" spans="1:17" x14ac:dyDescent="0.2">
      <c r="A47">
        <v>1</v>
      </c>
      <c r="B47" t="s">
        <v>65</v>
      </c>
      <c r="C47">
        <v>43032</v>
      </c>
      <c r="D47" t="s">
        <v>75</v>
      </c>
      <c r="E47" t="s">
        <v>75</v>
      </c>
      <c r="F47" t="s">
        <v>146</v>
      </c>
      <c r="G47" t="s">
        <v>64</v>
      </c>
      <c r="H47" t="s">
        <v>482</v>
      </c>
      <c r="I47" t="s">
        <v>80</v>
      </c>
      <c r="J47" t="s">
        <v>79</v>
      </c>
      <c r="K47" t="s">
        <v>76</v>
      </c>
      <c r="L47" t="s">
        <v>77</v>
      </c>
      <c r="M47" t="s">
        <v>197</v>
      </c>
      <c r="N47" t="s">
        <v>78</v>
      </c>
      <c r="O47">
        <v>403.58</v>
      </c>
      <c r="P47">
        <v>80.716000000000008</v>
      </c>
      <c r="Q47">
        <v>484.29599999999999</v>
      </c>
    </row>
    <row r="48" spans="1:17" x14ac:dyDescent="0.2">
      <c r="A48">
        <v>1</v>
      </c>
      <c r="B48" t="s">
        <v>65</v>
      </c>
      <c r="C48">
        <v>43032</v>
      </c>
      <c r="D48" t="s">
        <v>75</v>
      </c>
      <c r="E48" t="s">
        <v>75</v>
      </c>
      <c r="F48" t="s">
        <v>147</v>
      </c>
      <c r="G48" t="s">
        <v>64</v>
      </c>
      <c r="H48" t="s">
        <v>483</v>
      </c>
      <c r="I48" t="s">
        <v>80</v>
      </c>
      <c r="J48" t="s">
        <v>79</v>
      </c>
      <c r="K48" t="s">
        <v>76</v>
      </c>
      <c r="L48" t="s">
        <v>77</v>
      </c>
      <c r="M48" t="s">
        <v>197</v>
      </c>
      <c r="N48" t="s">
        <v>78</v>
      </c>
      <c r="O48">
        <v>403.58</v>
      </c>
      <c r="P48">
        <v>80.716000000000008</v>
      </c>
      <c r="Q48">
        <v>484.29599999999999</v>
      </c>
    </row>
    <row r="49" spans="1:17" x14ac:dyDescent="0.2">
      <c r="A49">
        <v>1</v>
      </c>
      <c r="B49" t="s">
        <v>65</v>
      </c>
      <c r="C49">
        <v>43032</v>
      </c>
      <c r="D49" t="s">
        <v>75</v>
      </c>
      <c r="E49" t="s">
        <v>75</v>
      </c>
      <c r="F49" t="s">
        <v>148</v>
      </c>
      <c r="G49" t="s">
        <v>64</v>
      </c>
      <c r="H49" t="s">
        <v>484</v>
      </c>
      <c r="I49" t="s">
        <v>80</v>
      </c>
      <c r="J49" t="s">
        <v>79</v>
      </c>
      <c r="K49" t="s">
        <v>76</v>
      </c>
      <c r="L49" t="s">
        <v>77</v>
      </c>
      <c r="M49" t="s">
        <v>197</v>
      </c>
      <c r="N49" t="s">
        <v>78</v>
      </c>
      <c r="O49">
        <v>403.58</v>
      </c>
      <c r="P49">
        <v>80.716000000000008</v>
      </c>
      <c r="Q49">
        <v>484.29599999999999</v>
      </c>
    </row>
    <row r="50" spans="1:17" x14ac:dyDescent="0.2">
      <c r="A50">
        <v>1</v>
      </c>
      <c r="B50" t="s">
        <v>65</v>
      </c>
      <c r="C50">
        <v>43032</v>
      </c>
      <c r="D50" t="s">
        <v>75</v>
      </c>
      <c r="E50" t="s">
        <v>75</v>
      </c>
      <c r="F50" t="s">
        <v>149</v>
      </c>
      <c r="G50" t="s">
        <v>64</v>
      </c>
      <c r="H50" t="s">
        <v>485</v>
      </c>
      <c r="I50" t="s">
        <v>80</v>
      </c>
      <c r="J50" t="s">
        <v>79</v>
      </c>
      <c r="K50" t="s">
        <v>76</v>
      </c>
      <c r="L50" t="s">
        <v>77</v>
      </c>
      <c r="M50" t="s">
        <v>197</v>
      </c>
      <c r="N50" t="s">
        <v>78</v>
      </c>
      <c r="O50">
        <v>403.58</v>
      </c>
      <c r="P50">
        <v>80.716000000000008</v>
      </c>
      <c r="Q50">
        <v>484.29599999999999</v>
      </c>
    </row>
    <row r="51" spans="1:17" x14ac:dyDescent="0.2">
      <c r="A51">
        <v>1</v>
      </c>
      <c r="B51" t="s">
        <v>65</v>
      </c>
      <c r="C51">
        <v>43032</v>
      </c>
      <c r="D51" t="s">
        <v>75</v>
      </c>
      <c r="E51" t="s">
        <v>75</v>
      </c>
      <c r="F51" t="s">
        <v>150</v>
      </c>
      <c r="G51" t="s">
        <v>64</v>
      </c>
      <c r="H51" t="s">
        <v>486</v>
      </c>
      <c r="I51" t="s">
        <v>80</v>
      </c>
      <c r="J51" t="s">
        <v>79</v>
      </c>
      <c r="K51" t="s">
        <v>76</v>
      </c>
      <c r="L51" t="s">
        <v>77</v>
      </c>
      <c r="M51" t="s">
        <v>197</v>
      </c>
      <c r="N51" t="s">
        <v>78</v>
      </c>
      <c r="O51">
        <v>403.58</v>
      </c>
      <c r="P51">
        <v>80.716000000000008</v>
      </c>
      <c r="Q51">
        <v>484.29599999999999</v>
      </c>
    </row>
    <row r="52" spans="1:17" x14ac:dyDescent="0.2">
      <c r="A52">
        <v>1</v>
      </c>
      <c r="B52" t="s">
        <v>65</v>
      </c>
      <c r="C52">
        <v>43032</v>
      </c>
      <c r="D52" t="s">
        <v>75</v>
      </c>
      <c r="E52" t="s">
        <v>75</v>
      </c>
      <c r="F52" t="s">
        <v>151</v>
      </c>
      <c r="G52" t="s">
        <v>64</v>
      </c>
      <c r="H52" t="s">
        <v>487</v>
      </c>
      <c r="I52" t="s">
        <v>80</v>
      </c>
      <c r="J52" t="s">
        <v>79</v>
      </c>
      <c r="K52" t="s">
        <v>76</v>
      </c>
      <c r="L52" t="s">
        <v>77</v>
      </c>
      <c r="M52" t="s">
        <v>197</v>
      </c>
      <c r="N52" t="s">
        <v>78</v>
      </c>
      <c r="O52">
        <v>403.58</v>
      </c>
      <c r="P52">
        <v>80.716000000000008</v>
      </c>
      <c r="Q52">
        <v>484.29599999999999</v>
      </c>
    </row>
    <row r="53" spans="1:17" x14ac:dyDescent="0.2">
      <c r="A53">
        <v>1</v>
      </c>
      <c r="B53" t="s">
        <v>65</v>
      </c>
      <c r="C53">
        <v>43032</v>
      </c>
      <c r="D53" t="s">
        <v>75</v>
      </c>
      <c r="E53" t="s">
        <v>75</v>
      </c>
      <c r="F53" t="s">
        <v>152</v>
      </c>
      <c r="G53" t="s">
        <v>64</v>
      </c>
      <c r="H53" t="s">
        <v>488</v>
      </c>
      <c r="I53" t="s">
        <v>80</v>
      </c>
      <c r="J53" t="s">
        <v>79</v>
      </c>
      <c r="K53" t="s">
        <v>76</v>
      </c>
      <c r="L53" t="s">
        <v>77</v>
      </c>
      <c r="M53" t="s">
        <v>197</v>
      </c>
      <c r="N53" t="s">
        <v>78</v>
      </c>
      <c r="O53">
        <v>403.58</v>
      </c>
      <c r="P53">
        <v>80.716000000000008</v>
      </c>
      <c r="Q53">
        <v>484.29599999999999</v>
      </c>
    </row>
    <row r="54" spans="1:17" x14ac:dyDescent="0.2">
      <c r="A54">
        <v>1</v>
      </c>
      <c r="B54" t="s">
        <v>65</v>
      </c>
      <c r="C54">
        <v>43032</v>
      </c>
      <c r="D54" t="s">
        <v>75</v>
      </c>
      <c r="E54" t="s">
        <v>75</v>
      </c>
      <c r="F54" t="s">
        <v>153</v>
      </c>
      <c r="G54" t="s">
        <v>64</v>
      </c>
      <c r="H54" t="s">
        <v>489</v>
      </c>
      <c r="I54" t="s">
        <v>80</v>
      </c>
      <c r="J54" t="s">
        <v>79</v>
      </c>
      <c r="K54" t="s">
        <v>76</v>
      </c>
      <c r="L54" t="s">
        <v>77</v>
      </c>
      <c r="M54" t="s">
        <v>197</v>
      </c>
      <c r="N54" t="s">
        <v>78</v>
      </c>
      <c r="O54">
        <v>403.58</v>
      </c>
      <c r="P54">
        <v>80.716000000000008</v>
      </c>
      <c r="Q54">
        <v>484.29599999999999</v>
      </c>
    </row>
    <row r="55" spans="1:17" x14ac:dyDescent="0.2">
      <c r="A55">
        <v>1</v>
      </c>
      <c r="B55" t="s">
        <v>65</v>
      </c>
      <c r="C55">
        <v>43032</v>
      </c>
      <c r="D55" t="s">
        <v>75</v>
      </c>
      <c r="E55" t="s">
        <v>75</v>
      </c>
      <c r="F55" t="s">
        <v>154</v>
      </c>
      <c r="G55" t="s">
        <v>64</v>
      </c>
      <c r="H55" t="s">
        <v>490</v>
      </c>
      <c r="I55" t="s">
        <v>80</v>
      </c>
      <c r="J55" t="s">
        <v>79</v>
      </c>
      <c r="K55" t="s">
        <v>76</v>
      </c>
      <c r="L55" t="s">
        <v>77</v>
      </c>
      <c r="M55" t="s">
        <v>197</v>
      </c>
      <c r="N55" t="s">
        <v>78</v>
      </c>
      <c r="O55">
        <v>403.58</v>
      </c>
      <c r="P55">
        <v>80.716000000000008</v>
      </c>
      <c r="Q55">
        <v>484.29599999999999</v>
      </c>
    </row>
    <row r="56" spans="1:17" x14ac:dyDescent="0.2">
      <c r="A56">
        <v>1</v>
      </c>
      <c r="B56" t="s">
        <v>65</v>
      </c>
      <c r="C56">
        <v>43032</v>
      </c>
      <c r="D56" t="s">
        <v>75</v>
      </c>
      <c r="E56" t="s">
        <v>75</v>
      </c>
      <c r="F56" t="s">
        <v>155</v>
      </c>
      <c r="G56" t="s">
        <v>64</v>
      </c>
      <c r="H56" t="s">
        <v>491</v>
      </c>
      <c r="I56" t="s">
        <v>80</v>
      </c>
      <c r="J56" t="s">
        <v>79</v>
      </c>
      <c r="K56" t="s">
        <v>76</v>
      </c>
      <c r="L56" t="s">
        <v>77</v>
      </c>
      <c r="M56" t="s">
        <v>197</v>
      </c>
      <c r="N56" t="s">
        <v>78</v>
      </c>
      <c r="O56">
        <v>403.58</v>
      </c>
      <c r="P56">
        <v>80.716000000000008</v>
      </c>
      <c r="Q56">
        <v>484.29599999999999</v>
      </c>
    </row>
    <row r="57" spans="1:17" x14ac:dyDescent="0.2">
      <c r="A57">
        <v>1</v>
      </c>
      <c r="B57" t="s">
        <v>65</v>
      </c>
      <c r="C57">
        <v>43032</v>
      </c>
      <c r="D57" t="s">
        <v>75</v>
      </c>
      <c r="E57" t="s">
        <v>75</v>
      </c>
      <c r="F57" t="s">
        <v>156</v>
      </c>
      <c r="G57" t="s">
        <v>64</v>
      </c>
      <c r="H57" t="s">
        <v>492</v>
      </c>
      <c r="I57" t="s">
        <v>80</v>
      </c>
      <c r="J57" t="s">
        <v>79</v>
      </c>
      <c r="K57" t="s">
        <v>76</v>
      </c>
      <c r="L57" t="s">
        <v>77</v>
      </c>
      <c r="M57" t="s">
        <v>197</v>
      </c>
      <c r="N57" t="s">
        <v>78</v>
      </c>
      <c r="O57">
        <v>403.58</v>
      </c>
      <c r="P57">
        <v>80.716000000000008</v>
      </c>
      <c r="Q57">
        <v>484.29599999999999</v>
      </c>
    </row>
    <row r="58" spans="1:17" x14ac:dyDescent="0.2">
      <c r="A58">
        <v>1</v>
      </c>
      <c r="B58" t="s">
        <v>65</v>
      </c>
      <c r="C58">
        <v>43032</v>
      </c>
      <c r="D58" t="s">
        <v>75</v>
      </c>
      <c r="E58" t="s">
        <v>75</v>
      </c>
      <c r="F58" t="s">
        <v>157</v>
      </c>
      <c r="G58" t="s">
        <v>64</v>
      </c>
      <c r="H58" t="s">
        <v>493</v>
      </c>
      <c r="I58" t="s">
        <v>80</v>
      </c>
      <c r="J58" t="s">
        <v>79</v>
      </c>
      <c r="K58" t="s">
        <v>76</v>
      </c>
      <c r="L58" t="s">
        <v>77</v>
      </c>
      <c r="M58" t="s">
        <v>197</v>
      </c>
      <c r="N58" t="s">
        <v>78</v>
      </c>
      <c r="O58">
        <v>403.58</v>
      </c>
      <c r="P58">
        <v>80.716000000000008</v>
      </c>
      <c r="Q58">
        <v>484.29599999999999</v>
      </c>
    </row>
    <row r="59" spans="1:17" x14ac:dyDescent="0.2">
      <c r="A59">
        <v>1</v>
      </c>
      <c r="B59" t="s">
        <v>65</v>
      </c>
      <c r="C59">
        <v>43032</v>
      </c>
      <c r="D59" t="s">
        <v>75</v>
      </c>
      <c r="E59" t="s">
        <v>75</v>
      </c>
      <c r="F59" t="s">
        <v>158</v>
      </c>
      <c r="G59" t="s">
        <v>64</v>
      </c>
      <c r="H59" t="s">
        <v>494</v>
      </c>
      <c r="I59" t="s">
        <v>80</v>
      </c>
      <c r="J59" t="s">
        <v>79</v>
      </c>
      <c r="K59" t="s">
        <v>76</v>
      </c>
      <c r="L59" t="s">
        <v>77</v>
      </c>
      <c r="M59" t="s">
        <v>197</v>
      </c>
      <c r="N59" t="s">
        <v>78</v>
      </c>
      <c r="O59">
        <v>403.58</v>
      </c>
      <c r="P59">
        <v>80.716000000000008</v>
      </c>
      <c r="Q59">
        <v>484.29599999999999</v>
      </c>
    </row>
    <row r="60" spans="1:17" x14ac:dyDescent="0.2">
      <c r="A60">
        <v>1</v>
      </c>
      <c r="B60" t="s">
        <v>65</v>
      </c>
      <c r="C60">
        <v>43032</v>
      </c>
      <c r="D60" t="s">
        <v>75</v>
      </c>
      <c r="E60" t="s">
        <v>75</v>
      </c>
      <c r="F60" t="s">
        <v>159</v>
      </c>
      <c r="G60" t="s">
        <v>64</v>
      </c>
      <c r="H60" t="s">
        <v>495</v>
      </c>
      <c r="I60" t="s">
        <v>80</v>
      </c>
      <c r="J60" t="s">
        <v>79</v>
      </c>
      <c r="K60" t="s">
        <v>76</v>
      </c>
      <c r="L60" t="s">
        <v>77</v>
      </c>
      <c r="M60" t="s">
        <v>197</v>
      </c>
      <c r="N60" t="s">
        <v>78</v>
      </c>
      <c r="O60">
        <v>403.58</v>
      </c>
      <c r="P60">
        <v>80.716000000000008</v>
      </c>
      <c r="Q60">
        <v>484.29599999999999</v>
      </c>
    </row>
    <row r="61" spans="1:17" x14ac:dyDescent="0.2">
      <c r="A61">
        <v>1</v>
      </c>
      <c r="B61" t="s">
        <v>65</v>
      </c>
      <c r="C61">
        <v>43032</v>
      </c>
      <c r="D61" t="s">
        <v>75</v>
      </c>
      <c r="E61" t="s">
        <v>75</v>
      </c>
      <c r="F61" t="s">
        <v>160</v>
      </c>
      <c r="G61" t="s">
        <v>64</v>
      </c>
      <c r="H61" t="s">
        <v>496</v>
      </c>
      <c r="I61" t="s">
        <v>80</v>
      </c>
      <c r="J61" t="s">
        <v>79</v>
      </c>
      <c r="K61" t="s">
        <v>76</v>
      </c>
      <c r="L61" t="s">
        <v>77</v>
      </c>
      <c r="M61" t="s">
        <v>197</v>
      </c>
      <c r="N61" t="s">
        <v>78</v>
      </c>
      <c r="O61">
        <v>403.58</v>
      </c>
      <c r="P61">
        <v>80.716000000000008</v>
      </c>
      <c r="Q61">
        <v>484.29599999999999</v>
      </c>
    </row>
    <row r="62" spans="1:17" x14ac:dyDescent="0.2">
      <c r="A62">
        <v>1</v>
      </c>
      <c r="B62" t="s">
        <v>65</v>
      </c>
      <c r="C62">
        <v>43032</v>
      </c>
      <c r="D62" t="s">
        <v>75</v>
      </c>
      <c r="E62" t="s">
        <v>75</v>
      </c>
      <c r="F62" t="s">
        <v>161</v>
      </c>
      <c r="G62" t="s">
        <v>64</v>
      </c>
      <c r="H62" t="s">
        <v>497</v>
      </c>
      <c r="I62" t="s">
        <v>80</v>
      </c>
      <c r="J62" t="s">
        <v>79</v>
      </c>
      <c r="K62" t="s">
        <v>76</v>
      </c>
      <c r="L62" t="s">
        <v>77</v>
      </c>
      <c r="M62" t="s">
        <v>197</v>
      </c>
      <c r="N62" t="s">
        <v>78</v>
      </c>
      <c r="O62">
        <v>403.58</v>
      </c>
      <c r="P62">
        <v>80.716000000000008</v>
      </c>
      <c r="Q62">
        <v>484.29599999999999</v>
      </c>
    </row>
    <row r="63" spans="1:17" x14ac:dyDescent="0.2">
      <c r="A63">
        <v>1</v>
      </c>
      <c r="B63" t="s">
        <v>65</v>
      </c>
      <c r="C63">
        <v>43032</v>
      </c>
      <c r="D63" t="s">
        <v>75</v>
      </c>
      <c r="E63" t="s">
        <v>75</v>
      </c>
      <c r="F63" t="s">
        <v>162</v>
      </c>
      <c r="G63" t="s">
        <v>64</v>
      </c>
      <c r="H63" t="s">
        <v>498</v>
      </c>
      <c r="I63" t="s">
        <v>80</v>
      </c>
      <c r="J63" t="s">
        <v>79</v>
      </c>
      <c r="K63" t="s">
        <v>76</v>
      </c>
      <c r="L63" t="s">
        <v>77</v>
      </c>
      <c r="M63" t="s">
        <v>197</v>
      </c>
      <c r="N63" t="s">
        <v>78</v>
      </c>
      <c r="O63">
        <v>403.58</v>
      </c>
      <c r="P63">
        <v>80.716000000000008</v>
      </c>
      <c r="Q63">
        <v>484.29599999999999</v>
      </c>
    </row>
    <row r="64" spans="1:17" x14ac:dyDescent="0.2">
      <c r="A64">
        <v>1</v>
      </c>
      <c r="B64" t="s">
        <v>65</v>
      </c>
      <c r="C64">
        <v>43032</v>
      </c>
      <c r="D64" t="s">
        <v>75</v>
      </c>
      <c r="E64" t="s">
        <v>75</v>
      </c>
      <c r="F64" t="s">
        <v>163</v>
      </c>
      <c r="G64" t="s">
        <v>64</v>
      </c>
      <c r="H64" t="s">
        <v>499</v>
      </c>
      <c r="I64" t="s">
        <v>80</v>
      </c>
      <c r="J64" t="s">
        <v>79</v>
      </c>
      <c r="K64" t="s">
        <v>76</v>
      </c>
      <c r="L64" t="s">
        <v>77</v>
      </c>
      <c r="M64" t="s">
        <v>197</v>
      </c>
      <c r="N64" t="s">
        <v>78</v>
      </c>
      <c r="O64">
        <v>403.58</v>
      </c>
      <c r="P64">
        <v>80.716000000000008</v>
      </c>
      <c r="Q64">
        <v>484.29599999999999</v>
      </c>
    </row>
    <row r="65" spans="1:17" x14ac:dyDescent="0.2">
      <c r="A65">
        <v>1</v>
      </c>
      <c r="B65" t="s">
        <v>65</v>
      </c>
      <c r="C65">
        <v>43032</v>
      </c>
      <c r="D65" t="s">
        <v>75</v>
      </c>
      <c r="E65" t="s">
        <v>75</v>
      </c>
      <c r="F65" t="s">
        <v>164</v>
      </c>
      <c r="G65" t="s">
        <v>64</v>
      </c>
      <c r="H65" t="s">
        <v>500</v>
      </c>
      <c r="I65" t="s">
        <v>80</v>
      </c>
      <c r="J65" t="s">
        <v>79</v>
      </c>
      <c r="K65" t="s">
        <v>76</v>
      </c>
      <c r="L65" t="s">
        <v>77</v>
      </c>
      <c r="M65" t="s">
        <v>197</v>
      </c>
      <c r="N65" t="s">
        <v>78</v>
      </c>
      <c r="O65">
        <v>403.58</v>
      </c>
      <c r="P65">
        <v>80.716000000000008</v>
      </c>
      <c r="Q65">
        <v>484.29599999999999</v>
      </c>
    </row>
    <row r="66" spans="1:17" x14ac:dyDescent="0.2">
      <c r="A66">
        <v>1</v>
      </c>
      <c r="B66" t="s">
        <v>65</v>
      </c>
      <c r="C66">
        <v>43032</v>
      </c>
      <c r="D66" t="s">
        <v>75</v>
      </c>
      <c r="E66" t="s">
        <v>75</v>
      </c>
      <c r="F66" t="s">
        <v>165</v>
      </c>
      <c r="G66" t="s">
        <v>64</v>
      </c>
      <c r="H66" t="s">
        <v>501</v>
      </c>
      <c r="I66" t="s">
        <v>80</v>
      </c>
      <c r="J66" t="s">
        <v>79</v>
      </c>
      <c r="K66" t="s">
        <v>76</v>
      </c>
      <c r="L66" t="s">
        <v>77</v>
      </c>
      <c r="M66" t="s">
        <v>197</v>
      </c>
      <c r="N66" t="s">
        <v>78</v>
      </c>
      <c r="O66">
        <v>403.58</v>
      </c>
      <c r="P66">
        <v>80.716000000000008</v>
      </c>
      <c r="Q66">
        <v>484.29599999999999</v>
      </c>
    </row>
    <row r="67" spans="1:17" x14ac:dyDescent="0.2">
      <c r="A67">
        <v>1</v>
      </c>
      <c r="B67" t="s">
        <v>65</v>
      </c>
      <c r="C67">
        <v>43032</v>
      </c>
      <c r="D67" t="s">
        <v>75</v>
      </c>
      <c r="E67" t="s">
        <v>75</v>
      </c>
      <c r="F67" t="s">
        <v>166</v>
      </c>
      <c r="G67" t="s">
        <v>64</v>
      </c>
      <c r="H67" t="s">
        <v>502</v>
      </c>
      <c r="I67" t="s">
        <v>80</v>
      </c>
      <c r="J67" t="s">
        <v>79</v>
      </c>
      <c r="K67" t="s">
        <v>76</v>
      </c>
      <c r="L67" t="s">
        <v>77</v>
      </c>
      <c r="M67" t="s">
        <v>197</v>
      </c>
      <c r="N67" t="s">
        <v>78</v>
      </c>
      <c r="O67">
        <v>403.58</v>
      </c>
      <c r="P67">
        <v>80.716000000000008</v>
      </c>
      <c r="Q67">
        <v>484.29599999999999</v>
      </c>
    </row>
    <row r="68" spans="1:17" x14ac:dyDescent="0.2">
      <c r="A68">
        <v>1</v>
      </c>
      <c r="B68" t="s">
        <v>65</v>
      </c>
      <c r="C68">
        <v>43032</v>
      </c>
      <c r="D68" t="s">
        <v>75</v>
      </c>
      <c r="E68" t="s">
        <v>75</v>
      </c>
      <c r="F68" t="s">
        <v>167</v>
      </c>
      <c r="G68" t="s">
        <v>64</v>
      </c>
      <c r="H68" t="s">
        <v>503</v>
      </c>
      <c r="I68" t="s">
        <v>80</v>
      </c>
      <c r="J68" t="s">
        <v>79</v>
      </c>
      <c r="K68" t="s">
        <v>76</v>
      </c>
      <c r="L68" t="s">
        <v>77</v>
      </c>
      <c r="M68" t="s">
        <v>197</v>
      </c>
      <c r="N68" t="s">
        <v>78</v>
      </c>
      <c r="O68">
        <v>403.58</v>
      </c>
      <c r="P68">
        <v>80.716000000000008</v>
      </c>
      <c r="Q68">
        <v>484.29599999999999</v>
      </c>
    </row>
    <row r="69" spans="1:17" x14ac:dyDescent="0.2">
      <c r="A69">
        <v>1</v>
      </c>
      <c r="B69" t="s">
        <v>65</v>
      </c>
      <c r="C69">
        <v>43032</v>
      </c>
      <c r="D69" t="s">
        <v>75</v>
      </c>
      <c r="E69" t="s">
        <v>75</v>
      </c>
      <c r="F69" t="s">
        <v>168</v>
      </c>
      <c r="G69" t="s">
        <v>64</v>
      </c>
      <c r="H69" t="s">
        <v>504</v>
      </c>
      <c r="I69" t="s">
        <v>80</v>
      </c>
      <c r="J69" t="s">
        <v>79</v>
      </c>
      <c r="K69" t="s">
        <v>76</v>
      </c>
      <c r="L69" t="s">
        <v>77</v>
      </c>
      <c r="M69" t="s">
        <v>197</v>
      </c>
      <c r="N69" t="s">
        <v>78</v>
      </c>
      <c r="O69">
        <v>403.58</v>
      </c>
      <c r="P69">
        <v>80.716000000000008</v>
      </c>
      <c r="Q69">
        <v>484.29599999999999</v>
      </c>
    </row>
    <row r="70" spans="1:17" x14ac:dyDescent="0.2">
      <c r="A70">
        <v>1</v>
      </c>
      <c r="B70" t="s">
        <v>65</v>
      </c>
      <c r="C70">
        <v>43032</v>
      </c>
      <c r="D70" t="s">
        <v>75</v>
      </c>
      <c r="E70" t="s">
        <v>75</v>
      </c>
      <c r="F70" t="s">
        <v>169</v>
      </c>
      <c r="G70" t="s">
        <v>64</v>
      </c>
      <c r="H70" t="s">
        <v>505</v>
      </c>
      <c r="I70" t="s">
        <v>80</v>
      </c>
      <c r="J70" t="s">
        <v>79</v>
      </c>
      <c r="K70" t="s">
        <v>76</v>
      </c>
      <c r="L70" t="s">
        <v>77</v>
      </c>
      <c r="M70" t="s">
        <v>197</v>
      </c>
      <c r="N70" t="s">
        <v>78</v>
      </c>
      <c r="O70">
        <v>403.58</v>
      </c>
      <c r="P70">
        <v>80.716000000000008</v>
      </c>
      <c r="Q70">
        <v>484.29599999999999</v>
      </c>
    </row>
    <row r="71" spans="1:17" x14ac:dyDescent="0.2">
      <c r="A71">
        <v>1</v>
      </c>
      <c r="B71" t="s">
        <v>65</v>
      </c>
      <c r="C71">
        <v>43032</v>
      </c>
      <c r="D71" t="s">
        <v>75</v>
      </c>
      <c r="E71" t="s">
        <v>75</v>
      </c>
      <c r="F71" t="s">
        <v>170</v>
      </c>
      <c r="G71" t="s">
        <v>64</v>
      </c>
      <c r="H71" t="s">
        <v>506</v>
      </c>
      <c r="I71" t="s">
        <v>80</v>
      </c>
      <c r="J71" t="s">
        <v>79</v>
      </c>
      <c r="K71" t="s">
        <v>76</v>
      </c>
      <c r="L71" t="s">
        <v>77</v>
      </c>
      <c r="M71" t="s">
        <v>197</v>
      </c>
      <c r="N71" t="s">
        <v>78</v>
      </c>
      <c r="O71">
        <v>403.58</v>
      </c>
      <c r="P71">
        <v>80.716000000000008</v>
      </c>
      <c r="Q71">
        <v>484.29599999999999</v>
      </c>
    </row>
    <row r="72" spans="1:17" x14ac:dyDescent="0.2">
      <c r="A72">
        <v>1</v>
      </c>
      <c r="B72" t="s">
        <v>65</v>
      </c>
      <c r="C72">
        <v>43032</v>
      </c>
      <c r="D72" t="s">
        <v>75</v>
      </c>
      <c r="E72" t="s">
        <v>75</v>
      </c>
      <c r="F72" t="s">
        <v>171</v>
      </c>
      <c r="G72" t="s">
        <v>64</v>
      </c>
      <c r="H72" t="s">
        <v>507</v>
      </c>
      <c r="I72" t="s">
        <v>80</v>
      </c>
      <c r="J72" t="s">
        <v>79</v>
      </c>
      <c r="K72" t="s">
        <v>76</v>
      </c>
      <c r="L72" t="s">
        <v>77</v>
      </c>
      <c r="M72" t="s">
        <v>197</v>
      </c>
      <c r="N72" t="s">
        <v>78</v>
      </c>
      <c r="O72">
        <v>403.58</v>
      </c>
      <c r="P72">
        <v>80.716000000000008</v>
      </c>
      <c r="Q72">
        <v>484.29599999999999</v>
      </c>
    </row>
    <row r="73" spans="1:17" x14ac:dyDescent="0.2">
      <c r="A73">
        <v>1</v>
      </c>
      <c r="B73" t="s">
        <v>65</v>
      </c>
      <c r="C73">
        <v>43032</v>
      </c>
      <c r="D73" t="s">
        <v>75</v>
      </c>
      <c r="E73" t="s">
        <v>75</v>
      </c>
      <c r="F73" t="s">
        <v>172</v>
      </c>
      <c r="G73" t="s">
        <v>64</v>
      </c>
      <c r="H73" t="s">
        <v>508</v>
      </c>
      <c r="I73" t="s">
        <v>80</v>
      </c>
      <c r="J73" t="s">
        <v>79</v>
      </c>
      <c r="K73" t="s">
        <v>76</v>
      </c>
      <c r="L73" t="s">
        <v>77</v>
      </c>
      <c r="M73" t="s">
        <v>197</v>
      </c>
      <c r="N73" t="s">
        <v>78</v>
      </c>
      <c r="O73">
        <v>403.58</v>
      </c>
      <c r="P73">
        <v>80.716000000000008</v>
      </c>
      <c r="Q73">
        <v>484.29599999999999</v>
      </c>
    </row>
    <row r="74" spans="1:17" x14ac:dyDescent="0.2">
      <c r="A74">
        <v>1</v>
      </c>
      <c r="B74" t="s">
        <v>65</v>
      </c>
      <c r="C74">
        <v>43032</v>
      </c>
      <c r="D74" t="s">
        <v>75</v>
      </c>
      <c r="E74" t="s">
        <v>75</v>
      </c>
      <c r="F74" t="s">
        <v>173</v>
      </c>
      <c r="G74" t="s">
        <v>64</v>
      </c>
      <c r="H74" t="s">
        <v>509</v>
      </c>
      <c r="I74" t="s">
        <v>80</v>
      </c>
      <c r="J74" t="s">
        <v>79</v>
      </c>
      <c r="K74" t="s">
        <v>76</v>
      </c>
      <c r="L74" t="s">
        <v>77</v>
      </c>
      <c r="M74" t="s">
        <v>197</v>
      </c>
      <c r="N74" t="s">
        <v>78</v>
      </c>
      <c r="O74">
        <v>403.58</v>
      </c>
      <c r="P74">
        <v>80.716000000000008</v>
      </c>
      <c r="Q74">
        <v>484.29599999999999</v>
      </c>
    </row>
    <row r="75" spans="1:17" x14ac:dyDescent="0.2">
      <c r="A75">
        <v>1</v>
      </c>
      <c r="B75" t="s">
        <v>65</v>
      </c>
      <c r="C75">
        <v>43032</v>
      </c>
      <c r="D75" t="s">
        <v>75</v>
      </c>
      <c r="E75" t="s">
        <v>75</v>
      </c>
      <c r="F75" t="s">
        <v>174</v>
      </c>
      <c r="G75" t="s">
        <v>64</v>
      </c>
      <c r="H75" t="s">
        <v>510</v>
      </c>
      <c r="I75" t="s">
        <v>80</v>
      </c>
      <c r="J75" t="s">
        <v>79</v>
      </c>
      <c r="K75" t="s">
        <v>76</v>
      </c>
      <c r="L75" t="s">
        <v>77</v>
      </c>
      <c r="M75" t="s">
        <v>197</v>
      </c>
      <c r="N75" t="s">
        <v>78</v>
      </c>
      <c r="O75">
        <v>403.58</v>
      </c>
      <c r="P75">
        <v>80.716000000000008</v>
      </c>
      <c r="Q75">
        <v>484.29599999999999</v>
      </c>
    </row>
    <row r="76" spans="1:17" x14ac:dyDescent="0.2">
      <c r="A76">
        <v>1</v>
      </c>
      <c r="B76" t="s">
        <v>65</v>
      </c>
      <c r="C76">
        <v>43032</v>
      </c>
      <c r="D76" t="s">
        <v>75</v>
      </c>
      <c r="E76" t="s">
        <v>75</v>
      </c>
      <c r="F76" t="s">
        <v>175</v>
      </c>
      <c r="G76" t="s">
        <v>64</v>
      </c>
      <c r="H76" t="s">
        <v>511</v>
      </c>
      <c r="I76" t="s">
        <v>80</v>
      </c>
      <c r="J76" t="s">
        <v>79</v>
      </c>
      <c r="K76" t="s">
        <v>76</v>
      </c>
      <c r="L76" t="s">
        <v>77</v>
      </c>
      <c r="M76" t="s">
        <v>197</v>
      </c>
      <c r="N76" t="s">
        <v>78</v>
      </c>
      <c r="O76">
        <v>403.58</v>
      </c>
      <c r="P76">
        <v>80.716000000000008</v>
      </c>
      <c r="Q76">
        <v>484.29599999999999</v>
      </c>
    </row>
    <row r="77" spans="1:17" x14ac:dyDescent="0.2">
      <c r="O77" s="73">
        <f>SUM(O7:O76)</f>
        <v>28250.600000000049</v>
      </c>
    </row>
    <row r="79" spans="1:17" x14ac:dyDescent="0.2">
      <c r="A79">
        <v>1</v>
      </c>
      <c r="B79" t="s">
        <v>63</v>
      </c>
      <c r="C79">
        <v>43019</v>
      </c>
      <c r="D79" t="s">
        <v>75</v>
      </c>
      <c r="E79" t="s">
        <v>75</v>
      </c>
      <c r="F79" t="s">
        <v>94</v>
      </c>
      <c r="G79" t="s">
        <v>64</v>
      </c>
      <c r="H79" t="s">
        <v>412</v>
      </c>
      <c r="I79" t="s">
        <v>82</v>
      </c>
      <c r="J79" t="s">
        <v>79</v>
      </c>
      <c r="K79" t="s">
        <v>76</v>
      </c>
      <c r="L79" t="s">
        <v>77</v>
      </c>
      <c r="M79" t="s">
        <v>197</v>
      </c>
      <c r="N79" t="s">
        <v>78</v>
      </c>
      <c r="O79">
        <v>1278.4000000000001</v>
      </c>
      <c r="P79">
        <v>255.68000000000004</v>
      </c>
      <c r="Q79">
        <v>1534.0800000000002</v>
      </c>
    </row>
    <row r="80" spans="1:17" x14ac:dyDescent="0.2">
      <c r="A80">
        <v>1</v>
      </c>
      <c r="B80" t="s">
        <v>63</v>
      </c>
      <c r="C80">
        <v>43019</v>
      </c>
      <c r="D80" t="s">
        <v>75</v>
      </c>
      <c r="E80" t="s">
        <v>75</v>
      </c>
      <c r="F80" t="s">
        <v>95</v>
      </c>
      <c r="G80" t="s">
        <v>64</v>
      </c>
      <c r="H80" t="s">
        <v>413</v>
      </c>
      <c r="I80" t="s">
        <v>82</v>
      </c>
      <c r="J80" t="s">
        <v>79</v>
      </c>
      <c r="K80" t="s">
        <v>76</v>
      </c>
      <c r="L80" t="s">
        <v>77</v>
      </c>
      <c r="M80" t="s">
        <v>197</v>
      </c>
      <c r="N80" t="s">
        <v>78</v>
      </c>
      <c r="O80">
        <v>1278.4000000000001</v>
      </c>
      <c r="P80">
        <v>255.68000000000004</v>
      </c>
      <c r="Q80">
        <v>1534.0800000000002</v>
      </c>
    </row>
    <row r="81" spans="1:22" x14ac:dyDescent="0.2">
      <c r="A81">
        <v>1</v>
      </c>
      <c r="B81" t="s">
        <v>63</v>
      </c>
      <c r="C81">
        <v>43019</v>
      </c>
      <c r="D81" t="s">
        <v>75</v>
      </c>
      <c r="E81" t="s">
        <v>75</v>
      </c>
      <c r="F81" t="s">
        <v>96</v>
      </c>
      <c r="G81" t="s">
        <v>64</v>
      </c>
      <c r="H81" t="s">
        <v>414</v>
      </c>
      <c r="I81" t="s">
        <v>82</v>
      </c>
      <c r="J81" t="s">
        <v>79</v>
      </c>
      <c r="K81" t="s">
        <v>76</v>
      </c>
      <c r="L81" t="s">
        <v>77</v>
      </c>
      <c r="M81" t="s">
        <v>197</v>
      </c>
      <c r="N81" t="s">
        <v>78</v>
      </c>
      <c r="O81">
        <v>1278.4000000000001</v>
      </c>
      <c r="P81">
        <v>255.68000000000004</v>
      </c>
      <c r="Q81">
        <v>1534.0800000000002</v>
      </c>
    </row>
    <row r="82" spans="1:22" x14ac:dyDescent="0.2">
      <c r="A82">
        <v>1</v>
      </c>
      <c r="B82" t="s">
        <v>63</v>
      </c>
      <c r="C82">
        <v>43019</v>
      </c>
      <c r="D82" t="s">
        <v>75</v>
      </c>
      <c r="E82" t="s">
        <v>75</v>
      </c>
      <c r="F82" t="s">
        <v>97</v>
      </c>
      <c r="G82" t="s">
        <v>64</v>
      </c>
      <c r="H82" t="s">
        <v>415</v>
      </c>
      <c r="I82" t="s">
        <v>82</v>
      </c>
      <c r="J82" t="s">
        <v>79</v>
      </c>
      <c r="K82" t="s">
        <v>76</v>
      </c>
      <c r="L82" t="s">
        <v>77</v>
      </c>
      <c r="M82" t="s">
        <v>197</v>
      </c>
      <c r="N82" t="s">
        <v>78</v>
      </c>
      <c r="O82">
        <v>1278.4000000000001</v>
      </c>
      <c r="P82">
        <v>255.68000000000004</v>
      </c>
      <c r="Q82">
        <v>1534.0800000000002</v>
      </c>
    </row>
    <row r="83" spans="1:22" x14ac:dyDescent="0.2">
      <c r="A83">
        <v>1</v>
      </c>
      <c r="B83" t="s">
        <v>63</v>
      </c>
      <c r="C83">
        <v>43019</v>
      </c>
      <c r="D83" t="s">
        <v>75</v>
      </c>
      <c r="E83" t="s">
        <v>75</v>
      </c>
      <c r="F83" t="s">
        <v>98</v>
      </c>
      <c r="G83" t="s">
        <v>64</v>
      </c>
      <c r="H83" t="s">
        <v>416</v>
      </c>
      <c r="I83" t="s">
        <v>82</v>
      </c>
      <c r="J83" t="s">
        <v>79</v>
      </c>
      <c r="K83" t="s">
        <v>76</v>
      </c>
      <c r="L83" t="s">
        <v>77</v>
      </c>
      <c r="M83" t="s">
        <v>197</v>
      </c>
      <c r="N83" t="s">
        <v>78</v>
      </c>
      <c r="O83">
        <v>1278.4000000000001</v>
      </c>
      <c r="P83">
        <v>255.68000000000004</v>
      </c>
      <c r="Q83">
        <v>1534.0800000000002</v>
      </c>
    </row>
    <row r="84" spans="1:22" x14ac:dyDescent="0.2">
      <c r="A84">
        <v>1</v>
      </c>
      <c r="B84" t="s">
        <v>63</v>
      </c>
      <c r="C84">
        <v>43019</v>
      </c>
      <c r="D84" t="s">
        <v>75</v>
      </c>
      <c r="E84" t="s">
        <v>75</v>
      </c>
      <c r="F84" t="s">
        <v>99</v>
      </c>
      <c r="G84" t="s">
        <v>64</v>
      </c>
      <c r="H84" t="s">
        <v>417</v>
      </c>
      <c r="I84" t="s">
        <v>82</v>
      </c>
      <c r="J84" t="s">
        <v>79</v>
      </c>
      <c r="K84" t="s">
        <v>76</v>
      </c>
      <c r="L84" t="s">
        <v>77</v>
      </c>
      <c r="M84" t="s">
        <v>197</v>
      </c>
      <c r="N84" t="s">
        <v>78</v>
      </c>
      <c r="O84">
        <v>1278.4000000000001</v>
      </c>
      <c r="P84">
        <v>255.68000000000004</v>
      </c>
      <c r="Q84">
        <v>1534.0800000000002</v>
      </c>
    </row>
    <row r="85" spans="1:22" x14ac:dyDescent="0.2">
      <c r="A85">
        <v>1</v>
      </c>
      <c r="B85" t="s">
        <v>63</v>
      </c>
      <c r="C85">
        <v>43019</v>
      </c>
      <c r="D85" t="s">
        <v>75</v>
      </c>
      <c r="E85" t="s">
        <v>75</v>
      </c>
      <c r="F85" t="s">
        <v>100</v>
      </c>
      <c r="G85" t="s">
        <v>64</v>
      </c>
      <c r="H85" t="s">
        <v>418</v>
      </c>
      <c r="I85" t="s">
        <v>82</v>
      </c>
      <c r="J85" t="s">
        <v>79</v>
      </c>
      <c r="K85" t="s">
        <v>76</v>
      </c>
      <c r="L85" t="s">
        <v>77</v>
      </c>
      <c r="M85" t="s">
        <v>197</v>
      </c>
      <c r="N85" t="s">
        <v>78</v>
      </c>
      <c r="O85">
        <v>1278.4000000000001</v>
      </c>
      <c r="P85">
        <v>255.68000000000004</v>
      </c>
      <c r="Q85">
        <v>1534.0800000000002</v>
      </c>
    </row>
    <row r="86" spans="1:22" x14ac:dyDescent="0.2">
      <c r="A86">
        <v>1</v>
      </c>
      <c r="B86" t="s">
        <v>63</v>
      </c>
      <c r="C86">
        <v>43019</v>
      </c>
      <c r="D86" t="s">
        <v>75</v>
      </c>
      <c r="E86" t="s">
        <v>75</v>
      </c>
      <c r="F86" t="s">
        <v>101</v>
      </c>
      <c r="G86" t="s">
        <v>64</v>
      </c>
      <c r="H86" t="s">
        <v>419</v>
      </c>
      <c r="I86" t="s">
        <v>82</v>
      </c>
      <c r="J86" t="s">
        <v>79</v>
      </c>
      <c r="K86" t="s">
        <v>76</v>
      </c>
      <c r="L86" t="s">
        <v>77</v>
      </c>
      <c r="M86" t="s">
        <v>197</v>
      </c>
      <c r="N86" t="s">
        <v>78</v>
      </c>
      <c r="O86">
        <v>1278.4000000000001</v>
      </c>
      <c r="P86">
        <v>255.68000000000004</v>
      </c>
      <c r="Q86">
        <v>1534.0800000000002</v>
      </c>
    </row>
    <row r="87" spans="1:22" x14ac:dyDescent="0.2">
      <c r="A87">
        <v>1</v>
      </c>
      <c r="B87" t="s">
        <v>63</v>
      </c>
      <c r="C87">
        <v>43019</v>
      </c>
      <c r="D87" t="s">
        <v>75</v>
      </c>
      <c r="E87" t="s">
        <v>75</v>
      </c>
      <c r="F87" t="s">
        <v>102</v>
      </c>
      <c r="G87" t="s">
        <v>64</v>
      </c>
      <c r="H87" t="s">
        <v>420</v>
      </c>
      <c r="I87" t="s">
        <v>82</v>
      </c>
      <c r="J87" t="s">
        <v>79</v>
      </c>
      <c r="K87" t="s">
        <v>76</v>
      </c>
      <c r="L87" t="s">
        <v>77</v>
      </c>
      <c r="M87" t="s">
        <v>197</v>
      </c>
      <c r="N87" t="s">
        <v>78</v>
      </c>
      <c r="O87">
        <v>1278.4000000000001</v>
      </c>
      <c r="P87">
        <v>255.68000000000004</v>
      </c>
      <c r="Q87">
        <v>1534.0800000000002</v>
      </c>
    </row>
    <row r="88" spans="1:22" x14ac:dyDescent="0.2">
      <c r="A88">
        <v>1</v>
      </c>
      <c r="B88" t="s">
        <v>63</v>
      </c>
      <c r="C88">
        <v>43019</v>
      </c>
      <c r="D88" t="s">
        <v>75</v>
      </c>
      <c r="E88" t="s">
        <v>75</v>
      </c>
      <c r="F88" t="s">
        <v>103</v>
      </c>
      <c r="G88" t="s">
        <v>64</v>
      </c>
      <c r="H88" t="s">
        <v>421</v>
      </c>
      <c r="I88" t="s">
        <v>82</v>
      </c>
      <c r="J88" t="s">
        <v>79</v>
      </c>
      <c r="K88" t="s">
        <v>76</v>
      </c>
      <c r="L88" t="s">
        <v>77</v>
      </c>
      <c r="M88" t="s">
        <v>197</v>
      </c>
      <c r="N88" t="s">
        <v>78</v>
      </c>
      <c r="O88">
        <v>1278.4000000000001</v>
      </c>
      <c r="P88">
        <v>255.68000000000004</v>
      </c>
      <c r="Q88">
        <v>1534.0800000000002</v>
      </c>
    </row>
    <row r="89" spans="1:22" x14ac:dyDescent="0.2">
      <c r="A89">
        <v>1</v>
      </c>
      <c r="B89" t="s">
        <v>63</v>
      </c>
      <c r="C89">
        <v>43019</v>
      </c>
      <c r="D89" t="s">
        <v>75</v>
      </c>
      <c r="E89" t="s">
        <v>75</v>
      </c>
      <c r="F89" t="s">
        <v>104</v>
      </c>
      <c r="G89" t="s">
        <v>64</v>
      </c>
      <c r="H89" t="s">
        <v>422</v>
      </c>
      <c r="I89" t="s">
        <v>82</v>
      </c>
      <c r="J89" t="s">
        <v>79</v>
      </c>
      <c r="K89" t="s">
        <v>76</v>
      </c>
      <c r="L89" t="s">
        <v>77</v>
      </c>
      <c r="M89" t="s">
        <v>197</v>
      </c>
      <c r="N89" t="s">
        <v>78</v>
      </c>
      <c r="O89">
        <v>1278.4000000000001</v>
      </c>
      <c r="P89">
        <v>255.68000000000004</v>
      </c>
      <c r="Q89">
        <v>1534.0800000000002</v>
      </c>
    </row>
    <row r="90" spans="1:22" x14ac:dyDescent="0.2">
      <c r="A90">
        <v>1</v>
      </c>
      <c r="B90" t="s">
        <v>63</v>
      </c>
      <c r="C90">
        <v>43019</v>
      </c>
      <c r="D90" t="s">
        <v>75</v>
      </c>
      <c r="E90" t="s">
        <v>75</v>
      </c>
      <c r="F90" t="s">
        <v>105</v>
      </c>
      <c r="G90" t="s">
        <v>64</v>
      </c>
      <c r="H90" t="s">
        <v>423</v>
      </c>
      <c r="I90" t="s">
        <v>82</v>
      </c>
      <c r="J90" t="s">
        <v>79</v>
      </c>
      <c r="K90" t="s">
        <v>76</v>
      </c>
      <c r="L90" t="s">
        <v>77</v>
      </c>
      <c r="M90" t="s">
        <v>197</v>
      </c>
      <c r="N90" t="s">
        <v>78</v>
      </c>
      <c r="O90">
        <v>1278.4000000000001</v>
      </c>
      <c r="P90">
        <v>255.68000000000004</v>
      </c>
      <c r="Q90">
        <v>1534.0800000000002</v>
      </c>
    </row>
    <row r="92" spans="1:22" x14ac:dyDescent="0.2">
      <c r="O92" s="73">
        <f>SUM(O79:O90)</f>
        <v>15340.799999999997</v>
      </c>
      <c r="P92" s="73"/>
    </row>
    <row r="95" spans="1:22" x14ac:dyDescent="0.2">
      <c r="A95">
        <v>1</v>
      </c>
      <c r="B95" t="s">
        <v>65</v>
      </c>
      <c r="C95">
        <v>43032</v>
      </c>
      <c r="D95" t="s">
        <v>75</v>
      </c>
      <c r="E95" t="s">
        <v>75</v>
      </c>
      <c r="F95" t="s">
        <v>176</v>
      </c>
      <c r="G95" t="s">
        <v>64</v>
      </c>
      <c r="H95" t="s">
        <v>424</v>
      </c>
      <c r="I95" t="s">
        <v>194</v>
      </c>
      <c r="J95" t="s">
        <v>195</v>
      </c>
      <c r="K95" t="s">
        <v>76</v>
      </c>
      <c r="L95" t="s">
        <v>77</v>
      </c>
      <c r="M95" t="s">
        <v>197</v>
      </c>
      <c r="N95" t="s">
        <v>78</v>
      </c>
      <c r="O95">
        <v>1104.6500000000001</v>
      </c>
      <c r="P95">
        <v>220.93000000000004</v>
      </c>
      <c r="Q95">
        <v>1325.5800000000002</v>
      </c>
      <c r="S95" s="32"/>
      <c r="V95" s="32"/>
    </row>
    <row r="96" spans="1:22" x14ac:dyDescent="0.2">
      <c r="A96">
        <v>1</v>
      </c>
      <c r="B96" t="s">
        <v>65</v>
      </c>
      <c r="C96">
        <v>43032</v>
      </c>
      <c r="D96" t="s">
        <v>75</v>
      </c>
      <c r="E96" t="s">
        <v>75</v>
      </c>
      <c r="F96" t="s">
        <v>177</v>
      </c>
      <c r="G96" t="s">
        <v>64</v>
      </c>
      <c r="H96" t="s">
        <v>425</v>
      </c>
      <c r="I96" t="s">
        <v>194</v>
      </c>
      <c r="J96" t="s">
        <v>195</v>
      </c>
      <c r="K96" t="s">
        <v>76</v>
      </c>
      <c r="L96" t="s">
        <v>77</v>
      </c>
      <c r="M96" t="s">
        <v>197</v>
      </c>
      <c r="N96" t="s">
        <v>78</v>
      </c>
      <c r="O96">
        <v>1104.6500000000001</v>
      </c>
      <c r="P96">
        <v>220.93000000000004</v>
      </c>
      <c r="Q96">
        <v>1325.5800000000002</v>
      </c>
    </row>
    <row r="97" spans="1:17" x14ac:dyDescent="0.2">
      <c r="A97">
        <v>1</v>
      </c>
      <c r="B97" t="s">
        <v>65</v>
      </c>
      <c r="C97">
        <v>43032</v>
      </c>
      <c r="D97" t="s">
        <v>75</v>
      </c>
      <c r="E97" t="s">
        <v>75</v>
      </c>
      <c r="F97" t="s">
        <v>178</v>
      </c>
      <c r="G97" t="s">
        <v>64</v>
      </c>
      <c r="H97" t="s">
        <v>426</v>
      </c>
      <c r="I97" t="s">
        <v>194</v>
      </c>
      <c r="J97" t="s">
        <v>195</v>
      </c>
      <c r="K97" t="s">
        <v>76</v>
      </c>
      <c r="L97" t="s">
        <v>77</v>
      </c>
      <c r="M97" t="s">
        <v>197</v>
      </c>
      <c r="N97" t="s">
        <v>78</v>
      </c>
      <c r="O97">
        <v>1104.6500000000001</v>
      </c>
      <c r="P97">
        <v>220.93000000000004</v>
      </c>
      <c r="Q97">
        <v>1325.5800000000002</v>
      </c>
    </row>
    <row r="98" spans="1:17" x14ac:dyDescent="0.2">
      <c r="A98">
        <v>1</v>
      </c>
      <c r="B98" t="s">
        <v>65</v>
      </c>
      <c r="C98">
        <v>43032</v>
      </c>
      <c r="D98" t="s">
        <v>75</v>
      </c>
      <c r="E98" t="s">
        <v>75</v>
      </c>
      <c r="F98" t="s">
        <v>179</v>
      </c>
      <c r="G98" t="s">
        <v>64</v>
      </c>
      <c r="H98" t="s">
        <v>427</v>
      </c>
      <c r="I98" t="s">
        <v>194</v>
      </c>
      <c r="J98" t="s">
        <v>195</v>
      </c>
      <c r="K98" t="s">
        <v>76</v>
      </c>
      <c r="L98" t="s">
        <v>77</v>
      </c>
      <c r="M98" t="s">
        <v>197</v>
      </c>
      <c r="N98" t="s">
        <v>78</v>
      </c>
      <c r="O98">
        <v>1104.6500000000001</v>
      </c>
      <c r="P98">
        <v>220.93000000000004</v>
      </c>
      <c r="Q98">
        <v>1325.5800000000002</v>
      </c>
    </row>
    <row r="99" spans="1:17" x14ac:dyDescent="0.2">
      <c r="A99">
        <v>1</v>
      </c>
      <c r="B99" t="s">
        <v>65</v>
      </c>
      <c r="C99">
        <v>43032</v>
      </c>
      <c r="D99" t="s">
        <v>75</v>
      </c>
      <c r="E99" t="s">
        <v>75</v>
      </c>
      <c r="F99" t="s">
        <v>180</v>
      </c>
      <c r="G99" t="s">
        <v>64</v>
      </c>
      <c r="H99" t="s">
        <v>428</v>
      </c>
      <c r="I99" t="s">
        <v>194</v>
      </c>
      <c r="J99" t="s">
        <v>195</v>
      </c>
      <c r="K99" t="s">
        <v>76</v>
      </c>
      <c r="L99" t="s">
        <v>77</v>
      </c>
      <c r="M99" t="s">
        <v>197</v>
      </c>
      <c r="N99" t="s">
        <v>78</v>
      </c>
      <c r="O99">
        <v>1104.6500000000001</v>
      </c>
      <c r="P99">
        <v>220.93000000000004</v>
      </c>
      <c r="Q99">
        <v>1325.5800000000002</v>
      </c>
    </row>
    <row r="100" spans="1:17" x14ac:dyDescent="0.2">
      <c r="A100">
        <v>1</v>
      </c>
      <c r="B100" t="s">
        <v>65</v>
      </c>
      <c r="C100">
        <v>43032</v>
      </c>
      <c r="D100" t="s">
        <v>75</v>
      </c>
      <c r="E100" t="s">
        <v>75</v>
      </c>
      <c r="F100" t="s">
        <v>181</v>
      </c>
      <c r="G100" t="s">
        <v>64</v>
      </c>
      <c r="H100" t="s">
        <v>429</v>
      </c>
      <c r="I100" t="s">
        <v>194</v>
      </c>
      <c r="J100" t="s">
        <v>195</v>
      </c>
      <c r="K100" t="s">
        <v>76</v>
      </c>
      <c r="L100" t="s">
        <v>77</v>
      </c>
      <c r="M100" t="s">
        <v>197</v>
      </c>
      <c r="N100" t="s">
        <v>78</v>
      </c>
      <c r="O100">
        <v>1104.6500000000001</v>
      </c>
      <c r="P100">
        <v>220.93000000000004</v>
      </c>
      <c r="Q100">
        <v>1325.5800000000002</v>
      </c>
    </row>
    <row r="101" spans="1:17" x14ac:dyDescent="0.2">
      <c r="A101">
        <v>1</v>
      </c>
      <c r="B101" t="s">
        <v>65</v>
      </c>
      <c r="C101">
        <v>43032</v>
      </c>
      <c r="D101" t="s">
        <v>75</v>
      </c>
      <c r="E101" t="s">
        <v>75</v>
      </c>
      <c r="F101" t="s">
        <v>182</v>
      </c>
      <c r="G101" t="s">
        <v>64</v>
      </c>
      <c r="H101" t="s">
        <v>430</v>
      </c>
      <c r="I101" t="s">
        <v>194</v>
      </c>
      <c r="J101" t="s">
        <v>195</v>
      </c>
      <c r="K101" t="s">
        <v>76</v>
      </c>
      <c r="L101" t="s">
        <v>77</v>
      </c>
      <c r="M101" t="s">
        <v>197</v>
      </c>
      <c r="N101" t="s">
        <v>78</v>
      </c>
      <c r="O101">
        <v>1104.6500000000001</v>
      </c>
      <c r="P101">
        <v>220.93000000000004</v>
      </c>
      <c r="Q101">
        <v>1325.5800000000002</v>
      </c>
    </row>
    <row r="102" spans="1:17" x14ac:dyDescent="0.2">
      <c r="A102">
        <v>1</v>
      </c>
      <c r="B102" t="s">
        <v>65</v>
      </c>
      <c r="C102">
        <v>43032</v>
      </c>
      <c r="D102" t="s">
        <v>75</v>
      </c>
      <c r="E102" t="s">
        <v>75</v>
      </c>
      <c r="F102" t="s">
        <v>183</v>
      </c>
      <c r="G102" t="s">
        <v>64</v>
      </c>
      <c r="H102" t="s">
        <v>431</v>
      </c>
      <c r="I102" t="s">
        <v>194</v>
      </c>
      <c r="J102" t="s">
        <v>195</v>
      </c>
      <c r="K102" t="s">
        <v>76</v>
      </c>
      <c r="L102" t="s">
        <v>77</v>
      </c>
      <c r="M102" t="s">
        <v>197</v>
      </c>
      <c r="N102" t="s">
        <v>78</v>
      </c>
      <c r="O102">
        <v>1104.6500000000001</v>
      </c>
      <c r="P102">
        <v>220.93000000000004</v>
      </c>
      <c r="Q102">
        <v>1325.5800000000002</v>
      </c>
    </row>
    <row r="103" spans="1:17" x14ac:dyDescent="0.2">
      <c r="A103">
        <v>1</v>
      </c>
      <c r="B103" t="s">
        <v>65</v>
      </c>
      <c r="C103">
        <v>43032</v>
      </c>
      <c r="D103" t="s">
        <v>75</v>
      </c>
      <c r="E103" t="s">
        <v>75</v>
      </c>
      <c r="F103" t="s">
        <v>184</v>
      </c>
      <c r="G103" t="s">
        <v>64</v>
      </c>
      <c r="H103" t="s">
        <v>432</v>
      </c>
      <c r="I103" t="s">
        <v>194</v>
      </c>
      <c r="J103" t="s">
        <v>195</v>
      </c>
      <c r="K103" t="s">
        <v>76</v>
      </c>
      <c r="L103" t="s">
        <v>77</v>
      </c>
      <c r="M103" t="s">
        <v>197</v>
      </c>
      <c r="N103" t="s">
        <v>78</v>
      </c>
      <c r="O103">
        <v>1104.6500000000001</v>
      </c>
      <c r="P103">
        <v>220.93000000000004</v>
      </c>
      <c r="Q103">
        <v>1325.5800000000002</v>
      </c>
    </row>
    <row r="104" spans="1:17" x14ac:dyDescent="0.2">
      <c r="A104">
        <v>1</v>
      </c>
      <c r="B104" t="s">
        <v>65</v>
      </c>
      <c r="C104">
        <v>43032</v>
      </c>
      <c r="D104" t="s">
        <v>75</v>
      </c>
      <c r="E104" t="s">
        <v>75</v>
      </c>
      <c r="F104" t="s">
        <v>185</v>
      </c>
      <c r="G104" t="s">
        <v>64</v>
      </c>
      <c r="H104" t="s">
        <v>433</v>
      </c>
      <c r="I104" t="s">
        <v>194</v>
      </c>
      <c r="J104" t="s">
        <v>195</v>
      </c>
      <c r="K104" t="s">
        <v>76</v>
      </c>
      <c r="L104" t="s">
        <v>77</v>
      </c>
      <c r="M104" t="s">
        <v>197</v>
      </c>
      <c r="N104" t="s">
        <v>78</v>
      </c>
      <c r="O104">
        <v>1104.6500000000001</v>
      </c>
      <c r="P104">
        <v>220.93000000000004</v>
      </c>
      <c r="Q104">
        <v>1325.5800000000002</v>
      </c>
    </row>
    <row r="105" spans="1:17" x14ac:dyDescent="0.2">
      <c r="A105">
        <v>1</v>
      </c>
      <c r="B105" t="s">
        <v>65</v>
      </c>
      <c r="C105">
        <v>43032</v>
      </c>
      <c r="D105" t="s">
        <v>75</v>
      </c>
      <c r="E105" t="s">
        <v>75</v>
      </c>
      <c r="F105" t="s">
        <v>186</v>
      </c>
      <c r="G105" t="s">
        <v>64</v>
      </c>
      <c r="H105" t="s">
        <v>434</v>
      </c>
      <c r="I105" t="s">
        <v>194</v>
      </c>
      <c r="J105" t="s">
        <v>195</v>
      </c>
      <c r="K105" t="s">
        <v>76</v>
      </c>
      <c r="L105" t="s">
        <v>77</v>
      </c>
      <c r="M105" t="s">
        <v>197</v>
      </c>
      <c r="N105" t="s">
        <v>78</v>
      </c>
      <c r="O105">
        <v>1104.6500000000001</v>
      </c>
      <c r="P105">
        <v>220.93000000000004</v>
      </c>
      <c r="Q105">
        <v>1325.5800000000002</v>
      </c>
    </row>
    <row r="106" spans="1:17" x14ac:dyDescent="0.2">
      <c r="A106">
        <v>1</v>
      </c>
      <c r="B106" t="s">
        <v>65</v>
      </c>
      <c r="C106">
        <v>43032</v>
      </c>
      <c r="D106" t="s">
        <v>75</v>
      </c>
      <c r="E106" t="s">
        <v>75</v>
      </c>
      <c r="F106" t="s">
        <v>187</v>
      </c>
      <c r="G106" t="s">
        <v>64</v>
      </c>
      <c r="H106" t="s">
        <v>435</v>
      </c>
      <c r="I106" t="s">
        <v>194</v>
      </c>
      <c r="J106" t="s">
        <v>195</v>
      </c>
      <c r="K106" t="s">
        <v>76</v>
      </c>
      <c r="L106" t="s">
        <v>77</v>
      </c>
      <c r="M106" t="s">
        <v>197</v>
      </c>
      <c r="N106" t="s">
        <v>78</v>
      </c>
      <c r="O106">
        <v>1104.6500000000001</v>
      </c>
      <c r="P106">
        <v>220.93000000000004</v>
      </c>
      <c r="Q106">
        <v>1325.5800000000002</v>
      </c>
    </row>
    <row r="107" spans="1:17" x14ac:dyDescent="0.2">
      <c r="A107">
        <v>1</v>
      </c>
      <c r="B107" t="s">
        <v>65</v>
      </c>
      <c r="C107">
        <v>43032</v>
      </c>
      <c r="D107" t="s">
        <v>75</v>
      </c>
      <c r="E107" t="s">
        <v>75</v>
      </c>
      <c r="F107" t="s">
        <v>188</v>
      </c>
      <c r="G107" t="s">
        <v>64</v>
      </c>
      <c r="H107" t="s">
        <v>436</v>
      </c>
      <c r="I107" t="s">
        <v>194</v>
      </c>
      <c r="J107" t="s">
        <v>195</v>
      </c>
      <c r="K107" t="s">
        <v>76</v>
      </c>
      <c r="L107" t="s">
        <v>77</v>
      </c>
      <c r="M107" t="s">
        <v>197</v>
      </c>
      <c r="N107" t="s">
        <v>78</v>
      </c>
      <c r="O107">
        <v>1104.6500000000001</v>
      </c>
      <c r="P107">
        <v>220.93000000000004</v>
      </c>
      <c r="Q107">
        <v>1325.5800000000002</v>
      </c>
    </row>
    <row r="108" spans="1:17" x14ac:dyDescent="0.2">
      <c r="A108">
        <v>1</v>
      </c>
      <c r="B108" t="s">
        <v>65</v>
      </c>
      <c r="C108">
        <v>43032</v>
      </c>
      <c r="D108" t="s">
        <v>75</v>
      </c>
      <c r="E108" t="s">
        <v>75</v>
      </c>
      <c r="F108" t="s">
        <v>189</v>
      </c>
      <c r="G108" t="s">
        <v>64</v>
      </c>
      <c r="H108" t="s">
        <v>437</v>
      </c>
      <c r="I108" t="s">
        <v>194</v>
      </c>
      <c r="J108" t="s">
        <v>195</v>
      </c>
      <c r="K108" t="s">
        <v>76</v>
      </c>
      <c r="L108" t="s">
        <v>77</v>
      </c>
      <c r="M108" t="s">
        <v>197</v>
      </c>
      <c r="N108" t="s">
        <v>78</v>
      </c>
      <c r="O108">
        <v>1104.6500000000001</v>
      </c>
      <c r="P108">
        <v>220.93000000000004</v>
      </c>
      <c r="Q108">
        <v>1325.5800000000002</v>
      </c>
    </row>
    <row r="109" spans="1:17" x14ac:dyDescent="0.2">
      <c r="A109">
        <v>1</v>
      </c>
      <c r="B109" t="s">
        <v>65</v>
      </c>
      <c r="C109">
        <v>43032</v>
      </c>
      <c r="D109" t="s">
        <v>75</v>
      </c>
      <c r="E109" t="s">
        <v>75</v>
      </c>
      <c r="F109" t="s">
        <v>190</v>
      </c>
      <c r="G109" t="s">
        <v>64</v>
      </c>
      <c r="H109" t="s">
        <v>438</v>
      </c>
      <c r="I109" t="s">
        <v>194</v>
      </c>
      <c r="J109" t="s">
        <v>195</v>
      </c>
      <c r="K109" t="s">
        <v>76</v>
      </c>
      <c r="L109" t="s">
        <v>77</v>
      </c>
      <c r="M109" t="s">
        <v>197</v>
      </c>
      <c r="N109" t="s">
        <v>78</v>
      </c>
      <c r="O109">
        <v>1104.6500000000001</v>
      </c>
      <c r="P109">
        <v>220.93000000000004</v>
      </c>
      <c r="Q109">
        <v>1325.5800000000002</v>
      </c>
    </row>
    <row r="110" spans="1:17" x14ac:dyDescent="0.2">
      <c r="A110">
        <v>1</v>
      </c>
      <c r="B110" t="s">
        <v>65</v>
      </c>
      <c r="C110">
        <v>43032</v>
      </c>
      <c r="D110" t="s">
        <v>75</v>
      </c>
      <c r="E110" t="s">
        <v>75</v>
      </c>
      <c r="F110" t="s">
        <v>191</v>
      </c>
      <c r="G110" t="s">
        <v>64</v>
      </c>
      <c r="H110" t="s">
        <v>439</v>
      </c>
      <c r="I110" t="s">
        <v>194</v>
      </c>
      <c r="J110" t="s">
        <v>195</v>
      </c>
      <c r="K110" t="s">
        <v>76</v>
      </c>
      <c r="L110" t="s">
        <v>77</v>
      </c>
      <c r="M110" t="s">
        <v>197</v>
      </c>
      <c r="N110" t="s">
        <v>78</v>
      </c>
      <c r="O110">
        <v>1104.6500000000001</v>
      </c>
      <c r="P110">
        <v>220.93000000000004</v>
      </c>
      <c r="Q110">
        <v>1325.5800000000002</v>
      </c>
    </row>
    <row r="111" spans="1:17" x14ac:dyDescent="0.2">
      <c r="A111">
        <v>1</v>
      </c>
      <c r="B111" t="s">
        <v>65</v>
      </c>
      <c r="C111">
        <v>43032</v>
      </c>
      <c r="D111" t="s">
        <v>75</v>
      </c>
      <c r="E111" t="s">
        <v>75</v>
      </c>
      <c r="F111" t="s">
        <v>192</v>
      </c>
      <c r="G111" t="s">
        <v>64</v>
      </c>
      <c r="H111" t="s">
        <v>440</v>
      </c>
      <c r="I111" t="s">
        <v>194</v>
      </c>
      <c r="J111" t="s">
        <v>195</v>
      </c>
      <c r="K111" t="s">
        <v>76</v>
      </c>
      <c r="L111" t="s">
        <v>77</v>
      </c>
      <c r="M111" t="s">
        <v>197</v>
      </c>
      <c r="N111" t="s">
        <v>78</v>
      </c>
      <c r="O111">
        <v>1104.6500000000001</v>
      </c>
      <c r="P111">
        <v>220.93000000000004</v>
      </c>
      <c r="Q111">
        <v>1325.5800000000002</v>
      </c>
    </row>
    <row r="112" spans="1:17" x14ac:dyDescent="0.2">
      <c r="A112">
        <v>1</v>
      </c>
      <c r="B112" t="s">
        <v>65</v>
      </c>
      <c r="C112">
        <v>43032</v>
      </c>
      <c r="D112" t="s">
        <v>75</v>
      </c>
      <c r="E112" t="s">
        <v>75</v>
      </c>
      <c r="F112" t="s">
        <v>193</v>
      </c>
      <c r="G112" t="s">
        <v>64</v>
      </c>
      <c r="H112" t="s">
        <v>441</v>
      </c>
      <c r="I112" t="s">
        <v>194</v>
      </c>
      <c r="J112" t="s">
        <v>195</v>
      </c>
      <c r="K112" t="s">
        <v>76</v>
      </c>
      <c r="L112" t="s">
        <v>77</v>
      </c>
      <c r="M112" t="s">
        <v>197</v>
      </c>
      <c r="N112" t="s">
        <v>78</v>
      </c>
      <c r="O112">
        <v>1104.6500000000001</v>
      </c>
      <c r="P112">
        <v>220.93000000000004</v>
      </c>
      <c r="Q112">
        <v>1325.5800000000002</v>
      </c>
    </row>
    <row r="114" spans="1:16" x14ac:dyDescent="0.2">
      <c r="O114" s="73">
        <f>SUM(O95:O112)</f>
        <v>19883.7</v>
      </c>
    </row>
    <row r="116" spans="1:16" x14ac:dyDescent="0.2">
      <c r="A116">
        <v>1</v>
      </c>
      <c r="B116" t="s">
        <v>59</v>
      </c>
      <c r="C116">
        <v>42944</v>
      </c>
      <c r="D116" t="s">
        <v>75</v>
      </c>
      <c r="E116" t="s">
        <v>75</v>
      </c>
      <c r="F116" t="s">
        <v>81</v>
      </c>
      <c r="G116" t="s">
        <v>60</v>
      </c>
      <c r="H116" t="s">
        <v>400</v>
      </c>
      <c r="I116" t="s">
        <v>80</v>
      </c>
      <c r="J116" t="s">
        <v>79</v>
      </c>
      <c r="K116" t="s">
        <v>76</v>
      </c>
      <c r="L116" t="s">
        <v>77</v>
      </c>
      <c r="M116" t="s">
        <v>197</v>
      </c>
      <c r="N116" t="s">
        <v>78</v>
      </c>
      <c r="O116">
        <v>403.58</v>
      </c>
      <c r="P116">
        <v>80.716000000000008</v>
      </c>
    </row>
    <row r="118" spans="1:16" x14ac:dyDescent="0.2">
      <c r="O118" s="73">
        <f>SUM(O116)</f>
        <v>403.58</v>
      </c>
    </row>
    <row r="120" spans="1:16" x14ac:dyDescent="0.2">
      <c r="A120">
        <v>1</v>
      </c>
      <c r="B120" t="s">
        <v>61</v>
      </c>
      <c r="C120">
        <v>43018</v>
      </c>
      <c r="D120" t="s">
        <v>75</v>
      </c>
      <c r="E120" t="s">
        <v>75</v>
      </c>
      <c r="F120" t="s">
        <v>200</v>
      </c>
      <c r="G120" t="s">
        <v>62</v>
      </c>
      <c r="H120" t="s">
        <v>513</v>
      </c>
      <c r="I120" t="s">
        <v>512</v>
      </c>
      <c r="J120" t="s">
        <v>195</v>
      </c>
      <c r="K120" t="s">
        <v>76</v>
      </c>
      <c r="L120" t="s">
        <v>77</v>
      </c>
      <c r="M120" t="s">
        <v>197</v>
      </c>
      <c r="N120" t="s">
        <v>78</v>
      </c>
      <c r="O120">
        <v>545.16</v>
      </c>
      <c r="P120">
        <v>109.032</v>
      </c>
    </row>
    <row r="121" spans="1:16" x14ac:dyDescent="0.2">
      <c r="A121">
        <v>1</v>
      </c>
      <c r="B121" t="s">
        <v>61</v>
      </c>
      <c r="C121">
        <v>43018</v>
      </c>
      <c r="D121" t="s">
        <v>75</v>
      </c>
      <c r="E121" t="s">
        <v>75</v>
      </c>
      <c r="F121" t="s">
        <v>201</v>
      </c>
      <c r="G121" t="s">
        <v>62</v>
      </c>
      <c r="H121" t="s">
        <v>514</v>
      </c>
      <c r="I121" t="s">
        <v>512</v>
      </c>
      <c r="J121" t="s">
        <v>195</v>
      </c>
      <c r="K121" t="s">
        <v>76</v>
      </c>
      <c r="L121" t="s">
        <v>77</v>
      </c>
      <c r="M121" t="s">
        <v>197</v>
      </c>
      <c r="N121" t="s">
        <v>78</v>
      </c>
      <c r="O121">
        <v>545.16</v>
      </c>
      <c r="P121">
        <v>109.032</v>
      </c>
    </row>
    <row r="122" spans="1:16" x14ac:dyDescent="0.2">
      <c r="A122">
        <v>1</v>
      </c>
      <c r="B122" t="s">
        <v>61</v>
      </c>
      <c r="C122">
        <v>43018</v>
      </c>
      <c r="D122" t="s">
        <v>75</v>
      </c>
      <c r="E122" t="s">
        <v>75</v>
      </c>
      <c r="F122" t="s">
        <v>202</v>
      </c>
      <c r="G122" t="s">
        <v>62</v>
      </c>
      <c r="H122" t="s">
        <v>515</v>
      </c>
      <c r="I122" t="s">
        <v>512</v>
      </c>
      <c r="J122" t="s">
        <v>195</v>
      </c>
      <c r="K122" t="s">
        <v>76</v>
      </c>
      <c r="L122" t="s">
        <v>77</v>
      </c>
      <c r="M122" t="s">
        <v>197</v>
      </c>
      <c r="N122" t="s">
        <v>78</v>
      </c>
      <c r="O122">
        <v>545.16</v>
      </c>
      <c r="P122">
        <v>109.032</v>
      </c>
    </row>
    <row r="123" spans="1:16" x14ac:dyDescent="0.2">
      <c r="A123">
        <v>1</v>
      </c>
      <c r="B123" t="s">
        <v>61</v>
      </c>
      <c r="C123">
        <v>43018</v>
      </c>
      <c r="D123" t="s">
        <v>75</v>
      </c>
      <c r="E123" t="s">
        <v>75</v>
      </c>
      <c r="F123" t="s">
        <v>203</v>
      </c>
      <c r="G123" t="s">
        <v>62</v>
      </c>
      <c r="H123" t="s">
        <v>516</v>
      </c>
      <c r="I123" t="s">
        <v>512</v>
      </c>
      <c r="J123" t="s">
        <v>195</v>
      </c>
      <c r="K123" t="s">
        <v>76</v>
      </c>
      <c r="L123" t="s">
        <v>77</v>
      </c>
      <c r="M123" t="s">
        <v>197</v>
      </c>
      <c r="N123" t="s">
        <v>78</v>
      </c>
      <c r="O123">
        <v>545.16</v>
      </c>
      <c r="P123">
        <v>109.032</v>
      </c>
    </row>
    <row r="124" spans="1:16" x14ac:dyDescent="0.2">
      <c r="A124">
        <v>1</v>
      </c>
      <c r="B124" t="s">
        <v>61</v>
      </c>
      <c r="C124">
        <v>43018</v>
      </c>
      <c r="D124" t="s">
        <v>75</v>
      </c>
      <c r="E124" t="s">
        <v>75</v>
      </c>
      <c r="F124" t="s">
        <v>204</v>
      </c>
      <c r="G124" t="s">
        <v>62</v>
      </c>
      <c r="H124" t="s">
        <v>517</v>
      </c>
      <c r="I124" t="s">
        <v>512</v>
      </c>
      <c r="J124" t="s">
        <v>195</v>
      </c>
      <c r="K124" t="s">
        <v>76</v>
      </c>
      <c r="L124" t="s">
        <v>77</v>
      </c>
      <c r="M124" t="s">
        <v>197</v>
      </c>
      <c r="N124" t="s">
        <v>78</v>
      </c>
      <c r="O124">
        <v>545.16</v>
      </c>
      <c r="P124">
        <v>109.032</v>
      </c>
    </row>
    <row r="125" spans="1:16" x14ac:dyDescent="0.2">
      <c r="A125">
        <v>1</v>
      </c>
      <c r="B125" t="s">
        <v>61</v>
      </c>
      <c r="C125">
        <v>43018</v>
      </c>
      <c r="D125" t="s">
        <v>75</v>
      </c>
      <c r="E125" t="s">
        <v>75</v>
      </c>
      <c r="F125" t="s">
        <v>205</v>
      </c>
      <c r="G125" t="s">
        <v>62</v>
      </c>
      <c r="H125" t="s">
        <v>518</v>
      </c>
      <c r="I125" t="s">
        <v>512</v>
      </c>
      <c r="J125" t="s">
        <v>195</v>
      </c>
      <c r="K125" t="s">
        <v>76</v>
      </c>
      <c r="L125" t="s">
        <v>77</v>
      </c>
      <c r="M125" t="s">
        <v>197</v>
      </c>
      <c r="N125" t="s">
        <v>78</v>
      </c>
      <c r="O125">
        <v>545.16</v>
      </c>
      <c r="P125">
        <v>109.032</v>
      </c>
    </row>
    <row r="126" spans="1:16" x14ac:dyDescent="0.2">
      <c r="A126">
        <v>1</v>
      </c>
      <c r="B126" t="s">
        <v>61</v>
      </c>
      <c r="C126">
        <v>43018</v>
      </c>
      <c r="D126" t="s">
        <v>75</v>
      </c>
      <c r="E126" t="s">
        <v>75</v>
      </c>
      <c r="F126" t="s">
        <v>206</v>
      </c>
      <c r="G126" t="s">
        <v>62</v>
      </c>
      <c r="H126" t="s">
        <v>519</v>
      </c>
      <c r="I126" t="s">
        <v>512</v>
      </c>
      <c r="J126" t="s">
        <v>195</v>
      </c>
      <c r="K126" t="s">
        <v>76</v>
      </c>
      <c r="L126" t="s">
        <v>77</v>
      </c>
      <c r="M126" t="s">
        <v>197</v>
      </c>
      <c r="N126" t="s">
        <v>78</v>
      </c>
      <c r="O126">
        <v>545.16</v>
      </c>
      <c r="P126">
        <v>109.032</v>
      </c>
    </row>
    <row r="127" spans="1:16" x14ac:dyDescent="0.2">
      <c r="A127">
        <v>1</v>
      </c>
      <c r="B127" t="s">
        <v>61</v>
      </c>
      <c r="C127">
        <v>43018</v>
      </c>
      <c r="D127" t="s">
        <v>75</v>
      </c>
      <c r="E127" t="s">
        <v>75</v>
      </c>
      <c r="F127" t="s">
        <v>207</v>
      </c>
      <c r="G127" t="s">
        <v>62</v>
      </c>
      <c r="H127" t="s">
        <v>520</v>
      </c>
      <c r="I127" t="s">
        <v>512</v>
      </c>
      <c r="J127" t="s">
        <v>195</v>
      </c>
      <c r="K127" t="s">
        <v>76</v>
      </c>
      <c r="L127" t="s">
        <v>77</v>
      </c>
      <c r="M127" t="s">
        <v>197</v>
      </c>
      <c r="N127" t="s">
        <v>78</v>
      </c>
      <c r="O127">
        <v>545.16</v>
      </c>
      <c r="P127">
        <v>109.032</v>
      </c>
    </row>
    <row r="128" spans="1:16" x14ac:dyDescent="0.2">
      <c r="A128">
        <v>1</v>
      </c>
      <c r="B128" t="s">
        <v>61</v>
      </c>
      <c r="C128">
        <v>43018</v>
      </c>
      <c r="D128" t="s">
        <v>75</v>
      </c>
      <c r="E128" t="s">
        <v>75</v>
      </c>
      <c r="F128" t="s">
        <v>208</v>
      </c>
      <c r="G128" t="s">
        <v>62</v>
      </c>
      <c r="H128" t="s">
        <v>521</v>
      </c>
      <c r="I128" t="s">
        <v>512</v>
      </c>
      <c r="J128" t="s">
        <v>195</v>
      </c>
      <c r="K128" t="s">
        <v>76</v>
      </c>
      <c r="L128" t="s">
        <v>77</v>
      </c>
      <c r="M128" t="s">
        <v>197</v>
      </c>
      <c r="N128" t="s">
        <v>78</v>
      </c>
      <c r="O128">
        <v>545.16</v>
      </c>
      <c r="P128">
        <v>109.032</v>
      </c>
    </row>
    <row r="129" spans="1:16" x14ac:dyDescent="0.2">
      <c r="A129">
        <v>1</v>
      </c>
      <c r="B129" t="s">
        <v>61</v>
      </c>
      <c r="C129">
        <v>43018</v>
      </c>
      <c r="D129" t="s">
        <v>75</v>
      </c>
      <c r="E129" t="s">
        <v>75</v>
      </c>
      <c r="F129" t="s">
        <v>209</v>
      </c>
      <c r="G129" t="s">
        <v>62</v>
      </c>
      <c r="H129" t="s">
        <v>522</v>
      </c>
      <c r="I129" t="s">
        <v>512</v>
      </c>
      <c r="J129" t="s">
        <v>195</v>
      </c>
      <c r="K129" t="s">
        <v>76</v>
      </c>
      <c r="L129" t="s">
        <v>77</v>
      </c>
      <c r="M129" t="s">
        <v>197</v>
      </c>
      <c r="N129" t="s">
        <v>78</v>
      </c>
      <c r="O129">
        <v>545.16</v>
      </c>
      <c r="P129">
        <v>109.032</v>
      </c>
    </row>
    <row r="130" spans="1:16" x14ac:dyDescent="0.2">
      <c r="A130">
        <v>1</v>
      </c>
      <c r="B130" t="s">
        <v>61</v>
      </c>
      <c r="C130">
        <v>43018</v>
      </c>
      <c r="D130" t="s">
        <v>75</v>
      </c>
      <c r="E130" t="s">
        <v>75</v>
      </c>
      <c r="F130" t="s">
        <v>210</v>
      </c>
      <c r="G130" t="s">
        <v>62</v>
      </c>
      <c r="H130" t="s">
        <v>523</v>
      </c>
      <c r="I130" t="s">
        <v>512</v>
      </c>
      <c r="J130" t="s">
        <v>195</v>
      </c>
      <c r="K130" t="s">
        <v>76</v>
      </c>
      <c r="L130" t="s">
        <v>77</v>
      </c>
      <c r="M130" t="s">
        <v>197</v>
      </c>
      <c r="N130" t="s">
        <v>78</v>
      </c>
      <c r="O130">
        <v>545.16</v>
      </c>
      <c r="P130">
        <v>109.032</v>
      </c>
    </row>
    <row r="131" spans="1:16" x14ac:dyDescent="0.2">
      <c r="A131">
        <v>1</v>
      </c>
      <c r="B131" t="s">
        <v>61</v>
      </c>
      <c r="C131">
        <v>43018</v>
      </c>
      <c r="D131" t="s">
        <v>75</v>
      </c>
      <c r="E131" t="s">
        <v>75</v>
      </c>
      <c r="F131" t="s">
        <v>211</v>
      </c>
      <c r="G131" t="s">
        <v>62</v>
      </c>
      <c r="H131" t="s">
        <v>524</v>
      </c>
      <c r="I131" t="s">
        <v>512</v>
      </c>
      <c r="J131" t="s">
        <v>195</v>
      </c>
      <c r="K131" t="s">
        <v>76</v>
      </c>
      <c r="L131" t="s">
        <v>77</v>
      </c>
      <c r="M131" t="s">
        <v>197</v>
      </c>
      <c r="N131" t="s">
        <v>78</v>
      </c>
      <c r="O131">
        <v>545.16</v>
      </c>
      <c r="P131">
        <v>109.032</v>
      </c>
    </row>
    <row r="132" spans="1:16" x14ac:dyDescent="0.2">
      <c r="A132">
        <v>1</v>
      </c>
      <c r="B132" t="s">
        <v>61</v>
      </c>
      <c r="C132">
        <v>43018</v>
      </c>
      <c r="D132" t="s">
        <v>75</v>
      </c>
      <c r="E132" t="s">
        <v>75</v>
      </c>
      <c r="F132" t="s">
        <v>212</v>
      </c>
      <c r="G132" t="s">
        <v>62</v>
      </c>
      <c r="H132" t="s">
        <v>525</v>
      </c>
      <c r="I132" t="s">
        <v>512</v>
      </c>
      <c r="J132" t="s">
        <v>195</v>
      </c>
      <c r="K132" t="s">
        <v>76</v>
      </c>
      <c r="L132" t="s">
        <v>77</v>
      </c>
      <c r="M132" t="s">
        <v>197</v>
      </c>
      <c r="N132" t="s">
        <v>78</v>
      </c>
      <c r="O132">
        <v>545.16</v>
      </c>
      <c r="P132">
        <v>109.032</v>
      </c>
    </row>
    <row r="133" spans="1:16" x14ac:dyDescent="0.2">
      <c r="A133">
        <v>1</v>
      </c>
      <c r="B133" t="s">
        <v>61</v>
      </c>
      <c r="C133">
        <v>43018</v>
      </c>
      <c r="D133" t="s">
        <v>75</v>
      </c>
      <c r="E133" t="s">
        <v>75</v>
      </c>
      <c r="F133" t="s">
        <v>213</v>
      </c>
      <c r="G133" t="s">
        <v>62</v>
      </c>
      <c r="H133" t="s">
        <v>526</v>
      </c>
      <c r="I133" t="s">
        <v>512</v>
      </c>
      <c r="J133" t="s">
        <v>195</v>
      </c>
      <c r="K133" t="s">
        <v>76</v>
      </c>
      <c r="L133" t="s">
        <v>77</v>
      </c>
      <c r="M133" t="s">
        <v>197</v>
      </c>
      <c r="N133" t="s">
        <v>78</v>
      </c>
      <c r="O133">
        <v>545.16</v>
      </c>
      <c r="P133">
        <v>109.032</v>
      </c>
    </row>
    <row r="134" spans="1:16" x14ac:dyDescent="0.2">
      <c r="A134">
        <v>1</v>
      </c>
      <c r="B134" t="s">
        <v>61</v>
      </c>
      <c r="C134">
        <v>43018</v>
      </c>
      <c r="D134" t="s">
        <v>75</v>
      </c>
      <c r="E134" t="s">
        <v>75</v>
      </c>
      <c r="F134" t="s">
        <v>214</v>
      </c>
      <c r="G134" t="s">
        <v>62</v>
      </c>
      <c r="H134" t="s">
        <v>527</v>
      </c>
      <c r="I134" t="s">
        <v>512</v>
      </c>
      <c r="J134" t="s">
        <v>195</v>
      </c>
      <c r="K134" t="s">
        <v>76</v>
      </c>
      <c r="L134" t="s">
        <v>77</v>
      </c>
      <c r="M134" t="s">
        <v>197</v>
      </c>
      <c r="N134" t="s">
        <v>78</v>
      </c>
      <c r="O134">
        <v>545.16</v>
      </c>
      <c r="P134">
        <v>109.032</v>
      </c>
    </row>
    <row r="135" spans="1:16" x14ac:dyDescent="0.2">
      <c r="A135">
        <v>1</v>
      </c>
      <c r="B135" t="s">
        <v>61</v>
      </c>
      <c r="C135">
        <v>43018</v>
      </c>
      <c r="D135" t="s">
        <v>75</v>
      </c>
      <c r="E135" t="s">
        <v>75</v>
      </c>
      <c r="F135" t="s">
        <v>215</v>
      </c>
      <c r="G135" t="s">
        <v>62</v>
      </c>
      <c r="H135" t="s">
        <v>528</v>
      </c>
      <c r="I135" t="s">
        <v>512</v>
      </c>
      <c r="J135" t="s">
        <v>195</v>
      </c>
      <c r="K135" t="s">
        <v>76</v>
      </c>
      <c r="L135" t="s">
        <v>77</v>
      </c>
      <c r="M135" t="s">
        <v>197</v>
      </c>
      <c r="N135" t="s">
        <v>78</v>
      </c>
      <c r="O135">
        <v>545.16</v>
      </c>
      <c r="P135">
        <v>109.032</v>
      </c>
    </row>
    <row r="136" spans="1:16" x14ac:dyDescent="0.2">
      <c r="A136">
        <v>1</v>
      </c>
      <c r="B136" t="s">
        <v>61</v>
      </c>
      <c r="C136">
        <v>43018</v>
      </c>
      <c r="D136" t="s">
        <v>75</v>
      </c>
      <c r="E136" t="s">
        <v>75</v>
      </c>
      <c r="F136" t="s">
        <v>216</v>
      </c>
      <c r="G136" t="s">
        <v>62</v>
      </c>
      <c r="H136" t="s">
        <v>529</v>
      </c>
      <c r="I136" t="s">
        <v>512</v>
      </c>
      <c r="J136" t="s">
        <v>195</v>
      </c>
      <c r="K136" t="s">
        <v>76</v>
      </c>
      <c r="L136" t="s">
        <v>77</v>
      </c>
      <c r="M136" t="s">
        <v>197</v>
      </c>
      <c r="N136" t="s">
        <v>78</v>
      </c>
      <c r="O136">
        <v>545.16</v>
      </c>
      <c r="P136">
        <v>109.032</v>
      </c>
    </row>
    <row r="137" spans="1:16" x14ac:dyDescent="0.2">
      <c r="A137">
        <v>1</v>
      </c>
      <c r="B137" t="s">
        <v>61</v>
      </c>
      <c r="C137">
        <v>43018</v>
      </c>
      <c r="D137" t="s">
        <v>75</v>
      </c>
      <c r="E137" t="s">
        <v>75</v>
      </c>
      <c r="F137" t="s">
        <v>217</v>
      </c>
      <c r="G137" t="s">
        <v>62</v>
      </c>
      <c r="H137" t="s">
        <v>530</v>
      </c>
      <c r="I137" t="s">
        <v>512</v>
      </c>
      <c r="J137" t="s">
        <v>195</v>
      </c>
      <c r="K137" t="s">
        <v>76</v>
      </c>
      <c r="L137" t="s">
        <v>77</v>
      </c>
      <c r="M137" t="s">
        <v>197</v>
      </c>
      <c r="N137" t="s">
        <v>78</v>
      </c>
      <c r="O137">
        <v>545.16</v>
      </c>
      <c r="P137">
        <v>109.032</v>
      </c>
    </row>
    <row r="138" spans="1:16" x14ac:dyDescent="0.2">
      <c r="A138">
        <v>1</v>
      </c>
      <c r="B138" t="s">
        <v>61</v>
      </c>
      <c r="C138">
        <v>43018</v>
      </c>
      <c r="D138" t="s">
        <v>75</v>
      </c>
      <c r="E138" t="s">
        <v>75</v>
      </c>
      <c r="F138" t="s">
        <v>218</v>
      </c>
      <c r="G138" t="s">
        <v>62</v>
      </c>
      <c r="H138" t="s">
        <v>531</v>
      </c>
      <c r="I138" t="s">
        <v>512</v>
      </c>
      <c r="J138" t="s">
        <v>195</v>
      </c>
      <c r="K138" t="s">
        <v>76</v>
      </c>
      <c r="L138" t="s">
        <v>77</v>
      </c>
      <c r="M138" t="s">
        <v>197</v>
      </c>
      <c r="N138" t="s">
        <v>78</v>
      </c>
      <c r="O138">
        <v>545.16</v>
      </c>
      <c r="P138">
        <v>109.032</v>
      </c>
    </row>
    <row r="139" spans="1:16" x14ac:dyDescent="0.2">
      <c r="A139">
        <v>1</v>
      </c>
      <c r="B139" t="s">
        <v>61</v>
      </c>
      <c r="C139">
        <v>43018</v>
      </c>
      <c r="D139" t="s">
        <v>75</v>
      </c>
      <c r="E139" t="s">
        <v>75</v>
      </c>
      <c r="F139" t="s">
        <v>219</v>
      </c>
      <c r="G139" t="s">
        <v>62</v>
      </c>
      <c r="H139" t="s">
        <v>532</v>
      </c>
      <c r="I139" t="s">
        <v>512</v>
      </c>
      <c r="J139" t="s">
        <v>195</v>
      </c>
      <c r="K139" t="s">
        <v>76</v>
      </c>
      <c r="L139" t="s">
        <v>77</v>
      </c>
      <c r="M139" t="s">
        <v>197</v>
      </c>
      <c r="N139" t="s">
        <v>78</v>
      </c>
      <c r="O139">
        <v>545.16</v>
      </c>
      <c r="P139">
        <v>109.032</v>
      </c>
    </row>
    <row r="140" spans="1:16" x14ac:dyDescent="0.2">
      <c r="A140">
        <v>1</v>
      </c>
      <c r="B140" t="s">
        <v>61</v>
      </c>
      <c r="C140">
        <v>43018</v>
      </c>
      <c r="D140" t="s">
        <v>75</v>
      </c>
      <c r="E140" t="s">
        <v>75</v>
      </c>
      <c r="F140" t="s">
        <v>220</v>
      </c>
      <c r="G140" t="s">
        <v>62</v>
      </c>
      <c r="H140" t="s">
        <v>533</v>
      </c>
      <c r="I140" t="s">
        <v>512</v>
      </c>
      <c r="J140" t="s">
        <v>195</v>
      </c>
      <c r="K140" t="s">
        <v>76</v>
      </c>
      <c r="L140" t="s">
        <v>77</v>
      </c>
      <c r="M140" t="s">
        <v>197</v>
      </c>
      <c r="N140" t="s">
        <v>78</v>
      </c>
      <c r="O140">
        <v>545.16</v>
      </c>
      <c r="P140">
        <v>109.032</v>
      </c>
    </row>
    <row r="141" spans="1:16" x14ac:dyDescent="0.2">
      <c r="A141">
        <v>1</v>
      </c>
      <c r="B141" t="s">
        <v>61</v>
      </c>
      <c r="C141">
        <v>43018</v>
      </c>
      <c r="D141" t="s">
        <v>75</v>
      </c>
      <c r="E141" t="s">
        <v>75</v>
      </c>
      <c r="F141" t="s">
        <v>221</v>
      </c>
      <c r="G141" t="s">
        <v>62</v>
      </c>
      <c r="H141" t="s">
        <v>534</v>
      </c>
      <c r="I141" t="s">
        <v>512</v>
      </c>
      <c r="J141" t="s">
        <v>195</v>
      </c>
      <c r="K141" t="s">
        <v>76</v>
      </c>
      <c r="L141" t="s">
        <v>77</v>
      </c>
      <c r="M141" t="s">
        <v>197</v>
      </c>
      <c r="N141" t="s">
        <v>78</v>
      </c>
      <c r="O141">
        <v>545.16</v>
      </c>
      <c r="P141">
        <v>109.032</v>
      </c>
    </row>
    <row r="142" spans="1:16" x14ac:dyDescent="0.2">
      <c r="A142">
        <v>1</v>
      </c>
      <c r="B142" t="s">
        <v>61</v>
      </c>
      <c r="C142">
        <v>43018</v>
      </c>
      <c r="D142" t="s">
        <v>75</v>
      </c>
      <c r="E142" t="s">
        <v>75</v>
      </c>
      <c r="F142" t="s">
        <v>222</v>
      </c>
      <c r="G142" t="s">
        <v>62</v>
      </c>
      <c r="H142" t="s">
        <v>535</v>
      </c>
      <c r="I142" t="s">
        <v>512</v>
      </c>
      <c r="J142" t="s">
        <v>195</v>
      </c>
      <c r="K142" t="s">
        <v>76</v>
      </c>
      <c r="L142" t="s">
        <v>77</v>
      </c>
      <c r="M142" t="s">
        <v>197</v>
      </c>
      <c r="N142" t="s">
        <v>78</v>
      </c>
      <c r="O142">
        <v>545.16</v>
      </c>
      <c r="P142">
        <v>109.032</v>
      </c>
    </row>
    <row r="143" spans="1:16" x14ac:dyDescent="0.2">
      <c r="A143">
        <v>1</v>
      </c>
      <c r="B143" t="s">
        <v>61</v>
      </c>
      <c r="C143">
        <v>43018</v>
      </c>
      <c r="D143" t="s">
        <v>75</v>
      </c>
      <c r="E143" t="s">
        <v>75</v>
      </c>
      <c r="F143" t="s">
        <v>223</v>
      </c>
      <c r="G143" t="s">
        <v>62</v>
      </c>
      <c r="H143" t="s">
        <v>536</v>
      </c>
      <c r="I143" t="s">
        <v>512</v>
      </c>
      <c r="J143" t="s">
        <v>195</v>
      </c>
      <c r="K143" t="s">
        <v>76</v>
      </c>
      <c r="L143" t="s">
        <v>77</v>
      </c>
      <c r="M143" t="s">
        <v>197</v>
      </c>
      <c r="N143" t="s">
        <v>78</v>
      </c>
      <c r="O143">
        <v>545.16</v>
      </c>
      <c r="P143">
        <v>109.032</v>
      </c>
    </row>
    <row r="144" spans="1:16" x14ac:dyDescent="0.2">
      <c r="A144">
        <v>1</v>
      </c>
      <c r="B144" t="s">
        <v>61</v>
      </c>
      <c r="C144">
        <v>43018</v>
      </c>
      <c r="D144" t="s">
        <v>75</v>
      </c>
      <c r="E144" t="s">
        <v>75</v>
      </c>
      <c r="F144" t="s">
        <v>224</v>
      </c>
      <c r="G144" t="s">
        <v>62</v>
      </c>
      <c r="H144" t="s">
        <v>537</v>
      </c>
      <c r="I144" t="s">
        <v>512</v>
      </c>
      <c r="J144" t="s">
        <v>195</v>
      </c>
      <c r="K144" t="s">
        <v>76</v>
      </c>
      <c r="L144" t="s">
        <v>77</v>
      </c>
      <c r="M144" t="s">
        <v>197</v>
      </c>
      <c r="N144" t="s">
        <v>78</v>
      </c>
      <c r="O144">
        <v>545.16</v>
      </c>
      <c r="P144">
        <v>109.032</v>
      </c>
    </row>
    <row r="145" spans="1:16" x14ac:dyDescent="0.2">
      <c r="A145">
        <v>1</v>
      </c>
      <c r="B145" t="s">
        <v>61</v>
      </c>
      <c r="C145">
        <v>43018</v>
      </c>
      <c r="D145" t="s">
        <v>75</v>
      </c>
      <c r="E145" t="s">
        <v>75</v>
      </c>
      <c r="F145" t="s">
        <v>225</v>
      </c>
      <c r="G145" t="s">
        <v>62</v>
      </c>
      <c r="H145" t="s">
        <v>538</v>
      </c>
      <c r="I145" t="s">
        <v>512</v>
      </c>
      <c r="J145" t="s">
        <v>195</v>
      </c>
      <c r="K145" t="s">
        <v>76</v>
      </c>
      <c r="L145" t="s">
        <v>77</v>
      </c>
      <c r="M145" t="s">
        <v>197</v>
      </c>
      <c r="N145" t="s">
        <v>78</v>
      </c>
      <c r="O145">
        <v>545.16</v>
      </c>
      <c r="P145">
        <v>109.032</v>
      </c>
    </row>
    <row r="146" spans="1:16" x14ac:dyDescent="0.2">
      <c r="A146">
        <v>1</v>
      </c>
      <c r="B146" t="s">
        <v>61</v>
      </c>
      <c r="C146">
        <v>43018</v>
      </c>
      <c r="D146" t="s">
        <v>75</v>
      </c>
      <c r="E146" t="s">
        <v>75</v>
      </c>
      <c r="F146" t="s">
        <v>226</v>
      </c>
      <c r="G146" t="s">
        <v>62</v>
      </c>
      <c r="H146" t="s">
        <v>539</v>
      </c>
      <c r="I146" t="s">
        <v>512</v>
      </c>
      <c r="J146" t="s">
        <v>195</v>
      </c>
      <c r="K146" t="s">
        <v>76</v>
      </c>
      <c r="L146" t="s">
        <v>77</v>
      </c>
      <c r="M146" t="s">
        <v>197</v>
      </c>
      <c r="N146" t="s">
        <v>78</v>
      </c>
      <c r="O146">
        <v>545.16</v>
      </c>
      <c r="P146">
        <v>109.032</v>
      </c>
    </row>
    <row r="147" spans="1:16" x14ac:dyDescent="0.2">
      <c r="A147">
        <v>1</v>
      </c>
      <c r="B147" t="s">
        <v>61</v>
      </c>
      <c r="C147">
        <v>43018</v>
      </c>
      <c r="D147" t="s">
        <v>75</v>
      </c>
      <c r="E147" t="s">
        <v>75</v>
      </c>
      <c r="F147" t="s">
        <v>227</v>
      </c>
      <c r="G147" t="s">
        <v>62</v>
      </c>
      <c r="H147" t="s">
        <v>540</v>
      </c>
      <c r="I147" t="s">
        <v>512</v>
      </c>
      <c r="J147" t="s">
        <v>195</v>
      </c>
      <c r="K147" t="s">
        <v>76</v>
      </c>
      <c r="L147" t="s">
        <v>77</v>
      </c>
      <c r="M147" t="s">
        <v>197</v>
      </c>
      <c r="N147" t="s">
        <v>78</v>
      </c>
      <c r="O147">
        <v>545.16</v>
      </c>
      <c r="P147">
        <v>109.032</v>
      </c>
    </row>
    <row r="148" spans="1:16" x14ac:dyDescent="0.2">
      <c r="A148">
        <v>1</v>
      </c>
      <c r="B148" t="s">
        <v>61</v>
      </c>
      <c r="C148">
        <v>43018</v>
      </c>
      <c r="D148" t="s">
        <v>75</v>
      </c>
      <c r="E148" t="s">
        <v>75</v>
      </c>
      <c r="F148" t="s">
        <v>228</v>
      </c>
      <c r="G148" t="s">
        <v>62</v>
      </c>
      <c r="H148" t="s">
        <v>541</v>
      </c>
      <c r="I148" t="s">
        <v>512</v>
      </c>
      <c r="J148" t="s">
        <v>195</v>
      </c>
      <c r="K148" t="s">
        <v>76</v>
      </c>
      <c r="L148" t="s">
        <v>77</v>
      </c>
      <c r="M148" t="s">
        <v>197</v>
      </c>
      <c r="N148" t="s">
        <v>78</v>
      </c>
      <c r="O148">
        <v>545.16</v>
      </c>
      <c r="P148">
        <v>109.032</v>
      </c>
    </row>
    <row r="149" spans="1:16" x14ac:dyDescent="0.2">
      <c r="A149">
        <v>1</v>
      </c>
      <c r="B149" t="s">
        <v>61</v>
      </c>
      <c r="C149">
        <v>43018</v>
      </c>
      <c r="D149" t="s">
        <v>75</v>
      </c>
      <c r="E149" t="s">
        <v>75</v>
      </c>
      <c r="F149" t="s">
        <v>229</v>
      </c>
      <c r="G149" t="s">
        <v>62</v>
      </c>
      <c r="H149" t="s">
        <v>542</v>
      </c>
      <c r="I149" t="s">
        <v>512</v>
      </c>
      <c r="J149" t="s">
        <v>195</v>
      </c>
      <c r="K149" t="s">
        <v>76</v>
      </c>
      <c r="L149" t="s">
        <v>77</v>
      </c>
      <c r="M149" t="s">
        <v>197</v>
      </c>
      <c r="N149" t="s">
        <v>78</v>
      </c>
      <c r="O149">
        <v>545.16</v>
      </c>
      <c r="P149">
        <v>109.032</v>
      </c>
    </row>
    <row r="150" spans="1:16" x14ac:dyDescent="0.2">
      <c r="A150">
        <v>1</v>
      </c>
      <c r="B150" t="s">
        <v>61</v>
      </c>
      <c r="C150">
        <v>43018</v>
      </c>
      <c r="D150" t="s">
        <v>75</v>
      </c>
      <c r="E150" t="s">
        <v>75</v>
      </c>
      <c r="F150" t="s">
        <v>230</v>
      </c>
      <c r="G150" t="s">
        <v>62</v>
      </c>
      <c r="H150" t="s">
        <v>543</v>
      </c>
      <c r="I150" t="s">
        <v>512</v>
      </c>
      <c r="J150" t="s">
        <v>195</v>
      </c>
      <c r="K150" t="s">
        <v>76</v>
      </c>
      <c r="L150" t="s">
        <v>77</v>
      </c>
      <c r="M150" t="s">
        <v>197</v>
      </c>
      <c r="N150" t="s">
        <v>78</v>
      </c>
      <c r="O150">
        <v>545.16</v>
      </c>
      <c r="P150">
        <v>109.032</v>
      </c>
    </row>
    <row r="151" spans="1:16" x14ac:dyDescent="0.2">
      <c r="A151">
        <v>1</v>
      </c>
      <c r="B151" t="s">
        <v>61</v>
      </c>
      <c r="C151">
        <v>43018</v>
      </c>
      <c r="D151" t="s">
        <v>75</v>
      </c>
      <c r="E151" t="s">
        <v>75</v>
      </c>
      <c r="F151" t="s">
        <v>231</v>
      </c>
      <c r="G151" t="s">
        <v>62</v>
      </c>
      <c r="H151" t="s">
        <v>544</v>
      </c>
      <c r="I151" t="s">
        <v>512</v>
      </c>
      <c r="J151" t="s">
        <v>195</v>
      </c>
      <c r="K151" t="s">
        <v>76</v>
      </c>
      <c r="L151" t="s">
        <v>77</v>
      </c>
      <c r="M151" t="s">
        <v>197</v>
      </c>
      <c r="N151" t="s">
        <v>78</v>
      </c>
      <c r="O151">
        <v>545.16</v>
      </c>
      <c r="P151">
        <v>109.032</v>
      </c>
    </row>
    <row r="152" spans="1:16" x14ac:dyDescent="0.2">
      <c r="A152">
        <v>1</v>
      </c>
      <c r="B152" t="s">
        <v>61</v>
      </c>
      <c r="C152">
        <v>43018</v>
      </c>
      <c r="D152" t="s">
        <v>75</v>
      </c>
      <c r="E152" t="s">
        <v>75</v>
      </c>
      <c r="F152" t="s">
        <v>232</v>
      </c>
      <c r="G152" t="s">
        <v>62</v>
      </c>
      <c r="H152" t="s">
        <v>545</v>
      </c>
      <c r="I152" t="s">
        <v>512</v>
      </c>
      <c r="J152" t="s">
        <v>195</v>
      </c>
      <c r="K152" t="s">
        <v>76</v>
      </c>
      <c r="L152" t="s">
        <v>77</v>
      </c>
      <c r="M152" t="s">
        <v>197</v>
      </c>
      <c r="N152" t="s">
        <v>78</v>
      </c>
      <c r="O152">
        <v>545.16</v>
      </c>
      <c r="P152">
        <v>109.032</v>
      </c>
    </row>
    <row r="153" spans="1:16" x14ac:dyDescent="0.2">
      <c r="A153">
        <v>1</v>
      </c>
      <c r="B153" t="s">
        <v>61</v>
      </c>
      <c r="C153">
        <v>43018</v>
      </c>
      <c r="D153" t="s">
        <v>75</v>
      </c>
      <c r="E153" t="s">
        <v>75</v>
      </c>
      <c r="F153" t="s">
        <v>233</v>
      </c>
      <c r="G153" t="s">
        <v>62</v>
      </c>
      <c r="H153" t="s">
        <v>546</v>
      </c>
      <c r="I153" t="s">
        <v>512</v>
      </c>
      <c r="J153" t="s">
        <v>195</v>
      </c>
      <c r="K153" t="s">
        <v>76</v>
      </c>
      <c r="L153" t="s">
        <v>77</v>
      </c>
      <c r="M153" t="s">
        <v>197</v>
      </c>
      <c r="N153" t="s">
        <v>78</v>
      </c>
      <c r="O153">
        <v>545.16</v>
      </c>
      <c r="P153">
        <v>109.032</v>
      </c>
    </row>
    <row r="154" spans="1:16" x14ac:dyDescent="0.2">
      <c r="A154">
        <v>1</v>
      </c>
      <c r="B154" t="s">
        <v>61</v>
      </c>
      <c r="C154">
        <v>43018</v>
      </c>
      <c r="D154" t="s">
        <v>75</v>
      </c>
      <c r="E154" t="s">
        <v>75</v>
      </c>
      <c r="F154" t="s">
        <v>234</v>
      </c>
      <c r="G154" t="s">
        <v>62</v>
      </c>
      <c r="H154" t="s">
        <v>547</v>
      </c>
      <c r="I154" t="s">
        <v>512</v>
      </c>
      <c r="J154" t="s">
        <v>195</v>
      </c>
      <c r="K154" t="s">
        <v>76</v>
      </c>
      <c r="L154" t="s">
        <v>77</v>
      </c>
      <c r="M154" t="s">
        <v>197</v>
      </c>
      <c r="N154" t="s">
        <v>78</v>
      </c>
      <c r="O154">
        <v>545.16</v>
      </c>
      <c r="P154">
        <v>109.032</v>
      </c>
    </row>
    <row r="155" spans="1:16" x14ac:dyDescent="0.2">
      <c r="A155">
        <v>1</v>
      </c>
      <c r="B155" t="s">
        <v>61</v>
      </c>
      <c r="C155">
        <v>43018</v>
      </c>
      <c r="D155" t="s">
        <v>75</v>
      </c>
      <c r="E155" t="s">
        <v>75</v>
      </c>
      <c r="F155" t="s">
        <v>235</v>
      </c>
      <c r="G155" t="s">
        <v>62</v>
      </c>
      <c r="H155" t="s">
        <v>548</v>
      </c>
      <c r="I155" t="s">
        <v>512</v>
      </c>
      <c r="J155" t="s">
        <v>195</v>
      </c>
      <c r="K155" t="s">
        <v>76</v>
      </c>
      <c r="L155" t="s">
        <v>77</v>
      </c>
      <c r="M155" t="s">
        <v>197</v>
      </c>
      <c r="N155" t="s">
        <v>78</v>
      </c>
      <c r="O155">
        <v>545.16</v>
      </c>
      <c r="P155">
        <v>109.032</v>
      </c>
    </row>
    <row r="156" spans="1:16" x14ac:dyDescent="0.2">
      <c r="A156">
        <v>1</v>
      </c>
      <c r="B156" t="s">
        <v>61</v>
      </c>
      <c r="C156">
        <v>43018</v>
      </c>
      <c r="D156" t="s">
        <v>75</v>
      </c>
      <c r="E156" t="s">
        <v>75</v>
      </c>
      <c r="F156" t="s">
        <v>236</v>
      </c>
      <c r="G156" t="s">
        <v>62</v>
      </c>
      <c r="H156" t="s">
        <v>549</v>
      </c>
      <c r="I156" t="s">
        <v>512</v>
      </c>
      <c r="J156" t="s">
        <v>195</v>
      </c>
      <c r="K156" t="s">
        <v>76</v>
      </c>
      <c r="L156" t="s">
        <v>77</v>
      </c>
      <c r="M156" t="s">
        <v>197</v>
      </c>
      <c r="N156" t="s">
        <v>78</v>
      </c>
      <c r="O156">
        <v>545.16</v>
      </c>
      <c r="P156">
        <v>109.032</v>
      </c>
    </row>
    <row r="157" spans="1:16" x14ac:dyDescent="0.2">
      <c r="A157">
        <v>1</v>
      </c>
      <c r="B157" t="s">
        <v>61</v>
      </c>
      <c r="C157">
        <v>43018</v>
      </c>
      <c r="D157" t="s">
        <v>75</v>
      </c>
      <c r="E157" t="s">
        <v>75</v>
      </c>
      <c r="F157" t="s">
        <v>237</v>
      </c>
      <c r="G157" t="s">
        <v>62</v>
      </c>
      <c r="H157" t="s">
        <v>550</v>
      </c>
      <c r="I157" t="s">
        <v>512</v>
      </c>
      <c r="J157" t="s">
        <v>195</v>
      </c>
      <c r="K157" t="s">
        <v>76</v>
      </c>
      <c r="L157" t="s">
        <v>77</v>
      </c>
      <c r="M157" t="s">
        <v>197</v>
      </c>
      <c r="N157" t="s">
        <v>78</v>
      </c>
      <c r="O157">
        <v>545.16</v>
      </c>
      <c r="P157">
        <v>109.032</v>
      </c>
    </row>
    <row r="158" spans="1:16" x14ac:dyDescent="0.2">
      <c r="A158">
        <v>1</v>
      </c>
      <c r="B158" t="s">
        <v>61</v>
      </c>
      <c r="C158">
        <v>43018</v>
      </c>
      <c r="D158" t="s">
        <v>75</v>
      </c>
      <c r="E158" t="s">
        <v>75</v>
      </c>
      <c r="F158" t="s">
        <v>238</v>
      </c>
      <c r="G158" t="s">
        <v>62</v>
      </c>
      <c r="H158" t="s">
        <v>551</v>
      </c>
      <c r="I158" t="s">
        <v>512</v>
      </c>
      <c r="J158" t="s">
        <v>195</v>
      </c>
      <c r="K158" t="s">
        <v>76</v>
      </c>
      <c r="L158" t="s">
        <v>77</v>
      </c>
      <c r="M158" t="s">
        <v>197</v>
      </c>
      <c r="N158" t="s">
        <v>78</v>
      </c>
      <c r="O158">
        <v>545.16</v>
      </c>
      <c r="P158">
        <v>109.032</v>
      </c>
    </row>
    <row r="159" spans="1:16" x14ac:dyDescent="0.2">
      <c r="A159">
        <v>1</v>
      </c>
      <c r="B159" t="s">
        <v>61</v>
      </c>
      <c r="C159">
        <v>43018</v>
      </c>
      <c r="D159" t="s">
        <v>75</v>
      </c>
      <c r="E159" t="s">
        <v>75</v>
      </c>
      <c r="F159" t="s">
        <v>239</v>
      </c>
      <c r="G159" t="s">
        <v>62</v>
      </c>
      <c r="H159" t="s">
        <v>552</v>
      </c>
      <c r="I159" t="s">
        <v>512</v>
      </c>
      <c r="J159" t="s">
        <v>195</v>
      </c>
      <c r="K159" t="s">
        <v>76</v>
      </c>
      <c r="L159" t="s">
        <v>77</v>
      </c>
      <c r="M159" t="s">
        <v>197</v>
      </c>
      <c r="N159" t="s">
        <v>78</v>
      </c>
      <c r="O159">
        <v>545.16</v>
      </c>
      <c r="P159">
        <v>109.032</v>
      </c>
    </row>
    <row r="160" spans="1:16" x14ac:dyDescent="0.2">
      <c r="A160">
        <v>1</v>
      </c>
      <c r="B160" t="s">
        <v>61</v>
      </c>
      <c r="C160">
        <v>43018</v>
      </c>
      <c r="D160" t="s">
        <v>75</v>
      </c>
      <c r="E160" t="s">
        <v>75</v>
      </c>
      <c r="F160" t="s">
        <v>240</v>
      </c>
      <c r="G160" t="s">
        <v>62</v>
      </c>
      <c r="H160" t="s">
        <v>553</v>
      </c>
      <c r="I160" t="s">
        <v>512</v>
      </c>
      <c r="J160" t="s">
        <v>195</v>
      </c>
      <c r="K160" t="s">
        <v>76</v>
      </c>
      <c r="L160" t="s">
        <v>77</v>
      </c>
      <c r="M160" t="s">
        <v>197</v>
      </c>
      <c r="N160" t="s">
        <v>78</v>
      </c>
      <c r="O160">
        <v>545.16</v>
      </c>
      <c r="P160">
        <v>109.032</v>
      </c>
    </row>
    <row r="161" spans="1:16" x14ac:dyDescent="0.2">
      <c r="A161">
        <v>1</v>
      </c>
      <c r="B161" t="s">
        <v>61</v>
      </c>
      <c r="C161">
        <v>43018</v>
      </c>
      <c r="D161" t="s">
        <v>75</v>
      </c>
      <c r="E161" t="s">
        <v>75</v>
      </c>
      <c r="F161" t="s">
        <v>241</v>
      </c>
      <c r="G161" t="s">
        <v>62</v>
      </c>
      <c r="H161" t="s">
        <v>554</v>
      </c>
      <c r="I161" t="s">
        <v>512</v>
      </c>
      <c r="J161" t="s">
        <v>195</v>
      </c>
      <c r="K161" t="s">
        <v>76</v>
      </c>
      <c r="L161" t="s">
        <v>77</v>
      </c>
      <c r="M161" t="s">
        <v>197</v>
      </c>
      <c r="N161" t="s">
        <v>78</v>
      </c>
      <c r="O161">
        <v>545.16</v>
      </c>
      <c r="P161">
        <v>109.032</v>
      </c>
    </row>
    <row r="162" spans="1:16" x14ac:dyDescent="0.2">
      <c r="A162">
        <v>1</v>
      </c>
      <c r="B162" t="s">
        <v>61</v>
      </c>
      <c r="C162">
        <v>43018</v>
      </c>
      <c r="D162" t="s">
        <v>75</v>
      </c>
      <c r="E162" t="s">
        <v>75</v>
      </c>
      <c r="F162" t="s">
        <v>242</v>
      </c>
      <c r="G162" t="s">
        <v>62</v>
      </c>
      <c r="H162" t="s">
        <v>555</v>
      </c>
      <c r="I162" t="s">
        <v>512</v>
      </c>
      <c r="J162" t="s">
        <v>195</v>
      </c>
      <c r="K162" t="s">
        <v>76</v>
      </c>
      <c r="L162" t="s">
        <v>77</v>
      </c>
      <c r="M162" t="s">
        <v>197</v>
      </c>
      <c r="N162" t="s">
        <v>78</v>
      </c>
      <c r="O162">
        <v>545.16</v>
      </c>
      <c r="P162">
        <v>109.032</v>
      </c>
    </row>
    <row r="163" spans="1:16" x14ac:dyDescent="0.2">
      <c r="A163">
        <v>1</v>
      </c>
      <c r="B163" t="s">
        <v>61</v>
      </c>
      <c r="C163">
        <v>43018</v>
      </c>
      <c r="D163" t="s">
        <v>75</v>
      </c>
      <c r="E163" t="s">
        <v>75</v>
      </c>
      <c r="F163" t="s">
        <v>243</v>
      </c>
      <c r="G163" t="s">
        <v>62</v>
      </c>
      <c r="H163" t="s">
        <v>556</v>
      </c>
      <c r="I163" t="s">
        <v>512</v>
      </c>
      <c r="J163" t="s">
        <v>195</v>
      </c>
      <c r="K163" t="s">
        <v>76</v>
      </c>
      <c r="L163" t="s">
        <v>77</v>
      </c>
      <c r="M163" t="s">
        <v>197</v>
      </c>
      <c r="N163" t="s">
        <v>78</v>
      </c>
      <c r="O163">
        <v>545.16</v>
      </c>
      <c r="P163">
        <v>109.032</v>
      </c>
    </row>
    <row r="164" spans="1:16" x14ac:dyDescent="0.2">
      <c r="A164">
        <v>1</v>
      </c>
      <c r="B164" t="s">
        <v>61</v>
      </c>
      <c r="C164">
        <v>43018</v>
      </c>
      <c r="D164" t="s">
        <v>75</v>
      </c>
      <c r="E164" t="s">
        <v>75</v>
      </c>
      <c r="F164" t="s">
        <v>244</v>
      </c>
      <c r="G164" t="s">
        <v>62</v>
      </c>
      <c r="H164" t="s">
        <v>557</v>
      </c>
      <c r="I164" t="s">
        <v>512</v>
      </c>
      <c r="J164" t="s">
        <v>195</v>
      </c>
      <c r="K164" t="s">
        <v>76</v>
      </c>
      <c r="L164" t="s">
        <v>77</v>
      </c>
      <c r="M164" t="s">
        <v>197</v>
      </c>
      <c r="N164" t="s">
        <v>78</v>
      </c>
      <c r="O164">
        <v>545.16</v>
      </c>
      <c r="P164">
        <v>109.032</v>
      </c>
    </row>
    <row r="165" spans="1:16" x14ac:dyDescent="0.2">
      <c r="A165">
        <v>1</v>
      </c>
      <c r="B165" t="s">
        <v>61</v>
      </c>
      <c r="C165">
        <v>43018</v>
      </c>
      <c r="D165" t="s">
        <v>75</v>
      </c>
      <c r="E165" t="s">
        <v>75</v>
      </c>
      <c r="F165" t="s">
        <v>245</v>
      </c>
      <c r="G165" t="s">
        <v>62</v>
      </c>
      <c r="H165" t="s">
        <v>558</v>
      </c>
      <c r="I165" t="s">
        <v>512</v>
      </c>
      <c r="J165" t="s">
        <v>195</v>
      </c>
      <c r="K165" t="s">
        <v>76</v>
      </c>
      <c r="L165" t="s">
        <v>77</v>
      </c>
      <c r="M165" t="s">
        <v>197</v>
      </c>
      <c r="N165" t="s">
        <v>78</v>
      </c>
      <c r="O165">
        <v>545.16</v>
      </c>
      <c r="P165">
        <v>109.032</v>
      </c>
    </row>
    <row r="166" spans="1:16" x14ac:dyDescent="0.2">
      <c r="A166">
        <v>1</v>
      </c>
      <c r="B166" t="s">
        <v>61</v>
      </c>
      <c r="C166">
        <v>43018</v>
      </c>
      <c r="D166" t="s">
        <v>75</v>
      </c>
      <c r="E166" t="s">
        <v>75</v>
      </c>
      <c r="F166" t="s">
        <v>246</v>
      </c>
      <c r="G166" t="s">
        <v>62</v>
      </c>
      <c r="H166" t="s">
        <v>559</v>
      </c>
      <c r="I166" t="s">
        <v>512</v>
      </c>
      <c r="J166" t="s">
        <v>195</v>
      </c>
      <c r="K166" t="s">
        <v>76</v>
      </c>
      <c r="L166" t="s">
        <v>77</v>
      </c>
      <c r="M166" t="s">
        <v>197</v>
      </c>
      <c r="N166" t="s">
        <v>78</v>
      </c>
      <c r="O166">
        <v>545.16</v>
      </c>
      <c r="P166">
        <v>109.032</v>
      </c>
    </row>
    <row r="167" spans="1:16" x14ac:dyDescent="0.2">
      <c r="A167">
        <v>1</v>
      </c>
      <c r="B167" t="s">
        <v>61</v>
      </c>
      <c r="C167">
        <v>43018</v>
      </c>
      <c r="D167" t="s">
        <v>75</v>
      </c>
      <c r="E167" t="s">
        <v>75</v>
      </c>
      <c r="F167" t="s">
        <v>247</v>
      </c>
      <c r="G167" t="s">
        <v>62</v>
      </c>
      <c r="H167" t="s">
        <v>560</v>
      </c>
      <c r="I167" t="s">
        <v>512</v>
      </c>
      <c r="J167" t="s">
        <v>195</v>
      </c>
      <c r="K167" t="s">
        <v>76</v>
      </c>
      <c r="L167" t="s">
        <v>77</v>
      </c>
      <c r="M167" t="s">
        <v>197</v>
      </c>
      <c r="N167" t="s">
        <v>78</v>
      </c>
      <c r="O167">
        <v>545.16</v>
      </c>
      <c r="P167">
        <v>109.032</v>
      </c>
    </row>
    <row r="168" spans="1:16" x14ac:dyDescent="0.2">
      <c r="A168">
        <v>1</v>
      </c>
      <c r="B168" t="s">
        <v>61</v>
      </c>
      <c r="C168">
        <v>43018</v>
      </c>
      <c r="D168" t="s">
        <v>75</v>
      </c>
      <c r="E168" t="s">
        <v>75</v>
      </c>
      <c r="F168" t="s">
        <v>248</v>
      </c>
      <c r="G168" t="s">
        <v>62</v>
      </c>
      <c r="H168" t="s">
        <v>561</v>
      </c>
      <c r="I168" t="s">
        <v>512</v>
      </c>
      <c r="J168" t="s">
        <v>195</v>
      </c>
      <c r="K168" t="s">
        <v>76</v>
      </c>
      <c r="L168" t="s">
        <v>77</v>
      </c>
      <c r="M168" t="s">
        <v>197</v>
      </c>
      <c r="N168" t="s">
        <v>78</v>
      </c>
      <c r="O168">
        <v>545.16</v>
      </c>
      <c r="P168">
        <v>109.032</v>
      </c>
    </row>
    <row r="169" spans="1:16" x14ac:dyDescent="0.2">
      <c r="A169">
        <v>1</v>
      </c>
      <c r="B169" t="s">
        <v>61</v>
      </c>
      <c r="C169">
        <v>43018</v>
      </c>
      <c r="D169" t="s">
        <v>75</v>
      </c>
      <c r="E169" t="s">
        <v>75</v>
      </c>
      <c r="F169" t="s">
        <v>249</v>
      </c>
      <c r="G169" t="s">
        <v>62</v>
      </c>
      <c r="H169" t="s">
        <v>562</v>
      </c>
      <c r="I169" t="s">
        <v>512</v>
      </c>
      <c r="J169" t="s">
        <v>195</v>
      </c>
      <c r="K169" t="s">
        <v>76</v>
      </c>
      <c r="L169" t="s">
        <v>77</v>
      </c>
      <c r="M169" t="s">
        <v>197</v>
      </c>
      <c r="N169" t="s">
        <v>78</v>
      </c>
      <c r="O169">
        <v>545.16</v>
      </c>
      <c r="P169">
        <v>109.032</v>
      </c>
    </row>
    <row r="170" spans="1:16" x14ac:dyDescent="0.2">
      <c r="A170">
        <v>1</v>
      </c>
      <c r="B170" t="s">
        <v>61</v>
      </c>
      <c r="C170">
        <v>43018</v>
      </c>
      <c r="D170" t="s">
        <v>75</v>
      </c>
      <c r="E170" t="s">
        <v>75</v>
      </c>
      <c r="F170" t="s">
        <v>250</v>
      </c>
      <c r="G170" t="s">
        <v>62</v>
      </c>
      <c r="H170" t="s">
        <v>563</v>
      </c>
      <c r="I170" t="s">
        <v>512</v>
      </c>
      <c r="J170" t="s">
        <v>195</v>
      </c>
      <c r="K170" t="s">
        <v>76</v>
      </c>
      <c r="L170" t="s">
        <v>77</v>
      </c>
      <c r="M170" t="s">
        <v>197</v>
      </c>
      <c r="N170" t="s">
        <v>78</v>
      </c>
      <c r="O170">
        <v>545.16</v>
      </c>
      <c r="P170">
        <v>109.032</v>
      </c>
    </row>
    <row r="171" spans="1:16" x14ac:dyDescent="0.2">
      <c r="A171">
        <v>1</v>
      </c>
      <c r="B171" t="s">
        <v>61</v>
      </c>
      <c r="C171">
        <v>43018</v>
      </c>
      <c r="D171" t="s">
        <v>75</v>
      </c>
      <c r="E171" t="s">
        <v>75</v>
      </c>
      <c r="F171" t="s">
        <v>251</v>
      </c>
      <c r="G171" t="s">
        <v>62</v>
      </c>
      <c r="H171" t="s">
        <v>564</v>
      </c>
      <c r="I171" t="s">
        <v>512</v>
      </c>
      <c r="J171" t="s">
        <v>195</v>
      </c>
      <c r="K171" t="s">
        <v>76</v>
      </c>
      <c r="L171" t="s">
        <v>77</v>
      </c>
      <c r="M171" t="s">
        <v>197</v>
      </c>
      <c r="N171" t="s">
        <v>78</v>
      </c>
      <c r="O171">
        <v>545.16</v>
      </c>
      <c r="P171">
        <v>109.032</v>
      </c>
    </row>
    <row r="172" spans="1:16" x14ac:dyDescent="0.2">
      <c r="A172">
        <v>1</v>
      </c>
      <c r="B172" t="s">
        <v>61</v>
      </c>
      <c r="C172">
        <v>43018</v>
      </c>
      <c r="D172" t="s">
        <v>75</v>
      </c>
      <c r="E172" t="s">
        <v>75</v>
      </c>
      <c r="F172" t="s">
        <v>252</v>
      </c>
      <c r="G172" t="s">
        <v>62</v>
      </c>
      <c r="H172" t="s">
        <v>565</v>
      </c>
      <c r="I172" t="s">
        <v>512</v>
      </c>
      <c r="J172" t="s">
        <v>195</v>
      </c>
      <c r="K172" t="s">
        <v>76</v>
      </c>
      <c r="L172" t="s">
        <v>77</v>
      </c>
      <c r="M172" t="s">
        <v>197</v>
      </c>
      <c r="N172" t="s">
        <v>78</v>
      </c>
      <c r="O172">
        <v>545.16</v>
      </c>
      <c r="P172">
        <v>109.032</v>
      </c>
    </row>
    <row r="173" spans="1:16" x14ac:dyDescent="0.2">
      <c r="A173">
        <v>1</v>
      </c>
      <c r="B173" t="s">
        <v>61</v>
      </c>
      <c r="C173">
        <v>43018</v>
      </c>
      <c r="D173" t="s">
        <v>75</v>
      </c>
      <c r="E173" t="s">
        <v>75</v>
      </c>
      <c r="F173" t="s">
        <v>253</v>
      </c>
      <c r="G173" t="s">
        <v>62</v>
      </c>
      <c r="H173" t="s">
        <v>566</v>
      </c>
      <c r="I173" t="s">
        <v>512</v>
      </c>
      <c r="J173" t="s">
        <v>195</v>
      </c>
      <c r="K173" t="s">
        <v>76</v>
      </c>
      <c r="L173" t="s">
        <v>77</v>
      </c>
      <c r="M173" t="s">
        <v>197</v>
      </c>
      <c r="N173" t="s">
        <v>78</v>
      </c>
      <c r="O173">
        <v>545.16</v>
      </c>
      <c r="P173">
        <v>109.032</v>
      </c>
    </row>
    <row r="174" spans="1:16" x14ac:dyDescent="0.2">
      <c r="A174">
        <v>1</v>
      </c>
      <c r="B174" t="s">
        <v>61</v>
      </c>
      <c r="C174">
        <v>43018</v>
      </c>
      <c r="D174" t="s">
        <v>75</v>
      </c>
      <c r="E174" t="s">
        <v>75</v>
      </c>
      <c r="F174" t="s">
        <v>254</v>
      </c>
      <c r="G174" t="s">
        <v>62</v>
      </c>
      <c r="H174" t="s">
        <v>567</v>
      </c>
      <c r="I174" t="s">
        <v>512</v>
      </c>
      <c r="J174" t="s">
        <v>195</v>
      </c>
      <c r="K174" t="s">
        <v>76</v>
      </c>
      <c r="L174" t="s">
        <v>77</v>
      </c>
      <c r="M174" t="s">
        <v>197</v>
      </c>
      <c r="N174" t="s">
        <v>78</v>
      </c>
      <c r="O174">
        <v>545.16</v>
      </c>
      <c r="P174">
        <v>109.032</v>
      </c>
    </row>
    <row r="175" spans="1:16" x14ac:dyDescent="0.2">
      <c r="A175">
        <v>1</v>
      </c>
      <c r="B175" t="s">
        <v>61</v>
      </c>
      <c r="C175">
        <v>43018</v>
      </c>
      <c r="D175" t="s">
        <v>75</v>
      </c>
      <c r="E175" t="s">
        <v>75</v>
      </c>
      <c r="F175" t="s">
        <v>255</v>
      </c>
      <c r="G175" t="s">
        <v>62</v>
      </c>
      <c r="H175" t="s">
        <v>568</v>
      </c>
      <c r="I175" t="s">
        <v>512</v>
      </c>
      <c r="J175" t="s">
        <v>195</v>
      </c>
      <c r="K175" t="s">
        <v>76</v>
      </c>
      <c r="L175" t="s">
        <v>77</v>
      </c>
      <c r="M175" t="s">
        <v>197</v>
      </c>
      <c r="N175" t="s">
        <v>78</v>
      </c>
      <c r="O175">
        <v>545.16</v>
      </c>
      <c r="P175">
        <v>109.032</v>
      </c>
    </row>
    <row r="176" spans="1:16" x14ac:dyDescent="0.2">
      <c r="A176">
        <v>1</v>
      </c>
      <c r="B176" t="s">
        <v>61</v>
      </c>
      <c r="C176">
        <v>43018</v>
      </c>
      <c r="D176" t="s">
        <v>75</v>
      </c>
      <c r="E176" t="s">
        <v>75</v>
      </c>
      <c r="F176" t="s">
        <v>256</v>
      </c>
      <c r="G176" t="s">
        <v>62</v>
      </c>
      <c r="H176" t="s">
        <v>569</v>
      </c>
      <c r="I176" t="s">
        <v>512</v>
      </c>
      <c r="J176" t="s">
        <v>195</v>
      </c>
      <c r="K176" t="s">
        <v>76</v>
      </c>
      <c r="L176" t="s">
        <v>77</v>
      </c>
      <c r="M176" t="s">
        <v>197</v>
      </c>
      <c r="N176" t="s">
        <v>78</v>
      </c>
      <c r="O176">
        <v>545.16</v>
      </c>
      <c r="P176">
        <v>109.032</v>
      </c>
    </row>
    <row r="177" spans="1:16" x14ac:dyDescent="0.2">
      <c r="A177">
        <v>1</v>
      </c>
      <c r="B177" t="s">
        <v>61</v>
      </c>
      <c r="C177">
        <v>43018</v>
      </c>
      <c r="D177" t="s">
        <v>75</v>
      </c>
      <c r="E177" t="s">
        <v>75</v>
      </c>
      <c r="F177" t="s">
        <v>257</v>
      </c>
      <c r="G177" t="s">
        <v>62</v>
      </c>
      <c r="H177" t="s">
        <v>570</v>
      </c>
      <c r="I177" t="s">
        <v>512</v>
      </c>
      <c r="J177" t="s">
        <v>195</v>
      </c>
      <c r="K177" t="s">
        <v>76</v>
      </c>
      <c r="L177" t="s">
        <v>77</v>
      </c>
      <c r="M177" t="s">
        <v>197</v>
      </c>
      <c r="N177" t="s">
        <v>78</v>
      </c>
      <c r="O177">
        <v>545.16</v>
      </c>
      <c r="P177">
        <v>109.032</v>
      </c>
    </row>
    <row r="178" spans="1:16" x14ac:dyDescent="0.2">
      <c r="A178">
        <v>1</v>
      </c>
      <c r="B178" t="s">
        <v>61</v>
      </c>
      <c r="C178">
        <v>43018</v>
      </c>
      <c r="D178" t="s">
        <v>75</v>
      </c>
      <c r="E178" t="s">
        <v>75</v>
      </c>
      <c r="F178" t="s">
        <v>258</v>
      </c>
      <c r="G178" t="s">
        <v>62</v>
      </c>
      <c r="H178" t="s">
        <v>571</v>
      </c>
      <c r="I178" t="s">
        <v>512</v>
      </c>
      <c r="J178" t="s">
        <v>195</v>
      </c>
      <c r="K178" t="s">
        <v>76</v>
      </c>
      <c r="L178" t="s">
        <v>77</v>
      </c>
      <c r="M178" t="s">
        <v>197</v>
      </c>
      <c r="N178" t="s">
        <v>78</v>
      </c>
      <c r="O178">
        <v>545.16</v>
      </c>
      <c r="P178">
        <v>109.032</v>
      </c>
    </row>
    <row r="179" spans="1:16" x14ac:dyDescent="0.2">
      <c r="A179">
        <v>1</v>
      </c>
      <c r="B179" t="s">
        <v>61</v>
      </c>
      <c r="C179">
        <v>43018</v>
      </c>
      <c r="D179" t="s">
        <v>75</v>
      </c>
      <c r="E179" t="s">
        <v>75</v>
      </c>
      <c r="F179" t="s">
        <v>259</v>
      </c>
      <c r="G179" t="s">
        <v>62</v>
      </c>
      <c r="H179" t="s">
        <v>572</v>
      </c>
      <c r="I179" t="s">
        <v>512</v>
      </c>
      <c r="J179" t="s">
        <v>195</v>
      </c>
      <c r="K179" t="s">
        <v>76</v>
      </c>
      <c r="L179" t="s">
        <v>77</v>
      </c>
      <c r="M179" t="s">
        <v>197</v>
      </c>
      <c r="N179" t="s">
        <v>78</v>
      </c>
      <c r="O179">
        <v>545.16</v>
      </c>
      <c r="P179">
        <v>109.032</v>
      </c>
    </row>
    <row r="180" spans="1:16" x14ac:dyDescent="0.2">
      <c r="A180">
        <v>1</v>
      </c>
      <c r="B180" t="s">
        <v>61</v>
      </c>
      <c r="C180">
        <v>43018</v>
      </c>
      <c r="D180" t="s">
        <v>75</v>
      </c>
      <c r="E180" t="s">
        <v>75</v>
      </c>
      <c r="F180" t="s">
        <v>260</v>
      </c>
      <c r="G180" t="s">
        <v>62</v>
      </c>
      <c r="H180" t="s">
        <v>573</v>
      </c>
      <c r="I180" t="s">
        <v>512</v>
      </c>
      <c r="J180" t="s">
        <v>195</v>
      </c>
      <c r="K180" t="s">
        <v>76</v>
      </c>
      <c r="L180" t="s">
        <v>77</v>
      </c>
      <c r="M180" t="s">
        <v>197</v>
      </c>
      <c r="N180" t="s">
        <v>78</v>
      </c>
      <c r="O180">
        <v>545.16</v>
      </c>
      <c r="P180">
        <v>109.032</v>
      </c>
    </row>
    <row r="181" spans="1:16" x14ac:dyDescent="0.2">
      <c r="A181">
        <v>1</v>
      </c>
      <c r="B181" t="s">
        <v>61</v>
      </c>
      <c r="C181">
        <v>43018</v>
      </c>
      <c r="D181" t="s">
        <v>75</v>
      </c>
      <c r="E181" t="s">
        <v>75</v>
      </c>
      <c r="F181" t="s">
        <v>261</v>
      </c>
      <c r="G181" t="s">
        <v>62</v>
      </c>
      <c r="H181" t="s">
        <v>574</v>
      </c>
      <c r="I181" t="s">
        <v>512</v>
      </c>
      <c r="J181" t="s">
        <v>195</v>
      </c>
      <c r="K181" t="s">
        <v>76</v>
      </c>
      <c r="L181" t="s">
        <v>77</v>
      </c>
      <c r="M181" t="s">
        <v>197</v>
      </c>
      <c r="N181" t="s">
        <v>78</v>
      </c>
      <c r="O181">
        <v>545.16</v>
      </c>
      <c r="P181">
        <v>109.032</v>
      </c>
    </row>
    <row r="182" spans="1:16" x14ac:dyDescent="0.2">
      <c r="A182">
        <v>1</v>
      </c>
      <c r="B182" t="s">
        <v>61</v>
      </c>
      <c r="C182">
        <v>43018</v>
      </c>
      <c r="D182" t="s">
        <v>75</v>
      </c>
      <c r="E182" t="s">
        <v>75</v>
      </c>
      <c r="F182" t="s">
        <v>262</v>
      </c>
      <c r="G182" t="s">
        <v>62</v>
      </c>
      <c r="H182" t="s">
        <v>575</v>
      </c>
      <c r="I182" t="s">
        <v>512</v>
      </c>
      <c r="J182" t="s">
        <v>195</v>
      </c>
      <c r="K182" t="s">
        <v>76</v>
      </c>
      <c r="L182" t="s">
        <v>77</v>
      </c>
      <c r="M182" t="s">
        <v>197</v>
      </c>
      <c r="N182" t="s">
        <v>78</v>
      </c>
      <c r="O182">
        <v>545.16</v>
      </c>
      <c r="P182">
        <v>109.032</v>
      </c>
    </row>
    <row r="183" spans="1:16" x14ac:dyDescent="0.2">
      <c r="A183">
        <v>1</v>
      </c>
      <c r="B183" t="s">
        <v>61</v>
      </c>
      <c r="C183">
        <v>43018</v>
      </c>
      <c r="D183" t="s">
        <v>75</v>
      </c>
      <c r="E183" t="s">
        <v>75</v>
      </c>
      <c r="F183" t="s">
        <v>263</v>
      </c>
      <c r="G183" t="s">
        <v>62</v>
      </c>
      <c r="H183" t="s">
        <v>576</v>
      </c>
      <c r="I183" t="s">
        <v>512</v>
      </c>
      <c r="J183" t="s">
        <v>195</v>
      </c>
      <c r="K183" t="s">
        <v>76</v>
      </c>
      <c r="L183" t="s">
        <v>77</v>
      </c>
      <c r="M183" t="s">
        <v>197</v>
      </c>
      <c r="N183" t="s">
        <v>78</v>
      </c>
      <c r="O183">
        <v>545.16</v>
      </c>
      <c r="P183">
        <v>109.032</v>
      </c>
    </row>
    <row r="184" spans="1:16" x14ac:dyDescent="0.2">
      <c r="A184">
        <v>1</v>
      </c>
      <c r="B184" t="s">
        <v>61</v>
      </c>
      <c r="C184">
        <v>43018</v>
      </c>
      <c r="D184" t="s">
        <v>75</v>
      </c>
      <c r="E184" t="s">
        <v>75</v>
      </c>
      <c r="F184" t="s">
        <v>264</v>
      </c>
      <c r="G184" t="s">
        <v>62</v>
      </c>
      <c r="H184" t="s">
        <v>577</v>
      </c>
      <c r="I184" t="s">
        <v>512</v>
      </c>
      <c r="J184" t="s">
        <v>195</v>
      </c>
      <c r="K184" t="s">
        <v>76</v>
      </c>
      <c r="L184" t="s">
        <v>77</v>
      </c>
      <c r="M184" t="s">
        <v>197</v>
      </c>
      <c r="N184" t="s">
        <v>78</v>
      </c>
      <c r="O184">
        <v>545.16</v>
      </c>
      <c r="P184">
        <v>109.032</v>
      </c>
    </row>
    <row r="185" spans="1:16" x14ac:dyDescent="0.2">
      <c r="A185">
        <v>1</v>
      </c>
      <c r="B185" t="s">
        <v>61</v>
      </c>
      <c r="C185">
        <v>43018</v>
      </c>
      <c r="D185" t="s">
        <v>75</v>
      </c>
      <c r="E185" t="s">
        <v>75</v>
      </c>
      <c r="F185" t="s">
        <v>265</v>
      </c>
      <c r="G185" t="s">
        <v>62</v>
      </c>
      <c r="H185" t="s">
        <v>578</v>
      </c>
      <c r="I185" t="s">
        <v>512</v>
      </c>
      <c r="J185" t="s">
        <v>195</v>
      </c>
      <c r="K185" t="s">
        <v>76</v>
      </c>
      <c r="L185" t="s">
        <v>77</v>
      </c>
      <c r="M185" t="s">
        <v>197</v>
      </c>
      <c r="N185" t="s">
        <v>78</v>
      </c>
      <c r="O185">
        <v>545.16</v>
      </c>
      <c r="P185">
        <v>109.032</v>
      </c>
    </row>
    <row r="186" spans="1:16" x14ac:dyDescent="0.2">
      <c r="A186">
        <v>1</v>
      </c>
      <c r="B186" t="s">
        <v>61</v>
      </c>
      <c r="C186">
        <v>43018</v>
      </c>
      <c r="D186" t="s">
        <v>75</v>
      </c>
      <c r="E186" t="s">
        <v>75</v>
      </c>
      <c r="F186" t="s">
        <v>266</v>
      </c>
      <c r="G186" t="s">
        <v>62</v>
      </c>
      <c r="H186" t="s">
        <v>579</v>
      </c>
      <c r="I186" t="s">
        <v>512</v>
      </c>
      <c r="J186" t="s">
        <v>195</v>
      </c>
      <c r="K186" t="s">
        <v>76</v>
      </c>
      <c r="L186" t="s">
        <v>77</v>
      </c>
      <c r="M186" t="s">
        <v>197</v>
      </c>
      <c r="N186" t="s">
        <v>78</v>
      </c>
      <c r="O186">
        <v>545.16</v>
      </c>
      <c r="P186">
        <v>109.032</v>
      </c>
    </row>
    <row r="187" spans="1:16" x14ac:dyDescent="0.2">
      <c r="A187">
        <v>1</v>
      </c>
      <c r="B187" t="s">
        <v>61</v>
      </c>
      <c r="C187">
        <v>43018</v>
      </c>
      <c r="D187" t="s">
        <v>75</v>
      </c>
      <c r="E187" t="s">
        <v>75</v>
      </c>
      <c r="F187" t="s">
        <v>267</v>
      </c>
      <c r="G187" t="s">
        <v>62</v>
      </c>
      <c r="H187" t="s">
        <v>580</v>
      </c>
      <c r="I187" t="s">
        <v>512</v>
      </c>
      <c r="J187" t="s">
        <v>195</v>
      </c>
      <c r="K187" t="s">
        <v>76</v>
      </c>
      <c r="L187" t="s">
        <v>77</v>
      </c>
      <c r="M187" t="s">
        <v>197</v>
      </c>
      <c r="N187" t="s">
        <v>78</v>
      </c>
      <c r="O187">
        <v>545.16</v>
      </c>
      <c r="P187">
        <v>109.032</v>
      </c>
    </row>
    <row r="188" spans="1:16" x14ac:dyDescent="0.2">
      <c r="A188">
        <v>1</v>
      </c>
      <c r="B188" t="s">
        <v>61</v>
      </c>
      <c r="C188">
        <v>43018</v>
      </c>
      <c r="D188" t="s">
        <v>75</v>
      </c>
      <c r="E188" t="s">
        <v>75</v>
      </c>
      <c r="F188" t="s">
        <v>268</v>
      </c>
      <c r="G188" t="s">
        <v>62</v>
      </c>
      <c r="H188" t="s">
        <v>581</v>
      </c>
      <c r="I188" t="s">
        <v>512</v>
      </c>
      <c r="J188" t="s">
        <v>195</v>
      </c>
      <c r="K188" t="s">
        <v>76</v>
      </c>
      <c r="L188" t="s">
        <v>77</v>
      </c>
      <c r="M188" t="s">
        <v>197</v>
      </c>
      <c r="N188" t="s">
        <v>78</v>
      </c>
      <c r="O188">
        <v>545.16</v>
      </c>
      <c r="P188">
        <v>109.032</v>
      </c>
    </row>
    <row r="189" spans="1:16" x14ac:dyDescent="0.2">
      <c r="A189">
        <v>1</v>
      </c>
      <c r="B189" t="s">
        <v>61</v>
      </c>
      <c r="C189">
        <v>43018</v>
      </c>
      <c r="D189" t="s">
        <v>75</v>
      </c>
      <c r="E189" t="s">
        <v>75</v>
      </c>
      <c r="F189" t="s">
        <v>269</v>
      </c>
      <c r="G189" t="s">
        <v>62</v>
      </c>
      <c r="H189" t="s">
        <v>582</v>
      </c>
      <c r="I189" t="s">
        <v>512</v>
      </c>
      <c r="J189" t="s">
        <v>195</v>
      </c>
      <c r="K189" t="s">
        <v>76</v>
      </c>
      <c r="L189" t="s">
        <v>77</v>
      </c>
      <c r="M189" t="s">
        <v>197</v>
      </c>
      <c r="N189" t="s">
        <v>78</v>
      </c>
      <c r="O189">
        <v>545.16</v>
      </c>
      <c r="P189">
        <v>109.032</v>
      </c>
    </row>
    <row r="190" spans="1:16" x14ac:dyDescent="0.2">
      <c r="A190">
        <v>1</v>
      </c>
      <c r="B190" t="s">
        <v>61</v>
      </c>
      <c r="C190">
        <v>43018</v>
      </c>
      <c r="D190" t="s">
        <v>75</v>
      </c>
      <c r="E190" t="s">
        <v>75</v>
      </c>
      <c r="F190" t="s">
        <v>270</v>
      </c>
      <c r="G190" t="s">
        <v>62</v>
      </c>
      <c r="H190" t="s">
        <v>583</v>
      </c>
      <c r="I190" t="s">
        <v>512</v>
      </c>
      <c r="J190" t="s">
        <v>195</v>
      </c>
      <c r="K190" t="s">
        <v>76</v>
      </c>
      <c r="L190" t="s">
        <v>77</v>
      </c>
      <c r="M190" t="s">
        <v>197</v>
      </c>
      <c r="N190" t="s">
        <v>78</v>
      </c>
      <c r="O190">
        <v>545.16</v>
      </c>
      <c r="P190">
        <v>109.032</v>
      </c>
    </row>
    <row r="191" spans="1:16" x14ac:dyDescent="0.2">
      <c r="A191">
        <v>1</v>
      </c>
      <c r="B191" t="s">
        <v>61</v>
      </c>
      <c r="C191">
        <v>43018</v>
      </c>
      <c r="D191" t="s">
        <v>75</v>
      </c>
      <c r="E191" t="s">
        <v>75</v>
      </c>
      <c r="F191" t="s">
        <v>271</v>
      </c>
      <c r="G191" t="s">
        <v>62</v>
      </c>
      <c r="H191" t="s">
        <v>584</v>
      </c>
      <c r="I191" t="s">
        <v>512</v>
      </c>
      <c r="J191" t="s">
        <v>195</v>
      </c>
      <c r="K191" t="s">
        <v>76</v>
      </c>
      <c r="L191" t="s">
        <v>77</v>
      </c>
      <c r="M191" t="s">
        <v>197</v>
      </c>
      <c r="N191" t="s">
        <v>78</v>
      </c>
      <c r="O191">
        <v>545.16</v>
      </c>
      <c r="P191">
        <v>109.032</v>
      </c>
    </row>
    <row r="192" spans="1:16" x14ac:dyDescent="0.2">
      <c r="A192">
        <v>1</v>
      </c>
      <c r="B192" t="s">
        <v>61</v>
      </c>
      <c r="C192">
        <v>43018</v>
      </c>
      <c r="D192" t="s">
        <v>75</v>
      </c>
      <c r="E192" t="s">
        <v>75</v>
      </c>
      <c r="F192" t="s">
        <v>272</v>
      </c>
      <c r="G192" t="s">
        <v>62</v>
      </c>
      <c r="H192" t="s">
        <v>585</v>
      </c>
      <c r="I192" t="s">
        <v>512</v>
      </c>
      <c r="J192" t="s">
        <v>195</v>
      </c>
      <c r="K192" t="s">
        <v>76</v>
      </c>
      <c r="L192" t="s">
        <v>77</v>
      </c>
      <c r="M192" t="s">
        <v>197</v>
      </c>
      <c r="N192" t="s">
        <v>78</v>
      </c>
      <c r="O192">
        <v>545.16</v>
      </c>
      <c r="P192">
        <v>109.032</v>
      </c>
    </row>
    <row r="193" spans="1:16" x14ac:dyDescent="0.2">
      <c r="A193">
        <v>1</v>
      </c>
      <c r="B193" t="s">
        <v>61</v>
      </c>
      <c r="C193">
        <v>43018</v>
      </c>
      <c r="D193" t="s">
        <v>75</v>
      </c>
      <c r="E193" t="s">
        <v>75</v>
      </c>
      <c r="F193" t="s">
        <v>273</v>
      </c>
      <c r="G193" t="s">
        <v>62</v>
      </c>
      <c r="H193" t="s">
        <v>586</v>
      </c>
      <c r="I193" t="s">
        <v>512</v>
      </c>
      <c r="J193" t="s">
        <v>195</v>
      </c>
      <c r="K193" t="s">
        <v>76</v>
      </c>
      <c r="L193" t="s">
        <v>77</v>
      </c>
      <c r="M193" t="s">
        <v>197</v>
      </c>
      <c r="N193" t="s">
        <v>78</v>
      </c>
      <c r="O193">
        <v>545.16</v>
      </c>
      <c r="P193">
        <v>109.032</v>
      </c>
    </row>
    <row r="194" spans="1:16" x14ac:dyDescent="0.2">
      <c r="A194">
        <v>1</v>
      </c>
      <c r="B194" t="s">
        <v>61</v>
      </c>
      <c r="C194">
        <v>43018</v>
      </c>
      <c r="D194" t="s">
        <v>75</v>
      </c>
      <c r="E194" t="s">
        <v>75</v>
      </c>
      <c r="F194" t="s">
        <v>274</v>
      </c>
      <c r="G194" t="s">
        <v>62</v>
      </c>
      <c r="H194" t="s">
        <v>587</v>
      </c>
      <c r="I194" t="s">
        <v>512</v>
      </c>
      <c r="J194" t="s">
        <v>195</v>
      </c>
      <c r="K194" t="s">
        <v>76</v>
      </c>
      <c r="L194" t="s">
        <v>77</v>
      </c>
      <c r="M194" t="s">
        <v>197</v>
      </c>
      <c r="N194" t="s">
        <v>78</v>
      </c>
      <c r="O194">
        <v>545.16</v>
      </c>
      <c r="P194">
        <v>109.032</v>
      </c>
    </row>
    <row r="195" spans="1:16" x14ac:dyDescent="0.2">
      <c r="A195">
        <v>1</v>
      </c>
      <c r="B195" t="s">
        <v>61</v>
      </c>
      <c r="C195">
        <v>43018</v>
      </c>
      <c r="D195" t="s">
        <v>75</v>
      </c>
      <c r="E195" t="s">
        <v>75</v>
      </c>
      <c r="F195" t="s">
        <v>275</v>
      </c>
      <c r="G195" t="s">
        <v>62</v>
      </c>
      <c r="H195" t="s">
        <v>588</v>
      </c>
      <c r="I195" t="s">
        <v>512</v>
      </c>
      <c r="J195" t="s">
        <v>195</v>
      </c>
      <c r="K195" t="s">
        <v>76</v>
      </c>
      <c r="L195" t="s">
        <v>77</v>
      </c>
      <c r="M195" t="s">
        <v>197</v>
      </c>
      <c r="N195" t="s">
        <v>78</v>
      </c>
      <c r="O195">
        <v>545.16</v>
      </c>
      <c r="P195">
        <v>109.032</v>
      </c>
    </row>
    <row r="196" spans="1:16" x14ac:dyDescent="0.2">
      <c r="A196">
        <v>1</v>
      </c>
      <c r="B196" t="s">
        <v>61</v>
      </c>
      <c r="C196">
        <v>43018</v>
      </c>
      <c r="D196" t="s">
        <v>75</v>
      </c>
      <c r="E196" t="s">
        <v>75</v>
      </c>
      <c r="F196" t="s">
        <v>276</v>
      </c>
      <c r="G196" t="s">
        <v>62</v>
      </c>
      <c r="H196" t="s">
        <v>589</v>
      </c>
      <c r="I196" t="s">
        <v>512</v>
      </c>
      <c r="J196" t="s">
        <v>195</v>
      </c>
      <c r="K196" t="s">
        <v>76</v>
      </c>
      <c r="L196" t="s">
        <v>77</v>
      </c>
      <c r="M196" t="s">
        <v>197</v>
      </c>
      <c r="N196" t="s">
        <v>78</v>
      </c>
      <c r="O196">
        <v>545.16</v>
      </c>
      <c r="P196">
        <v>109.032</v>
      </c>
    </row>
    <row r="197" spans="1:16" x14ac:dyDescent="0.2">
      <c r="A197">
        <v>1</v>
      </c>
      <c r="B197" t="s">
        <v>61</v>
      </c>
      <c r="C197">
        <v>43018</v>
      </c>
      <c r="D197" t="s">
        <v>75</v>
      </c>
      <c r="E197" t="s">
        <v>75</v>
      </c>
      <c r="F197" t="s">
        <v>277</v>
      </c>
      <c r="G197" t="s">
        <v>62</v>
      </c>
      <c r="H197" t="s">
        <v>590</v>
      </c>
      <c r="I197" t="s">
        <v>512</v>
      </c>
      <c r="J197" t="s">
        <v>195</v>
      </c>
      <c r="K197" t="s">
        <v>76</v>
      </c>
      <c r="L197" t="s">
        <v>77</v>
      </c>
      <c r="M197" t="s">
        <v>197</v>
      </c>
      <c r="N197" t="s">
        <v>78</v>
      </c>
      <c r="O197">
        <v>545.16</v>
      </c>
      <c r="P197">
        <v>109.032</v>
      </c>
    </row>
    <row r="198" spans="1:16" x14ac:dyDescent="0.2">
      <c r="A198">
        <v>1</v>
      </c>
      <c r="B198" t="s">
        <v>61</v>
      </c>
      <c r="C198">
        <v>43018</v>
      </c>
      <c r="D198" t="s">
        <v>75</v>
      </c>
      <c r="E198" t="s">
        <v>75</v>
      </c>
      <c r="F198" t="s">
        <v>278</v>
      </c>
      <c r="G198" t="s">
        <v>62</v>
      </c>
      <c r="H198" t="s">
        <v>591</v>
      </c>
      <c r="I198" t="s">
        <v>512</v>
      </c>
      <c r="J198" t="s">
        <v>195</v>
      </c>
      <c r="K198" t="s">
        <v>76</v>
      </c>
      <c r="L198" t="s">
        <v>77</v>
      </c>
      <c r="M198" t="s">
        <v>197</v>
      </c>
      <c r="N198" t="s">
        <v>78</v>
      </c>
      <c r="O198">
        <v>545.16</v>
      </c>
      <c r="P198">
        <v>109.032</v>
      </c>
    </row>
    <row r="199" spans="1:16" x14ac:dyDescent="0.2">
      <c r="A199">
        <v>1</v>
      </c>
      <c r="B199" t="s">
        <v>61</v>
      </c>
      <c r="C199">
        <v>43018</v>
      </c>
      <c r="D199" t="s">
        <v>75</v>
      </c>
      <c r="E199" t="s">
        <v>75</v>
      </c>
      <c r="F199" t="s">
        <v>279</v>
      </c>
      <c r="G199" t="s">
        <v>62</v>
      </c>
      <c r="H199" t="s">
        <v>592</v>
      </c>
      <c r="I199" t="s">
        <v>512</v>
      </c>
      <c r="J199" t="s">
        <v>195</v>
      </c>
      <c r="K199" t="s">
        <v>76</v>
      </c>
      <c r="L199" t="s">
        <v>77</v>
      </c>
      <c r="M199" t="s">
        <v>197</v>
      </c>
      <c r="N199" t="s">
        <v>78</v>
      </c>
      <c r="O199">
        <v>545.16</v>
      </c>
      <c r="P199">
        <v>109.032</v>
      </c>
    </row>
    <row r="200" spans="1:16" x14ac:dyDescent="0.2">
      <c r="A200">
        <v>1</v>
      </c>
      <c r="B200" t="s">
        <v>61</v>
      </c>
      <c r="C200">
        <v>43018</v>
      </c>
      <c r="D200" t="s">
        <v>75</v>
      </c>
      <c r="E200" t="s">
        <v>75</v>
      </c>
      <c r="F200" t="s">
        <v>280</v>
      </c>
      <c r="G200" t="s">
        <v>62</v>
      </c>
      <c r="H200" t="s">
        <v>593</v>
      </c>
      <c r="I200" t="s">
        <v>512</v>
      </c>
      <c r="J200" t="s">
        <v>195</v>
      </c>
      <c r="K200" t="s">
        <v>76</v>
      </c>
      <c r="L200" t="s">
        <v>77</v>
      </c>
      <c r="M200" t="s">
        <v>197</v>
      </c>
      <c r="N200" t="s">
        <v>78</v>
      </c>
      <c r="O200">
        <v>545.16</v>
      </c>
      <c r="P200">
        <v>109.032</v>
      </c>
    </row>
    <row r="201" spans="1:16" x14ac:dyDescent="0.2">
      <c r="A201">
        <v>1</v>
      </c>
      <c r="B201" t="s">
        <v>61</v>
      </c>
      <c r="C201">
        <v>43018</v>
      </c>
      <c r="D201" t="s">
        <v>75</v>
      </c>
      <c r="E201" t="s">
        <v>75</v>
      </c>
      <c r="F201" t="s">
        <v>281</v>
      </c>
      <c r="G201" t="s">
        <v>62</v>
      </c>
      <c r="H201" t="s">
        <v>594</v>
      </c>
      <c r="I201" t="s">
        <v>512</v>
      </c>
      <c r="J201" t="s">
        <v>195</v>
      </c>
      <c r="K201" t="s">
        <v>76</v>
      </c>
      <c r="L201" t="s">
        <v>77</v>
      </c>
      <c r="M201" t="s">
        <v>197</v>
      </c>
      <c r="N201" t="s">
        <v>78</v>
      </c>
      <c r="O201">
        <v>545.16</v>
      </c>
      <c r="P201">
        <v>109.032</v>
      </c>
    </row>
    <row r="202" spans="1:16" x14ac:dyDescent="0.2">
      <c r="A202">
        <v>1</v>
      </c>
      <c r="B202" t="s">
        <v>61</v>
      </c>
      <c r="C202">
        <v>43018</v>
      </c>
      <c r="D202" t="s">
        <v>75</v>
      </c>
      <c r="E202" t="s">
        <v>75</v>
      </c>
      <c r="F202" t="s">
        <v>282</v>
      </c>
      <c r="G202" t="s">
        <v>62</v>
      </c>
      <c r="H202" t="s">
        <v>595</v>
      </c>
      <c r="I202" t="s">
        <v>512</v>
      </c>
      <c r="J202" t="s">
        <v>195</v>
      </c>
      <c r="K202" t="s">
        <v>76</v>
      </c>
      <c r="L202" t="s">
        <v>77</v>
      </c>
      <c r="M202" t="s">
        <v>197</v>
      </c>
      <c r="N202" t="s">
        <v>78</v>
      </c>
      <c r="O202">
        <v>545.16</v>
      </c>
      <c r="P202">
        <v>109.032</v>
      </c>
    </row>
    <row r="203" spans="1:16" x14ac:dyDescent="0.2">
      <c r="A203">
        <v>1</v>
      </c>
      <c r="B203" t="s">
        <v>61</v>
      </c>
      <c r="C203">
        <v>43018</v>
      </c>
      <c r="D203" t="s">
        <v>75</v>
      </c>
      <c r="E203" t="s">
        <v>75</v>
      </c>
      <c r="F203" t="s">
        <v>283</v>
      </c>
      <c r="G203" t="s">
        <v>62</v>
      </c>
      <c r="H203" t="s">
        <v>596</v>
      </c>
      <c r="I203" t="s">
        <v>512</v>
      </c>
      <c r="J203" t="s">
        <v>195</v>
      </c>
      <c r="K203" t="s">
        <v>76</v>
      </c>
      <c r="L203" t="s">
        <v>77</v>
      </c>
      <c r="M203" t="s">
        <v>197</v>
      </c>
      <c r="N203" t="s">
        <v>78</v>
      </c>
      <c r="O203">
        <v>545.16</v>
      </c>
      <c r="P203">
        <v>109.032</v>
      </c>
    </row>
    <row r="204" spans="1:16" x14ac:dyDescent="0.2">
      <c r="A204">
        <v>1</v>
      </c>
      <c r="B204" t="s">
        <v>61</v>
      </c>
      <c r="C204">
        <v>43018</v>
      </c>
      <c r="D204" t="s">
        <v>75</v>
      </c>
      <c r="E204" t="s">
        <v>75</v>
      </c>
      <c r="F204" t="s">
        <v>284</v>
      </c>
      <c r="G204" t="s">
        <v>62</v>
      </c>
      <c r="H204" t="s">
        <v>597</v>
      </c>
      <c r="I204" t="s">
        <v>512</v>
      </c>
      <c r="J204" t="s">
        <v>195</v>
      </c>
      <c r="K204" t="s">
        <v>76</v>
      </c>
      <c r="L204" t="s">
        <v>77</v>
      </c>
      <c r="M204" t="s">
        <v>197</v>
      </c>
      <c r="N204" t="s">
        <v>78</v>
      </c>
      <c r="O204">
        <v>545.16</v>
      </c>
      <c r="P204">
        <v>109.032</v>
      </c>
    </row>
    <row r="205" spans="1:16" x14ac:dyDescent="0.2">
      <c r="A205">
        <v>1</v>
      </c>
      <c r="B205" t="s">
        <v>61</v>
      </c>
      <c r="C205">
        <v>43018</v>
      </c>
      <c r="D205" t="s">
        <v>75</v>
      </c>
      <c r="E205" t="s">
        <v>75</v>
      </c>
      <c r="F205" t="s">
        <v>285</v>
      </c>
      <c r="G205" t="s">
        <v>62</v>
      </c>
      <c r="H205" t="s">
        <v>598</v>
      </c>
      <c r="I205" t="s">
        <v>512</v>
      </c>
      <c r="J205" t="s">
        <v>195</v>
      </c>
      <c r="K205" t="s">
        <v>76</v>
      </c>
      <c r="L205" t="s">
        <v>77</v>
      </c>
      <c r="M205" t="s">
        <v>197</v>
      </c>
      <c r="N205" t="s">
        <v>78</v>
      </c>
      <c r="O205">
        <v>545.16</v>
      </c>
      <c r="P205">
        <v>109.032</v>
      </c>
    </row>
    <row r="206" spans="1:16" x14ac:dyDescent="0.2">
      <c r="A206">
        <v>1</v>
      </c>
      <c r="B206" t="s">
        <v>61</v>
      </c>
      <c r="C206">
        <v>43018</v>
      </c>
      <c r="D206" t="s">
        <v>75</v>
      </c>
      <c r="E206" t="s">
        <v>75</v>
      </c>
      <c r="F206" t="s">
        <v>286</v>
      </c>
      <c r="G206" t="s">
        <v>62</v>
      </c>
      <c r="H206" t="s">
        <v>599</v>
      </c>
      <c r="I206" t="s">
        <v>512</v>
      </c>
      <c r="J206" t="s">
        <v>195</v>
      </c>
      <c r="K206" t="s">
        <v>76</v>
      </c>
      <c r="L206" t="s">
        <v>77</v>
      </c>
      <c r="M206" t="s">
        <v>197</v>
      </c>
      <c r="N206" t="s">
        <v>78</v>
      </c>
      <c r="O206">
        <v>545.16</v>
      </c>
      <c r="P206">
        <v>109.032</v>
      </c>
    </row>
    <row r="207" spans="1:16" x14ac:dyDescent="0.2">
      <c r="A207">
        <v>1</v>
      </c>
      <c r="B207" t="s">
        <v>61</v>
      </c>
      <c r="C207">
        <v>43018</v>
      </c>
      <c r="D207" t="s">
        <v>75</v>
      </c>
      <c r="E207" t="s">
        <v>75</v>
      </c>
      <c r="F207" t="s">
        <v>287</v>
      </c>
      <c r="G207" t="s">
        <v>62</v>
      </c>
      <c r="H207" t="s">
        <v>600</v>
      </c>
      <c r="I207" t="s">
        <v>512</v>
      </c>
      <c r="J207" t="s">
        <v>195</v>
      </c>
      <c r="K207" t="s">
        <v>76</v>
      </c>
      <c r="L207" t="s">
        <v>77</v>
      </c>
      <c r="M207" t="s">
        <v>197</v>
      </c>
      <c r="N207" t="s">
        <v>78</v>
      </c>
      <c r="O207">
        <v>545.16</v>
      </c>
      <c r="P207">
        <v>109.032</v>
      </c>
    </row>
    <row r="208" spans="1:16" x14ac:dyDescent="0.2">
      <c r="A208">
        <v>1</v>
      </c>
      <c r="B208" t="s">
        <v>61</v>
      </c>
      <c r="C208">
        <v>43018</v>
      </c>
      <c r="D208" t="s">
        <v>75</v>
      </c>
      <c r="E208" t="s">
        <v>75</v>
      </c>
      <c r="F208" t="s">
        <v>288</v>
      </c>
      <c r="G208" t="s">
        <v>62</v>
      </c>
      <c r="H208" t="s">
        <v>601</v>
      </c>
      <c r="I208" t="s">
        <v>512</v>
      </c>
      <c r="J208" t="s">
        <v>195</v>
      </c>
      <c r="K208" t="s">
        <v>76</v>
      </c>
      <c r="L208" t="s">
        <v>77</v>
      </c>
      <c r="M208" t="s">
        <v>197</v>
      </c>
      <c r="N208" t="s">
        <v>78</v>
      </c>
      <c r="O208">
        <v>545.16</v>
      </c>
      <c r="P208">
        <v>109.032</v>
      </c>
    </row>
    <row r="209" spans="1:16" x14ac:dyDescent="0.2">
      <c r="A209">
        <v>1</v>
      </c>
      <c r="B209" t="s">
        <v>61</v>
      </c>
      <c r="C209">
        <v>43018</v>
      </c>
      <c r="D209" t="s">
        <v>75</v>
      </c>
      <c r="E209" t="s">
        <v>75</v>
      </c>
      <c r="F209" t="s">
        <v>289</v>
      </c>
      <c r="G209" t="s">
        <v>62</v>
      </c>
      <c r="H209" t="s">
        <v>602</v>
      </c>
      <c r="I209" t="s">
        <v>512</v>
      </c>
      <c r="J209" t="s">
        <v>195</v>
      </c>
      <c r="K209" t="s">
        <v>76</v>
      </c>
      <c r="L209" t="s">
        <v>77</v>
      </c>
      <c r="M209" t="s">
        <v>197</v>
      </c>
      <c r="N209" t="s">
        <v>78</v>
      </c>
      <c r="O209">
        <v>545.16</v>
      </c>
      <c r="P209">
        <v>109.032</v>
      </c>
    </row>
    <row r="210" spans="1:16" x14ac:dyDescent="0.2">
      <c r="A210">
        <v>1</v>
      </c>
      <c r="B210" t="s">
        <v>61</v>
      </c>
      <c r="C210">
        <v>43018</v>
      </c>
      <c r="D210" t="s">
        <v>75</v>
      </c>
      <c r="E210" t="s">
        <v>75</v>
      </c>
      <c r="F210" t="s">
        <v>290</v>
      </c>
      <c r="G210" t="s">
        <v>62</v>
      </c>
      <c r="H210" t="s">
        <v>603</v>
      </c>
      <c r="I210" t="s">
        <v>512</v>
      </c>
      <c r="J210" t="s">
        <v>195</v>
      </c>
      <c r="K210" t="s">
        <v>76</v>
      </c>
      <c r="L210" t="s">
        <v>77</v>
      </c>
      <c r="M210" t="s">
        <v>197</v>
      </c>
      <c r="N210" t="s">
        <v>78</v>
      </c>
      <c r="O210">
        <v>545.16</v>
      </c>
      <c r="P210">
        <v>109.032</v>
      </c>
    </row>
    <row r="211" spans="1:16" x14ac:dyDescent="0.2">
      <c r="A211">
        <v>1</v>
      </c>
      <c r="B211" t="s">
        <v>61</v>
      </c>
      <c r="C211">
        <v>43018</v>
      </c>
      <c r="D211" t="s">
        <v>75</v>
      </c>
      <c r="E211" t="s">
        <v>75</v>
      </c>
      <c r="F211" t="s">
        <v>291</v>
      </c>
      <c r="G211" t="s">
        <v>62</v>
      </c>
      <c r="H211" t="s">
        <v>604</v>
      </c>
      <c r="I211" t="s">
        <v>512</v>
      </c>
      <c r="J211" t="s">
        <v>195</v>
      </c>
      <c r="K211" t="s">
        <v>76</v>
      </c>
      <c r="L211" t="s">
        <v>77</v>
      </c>
      <c r="M211" t="s">
        <v>197</v>
      </c>
      <c r="N211" t="s">
        <v>78</v>
      </c>
      <c r="O211">
        <v>545.16</v>
      </c>
      <c r="P211">
        <v>109.032</v>
      </c>
    </row>
    <row r="212" spans="1:16" x14ac:dyDescent="0.2">
      <c r="A212">
        <v>1</v>
      </c>
      <c r="B212" t="s">
        <v>61</v>
      </c>
      <c r="C212">
        <v>43018</v>
      </c>
      <c r="D212" t="s">
        <v>75</v>
      </c>
      <c r="E212" t="s">
        <v>75</v>
      </c>
      <c r="F212" t="s">
        <v>292</v>
      </c>
      <c r="G212" t="s">
        <v>62</v>
      </c>
      <c r="H212" t="s">
        <v>605</v>
      </c>
      <c r="I212" t="s">
        <v>512</v>
      </c>
      <c r="J212" t="s">
        <v>195</v>
      </c>
      <c r="K212" t="s">
        <v>76</v>
      </c>
      <c r="L212" t="s">
        <v>77</v>
      </c>
      <c r="M212" t="s">
        <v>197</v>
      </c>
      <c r="N212" t="s">
        <v>78</v>
      </c>
      <c r="O212">
        <v>545.16</v>
      </c>
      <c r="P212">
        <v>109.032</v>
      </c>
    </row>
    <row r="213" spans="1:16" x14ac:dyDescent="0.2">
      <c r="A213">
        <v>1</v>
      </c>
      <c r="B213" t="s">
        <v>61</v>
      </c>
      <c r="C213">
        <v>43018</v>
      </c>
      <c r="D213" t="s">
        <v>75</v>
      </c>
      <c r="E213" t="s">
        <v>75</v>
      </c>
      <c r="F213" t="s">
        <v>293</v>
      </c>
      <c r="G213" t="s">
        <v>62</v>
      </c>
      <c r="H213" t="s">
        <v>606</v>
      </c>
      <c r="I213" t="s">
        <v>512</v>
      </c>
      <c r="J213" t="s">
        <v>195</v>
      </c>
      <c r="K213" t="s">
        <v>76</v>
      </c>
      <c r="L213" t="s">
        <v>77</v>
      </c>
      <c r="M213" t="s">
        <v>197</v>
      </c>
      <c r="N213" t="s">
        <v>78</v>
      </c>
      <c r="O213">
        <v>545.16</v>
      </c>
      <c r="P213">
        <v>109.032</v>
      </c>
    </row>
    <row r="214" spans="1:16" x14ac:dyDescent="0.2">
      <c r="A214">
        <v>1</v>
      </c>
      <c r="B214" t="s">
        <v>61</v>
      </c>
      <c r="C214">
        <v>43018</v>
      </c>
      <c r="D214" t="s">
        <v>75</v>
      </c>
      <c r="E214" t="s">
        <v>75</v>
      </c>
      <c r="F214" t="s">
        <v>294</v>
      </c>
      <c r="G214" t="s">
        <v>62</v>
      </c>
      <c r="H214" t="s">
        <v>607</v>
      </c>
      <c r="I214" t="s">
        <v>512</v>
      </c>
      <c r="J214" t="s">
        <v>195</v>
      </c>
      <c r="K214" t="s">
        <v>76</v>
      </c>
      <c r="L214" t="s">
        <v>77</v>
      </c>
      <c r="M214" t="s">
        <v>197</v>
      </c>
      <c r="N214" t="s">
        <v>78</v>
      </c>
      <c r="O214">
        <v>545.16</v>
      </c>
      <c r="P214">
        <v>109.032</v>
      </c>
    </row>
    <row r="215" spans="1:16" x14ac:dyDescent="0.2">
      <c r="A215">
        <v>1</v>
      </c>
      <c r="B215" t="s">
        <v>61</v>
      </c>
      <c r="C215">
        <v>43018</v>
      </c>
      <c r="D215" t="s">
        <v>75</v>
      </c>
      <c r="E215" t="s">
        <v>75</v>
      </c>
      <c r="F215" t="s">
        <v>295</v>
      </c>
      <c r="G215" t="s">
        <v>62</v>
      </c>
      <c r="H215" t="s">
        <v>608</v>
      </c>
      <c r="I215" t="s">
        <v>512</v>
      </c>
      <c r="J215" t="s">
        <v>195</v>
      </c>
      <c r="K215" t="s">
        <v>76</v>
      </c>
      <c r="L215" t="s">
        <v>77</v>
      </c>
      <c r="M215" t="s">
        <v>197</v>
      </c>
      <c r="N215" t="s">
        <v>78</v>
      </c>
      <c r="O215">
        <v>545.16</v>
      </c>
      <c r="P215">
        <v>109.032</v>
      </c>
    </row>
    <row r="216" spans="1:16" x14ac:dyDescent="0.2">
      <c r="A216">
        <v>1</v>
      </c>
      <c r="B216" t="s">
        <v>61</v>
      </c>
      <c r="C216">
        <v>43018</v>
      </c>
      <c r="D216" t="s">
        <v>75</v>
      </c>
      <c r="E216" t="s">
        <v>75</v>
      </c>
      <c r="F216" t="s">
        <v>296</v>
      </c>
      <c r="G216" t="s">
        <v>62</v>
      </c>
      <c r="H216" t="s">
        <v>609</v>
      </c>
      <c r="I216" t="s">
        <v>512</v>
      </c>
      <c r="J216" t="s">
        <v>195</v>
      </c>
      <c r="K216" t="s">
        <v>76</v>
      </c>
      <c r="L216" t="s">
        <v>77</v>
      </c>
      <c r="M216" t="s">
        <v>197</v>
      </c>
      <c r="N216" t="s">
        <v>78</v>
      </c>
      <c r="O216">
        <v>545.16</v>
      </c>
      <c r="P216">
        <v>109.032</v>
      </c>
    </row>
    <row r="217" spans="1:16" x14ac:dyDescent="0.2">
      <c r="A217">
        <v>1</v>
      </c>
      <c r="B217" t="s">
        <v>61</v>
      </c>
      <c r="C217">
        <v>43018</v>
      </c>
      <c r="D217" t="s">
        <v>75</v>
      </c>
      <c r="E217" t="s">
        <v>75</v>
      </c>
      <c r="F217" t="s">
        <v>297</v>
      </c>
      <c r="G217" t="s">
        <v>62</v>
      </c>
      <c r="H217" t="s">
        <v>610</v>
      </c>
      <c r="I217" t="s">
        <v>512</v>
      </c>
      <c r="J217" t="s">
        <v>195</v>
      </c>
      <c r="K217" t="s">
        <v>76</v>
      </c>
      <c r="L217" t="s">
        <v>77</v>
      </c>
      <c r="M217" t="s">
        <v>197</v>
      </c>
      <c r="N217" t="s">
        <v>78</v>
      </c>
      <c r="O217">
        <v>545.16</v>
      </c>
      <c r="P217">
        <v>109.032</v>
      </c>
    </row>
    <row r="218" spans="1:16" x14ac:dyDescent="0.2">
      <c r="A218">
        <v>1</v>
      </c>
      <c r="B218" t="s">
        <v>61</v>
      </c>
      <c r="C218">
        <v>43018</v>
      </c>
      <c r="D218" t="s">
        <v>75</v>
      </c>
      <c r="E218" t="s">
        <v>75</v>
      </c>
      <c r="F218" t="s">
        <v>298</v>
      </c>
      <c r="G218" t="s">
        <v>62</v>
      </c>
      <c r="H218" t="s">
        <v>611</v>
      </c>
      <c r="I218" t="s">
        <v>512</v>
      </c>
      <c r="J218" t="s">
        <v>195</v>
      </c>
      <c r="K218" t="s">
        <v>76</v>
      </c>
      <c r="L218" t="s">
        <v>77</v>
      </c>
      <c r="M218" t="s">
        <v>197</v>
      </c>
      <c r="N218" t="s">
        <v>78</v>
      </c>
      <c r="O218">
        <v>545.16</v>
      </c>
      <c r="P218">
        <v>109.032</v>
      </c>
    </row>
    <row r="219" spans="1:16" x14ac:dyDescent="0.2">
      <c r="A219">
        <v>1</v>
      </c>
      <c r="B219" t="s">
        <v>61</v>
      </c>
      <c r="C219">
        <v>43018</v>
      </c>
      <c r="D219" t="s">
        <v>75</v>
      </c>
      <c r="E219" t="s">
        <v>75</v>
      </c>
      <c r="F219" t="s">
        <v>299</v>
      </c>
      <c r="G219" t="s">
        <v>62</v>
      </c>
      <c r="H219" t="s">
        <v>612</v>
      </c>
      <c r="I219" t="s">
        <v>512</v>
      </c>
      <c r="J219" t="s">
        <v>195</v>
      </c>
      <c r="K219" t="s">
        <v>76</v>
      </c>
      <c r="L219" t="s">
        <v>77</v>
      </c>
      <c r="M219" t="s">
        <v>197</v>
      </c>
      <c r="N219" t="s">
        <v>78</v>
      </c>
      <c r="O219">
        <v>545.16</v>
      </c>
      <c r="P219">
        <v>109.032</v>
      </c>
    </row>
    <row r="220" spans="1:16" x14ac:dyDescent="0.2">
      <c r="A220">
        <v>1</v>
      </c>
      <c r="B220" t="s">
        <v>61</v>
      </c>
      <c r="C220">
        <v>43018</v>
      </c>
      <c r="D220" t="s">
        <v>75</v>
      </c>
      <c r="E220" t="s">
        <v>75</v>
      </c>
      <c r="F220" t="s">
        <v>300</v>
      </c>
      <c r="G220" t="s">
        <v>62</v>
      </c>
      <c r="H220" t="s">
        <v>613</v>
      </c>
      <c r="I220" t="s">
        <v>512</v>
      </c>
      <c r="J220" t="s">
        <v>195</v>
      </c>
      <c r="K220" t="s">
        <v>76</v>
      </c>
      <c r="L220" t="s">
        <v>77</v>
      </c>
      <c r="M220" t="s">
        <v>197</v>
      </c>
      <c r="N220" t="s">
        <v>78</v>
      </c>
      <c r="O220">
        <v>545.16</v>
      </c>
      <c r="P220">
        <v>109.032</v>
      </c>
    </row>
    <row r="221" spans="1:16" x14ac:dyDescent="0.2">
      <c r="A221">
        <v>1</v>
      </c>
      <c r="B221" t="s">
        <v>61</v>
      </c>
      <c r="C221">
        <v>43018</v>
      </c>
      <c r="D221" t="s">
        <v>75</v>
      </c>
      <c r="E221" t="s">
        <v>75</v>
      </c>
      <c r="F221" t="s">
        <v>301</v>
      </c>
      <c r="G221" t="s">
        <v>62</v>
      </c>
      <c r="H221" t="s">
        <v>614</v>
      </c>
      <c r="I221" t="s">
        <v>512</v>
      </c>
      <c r="J221" t="s">
        <v>195</v>
      </c>
      <c r="K221" t="s">
        <v>76</v>
      </c>
      <c r="L221" t="s">
        <v>77</v>
      </c>
      <c r="M221" t="s">
        <v>197</v>
      </c>
      <c r="N221" t="s">
        <v>78</v>
      </c>
      <c r="O221">
        <v>545.16</v>
      </c>
      <c r="P221">
        <v>109.032</v>
      </c>
    </row>
    <row r="222" spans="1:16" x14ac:dyDescent="0.2">
      <c r="A222">
        <v>1</v>
      </c>
      <c r="B222" t="s">
        <v>61</v>
      </c>
      <c r="C222">
        <v>43018</v>
      </c>
      <c r="D222" t="s">
        <v>75</v>
      </c>
      <c r="E222" t="s">
        <v>75</v>
      </c>
      <c r="F222" t="s">
        <v>302</v>
      </c>
      <c r="G222" t="s">
        <v>62</v>
      </c>
      <c r="H222" t="s">
        <v>615</v>
      </c>
      <c r="I222" t="s">
        <v>512</v>
      </c>
      <c r="J222" t="s">
        <v>195</v>
      </c>
      <c r="K222" t="s">
        <v>76</v>
      </c>
      <c r="L222" t="s">
        <v>77</v>
      </c>
      <c r="M222" t="s">
        <v>197</v>
      </c>
      <c r="N222" t="s">
        <v>78</v>
      </c>
      <c r="O222">
        <v>545.16</v>
      </c>
      <c r="P222">
        <v>109.032</v>
      </c>
    </row>
    <row r="223" spans="1:16" x14ac:dyDescent="0.2">
      <c r="A223">
        <v>1</v>
      </c>
      <c r="B223" t="s">
        <v>61</v>
      </c>
      <c r="C223">
        <v>43018</v>
      </c>
      <c r="D223" t="s">
        <v>75</v>
      </c>
      <c r="E223" t="s">
        <v>75</v>
      </c>
      <c r="F223" t="s">
        <v>303</v>
      </c>
      <c r="G223" t="s">
        <v>62</v>
      </c>
      <c r="H223" t="s">
        <v>616</v>
      </c>
      <c r="I223" t="s">
        <v>512</v>
      </c>
      <c r="J223" t="s">
        <v>195</v>
      </c>
      <c r="K223" t="s">
        <v>76</v>
      </c>
      <c r="L223" t="s">
        <v>77</v>
      </c>
      <c r="M223" t="s">
        <v>197</v>
      </c>
      <c r="N223" t="s">
        <v>78</v>
      </c>
      <c r="O223">
        <v>545.16</v>
      </c>
      <c r="P223">
        <v>109.032</v>
      </c>
    </row>
    <row r="224" spans="1:16" x14ac:dyDescent="0.2">
      <c r="A224">
        <v>1</v>
      </c>
      <c r="B224" t="s">
        <v>61</v>
      </c>
      <c r="C224">
        <v>43018</v>
      </c>
      <c r="D224" t="s">
        <v>75</v>
      </c>
      <c r="E224" t="s">
        <v>75</v>
      </c>
      <c r="F224" t="s">
        <v>304</v>
      </c>
      <c r="G224" t="s">
        <v>62</v>
      </c>
      <c r="H224" t="s">
        <v>617</v>
      </c>
      <c r="I224" t="s">
        <v>512</v>
      </c>
      <c r="J224" t="s">
        <v>195</v>
      </c>
      <c r="K224" t="s">
        <v>76</v>
      </c>
      <c r="L224" t="s">
        <v>77</v>
      </c>
      <c r="M224" t="s">
        <v>197</v>
      </c>
      <c r="N224" t="s">
        <v>78</v>
      </c>
      <c r="O224">
        <v>545.16</v>
      </c>
      <c r="P224">
        <v>109.032</v>
      </c>
    </row>
    <row r="225" spans="1:16" x14ac:dyDescent="0.2">
      <c r="A225">
        <v>1</v>
      </c>
      <c r="B225" t="s">
        <v>61</v>
      </c>
      <c r="C225">
        <v>43018</v>
      </c>
      <c r="D225" t="s">
        <v>75</v>
      </c>
      <c r="E225" t="s">
        <v>75</v>
      </c>
      <c r="F225" t="s">
        <v>305</v>
      </c>
      <c r="G225" t="s">
        <v>62</v>
      </c>
      <c r="H225" t="s">
        <v>618</v>
      </c>
      <c r="I225" t="s">
        <v>512</v>
      </c>
      <c r="J225" t="s">
        <v>195</v>
      </c>
      <c r="K225" t="s">
        <v>76</v>
      </c>
      <c r="L225" t="s">
        <v>77</v>
      </c>
      <c r="M225" t="s">
        <v>197</v>
      </c>
      <c r="N225" t="s">
        <v>78</v>
      </c>
      <c r="O225">
        <v>545.16</v>
      </c>
      <c r="P225">
        <v>109.032</v>
      </c>
    </row>
    <row r="226" spans="1:16" x14ac:dyDescent="0.2">
      <c r="A226">
        <v>1</v>
      </c>
      <c r="B226" t="s">
        <v>61</v>
      </c>
      <c r="C226">
        <v>43018</v>
      </c>
      <c r="D226" t="s">
        <v>75</v>
      </c>
      <c r="E226" t="s">
        <v>75</v>
      </c>
      <c r="F226" t="s">
        <v>306</v>
      </c>
      <c r="G226" t="s">
        <v>62</v>
      </c>
      <c r="H226" t="s">
        <v>619</v>
      </c>
      <c r="I226" t="s">
        <v>512</v>
      </c>
      <c r="J226" t="s">
        <v>195</v>
      </c>
      <c r="K226" t="s">
        <v>76</v>
      </c>
      <c r="L226" t="s">
        <v>77</v>
      </c>
      <c r="M226" t="s">
        <v>197</v>
      </c>
      <c r="N226" t="s">
        <v>78</v>
      </c>
      <c r="O226">
        <v>545.16</v>
      </c>
      <c r="P226">
        <v>109.032</v>
      </c>
    </row>
    <row r="227" spans="1:16" x14ac:dyDescent="0.2">
      <c r="A227">
        <v>1</v>
      </c>
      <c r="B227" t="s">
        <v>61</v>
      </c>
      <c r="C227">
        <v>43018</v>
      </c>
      <c r="D227" t="s">
        <v>75</v>
      </c>
      <c r="E227" t="s">
        <v>75</v>
      </c>
      <c r="F227" t="s">
        <v>307</v>
      </c>
      <c r="G227" t="s">
        <v>62</v>
      </c>
      <c r="H227" t="s">
        <v>620</v>
      </c>
      <c r="I227" t="s">
        <v>512</v>
      </c>
      <c r="J227" t="s">
        <v>195</v>
      </c>
      <c r="K227" t="s">
        <v>76</v>
      </c>
      <c r="L227" t="s">
        <v>77</v>
      </c>
      <c r="M227" t="s">
        <v>197</v>
      </c>
      <c r="N227" t="s">
        <v>78</v>
      </c>
      <c r="O227">
        <v>545.16</v>
      </c>
      <c r="P227">
        <v>109.032</v>
      </c>
    </row>
    <row r="228" spans="1:16" x14ac:dyDescent="0.2">
      <c r="A228">
        <v>1</v>
      </c>
      <c r="B228" t="s">
        <v>61</v>
      </c>
      <c r="C228">
        <v>43018</v>
      </c>
      <c r="D228" t="s">
        <v>75</v>
      </c>
      <c r="E228" t="s">
        <v>75</v>
      </c>
      <c r="F228" t="s">
        <v>308</v>
      </c>
      <c r="G228" t="s">
        <v>62</v>
      </c>
      <c r="H228" t="s">
        <v>621</v>
      </c>
      <c r="I228" t="s">
        <v>512</v>
      </c>
      <c r="J228" t="s">
        <v>195</v>
      </c>
      <c r="K228" t="s">
        <v>76</v>
      </c>
      <c r="L228" t="s">
        <v>77</v>
      </c>
      <c r="M228" t="s">
        <v>197</v>
      </c>
      <c r="N228" t="s">
        <v>78</v>
      </c>
      <c r="O228">
        <v>545.16</v>
      </c>
      <c r="P228">
        <v>109.032</v>
      </c>
    </row>
    <row r="229" spans="1:16" x14ac:dyDescent="0.2">
      <c r="A229">
        <v>1</v>
      </c>
      <c r="B229" t="s">
        <v>61</v>
      </c>
      <c r="C229">
        <v>43018</v>
      </c>
      <c r="D229" t="s">
        <v>75</v>
      </c>
      <c r="E229" t="s">
        <v>75</v>
      </c>
      <c r="F229" t="s">
        <v>309</v>
      </c>
      <c r="G229" t="s">
        <v>62</v>
      </c>
      <c r="H229" t="s">
        <v>622</v>
      </c>
      <c r="I229" t="s">
        <v>512</v>
      </c>
      <c r="J229" t="s">
        <v>195</v>
      </c>
      <c r="K229" t="s">
        <v>76</v>
      </c>
      <c r="L229" t="s">
        <v>77</v>
      </c>
      <c r="M229" t="s">
        <v>197</v>
      </c>
      <c r="N229" t="s">
        <v>78</v>
      </c>
      <c r="O229">
        <v>545.16</v>
      </c>
      <c r="P229">
        <v>109.032</v>
      </c>
    </row>
    <row r="230" spans="1:16" x14ac:dyDescent="0.2">
      <c r="A230">
        <v>1</v>
      </c>
      <c r="B230" t="s">
        <v>61</v>
      </c>
      <c r="C230">
        <v>43018</v>
      </c>
      <c r="D230" t="s">
        <v>75</v>
      </c>
      <c r="E230" t="s">
        <v>75</v>
      </c>
      <c r="F230" t="s">
        <v>310</v>
      </c>
      <c r="G230" t="s">
        <v>62</v>
      </c>
      <c r="H230" t="s">
        <v>623</v>
      </c>
      <c r="I230" t="s">
        <v>512</v>
      </c>
      <c r="J230" t="s">
        <v>195</v>
      </c>
      <c r="K230" t="s">
        <v>76</v>
      </c>
      <c r="L230" t="s">
        <v>77</v>
      </c>
      <c r="M230" t="s">
        <v>197</v>
      </c>
      <c r="N230" t="s">
        <v>78</v>
      </c>
      <c r="O230">
        <v>545.16</v>
      </c>
      <c r="P230">
        <v>109.032</v>
      </c>
    </row>
    <row r="231" spans="1:16" x14ac:dyDescent="0.2">
      <c r="A231">
        <v>1</v>
      </c>
      <c r="B231" t="s">
        <v>61</v>
      </c>
      <c r="C231">
        <v>43018</v>
      </c>
      <c r="D231" t="s">
        <v>75</v>
      </c>
      <c r="E231" t="s">
        <v>75</v>
      </c>
      <c r="F231" t="s">
        <v>311</v>
      </c>
      <c r="G231" t="s">
        <v>62</v>
      </c>
      <c r="H231" t="s">
        <v>624</v>
      </c>
      <c r="I231" t="s">
        <v>512</v>
      </c>
      <c r="J231" t="s">
        <v>195</v>
      </c>
      <c r="K231" t="s">
        <v>76</v>
      </c>
      <c r="L231" t="s">
        <v>77</v>
      </c>
      <c r="M231" t="s">
        <v>197</v>
      </c>
      <c r="N231" t="s">
        <v>78</v>
      </c>
      <c r="O231">
        <v>545.16</v>
      </c>
      <c r="P231">
        <v>109.032</v>
      </c>
    </row>
    <row r="232" spans="1:16" x14ac:dyDescent="0.2">
      <c r="A232">
        <v>1</v>
      </c>
      <c r="B232" t="s">
        <v>61</v>
      </c>
      <c r="C232">
        <v>43018</v>
      </c>
      <c r="D232" t="s">
        <v>75</v>
      </c>
      <c r="E232" t="s">
        <v>75</v>
      </c>
      <c r="F232" t="s">
        <v>312</v>
      </c>
      <c r="G232" t="s">
        <v>62</v>
      </c>
      <c r="H232" t="s">
        <v>625</v>
      </c>
      <c r="I232" t="s">
        <v>512</v>
      </c>
      <c r="J232" t="s">
        <v>195</v>
      </c>
      <c r="K232" t="s">
        <v>76</v>
      </c>
      <c r="L232" t="s">
        <v>77</v>
      </c>
      <c r="M232" t="s">
        <v>197</v>
      </c>
      <c r="N232" t="s">
        <v>78</v>
      </c>
      <c r="O232">
        <v>545.16</v>
      </c>
      <c r="P232">
        <v>109.032</v>
      </c>
    </row>
    <row r="233" spans="1:16" x14ac:dyDescent="0.2">
      <c r="A233">
        <v>1</v>
      </c>
      <c r="B233" t="s">
        <v>61</v>
      </c>
      <c r="C233">
        <v>43018</v>
      </c>
      <c r="D233" t="s">
        <v>75</v>
      </c>
      <c r="E233" t="s">
        <v>75</v>
      </c>
      <c r="F233" t="s">
        <v>313</v>
      </c>
      <c r="G233" t="s">
        <v>62</v>
      </c>
      <c r="H233" t="s">
        <v>626</v>
      </c>
      <c r="I233" t="s">
        <v>512</v>
      </c>
      <c r="J233" t="s">
        <v>195</v>
      </c>
      <c r="K233" t="s">
        <v>76</v>
      </c>
      <c r="L233" t="s">
        <v>77</v>
      </c>
      <c r="M233" t="s">
        <v>197</v>
      </c>
      <c r="N233" t="s">
        <v>78</v>
      </c>
      <c r="O233">
        <v>545.16</v>
      </c>
      <c r="P233">
        <v>109.032</v>
      </c>
    </row>
    <row r="234" spans="1:16" x14ac:dyDescent="0.2">
      <c r="A234">
        <v>1</v>
      </c>
      <c r="B234" t="s">
        <v>61</v>
      </c>
      <c r="C234">
        <v>43018</v>
      </c>
      <c r="D234" t="s">
        <v>75</v>
      </c>
      <c r="E234" t="s">
        <v>75</v>
      </c>
      <c r="F234" t="s">
        <v>314</v>
      </c>
      <c r="G234" t="s">
        <v>62</v>
      </c>
      <c r="H234" t="s">
        <v>627</v>
      </c>
      <c r="I234" t="s">
        <v>512</v>
      </c>
      <c r="J234" t="s">
        <v>195</v>
      </c>
      <c r="K234" t="s">
        <v>76</v>
      </c>
      <c r="L234" t="s">
        <v>77</v>
      </c>
      <c r="M234" t="s">
        <v>197</v>
      </c>
      <c r="N234" t="s">
        <v>78</v>
      </c>
      <c r="O234">
        <v>545.16</v>
      </c>
      <c r="P234">
        <v>109.032</v>
      </c>
    </row>
    <row r="235" spans="1:16" x14ac:dyDescent="0.2">
      <c r="A235">
        <v>1</v>
      </c>
      <c r="B235" t="s">
        <v>61</v>
      </c>
      <c r="C235">
        <v>43018</v>
      </c>
      <c r="D235" t="s">
        <v>75</v>
      </c>
      <c r="E235" t="s">
        <v>75</v>
      </c>
      <c r="F235" t="s">
        <v>315</v>
      </c>
      <c r="G235" t="s">
        <v>62</v>
      </c>
      <c r="H235" t="s">
        <v>628</v>
      </c>
      <c r="I235" t="s">
        <v>512</v>
      </c>
      <c r="J235" t="s">
        <v>195</v>
      </c>
      <c r="K235" t="s">
        <v>76</v>
      </c>
      <c r="L235" t="s">
        <v>77</v>
      </c>
      <c r="M235" t="s">
        <v>197</v>
      </c>
      <c r="N235" t="s">
        <v>78</v>
      </c>
      <c r="O235">
        <v>545.16</v>
      </c>
      <c r="P235">
        <v>109.032</v>
      </c>
    </row>
    <row r="236" spans="1:16" x14ac:dyDescent="0.2">
      <c r="A236">
        <v>1</v>
      </c>
      <c r="B236" t="s">
        <v>61</v>
      </c>
      <c r="C236">
        <v>43018</v>
      </c>
      <c r="D236" t="s">
        <v>75</v>
      </c>
      <c r="E236" t="s">
        <v>75</v>
      </c>
      <c r="F236" t="s">
        <v>316</v>
      </c>
      <c r="G236" t="s">
        <v>62</v>
      </c>
      <c r="H236" t="s">
        <v>629</v>
      </c>
      <c r="I236" t="s">
        <v>512</v>
      </c>
      <c r="J236" t="s">
        <v>195</v>
      </c>
      <c r="K236" t="s">
        <v>76</v>
      </c>
      <c r="L236" t="s">
        <v>77</v>
      </c>
      <c r="M236" t="s">
        <v>197</v>
      </c>
      <c r="N236" t="s">
        <v>78</v>
      </c>
      <c r="O236">
        <v>545.16</v>
      </c>
      <c r="P236">
        <v>109.032</v>
      </c>
    </row>
    <row r="237" spans="1:16" x14ac:dyDescent="0.2">
      <c r="A237">
        <v>1</v>
      </c>
      <c r="B237" t="s">
        <v>61</v>
      </c>
      <c r="C237">
        <v>43018</v>
      </c>
      <c r="D237" t="s">
        <v>75</v>
      </c>
      <c r="E237" t="s">
        <v>75</v>
      </c>
      <c r="F237" t="s">
        <v>317</v>
      </c>
      <c r="G237" t="s">
        <v>62</v>
      </c>
      <c r="H237" t="s">
        <v>630</v>
      </c>
      <c r="I237" t="s">
        <v>512</v>
      </c>
      <c r="J237" t="s">
        <v>195</v>
      </c>
      <c r="K237" t="s">
        <v>76</v>
      </c>
      <c r="L237" t="s">
        <v>77</v>
      </c>
      <c r="M237" t="s">
        <v>197</v>
      </c>
      <c r="N237" t="s">
        <v>78</v>
      </c>
      <c r="O237">
        <v>545.16</v>
      </c>
      <c r="P237">
        <v>109.032</v>
      </c>
    </row>
    <row r="238" spans="1:16" x14ac:dyDescent="0.2">
      <c r="A238">
        <v>1</v>
      </c>
      <c r="B238" t="s">
        <v>61</v>
      </c>
      <c r="C238">
        <v>43018</v>
      </c>
      <c r="D238" t="s">
        <v>75</v>
      </c>
      <c r="E238" t="s">
        <v>75</v>
      </c>
      <c r="F238" t="s">
        <v>318</v>
      </c>
      <c r="G238" t="s">
        <v>62</v>
      </c>
      <c r="H238" t="s">
        <v>631</v>
      </c>
      <c r="I238" t="s">
        <v>512</v>
      </c>
      <c r="J238" t="s">
        <v>195</v>
      </c>
      <c r="K238" t="s">
        <v>76</v>
      </c>
      <c r="L238" t="s">
        <v>77</v>
      </c>
      <c r="M238" t="s">
        <v>197</v>
      </c>
      <c r="N238" t="s">
        <v>78</v>
      </c>
      <c r="O238">
        <v>545.16</v>
      </c>
      <c r="P238">
        <v>109.032</v>
      </c>
    </row>
    <row r="239" spans="1:16" x14ac:dyDescent="0.2">
      <c r="A239">
        <v>1</v>
      </c>
      <c r="B239" t="s">
        <v>61</v>
      </c>
      <c r="C239">
        <v>43018</v>
      </c>
      <c r="D239" t="s">
        <v>75</v>
      </c>
      <c r="E239" t="s">
        <v>75</v>
      </c>
      <c r="F239" t="s">
        <v>319</v>
      </c>
      <c r="G239" t="s">
        <v>62</v>
      </c>
      <c r="H239" t="s">
        <v>632</v>
      </c>
      <c r="I239" t="s">
        <v>512</v>
      </c>
      <c r="J239" t="s">
        <v>195</v>
      </c>
      <c r="K239" t="s">
        <v>76</v>
      </c>
      <c r="L239" t="s">
        <v>77</v>
      </c>
      <c r="M239" t="s">
        <v>197</v>
      </c>
      <c r="N239" t="s">
        <v>78</v>
      </c>
      <c r="O239">
        <v>545.16</v>
      </c>
      <c r="P239">
        <v>109.032</v>
      </c>
    </row>
    <row r="240" spans="1:16" x14ac:dyDescent="0.2">
      <c r="A240">
        <v>1</v>
      </c>
      <c r="B240" t="s">
        <v>61</v>
      </c>
      <c r="C240">
        <v>43018</v>
      </c>
      <c r="D240" t="s">
        <v>75</v>
      </c>
      <c r="E240" t="s">
        <v>75</v>
      </c>
      <c r="F240" t="s">
        <v>320</v>
      </c>
      <c r="G240" t="s">
        <v>62</v>
      </c>
      <c r="H240" t="s">
        <v>633</v>
      </c>
      <c r="I240" t="s">
        <v>512</v>
      </c>
      <c r="J240" t="s">
        <v>195</v>
      </c>
      <c r="K240" t="s">
        <v>76</v>
      </c>
      <c r="L240" t="s">
        <v>77</v>
      </c>
      <c r="M240" t="s">
        <v>197</v>
      </c>
      <c r="N240" t="s">
        <v>78</v>
      </c>
      <c r="O240">
        <v>545.16</v>
      </c>
      <c r="P240">
        <v>109.032</v>
      </c>
    </row>
    <row r="241" spans="1:16" x14ac:dyDescent="0.2">
      <c r="A241">
        <v>1</v>
      </c>
      <c r="B241" t="s">
        <v>61</v>
      </c>
      <c r="C241">
        <v>43018</v>
      </c>
      <c r="D241" t="s">
        <v>75</v>
      </c>
      <c r="E241" t="s">
        <v>75</v>
      </c>
      <c r="F241" t="s">
        <v>321</v>
      </c>
      <c r="G241" t="s">
        <v>62</v>
      </c>
      <c r="H241" t="s">
        <v>634</v>
      </c>
      <c r="I241" t="s">
        <v>512</v>
      </c>
      <c r="J241" t="s">
        <v>195</v>
      </c>
      <c r="K241" t="s">
        <v>76</v>
      </c>
      <c r="L241" t="s">
        <v>77</v>
      </c>
      <c r="M241" t="s">
        <v>197</v>
      </c>
      <c r="N241" t="s">
        <v>78</v>
      </c>
      <c r="O241">
        <v>545.16</v>
      </c>
      <c r="P241">
        <v>109.032</v>
      </c>
    </row>
    <row r="242" spans="1:16" x14ac:dyDescent="0.2">
      <c r="A242">
        <v>1</v>
      </c>
      <c r="B242" t="s">
        <v>61</v>
      </c>
      <c r="C242">
        <v>43018</v>
      </c>
      <c r="D242" t="s">
        <v>75</v>
      </c>
      <c r="E242" t="s">
        <v>75</v>
      </c>
      <c r="F242" t="s">
        <v>322</v>
      </c>
      <c r="G242" t="s">
        <v>62</v>
      </c>
      <c r="H242" t="s">
        <v>635</v>
      </c>
      <c r="I242" t="s">
        <v>512</v>
      </c>
      <c r="J242" t="s">
        <v>195</v>
      </c>
      <c r="K242" t="s">
        <v>76</v>
      </c>
      <c r="L242" t="s">
        <v>77</v>
      </c>
      <c r="M242" t="s">
        <v>197</v>
      </c>
      <c r="N242" t="s">
        <v>78</v>
      </c>
      <c r="O242">
        <v>545.16</v>
      </c>
      <c r="P242">
        <v>109.032</v>
      </c>
    </row>
    <row r="243" spans="1:16" x14ac:dyDescent="0.2">
      <c r="A243">
        <v>1</v>
      </c>
      <c r="B243" t="s">
        <v>61</v>
      </c>
      <c r="C243">
        <v>43018</v>
      </c>
      <c r="D243" t="s">
        <v>75</v>
      </c>
      <c r="E243" t="s">
        <v>75</v>
      </c>
      <c r="F243" t="s">
        <v>323</v>
      </c>
      <c r="G243" t="s">
        <v>62</v>
      </c>
      <c r="H243" t="s">
        <v>636</v>
      </c>
      <c r="I243" t="s">
        <v>512</v>
      </c>
      <c r="J243" t="s">
        <v>195</v>
      </c>
      <c r="K243" t="s">
        <v>76</v>
      </c>
      <c r="L243" t="s">
        <v>77</v>
      </c>
      <c r="M243" t="s">
        <v>197</v>
      </c>
      <c r="N243" t="s">
        <v>78</v>
      </c>
      <c r="O243">
        <v>545.16</v>
      </c>
      <c r="P243">
        <v>109.032</v>
      </c>
    </row>
    <row r="244" spans="1:16" x14ac:dyDescent="0.2">
      <c r="A244">
        <v>1</v>
      </c>
      <c r="B244" t="s">
        <v>61</v>
      </c>
      <c r="C244">
        <v>43018</v>
      </c>
      <c r="D244" t="s">
        <v>75</v>
      </c>
      <c r="E244" t="s">
        <v>75</v>
      </c>
      <c r="F244" t="s">
        <v>324</v>
      </c>
      <c r="G244" t="s">
        <v>62</v>
      </c>
      <c r="H244" t="s">
        <v>637</v>
      </c>
      <c r="I244" t="s">
        <v>512</v>
      </c>
      <c r="J244" t="s">
        <v>195</v>
      </c>
      <c r="K244" t="s">
        <v>76</v>
      </c>
      <c r="L244" t="s">
        <v>77</v>
      </c>
      <c r="M244" t="s">
        <v>197</v>
      </c>
      <c r="N244" t="s">
        <v>78</v>
      </c>
      <c r="O244">
        <v>545.16</v>
      </c>
      <c r="P244">
        <v>109.032</v>
      </c>
    </row>
    <row r="245" spans="1:16" x14ac:dyDescent="0.2">
      <c r="A245">
        <v>1</v>
      </c>
      <c r="B245" t="s">
        <v>61</v>
      </c>
      <c r="C245">
        <v>43018</v>
      </c>
      <c r="D245" t="s">
        <v>75</v>
      </c>
      <c r="E245" t="s">
        <v>75</v>
      </c>
      <c r="F245" t="s">
        <v>325</v>
      </c>
      <c r="G245" t="s">
        <v>62</v>
      </c>
      <c r="H245" t="s">
        <v>638</v>
      </c>
      <c r="I245" t="s">
        <v>512</v>
      </c>
      <c r="J245" t="s">
        <v>195</v>
      </c>
      <c r="K245" t="s">
        <v>76</v>
      </c>
      <c r="L245" t="s">
        <v>77</v>
      </c>
      <c r="M245" t="s">
        <v>197</v>
      </c>
      <c r="N245" t="s">
        <v>78</v>
      </c>
      <c r="O245">
        <v>545.16</v>
      </c>
      <c r="P245">
        <v>109.032</v>
      </c>
    </row>
    <row r="246" spans="1:16" x14ac:dyDescent="0.2">
      <c r="A246">
        <v>1</v>
      </c>
      <c r="B246" t="s">
        <v>61</v>
      </c>
      <c r="C246">
        <v>43018</v>
      </c>
      <c r="D246" t="s">
        <v>75</v>
      </c>
      <c r="E246" t="s">
        <v>75</v>
      </c>
      <c r="F246" t="s">
        <v>326</v>
      </c>
      <c r="G246" t="s">
        <v>62</v>
      </c>
      <c r="H246" t="s">
        <v>639</v>
      </c>
      <c r="I246" t="s">
        <v>512</v>
      </c>
      <c r="J246" t="s">
        <v>195</v>
      </c>
      <c r="K246" t="s">
        <v>76</v>
      </c>
      <c r="L246" t="s">
        <v>77</v>
      </c>
      <c r="M246" t="s">
        <v>197</v>
      </c>
      <c r="N246" t="s">
        <v>78</v>
      </c>
      <c r="O246">
        <v>545.16</v>
      </c>
      <c r="P246">
        <v>109.032</v>
      </c>
    </row>
    <row r="247" spans="1:16" x14ac:dyDescent="0.2">
      <c r="A247">
        <v>1</v>
      </c>
      <c r="B247" t="s">
        <v>61</v>
      </c>
      <c r="C247">
        <v>43018</v>
      </c>
      <c r="D247" t="s">
        <v>75</v>
      </c>
      <c r="E247" t="s">
        <v>75</v>
      </c>
      <c r="F247" t="s">
        <v>327</v>
      </c>
      <c r="G247" t="s">
        <v>62</v>
      </c>
      <c r="H247" t="s">
        <v>640</v>
      </c>
      <c r="I247" t="s">
        <v>512</v>
      </c>
      <c r="J247" t="s">
        <v>195</v>
      </c>
      <c r="K247" t="s">
        <v>76</v>
      </c>
      <c r="L247" t="s">
        <v>77</v>
      </c>
      <c r="M247" t="s">
        <v>197</v>
      </c>
      <c r="N247" t="s">
        <v>78</v>
      </c>
      <c r="O247">
        <v>545.16</v>
      </c>
      <c r="P247">
        <v>109.032</v>
      </c>
    </row>
    <row r="248" spans="1:16" x14ac:dyDescent="0.2">
      <c r="A248">
        <v>1</v>
      </c>
      <c r="B248" t="s">
        <v>61</v>
      </c>
      <c r="C248">
        <v>43018</v>
      </c>
      <c r="D248" t="s">
        <v>75</v>
      </c>
      <c r="E248" t="s">
        <v>75</v>
      </c>
      <c r="F248" t="s">
        <v>328</v>
      </c>
      <c r="G248" t="s">
        <v>62</v>
      </c>
      <c r="H248" t="s">
        <v>641</v>
      </c>
      <c r="I248" t="s">
        <v>512</v>
      </c>
      <c r="J248" t="s">
        <v>195</v>
      </c>
      <c r="K248" t="s">
        <v>76</v>
      </c>
      <c r="L248" t="s">
        <v>77</v>
      </c>
      <c r="M248" t="s">
        <v>197</v>
      </c>
      <c r="N248" t="s">
        <v>78</v>
      </c>
      <c r="O248">
        <v>545.16</v>
      </c>
      <c r="P248">
        <v>109.032</v>
      </c>
    </row>
    <row r="249" spans="1:16" x14ac:dyDescent="0.2">
      <c r="A249">
        <v>1</v>
      </c>
      <c r="B249" t="s">
        <v>61</v>
      </c>
      <c r="C249">
        <v>43018</v>
      </c>
      <c r="D249" t="s">
        <v>75</v>
      </c>
      <c r="E249" t="s">
        <v>75</v>
      </c>
      <c r="F249" t="s">
        <v>329</v>
      </c>
      <c r="G249" t="s">
        <v>62</v>
      </c>
      <c r="H249" t="s">
        <v>642</v>
      </c>
      <c r="I249" t="s">
        <v>512</v>
      </c>
      <c r="J249" t="s">
        <v>195</v>
      </c>
      <c r="K249" t="s">
        <v>76</v>
      </c>
      <c r="L249" t="s">
        <v>77</v>
      </c>
      <c r="M249" t="s">
        <v>197</v>
      </c>
      <c r="N249" t="s">
        <v>78</v>
      </c>
      <c r="O249">
        <v>545.16</v>
      </c>
      <c r="P249">
        <v>109.032</v>
      </c>
    </row>
    <row r="250" spans="1:16" x14ac:dyDescent="0.2">
      <c r="A250">
        <v>1</v>
      </c>
      <c r="B250" t="s">
        <v>61</v>
      </c>
      <c r="C250">
        <v>43018</v>
      </c>
      <c r="D250" t="s">
        <v>75</v>
      </c>
      <c r="E250" t="s">
        <v>75</v>
      </c>
      <c r="F250" t="s">
        <v>330</v>
      </c>
      <c r="G250" t="s">
        <v>62</v>
      </c>
      <c r="H250" t="s">
        <v>643</v>
      </c>
      <c r="I250" t="s">
        <v>512</v>
      </c>
      <c r="J250" t="s">
        <v>195</v>
      </c>
      <c r="K250" t="s">
        <v>76</v>
      </c>
      <c r="L250" t="s">
        <v>77</v>
      </c>
      <c r="M250" t="s">
        <v>197</v>
      </c>
      <c r="N250" t="s">
        <v>78</v>
      </c>
      <c r="O250">
        <v>545.16</v>
      </c>
      <c r="P250">
        <v>109.032</v>
      </c>
    </row>
    <row r="251" spans="1:16" x14ac:dyDescent="0.2">
      <c r="A251">
        <v>1</v>
      </c>
      <c r="B251" t="s">
        <v>61</v>
      </c>
      <c r="C251">
        <v>43018</v>
      </c>
      <c r="D251" t="s">
        <v>75</v>
      </c>
      <c r="E251" t="s">
        <v>75</v>
      </c>
      <c r="F251" t="s">
        <v>331</v>
      </c>
      <c r="G251" t="s">
        <v>62</v>
      </c>
      <c r="H251" t="s">
        <v>644</v>
      </c>
      <c r="I251" t="s">
        <v>512</v>
      </c>
      <c r="J251" t="s">
        <v>195</v>
      </c>
      <c r="K251" t="s">
        <v>76</v>
      </c>
      <c r="L251" t="s">
        <v>77</v>
      </c>
      <c r="M251" t="s">
        <v>197</v>
      </c>
      <c r="N251" t="s">
        <v>78</v>
      </c>
      <c r="O251">
        <v>545.16</v>
      </c>
      <c r="P251">
        <v>109.032</v>
      </c>
    </row>
    <row r="252" spans="1:16" x14ac:dyDescent="0.2">
      <c r="A252">
        <v>1</v>
      </c>
      <c r="B252" t="s">
        <v>61</v>
      </c>
      <c r="C252">
        <v>43018</v>
      </c>
      <c r="D252" t="s">
        <v>75</v>
      </c>
      <c r="E252" t="s">
        <v>75</v>
      </c>
      <c r="F252" t="s">
        <v>332</v>
      </c>
      <c r="G252" t="s">
        <v>62</v>
      </c>
      <c r="H252" t="s">
        <v>645</v>
      </c>
      <c r="I252" t="s">
        <v>512</v>
      </c>
      <c r="J252" t="s">
        <v>195</v>
      </c>
      <c r="K252" t="s">
        <v>76</v>
      </c>
      <c r="L252" t="s">
        <v>77</v>
      </c>
      <c r="M252" t="s">
        <v>197</v>
      </c>
      <c r="N252" t="s">
        <v>78</v>
      </c>
      <c r="O252">
        <v>545.16</v>
      </c>
      <c r="P252">
        <v>109.032</v>
      </c>
    </row>
    <row r="253" spans="1:16" x14ac:dyDescent="0.2">
      <c r="A253">
        <v>1</v>
      </c>
      <c r="B253" t="s">
        <v>61</v>
      </c>
      <c r="C253">
        <v>43018</v>
      </c>
      <c r="D253" t="s">
        <v>75</v>
      </c>
      <c r="E253" t="s">
        <v>75</v>
      </c>
      <c r="F253" t="s">
        <v>333</v>
      </c>
      <c r="G253" t="s">
        <v>62</v>
      </c>
      <c r="H253" t="s">
        <v>646</v>
      </c>
      <c r="I253" t="s">
        <v>512</v>
      </c>
      <c r="J253" t="s">
        <v>195</v>
      </c>
      <c r="K253" t="s">
        <v>76</v>
      </c>
      <c r="L253" t="s">
        <v>77</v>
      </c>
      <c r="M253" t="s">
        <v>197</v>
      </c>
      <c r="N253" t="s">
        <v>78</v>
      </c>
      <c r="O253">
        <v>545.16</v>
      </c>
      <c r="P253">
        <v>109.032</v>
      </c>
    </row>
    <row r="254" spans="1:16" x14ac:dyDescent="0.2">
      <c r="A254">
        <v>1</v>
      </c>
      <c r="B254" t="s">
        <v>61</v>
      </c>
      <c r="C254">
        <v>43018</v>
      </c>
      <c r="D254" t="s">
        <v>75</v>
      </c>
      <c r="E254" t="s">
        <v>75</v>
      </c>
      <c r="F254" t="s">
        <v>334</v>
      </c>
      <c r="G254" t="s">
        <v>62</v>
      </c>
      <c r="H254" t="s">
        <v>647</v>
      </c>
      <c r="I254" t="s">
        <v>512</v>
      </c>
      <c r="J254" t="s">
        <v>195</v>
      </c>
      <c r="K254" t="s">
        <v>76</v>
      </c>
      <c r="L254" t="s">
        <v>77</v>
      </c>
      <c r="M254" t="s">
        <v>197</v>
      </c>
      <c r="N254" t="s">
        <v>78</v>
      </c>
      <c r="O254">
        <v>545.16</v>
      </c>
      <c r="P254">
        <v>109.032</v>
      </c>
    </row>
    <row r="255" spans="1:16" x14ac:dyDescent="0.2">
      <c r="A255">
        <v>1</v>
      </c>
      <c r="B255" t="s">
        <v>61</v>
      </c>
      <c r="C255">
        <v>43018</v>
      </c>
      <c r="D255" t="s">
        <v>75</v>
      </c>
      <c r="E255" t="s">
        <v>75</v>
      </c>
      <c r="F255" t="s">
        <v>335</v>
      </c>
      <c r="G255" t="s">
        <v>62</v>
      </c>
      <c r="H255" t="s">
        <v>648</v>
      </c>
      <c r="I255" t="s">
        <v>512</v>
      </c>
      <c r="J255" t="s">
        <v>195</v>
      </c>
      <c r="K255" t="s">
        <v>76</v>
      </c>
      <c r="L255" t="s">
        <v>77</v>
      </c>
      <c r="M255" t="s">
        <v>197</v>
      </c>
      <c r="N255" t="s">
        <v>78</v>
      </c>
      <c r="O255">
        <v>545.16</v>
      </c>
      <c r="P255">
        <v>109.032</v>
      </c>
    </row>
    <row r="256" spans="1:16" x14ac:dyDescent="0.2">
      <c r="A256">
        <v>1</v>
      </c>
      <c r="B256" t="s">
        <v>61</v>
      </c>
      <c r="C256">
        <v>43018</v>
      </c>
      <c r="D256" t="s">
        <v>75</v>
      </c>
      <c r="E256" t="s">
        <v>75</v>
      </c>
      <c r="F256" t="s">
        <v>336</v>
      </c>
      <c r="G256" t="s">
        <v>62</v>
      </c>
      <c r="H256" t="s">
        <v>649</v>
      </c>
      <c r="I256" t="s">
        <v>512</v>
      </c>
      <c r="J256" t="s">
        <v>195</v>
      </c>
      <c r="K256" t="s">
        <v>76</v>
      </c>
      <c r="L256" t="s">
        <v>77</v>
      </c>
      <c r="M256" t="s">
        <v>197</v>
      </c>
      <c r="N256" t="s">
        <v>78</v>
      </c>
      <c r="O256">
        <v>545.16</v>
      </c>
      <c r="P256">
        <v>109.032</v>
      </c>
    </row>
    <row r="257" spans="1:16" x14ac:dyDescent="0.2">
      <c r="A257">
        <v>1</v>
      </c>
      <c r="B257" t="s">
        <v>61</v>
      </c>
      <c r="C257">
        <v>43018</v>
      </c>
      <c r="D257" t="s">
        <v>75</v>
      </c>
      <c r="E257" t="s">
        <v>75</v>
      </c>
      <c r="F257" t="s">
        <v>337</v>
      </c>
      <c r="G257" t="s">
        <v>62</v>
      </c>
      <c r="H257" t="s">
        <v>650</v>
      </c>
      <c r="I257" t="s">
        <v>512</v>
      </c>
      <c r="J257" t="s">
        <v>195</v>
      </c>
      <c r="K257" t="s">
        <v>76</v>
      </c>
      <c r="L257" t="s">
        <v>77</v>
      </c>
      <c r="M257" t="s">
        <v>197</v>
      </c>
      <c r="N257" t="s">
        <v>78</v>
      </c>
      <c r="O257">
        <v>545.16</v>
      </c>
      <c r="P257">
        <v>109.032</v>
      </c>
    </row>
    <row r="258" spans="1:16" x14ac:dyDescent="0.2">
      <c r="A258">
        <v>1</v>
      </c>
      <c r="B258" t="s">
        <v>61</v>
      </c>
      <c r="C258">
        <v>43018</v>
      </c>
      <c r="D258" t="s">
        <v>75</v>
      </c>
      <c r="E258" t="s">
        <v>75</v>
      </c>
      <c r="F258" t="s">
        <v>338</v>
      </c>
      <c r="G258" t="s">
        <v>62</v>
      </c>
      <c r="H258" t="s">
        <v>651</v>
      </c>
      <c r="I258" t="s">
        <v>512</v>
      </c>
      <c r="J258" t="s">
        <v>195</v>
      </c>
      <c r="K258" t="s">
        <v>76</v>
      </c>
      <c r="L258" t="s">
        <v>77</v>
      </c>
      <c r="M258" t="s">
        <v>197</v>
      </c>
      <c r="N258" t="s">
        <v>78</v>
      </c>
      <c r="O258">
        <v>545.16</v>
      </c>
      <c r="P258">
        <v>109.032</v>
      </c>
    </row>
    <row r="259" spans="1:16" x14ac:dyDescent="0.2">
      <c r="A259">
        <v>1</v>
      </c>
      <c r="B259" t="s">
        <v>61</v>
      </c>
      <c r="C259">
        <v>43018</v>
      </c>
      <c r="D259" t="s">
        <v>75</v>
      </c>
      <c r="E259" t="s">
        <v>75</v>
      </c>
      <c r="F259" t="s">
        <v>339</v>
      </c>
      <c r="G259" t="s">
        <v>62</v>
      </c>
      <c r="H259" t="s">
        <v>652</v>
      </c>
      <c r="I259" t="s">
        <v>512</v>
      </c>
      <c r="J259" t="s">
        <v>195</v>
      </c>
      <c r="K259" t="s">
        <v>76</v>
      </c>
      <c r="L259" t="s">
        <v>77</v>
      </c>
      <c r="M259" t="s">
        <v>197</v>
      </c>
      <c r="N259" t="s">
        <v>78</v>
      </c>
      <c r="O259">
        <v>545.16</v>
      </c>
      <c r="P259">
        <v>109.032</v>
      </c>
    </row>
    <row r="260" spans="1:16" x14ac:dyDescent="0.2">
      <c r="A260">
        <v>1</v>
      </c>
      <c r="B260" t="s">
        <v>61</v>
      </c>
      <c r="C260">
        <v>43018</v>
      </c>
      <c r="D260" t="s">
        <v>75</v>
      </c>
      <c r="E260" t="s">
        <v>75</v>
      </c>
      <c r="F260" t="s">
        <v>340</v>
      </c>
      <c r="G260" t="s">
        <v>62</v>
      </c>
      <c r="H260" t="s">
        <v>653</v>
      </c>
      <c r="I260" t="s">
        <v>512</v>
      </c>
      <c r="J260" t="s">
        <v>195</v>
      </c>
      <c r="K260" t="s">
        <v>76</v>
      </c>
      <c r="L260" t="s">
        <v>77</v>
      </c>
      <c r="M260" t="s">
        <v>197</v>
      </c>
      <c r="N260" t="s">
        <v>78</v>
      </c>
      <c r="O260">
        <v>545.16</v>
      </c>
      <c r="P260">
        <v>109.032</v>
      </c>
    </row>
    <row r="261" spans="1:16" x14ac:dyDescent="0.2">
      <c r="A261">
        <v>1</v>
      </c>
      <c r="B261" t="s">
        <v>61</v>
      </c>
      <c r="C261">
        <v>43018</v>
      </c>
      <c r="D261" t="s">
        <v>75</v>
      </c>
      <c r="E261" t="s">
        <v>75</v>
      </c>
      <c r="F261" t="s">
        <v>341</v>
      </c>
      <c r="G261" t="s">
        <v>62</v>
      </c>
      <c r="H261" t="s">
        <v>654</v>
      </c>
      <c r="I261" t="s">
        <v>512</v>
      </c>
      <c r="J261" t="s">
        <v>195</v>
      </c>
      <c r="K261" t="s">
        <v>76</v>
      </c>
      <c r="L261" t="s">
        <v>77</v>
      </c>
      <c r="M261" t="s">
        <v>197</v>
      </c>
      <c r="N261" t="s">
        <v>78</v>
      </c>
      <c r="O261">
        <v>545.16</v>
      </c>
      <c r="P261">
        <v>109.032</v>
      </c>
    </row>
    <row r="262" spans="1:16" x14ac:dyDescent="0.2">
      <c r="A262">
        <v>1</v>
      </c>
      <c r="B262" t="s">
        <v>61</v>
      </c>
      <c r="C262">
        <v>43018</v>
      </c>
      <c r="D262" t="s">
        <v>75</v>
      </c>
      <c r="E262" t="s">
        <v>75</v>
      </c>
      <c r="F262" t="s">
        <v>342</v>
      </c>
      <c r="G262" t="s">
        <v>62</v>
      </c>
      <c r="H262" t="s">
        <v>655</v>
      </c>
      <c r="I262" t="s">
        <v>512</v>
      </c>
      <c r="J262" t="s">
        <v>195</v>
      </c>
      <c r="K262" t="s">
        <v>76</v>
      </c>
      <c r="L262" t="s">
        <v>77</v>
      </c>
      <c r="M262" t="s">
        <v>197</v>
      </c>
      <c r="N262" t="s">
        <v>78</v>
      </c>
      <c r="O262">
        <v>545.16</v>
      </c>
      <c r="P262">
        <v>109.032</v>
      </c>
    </row>
    <row r="263" spans="1:16" x14ac:dyDescent="0.2">
      <c r="A263">
        <v>1</v>
      </c>
      <c r="B263" t="s">
        <v>61</v>
      </c>
      <c r="C263">
        <v>43018</v>
      </c>
      <c r="D263" t="s">
        <v>75</v>
      </c>
      <c r="E263" t="s">
        <v>75</v>
      </c>
      <c r="F263" t="s">
        <v>343</v>
      </c>
      <c r="G263" t="s">
        <v>62</v>
      </c>
      <c r="H263" t="s">
        <v>656</v>
      </c>
      <c r="I263" t="s">
        <v>512</v>
      </c>
      <c r="J263" t="s">
        <v>195</v>
      </c>
      <c r="K263" t="s">
        <v>76</v>
      </c>
      <c r="L263" t="s">
        <v>77</v>
      </c>
      <c r="M263" t="s">
        <v>197</v>
      </c>
      <c r="N263" t="s">
        <v>78</v>
      </c>
      <c r="O263">
        <v>545.16</v>
      </c>
      <c r="P263">
        <v>109.032</v>
      </c>
    </row>
    <row r="264" spans="1:16" x14ac:dyDescent="0.2">
      <c r="A264">
        <v>1</v>
      </c>
      <c r="B264" t="s">
        <v>61</v>
      </c>
      <c r="C264">
        <v>43018</v>
      </c>
      <c r="D264" t="s">
        <v>75</v>
      </c>
      <c r="E264" t="s">
        <v>75</v>
      </c>
      <c r="F264" t="s">
        <v>344</v>
      </c>
      <c r="G264" t="s">
        <v>62</v>
      </c>
      <c r="H264" t="s">
        <v>657</v>
      </c>
      <c r="I264" t="s">
        <v>512</v>
      </c>
      <c r="J264" t="s">
        <v>195</v>
      </c>
      <c r="K264" t="s">
        <v>76</v>
      </c>
      <c r="L264" t="s">
        <v>77</v>
      </c>
      <c r="M264" t="s">
        <v>197</v>
      </c>
      <c r="N264" t="s">
        <v>78</v>
      </c>
      <c r="O264">
        <v>545.16</v>
      </c>
      <c r="P264">
        <v>109.032</v>
      </c>
    </row>
    <row r="265" spans="1:16" x14ac:dyDescent="0.2">
      <c r="A265">
        <v>1</v>
      </c>
      <c r="B265" t="s">
        <v>61</v>
      </c>
      <c r="C265">
        <v>43018</v>
      </c>
      <c r="D265" t="s">
        <v>75</v>
      </c>
      <c r="E265" t="s">
        <v>75</v>
      </c>
      <c r="F265" t="s">
        <v>345</v>
      </c>
      <c r="G265" t="s">
        <v>62</v>
      </c>
      <c r="H265" t="s">
        <v>658</v>
      </c>
      <c r="I265" t="s">
        <v>512</v>
      </c>
      <c r="J265" t="s">
        <v>195</v>
      </c>
      <c r="K265" t="s">
        <v>76</v>
      </c>
      <c r="L265" t="s">
        <v>77</v>
      </c>
      <c r="M265" t="s">
        <v>197</v>
      </c>
      <c r="N265" t="s">
        <v>78</v>
      </c>
      <c r="O265">
        <v>545.16</v>
      </c>
      <c r="P265">
        <v>109.032</v>
      </c>
    </row>
    <row r="266" spans="1:16" x14ac:dyDescent="0.2">
      <c r="A266">
        <v>1</v>
      </c>
      <c r="B266" t="s">
        <v>61</v>
      </c>
      <c r="C266">
        <v>43018</v>
      </c>
      <c r="D266" t="s">
        <v>75</v>
      </c>
      <c r="E266" t="s">
        <v>75</v>
      </c>
      <c r="F266" t="s">
        <v>346</v>
      </c>
      <c r="G266" t="s">
        <v>62</v>
      </c>
      <c r="H266" t="s">
        <v>659</v>
      </c>
      <c r="I266" t="s">
        <v>512</v>
      </c>
      <c r="J266" t="s">
        <v>195</v>
      </c>
      <c r="K266" t="s">
        <v>76</v>
      </c>
      <c r="L266" t="s">
        <v>77</v>
      </c>
      <c r="M266" t="s">
        <v>197</v>
      </c>
      <c r="N266" t="s">
        <v>78</v>
      </c>
      <c r="O266">
        <v>545.16</v>
      </c>
      <c r="P266">
        <v>109.032</v>
      </c>
    </row>
    <row r="267" spans="1:16" x14ac:dyDescent="0.2">
      <c r="A267">
        <v>1</v>
      </c>
      <c r="B267" t="s">
        <v>61</v>
      </c>
      <c r="C267">
        <v>43018</v>
      </c>
      <c r="D267" t="s">
        <v>75</v>
      </c>
      <c r="E267" t="s">
        <v>75</v>
      </c>
      <c r="F267" t="s">
        <v>347</v>
      </c>
      <c r="G267" t="s">
        <v>62</v>
      </c>
      <c r="H267" t="s">
        <v>660</v>
      </c>
      <c r="I267" t="s">
        <v>512</v>
      </c>
      <c r="J267" t="s">
        <v>195</v>
      </c>
      <c r="K267" t="s">
        <v>76</v>
      </c>
      <c r="L267" t="s">
        <v>77</v>
      </c>
      <c r="M267" t="s">
        <v>197</v>
      </c>
      <c r="N267" t="s">
        <v>78</v>
      </c>
      <c r="O267">
        <v>545.16</v>
      </c>
      <c r="P267">
        <v>109.032</v>
      </c>
    </row>
    <row r="268" spans="1:16" x14ac:dyDescent="0.2">
      <c r="A268">
        <v>1</v>
      </c>
      <c r="B268" t="s">
        <v>61</v>
      </c>
      <c r="C268">
        <v>43018</v>
      </c>
      <c r="D268" t="s">
        <v>75</v>
      </c>
      <c r="E268" t="s">
        <v>75</v>
      </c>
      <c r="F268" t="s">
        <v>348</v>
      </c>
      <c r="G268" t="s">
        <v>62</v>
      </c>
      <c r="H268" t="s">
        <v>661</v>
      </c>
      <c r="I268" t="s">
        <v>512</v>
      </c>
      <c r="J268" t="s">
        <v>195</v>
      </c>
      <c r="K268" t="s">
        <v>76</v>
      </c>
      <c r="L268" t="s">
        <v>77</v>
      </c>
      <c r="M268" t="s">
        <v>197</v>
      </c>
      <c r="N268" t="s">
        <v>78</v>
      </c>
      <c r="O268">
        <v>545.16</v>
      </c>
      <c r="P268">
        <v>109.032</v>
      </c>
    </row>
    <row r="269" spans="1:16" x14ac:dyDescent="0.2">
      <c r="A269">
        <v>1</v>
      </c>
      <c r="B269" t="s">
        <v>61</v>
      </c>
      <c r="C269">
        <v>43018</v>
      </c>
      <c r="D269" t="s">
        <v>75</v>
      </c>
      <c r="E269" t="s">
        <v>75</v>
      </c>
      <c r="F269" t="s">
        <v>349</v>
      </c>
      <c r="G269" t="s">
        <v>62</v>
      </c>
      <c r="H269" t="s">
        <v>662</v>
      </c>
      <c r="I269" t="s">
        <v>512</v>
      </c>
      <c r="J269" t="s">
        <v>195</v>
      </c>
      <c r="K269" t="s">
        <v>76</v>
      </c>
      <c r="L269" t="s">
        <v>77</v>
      </c>
      <c r="M269" t="s">
        <v>197</v>
      </c>
      <c r="N269" t="s">
        <v>78</v>
      </c>
      <c r="O269">
        <v>545.16</v>
      </c>
      <c r="P269">
        <v>109.032</v>
      </c>
    </row>
    <row r="270" spans="1:16" x14ac:dyDescent="0.2">
      <c r="A270">
        <v>1</v>
      </c>
      <c r="B270" t="s">
        <v>61</v>
      </c>
      <c r="C270">
        <v>43018</v>
      </c>
      <c r="D270" t="s">
        <v>75</v>
      </c>
      <c r="E270" t="s">
        <v>75</v>
      </c>
      <c r="F270" t="s">
        <v>350</v>
      </c>
      <c r="G270" t="s">
        <v>62</v>
      </c>
      <c r="H270" t="s">
        <v>663</v>
      </c>
      <c r="I270" t="s">
        <v>512</v>
      </c>
      <c r="J270" t="s">
        <v>195</v>
      </c>
      <c r="K270" t="s">
        <v>76</v>
      </c>
      <c r="L270" t="s">
        <v>77</v>
      </c>
      <c r="M270" t="s">
        <v>197</v>
      </c>
      <c r="N270" t="s">
        <v>78</v>
      </c>
      <c r="O270">
        <v>545.16</v>
      </c>
      <c r="P270">
        <v>109.032</v>
      </c>
    </row>
    <row r="271" spans="1:16" x14ac:dyDescent="0.2">
      <c r="A271">
        <v>1</v>
      </c>
      <c r="B271" t="s">
        <v>61</v>
      </c>
      <c r="C271">
        <v>43018</v>
      </c>
      <c r="D271" t="s">
        <v>75</v>
      </c>
      <c r="E271" t="s">
        <v>75</v>
      </c>
      <c r="F271" t="s">
        <v>351</v>
      </c>
      <c r="G271" t="s">
        <v>62</v>
      </c>
      <c r="H271" t="s">
        <v>664</v>
      </c>
      <c r="I271" t="s">
        <v>512</v>
      </c>
      <c r="J271" t="s">
        <v>195</v>
      </c>
      <c r="K271" t="s">
        <v>76</v>
      </c>
      <c r="L271" t="s">
        <v>77</v>
      </c>
      <c r="M271" t="s">
        <v>197</v>
      </c>
      <c r="N271" t="s">
        <v>78</v>
      </c>
      <c r="O271">
        <v>545.16</v>
      </c>
      <c r="P271">
        <v>109.032</v>
      </c>
    </row>
    <row r="272" spans="1:16" x14ac:dyDescent="0.2">
      <c r="A272">
        <v>1</v>
      </c>
      <c r="B272" t="s">
        <v>61</v>
      </c>
      <c r="C272">
        <v>43018</v>
      </c>
      <c r="D272" t="s">
        <v>75</v>
      </c>
      <c r="E272" t="s">
        <v>75</v>
      </c>
      <c r="F272" t="s">
        <v>352</v>
      </c>
      <c r="G272" t="s">
        <v>62</v>
      </c>
      <c r="H272" t="s">
        <v>665</v>
      </c>
      <c r="I272" t="s">
        <v>512</v>
      </c>
      <c r="J272" t="s">
        <v>195</v>
      </c>
      <c r="K272" t="s">
        <v>76</v>
      </c>
      <c r="L272" t="s">
        <v>77</v>
      </c>
      <c r="M272" t="s">
        <v>197</v>
      </c>
      <c r="N272" t="s">
        <v>78</v>
      </c>
      <c r="O272">
        <v>545.16</v>
      </c>
      <c r="P272">
        <v>109.032</v>
      </c>
    </row>
    <row r="273" spans="1:16" x14ac:dyDescent="0.2">
      <c r="A273">
        <v>1</v>
      </c>
      <c r="B273" t="s">
        <v>61</v>
      </c>
      <c r="C273">
        <v>43018</v>
      </c>
      <c r="D273" t="s">
        <v>75</v>
      </c>
      <c r="E273" t="s">
        <v>75</v>
      </c>
      <c r="F273" t="s">
        <v>353</v>
      </c>
      <c r="G273" t="s">
        <v>62</v>
      </c>
      <c r="H273" t="s">
        <v>666</v>
      </c>
      <c r="I273" t="s">
        <v>512</v>
      </c>
      <c r="J273" t="s">
        <v>195</v>
      </c>
      <c r="K273" t="s">
        <v>76</v>
      </c>
      <c r="L273" t="s">
        <v>77</v>
      </c>
      <c r="M273" t="s">
        <v>197</v>
      </c>
      <c r="N273" t="s">
        <v>78</v>
      </c>
      <c r="O273">
        <v>545.16</v>
      </c>
      <c r="P273">
        <v>109.032</v>
      </c>
    </row>
    <row r="274" spans="1:16" x14ac:dyDescent="0.2">
      <c r="A274">
        <v>1</v>
      </c>
      <c r="B274" t="s">
        <v>61</v>
      </c>
      <c r="C274">
        <v>43018</v>
      </c>
      <c r="D274" t="s">
        <v>75</v>
      </c>
      <c r="E274" t="s">
        <v>75</v>
      </c>
      <c r="F274" t="s">
        <v>354</v>
      </c>
      <c r="G274" t="s">
        <v>62</v>
      </c>
      <c r="H274" t="s">
        <v>667</v>
      </c>
      <c r="I274" t="s">
        <v>512</v>
      </c>
      <c r="J274" t="s">
        <v>195</v>
      </c>
      <c r="K274" t="s">
        <v>76</v>
      </c>
      <c r="L274" t="s">
        <v>77</v>
      </c>
      <c r="M274" t="s">
        <v>197</v>
      </c>
      <c r="N274" t="s">
        <v>78</v>
      </c>
      <c r="O274">
        <v>545.16</v>
      </c>
      <c r="P274">
        <v>109.032</v>
      </c>
    </row>
    <row r="275" spans="1:16" x14ac:dyDescent="0.2">
      <c r="A275">
        <v>1</v>
      </c>
      <c r="B275" t="s">
        <v>61</v>
      </c>
      <c r="C275">
        <v>43018</v>
      </c>
      <c r="D275" t="s">
        <v>75</v>
      </c>
      <c r="E275" t="s">
        <v>75</v>
      </c>
      <c r="F275" t="s">
        <v>355</v>
      </c>
      <c r="G275" t="s">
        <v>62</v>
      </c>
      <c r="H275" t="s">
        <v>668</v>
      </c>
      <c r="I275" t="s">
        <v>512</v>
      </c>
      <c r="J275" t="s">
        <v>195</v>
      </c>
      <c r="K275" t="s">
        <v>76</v>
      </c>
      <c r="L275" t="s">
        <v>77</v>
      </c>
      <c r="M275" t="s">
        <v>197</v>
      </c>
      <c r="N275" t="s">
        <v>78</v>
      </c>
      <c r="O275">
        <v>545.16</v>
      </c>
      <c r="P275">
        <v>109.032</v>
      </c>
    </row>
    <row r="276" spans="1:16" x14ac:dyDescent="0.2">
      <c r="A276">
        <v>1</v>
      </c>
      <c r="B276" t="s">
        <v>61</v>
      </c>
      <c r="C276">
        <v>43018</v>
      </c>
      <c r="D276" t="s">
        <v>75</v>
      </c>
      <c r="E276" t="s">
        <v>75</v>
      </c>
      <c r="F276" t="s">
        <v>356</v>
      </c>
      <c r="G276" t="s">
        <v>62</v>
      </c>
      <c r="H276" t="s">
        <v>669</v>
      </c>
      <c r="I276" t="s">
        <v>512</v>
      </c>
      <c r="J276" t="s">
        <v>195</v>
      </c>
      <c r="K276" t="s">
        <v>76</v>
      </c>
      <c r="L276" t="s">
        <v>77</v>
      </c>
      <c r="M276" t="s">
        <v>197</v>
      </c>
      <c r="N276" t="s">
        <v>78</v>
      </c>
      <c r="O276">
        <v>545.16</v>
      </c>
      <c r="P276">
        <v>109.032</v>
      </c>
    </row>
    <row r="277" spans="1:16" x14ac:dyDescent="0.2">
      <c r="A277">
        <v>1</v>
      </c>
      <c r="B277" t="s">
        <v>61</v>
      </c>
      <c r="C277">
        <v>43018</v>
      </c>
      <c r="D277" t="s">
        <v>75</v>
      </c>
      <c r="E277" t="s">
        <v>75</v>
      </c>
      <c r="F277" t="s">
        <v>357</v>
      </c>
      <c r="G277" t="s">
        <v>62</v>
      </c>
      <c r="H277" t="s">
        <v>670</v>
      </c>
      <c r="I277" t="s">
        <v>512</v>
      </c>
      <c r="J277" t="s">
        <v>195</v>
      </c>
      <c r="K277" t="s">
        <v>76</v>
      </c>
      <c r="L277" t="s">
        <v>77</v>
      </c>
      <c r="M277" t="s">
        <v>197</v>
      </c>
      <c r="N277" t="s">
        <v>78</v>
      </c>
      <c r="O277">
        <v>545.16</v>
      </c>
      <c r="P277">
        <v>109.032</v>
      </c>
    </row>
    <row r="278" spans="1:16" x14ac:dyDescent="0.2">
      <c r="A278">
        <v>1</v>
      </c>
      <c r="B278" t="s">
        <v>61</v>
      </c>
      <c r="C278">
        <v>43018</v>
      </c>
      <c r="D278" t="s">
        <v>75</v>
      </c>
      <c r="E278" t="s">
        <v>75</v>
      </c>
      <c r="F278" t="s">
        <v>358</v>
      </c>
      <c r="G278" t="s">
        <v>62</v>
      </c>
      <c r="H278" t="s">
        <v>671</v>
      </c>
      <c r="I278" t="s">
        <v>512</v>
      </c>
      <c r="J278" t="s">
        <v>195</v>
      </c>
      <c r="K278" t="s">
        <v>76</v>
      </c>
      <c r="L278" t="s">
        <v>77</v>
      </c>
      <c r="M278" t="s">
        <v>197</v>
      </c>
      <c r="N278" t="s">
        <v>78</v>
      </c>
      <c r="O278">
        <v>545.16</v>
      </c>
      <c r="P278">
        <v>109.032</v>
      </c>
    </row>
    <row r="279" spans="1:16" x14ac:dyDescent="0.2">
      <c r="A279">
        <v>1</v>
      </c>
      <c r="B279" t="s">
        <v>61</v>
      </c>
      <c r="C279">
        <v>43018</v>
      </c>
      <c r="D279" t="s">
        <v>75</v>
      </c>
      <c r="E279" t="s">
        <v>75</v>
      </c>
      <c r="F279" t="s">
        <v>359</v>
      </c>
      <c r="G279" t="s">
        <v>62</v>
      </c>
      <c r="H279" t="s">
        <v>672</v>
      </c>
      <c r="I279" t="s">
        <v>512</v>
      </c>
      <c r="J279" t="s">
        <v>195</v>
      </c>
      <c r="K279" t="s">
        <v>76</v>
      </c>
      <c r="L279" t="s">
        <v>77</v>
      </c>
      <c r="M279" t="s">
        <v>197</v>
      </c>
      <c r="N279" t="s">
        <v>78</v>
      </c>
      <c r="O279">
        <v>545.16</v>
      </c>
      <c r="P279">
        <v>109.032</v>
      </c>
    </row>
    <row r="280" spans="1:16" x14ac:dyDescent="0.2">
      <c r="A280">
        <v>1</v>
      </c>
      <c r="B280" t="s">
        <v>61</v>
      </c>
      <c r="C280">
        <v>43018</v>
      </c>
      <c r="D280" t="s">
        <v>75</v>
      </c>
      <c r="E280" t="s">
        <v>75</v>
      </c>
      <c r="F280" t="s">
        <v>360</v>
      </c>
      <c r="G280" t="s">
        <v>62</v>
      </c>
      <c r="H280" t="s">
        <v>673</v>
      </c>
      <c r="I280" t="s">
        <v>512</v>
      </c>
      <c r="J280" t="s">
        <v>195</v>
      </c>
      <c r="K280" t="s">
        <v>76</v>
      </c>
      <c r="L280" t="s">
        <v>77</v>
      </c>
      <c r="M280" t="s">
        <v>197</v>
      </c>
      <c r="N280" t="s">
        <v>78</v>
      </c>
      <c r="O280">
        <v>545.16</v>
      </c>
      <c r="P280">
        <v>109.032</v>
      </c>
    </row>
    <row r="281" spans="1:16" x14ac:dyDescent="0.2">
      <c r="A281">
        <v>1</v>
      </c>
      <c r="B281" t="s">
        <v>61</v>
      </c>
      <c r="C281">
        <v>43018</v>
      </c>
      <c r="D281" t="s">
        <v>75</v>
      </c>
      <c r="E281" t="s">
        <v>75</v>
      </c>
      <c r="F281" t="s">
        <v>361</v>
      </c>
      <c r="G281" t="s">
        <v>62</v>
      </c>
      <c r="H281" t="s">
        <v>674</v>
      </c>
      <c r="I281" t="s">
        <v>512</v>
      </c>
      <c r="J281" t="s">
        <v>195</v>
      </c>
      <c r="K281" t="s">
        <v>76</v>
      </c>
      <c r="L281" t="s">
        <v>77</v>
      </c>
      <c r="M281" t="s">
        <v>197</v>
      </c>
      <c r="N281" t="s">
        <v>78</v>
      </c>
      <c r="O281">
        <v>545.16</v>
      </c>
      <c r="P281">
        <v>109.032</v>
      </c>
    </row>
    <row r="282" spans="1:16" x14ac:dyDescent="0.2">
      <c r="A282">
        <v>1</v>
      </c>
      <c r="B282" t="s">
        <v>61</v>
      </c>
      <c r="C282">
        <v>43018</v>
      </c>
      <c r="D282" t="s">
        <v>75</v>
      </c>
      <c r="E282" t="s">
        <v>75</v>
      </c>
      <c r="F282" t="s">
        <v>362</v>
      </c>
      <c r="G282" t="s">
        <v>62</v>
      </c>
      <c r="H282" t="s">
        <v>675</v>
      </c>
      <c r="I282" t="s">
        <v>512</v>
      </c>
      <c r="J282" t="s">
        <v>195</v>
      </c>
      <c r="K282" t="s">
        <v>76</v>
      </c>
      <c r="L282" t="s">
        <v>77</v>
      </c>
      <c r="M282" t="s">
        <v>197</v>
      </c>
      <c r="N282" t="s">
        <v>78</v>
      </c>
      <c r="O282">
        <v>545.16</v>
      </c>
      <c r="P282">
        <v>109.032</v>
      </c>
    </row>
    <row r="283" spans="1:16" x14ac:dyDescent="0.2">
      <c r="A283">
        <v>1</v>
      </c>
      <c r="B283" t="s">
        <v>61</v>
      </c>
      <c r="C283">
        <v>43018</v>
      </c>
      <c r="D283" t="s">
        <v>75</v>
      </c>
      <c r="E283" t="s">
        <v>75</v>
      </c>
      <c r="F283" t="s">
        <v>363</v>
      </c>
      <c r="G283" t="s">
        <v>62</v>
      </c>
      <c r="H283" t="s">
        <v>676</v>
      </c>
      <c r="I283" t="s">
        <v>512</v>
      </c>
      <c r="J283" t="s">
        <v>195</v>
      </c>
      <c r="K283" t="s">
        <v>76</v>
      </c>
      <c r="L283" t="s">
        <v>77</v>
      </c>
      <c r="M283" t="s">
        <v>197</v>
      </c>
      <c r="N283" t="s">
        <v>78</v>
      </c>
      <c r="O283">
        <v>545.16</v>
      </c>
      <c r="P283">
        <v>109.032</v>
      </c>
    </row>
    <row r="284" spans="1:16" x14ac:dyDescent="0.2">
      <c r="A284">
        <v>1</v>
      </c>
      <c r="B284" t="s">
        <v>61</v>
      </c>
      <c r="C284">
        <v>43018</v>
      </c>
      <c r="D284" t="s">
        <v>75</v>
      </c>
      <c r="E284" t="s">
        <v>75</v>
      </c>
      <c r="F284" t="s">
        <v>364</v>
      </c>
      <c r="G284" t="s">
        <v>62</v>
      </c>
      <c r="H284" t="s">
        <v>677</v>
      </c>
      <c r="I284" t="s">
        <v>512</v>
      </c>
      <c r="J284" t="s">
        <v>195</v>
      </c>
      <c r="K284" t="s">
        <v>76</v>
      </c>
      <c r="L284" t="s">
        <v>77</v>
      </c>
      <c r="M284" t="s">
        <v>197</v>
      </c>
      <c r="N284" t="s">
        <v>78</v>
      </c>
      <c r="O284">
        <v>545.16</v>
      </c>
      <c r="P284">
        <v>109.032</v>
      </c>
    </row>
    <row r="285" spans="1:16" x14ac:dyDescent="0.2">
      <c r="A285">
        <v>1</v>
      </c>
      <c r="B285" t="s">
        <v>61</v>
      </c>
      <c r="C285">
        <v>43018</v>
      </c>
      <c r="D285" t="s">
        <v>75</v>
      </c>
      <c r="E285" t="s">
        <v>75</v>
      </c>
      <c r="F285" t="s">
        <v>365</v>
      </c>
      <c r="G285" t="s">
        <v>62</v>
      </c>
      <c r="H285" t="s">
        <v>678</v>
      </c>
      <c r="I285" t="s">
        <v>512</v>
      </c>
      <c r="J285" t="s">
        <v>195</v>
      </c>
      <c r="K285" t="s">
        <v>76</v>
      </c>
      <c r="L285" t="s">
        <v>77</v>
      </c>
      <c r="M285" t="s">
        <v>197</v>
      </c>
      <c r="N285" t="s">
        <v>78</v>
      </c>
      <c r="O285">
        <v>545.16</v>
      </c>
      <c r="P285">
        <v>109.032</v>
      </c>
    </row>
    <row r="286" spans="1:16" x14ac:dyDescent="0.2">
      <c r="A286">
        <v>1</v>
      </c>
      <c r="B286" t="s">
        <v>61</v>
      </c>
      <c r="C286">
        <v>43018</v>
      </c>
      <c r="D286" t="s">
        <v>75</v>
      </c>
      <c r="E286" t="s">
        <v>75</v>
      </c>
      <c r="F286" t="s">
        <v>366</v>
      </c>
      <c r="G286" t="s">
        <v>62</v>
      </c>
      <c r="H286" t="s">
        <v>679</v>
      </c>
      <c r="I286" t="s">
        <v>512</v>
      </c>
      <c r="J286" t="s">
        <v>195</v>
      </c>
      <c r="K286" t="s">
        <v>76</v>
      </c>
      <c r="L286" t="s">
        <v>77</v>
      </c>
      <c r="M286" t="s">
        <v>197</v>
      </c>
      <c r="N286" t="s">
        <v>78</v>
      </c>
      <c r="O286">
        <v>545.16</v>
      </c>
      <c r="P286">
        <v>109.032</v>
      </c>
    </row>
    <row r="287" spans="1:16" x14ac:dyDescent="0.2">
      <c r="A287">
        <v>1</v>
      </c>
      <c r="B287" t="s">
        <v>61</v>
      </c>
      <c r="C287">
        <v>43018</v>
      </c>
      <c r="D287" t="s">
        <v>75</v>
      </c>
      <c r="E287" t="s">
        <v>75</v>
      </c>
      <c r="F287" t="s">
        <v>367</v>
      </c>
      <c r="G287" t="s">
        <v>62</v>
      </c>
      <c r="H287" t="s">
        <v>680</v>
      </c>
      <c r="I287" t="s">
        <v>512</v>
      </c>
      <c r="J287" t="s">
        <v>195</v>
      </c>
      <c r="K287" t="s">
        <v>76</v>
      </c>
      <c r="L287" t="s">
        <v>77</v>
      </c>
      <c r="M287" t="s">
        <v>197</v>
      </c>
      <c r="N287" t="s">
        <v>78</v>
      </c>
      <c r="O287">
        <v>545.16</v>
      </c>
      <c r="P287">
        <v>109.032</v>
      </c>
    </row>
    <row r="288" spans="1:16" x14ac:dyDescent="0.2">
      <c r="A288">
        <v>1</v>
      </c>
      <c r="B288" t="s">
        <v>61</v>
      </c>
      <c r="C288">
        <v>43018</v>
      </c>
      <c r="D288" t="s">
        <v>75</v>
      </c>
      <c r="E288" t="s">
        <v>75</v>
      </c>
      <c r="F288" t="s">
        <v>368</v>
      </c>
      <c r="G288" t="s">
        <v>62</v>
      </c>
      <c r="H288" t="s">
        <v>681</v>
      </c>
      <c r="I288" t="s">
        <v>512</v>
      </c>
      <c r="J288" t="s">
        <v>195</v>
      </c>
      <c r="K288" t="s">
        <v>76</v>
      </c>
      <c r="L288" t="s">
        <v>77</v>
      </c>
      <c r="M288" t="s">
        <v>197</v>
      </c>
      <c r="N288" t="s">
        <v>78</v>
      </c>
      <c r="O288">
        <v>545.16</v>
      </c>
      <c r="P288">
        <v>109.032</v>
      </c>
    </row>
    <row r="289" spans="1:16" x14ac:dyDescent="0.2">
      <c r="A289">
        <v>1</v>
      </c>
      <c r="B289" t="s">
        <v>61</v>
      </c>
      <c r="C289">
        <v>43018</v>
      </c>
      <c r="D289" t="s">
        <v>75</v>
      </c>
      <c r="E289" t="s">
        <v>75</v>
      </c>
      <c r="F289" t="s">
        <v>369</v>
      </c>
      <c r="G289" t="s">
        <v>62</v>
      </c>
      <c r="H289" t="s">
        <v>682</v>
      </c>
      <c r="I289" t="s">
        <v>512</v>
      </c>
      <c r="J289" t="s">
        <v>195</v>
      </c>
      <c r="K289" t="s">
        <v>76</v>
      </c>
      <c r="L289" t="s">
        <v>77</v>
      </c>
      <c r="M289" t="s">
        <v>197</v>
      </c>
      <c r="N289" t="s">
        <v>78</v>
      </c>
      <c r="O289">
        <v>545.16</v>
      </c>
      <c r="P289">
        <v>109.032</v>
      </c>
    </row>
    <row r="290" spans="1:16" x14ac:dyDescent="0.2">
      <c r="A290">
        <v>1</v>
      </c>
      <c r="B290" t="s">
        <v>61</v>
      </c>
      <c r="C290">
        <v>43018</v>
      </c>
      <c r="D290" t="s">
        <v>75</v>
      </c>
      <c r="E290" t="s">
        <v>75</v>
      </c>
      <c r="F290" t="s">
        <v>370</v>
      </c>
      <c r="G290" t="s">
        <v>62</v>
      </c>
      <c r="H290" t="s">
        <v>683</v>
      </c>
      <c r="I290" t="s">
        <v>512</v>
      </c>
      <c r="J290" t="s">
        <v>195</v>
      </c>
      <c r="K290" t="s">
        <v>76</v>
      </c>
      <c r="L290" t="s">
        <v>77</v>
      </c>
      <c r="M290" t="s">
        <v>197</v>
      </c>
      <c r="N290" t="s">
        <v>78</v>
      </c>
      <c r="O290">
        <v>545.16</v>
      </c>
      <c r="P290">
        <v>109.032</v>
      </c>
    </row>
    <row r="291" spans="1:16" x14ac:dyDescent="0.2">
      <c r="A291">
        <v>1</v>
      </c>
      <c r="B291" t="s">
        <v>61</v>
      </c>
      <c r="C291">
        <v>43018</v>
      </c>
      <c r="D291" t="s">
        <v>75</v>
      </c>
      <c r="E291" t="s">
        <v>75</v>
      </c>
      <c r="F291" t="s">
        <v>371</v>
      </c>
      <c r="G291" t="s">
        <v>62</v>
      </c>
      <c r="H291" t="s">
        <v>684</v>
      </c>
      <c r="I291" t="s">
        <v>512</v>
      </c>
      <c r="J291" t="s">
        <v>195</v>
      </c>
      <c r="K291" t="s">
        <v>76</v>
      </c>
      <c r="L291" t="s">
        <v>77</v>
      </c>
      <c r="M291" t="s">
        <v>197</v>
      </c>
      <c r="N291" t="s">
        <v>78</v>
      </c>
      <c r="O291">
        <v>545.16</v>
      </c>
      <c r="P291">
        <v>109.032</v>
      </c>
    </row>
    <row r="292" spans="1:16" x14ac:dyDescent="0.2">
      <c r="A292">
        <v>1</v>
      </c>
      <c r="B292" t="s">
        <v>61</v>
      </c>
      <c r="C292">
        <v>43018</v>
      </c>
      <c r="D292" t="s">
        <v>75</v>
      </c>
      <c r="E292" t="s">
        <v>75</v>
      </c>
      <c r="F292" t="s">
        <v>372</v>
      </c>
      <c r="G292" t="s">
        <v>62</v>
      </c>
      <c r="H292" t="s">
        <v>685</v>
      </c>
      <c r="I292" t="s">
        <v>512</v>
      </c>
      <c r="J292" t="s">
        <v>195</v>
      </c>
      <c r="K292" t="s">
        <v>76</v>
      </c>
      <c r="L292" t="s">
        <v>77</v>
      </c>
      <c r="M292" t="s">
        <v>197</v>
      </c>
      <c r="N292" t="s">
        <v>78</v>
      </c>
      <c r="O292">
        <v>545.16</v>
      </c>
      <c r="P292">
        <v>109.032</v>
      </c>
    </row>
    <row r="293" spans="1:16" x14ac:dyDescent="0.2">
      <c r="A293">
        <v>1</v>
      </c>
      <c r="B293" t="s">
        <v>61</v>
      </c>
      <c r="C293">
        <v>43018</v>
      </c>
      <c r="D293" t="s">
        <v>75</v>
      </c>
      <c r="E293" t="s">
        <v>75</v>
      </c>
      <c r="F293" t="s">
        <v>373</v>
      </c>
      <c r="G293" t="s">
        <v>62</v>
      </c>
      <c r="H293" t="s">
        <v>686</v>
      </c>
      <c r="I293" t="s">
        <v>512</v>
      </c>
      <c r="J293" t="s">
        <v>195</v>
      </c>
      <c r="K293" t="s">
        <v>76</v>
      </c>
      <c r="L293" t="s">
        <v>77</v>
      </c>
      <c r="M293" t="s">
        <v>197</v>
      </c>
      <c r="N293" t="s">
        <v>78</v>
      </c>
      <c r="O293">
        <v>545.16</v>
      </c>
      <c r="P293">
        <v>109.032</v>
      </c>
    </row>
    <row r="294" spans="1:16" x14ac:dyDescent="0.2">
      <c r="A294">
        <v>1</v>
      </c>
      <c r="B294" t="s">
        <v>61</v>
      </c>
      <c r="C294">
        <v>43018</v>
      </c>
      <c r="D294" t="s">
        <v>75</v>
      </c>
      <c r="E294" t="s">
        <v>75</v>
      </c>
      <c r="F294" t="s">
        <v>374</v>
      </c>
      <c r="G294" t="s">
        <v>62</v>
      </c>
      <c r="H294" t="s">
        <v>687</v>
      </c>
      <c r="I294" t="s">
        <v>512</v>
      </c>
      <c r="J294" t="s">
        <v>195</v>
      </c>
      <c r="K294" t="s">
        <v>76</v>
      </c>
      <c r="L294" t="s">
        <v>77</v>
      </c>
      <c r="M294" t="s">
        <v>197</v>
      </c>
      <c r="N294" t="s">
        <v>78</v>
      </c>
      <c r="O294">
        <v>545.16</v>
      </c>
      <c r="P294">
        <v>109.032</v>
      </c>
    </row>
    <row r="295" spans="1:16" x14ac:dyDescent="0.2">
      <c r="A295">
        <v>1</v>
      </c>
      <c r="B295" t="s">
        <v>61</v>
      </c>
      <c r="C295">
        <v>43018</v>
      </c>
      <c r="D295" t="s">
        <v>75</v>
      </c>
      <c r="E295" t="s">
        <v>75</v>
      </c>
      <c r="F295" t="s">
        <v>375</v>
      </c>
      <c r="G295" t="s">
        <v>62</v>
      </c>
      <c r="H295" t="s">
        <v>688</v>
      </c>
      <c r="I295" t="s">
        <v>512</v>
      </c>
      <c r="J295" t="s">
        <v>195</v>
      </c>
      <c r="K295" t="s">
        <v>76</v>
      </c>
      <c r="L295" t="s">
        <v>77</v>
      </c>
      <c r="M295" t="s">
        <v>197</v>
      </c>
      <c r="N295" t="s">
        <v>78</v>
      </c>
      <c r="O295">
        <v>545.16</v>
      </c>
      <c r="P295">
        <v>109.032</v>
      </c>
    </row>
    <row r="296" spans="1:16" x14ac:dyDescent="0.2">
      <c r="A296">
        <v>1</v>
      </c>
      <c r="B296" t="s">
        <v>61</v>
      </c>
      <c r="C296">
        <v>43018</v>
      </c>
      <c r="D296" t="s">
        <v>75</v>
      </c>
      <c r="E296" t="s">
        <v>75</v>
      </c>
      <c r="F296" t="s">
        <v>376</v>
      </c>
      <c r="G296" t="s">
        <v>62</v>
      </c>
      <c r="H296" t="s">
        <v>689</v>
      </c>
      <c r="I296" t="s">
        <v>512</v>
      </c>
      <c r="J296" t="s">
        <v>195</v>
      </c>
      <c r="K296" t="s">
        <v>76</v>
      </c>
      <c r="L296" t="s">
        <v>77</v>
      </c>
      <c r="M296" t="s">
        <v>197</v>
      </c>
      <c r="N296" t="s">
        <v>78</v>
      </c>
      <c r="O296">
        <v>545.16</v>
      </c>
      <c r="P296">
        <v>109.032</v>
      </c>
    </row>
    <row r="297" spans="1:16" x14ac:dyDescent="0.2">
      <c r="A297">
        <v>1</v>
      </c>
      <c r="B297" t="s">
        <v>61</v>
      </c>
      <c r="C297">
        <v>43018</v>
      </c>
      <c r="D297" t="s">
        <v>75</v>
      </c>
      <c r="E297" t="s">
        <v>75</v>
      </c>
      <c r="F297" t="s">
        <v>377</v>
      </c>
      <c r="G297" t="s">
        <v>62</v>
      </c>
      <c r="H297" t="s">
        <v>690</v>
      </c>
      <c r="I297" t="s">
        <v>512</v>
      </c>
      <c r="J297" t="s">
        <v>195</v>
      </c>
      <c r="K297" t="s">
        <v>76</v>
      </c>
      <c r="L297" t="s">
        <v>77</v>
      </c>
      <c r="M297" t="s">
        <v>197</v>
      </c>
      <c r="N297" t="s">
        <v>78</v>
      </c>
      <c r="O297">
        <v>545.16</v>
      </c>
      <c r="P297">
        <v>109.032</v>
      </c>
    </row>
    <row r="298" spans="1:16" x14ac:dyDescent="0.2">
      <c r="A298">
        <v>1</v>
      </c>
      <c r="B298" t="s">
        <v>61</v>
      </c>
      <c r="C298">
        <v>43018</v>
      </c>
      <c r="D298" t="s">
        <v>75</v>
      </c>
      <c r="E298" t="s">
        <v>75</v>
      </c>
      <c r="F298" t="s">
        <v>378</v>
      </c>
      <c r="G298" t="s">
        <v>62</v>
      </c>
      <c r="H298" t="s">
        <v>691</v>
      </c>
      <c r="I298" t="s">
        <v>512</v>
      </c>
      <c r="J298" t="s">
        <v>195</v>
      </c>
      <c r="K298" t="s">
        <v>76</v>
      </c>
      <c r="L298" t="s">
        <v>77</v>
      </c>
      <c r="M298" t="s">
        <v>197</v>
      </c>
      <c r="N298" t="s">
        <v>78</v>
      </c>
      <c r="O298">
        <v>545.16</v>
      </c>
      <c r="P298">
        <v>109.032</v>
      </c>
    </row>
    <row r="299" spans="1:16" x14ac:dyDescent="0.2">
      <c r="A299">
        <v>1</v>
      </c>
      <c r="B299" t="s">
        <v>61</v>
      </c>
      <c r="C299">
        <v>43018</v>
      </c>
      <c r="D299" t="s">
        <v>75</v>
      </c>
      <c r="E299" t="s">
        <v>75</v>
      </c>
      <c r="F299" t="s">
        <v>379</v>
      </c>
      <c r="G299" t="s">
        <v>62</v>
      </c>
      <c r="H299" t="s">
        <v>692</v>
      </c>
      <c r="I299" t="s">
        <v>512</v>
      </c>
      <c r="J299" t="s">
        <v>195</v>
      </c>
      <c r="K299" t="s">
        <v>76</v>
      </c>
      <c r="L299" t="s">
        <v>77</v>
      </c>
      <c r="M299" t="s">
        <v>197</v>
      </c>
      <c r="N299" t="s">
        <v>78</v>
      </c>
      <c r="O299">
        <v>545.16</v>
      </c>
      <c r="P299">
        <v>109.032</v>
      </c>
    </row>
    <row r="300" spans="1:16" x14ac:dyDescent="0.2">
      <c r="A300">
        <v>1</v>
      </c>
      <c r="B300" t="s">
        <v>61</v>
      </c>
      <c r="C300">
        <v>43018</v>
      </c>
      <c r="D300" t="s">
        <v>75</v>
      </c>
      <c r="E300" t="s">
        <v>75</v>
      </c>
      <c r="F300" t="s">
        <v>380</v>
      </c>
      <c r="G300" t="s">
        <v>62</v>
      </c>
      <c r="H300" t="s">
        <v>693</v>
      </c>
      <c r="I300" t="s">
        <v>512</v>
      </c>
      <c r="J300" t="s">
        <v>195</v>
      </c>
      <c r="K300" t="s">
        <v>76</v>
      </c>
      <c r="L300" t="s">
        <v>77</v>
      </c>
      <c r="M300" t="s">
        <v>197</v>
      </c>
      <c r="N300" t="s">
        <v>78</v>
      </c>
      <c r="O300">
        <v>545.16</v>
      </c>
      <c r="P300">
        <v>109.032</v>
      </c>
    </row>
    <row r="301" spans="1:16" x14ac:dyDescent="0.2">
      <c r="A301">
        <v>1</v>
      </c>
      <c r="B301" t="s">
        <v>61</v>
      </c>
      <c r="C301">
        <v>43018</v>
      </c>
      <c r="D301" t="s">
        <v>75</v>
      </c>
      <c r="E301" t="s">
        <v>75</v>
      </c>
      <c r="F301" t="s">
        <v>381</v>
      </c>
      <c r="G301" t="s">
        <v>62</v>
      </c>
      <c r="H301" t="s">
        <v>694</v>
      </c>
      <c r="I301" t="s">
        <v>512</v>
      </c>
      <c r="J301" t="s">
        <v>195</v>
      </c>
      <c r="K301" t="s">
        <v>76</v>
      </c>
      <c r="L301" t="s">
        <v>77</v>
      </c>
      <c r="M301" t="s">
        <v>197</v>
      </c>
      <c r="N301" t="s">
        <v>78</v>
      </c>
      <c r="O301">
        <v>545.16</v>
      </c>
      <c r="P301">
        <v>109.032</v>
      </c>
    </row>
    <row r="302" spans="1:16" x14ac:dyDescent="0.2">
      <c r="A302">
        <v>1</v>
      </c>
      <c r="B302" t="s">
        <v>61</v>
      </c>
      <c r="C302">
        <v>43018</v>
      </c>
      <c r="D302" t="s">
        <v>75</v>
      </c>
      <c r="E302" t="s">
        <v>75</v>
      </c>
      <c r="F302" t="s">
        <v>382</v>
      </c>
      <c r="G302" t="s">
        <v>62</v>
      </c>
      <c r="H302" t="s">
        <v>695</v>
      </c>
      <c r="I302" t="s">
        <v>512</v>
      </c>
      <c r="J302" t="s">
        <v>195</v>
      </c>
      <c r="K302" t="s">
        <v>76</v>
      </c>
      <c r="L302" t="s">
        <v>77</v>
      </c>
      <c r="M302" t="s">
        <v>197</v>
      </c>
      <c r="N302" t="s">
        <v>78</v>
      </c>
      <c r="O302">
        <v>545.16</v>
      </c>
      <c r="P302">
        <v>109.032</v>
      </c>
    </row>
    <row r="303" spans="1:16" x14ac:dyDescent="0.2">
      <c r="A303">
        <v>1</v>
      </c>
      <c r="B303" t="s">
        <v>61</v>
      </c>
      <c r="C303">
        <v>43018</v>
      </c>
      <c r="D303" t="s">
        <v>75</v>
      </c>
      <c r="E303" t="s">
        <v>75</v>
      </c>
      <c r="F303" t="s">
        <v>383</v>
      </c>
      <c r="G303" t="s">
        <v>62</v>
      </c>
      <c r="H303" t="s">
        <v>696</v>
      </c>
      <c r="I303" t="s">
        <v>512</v>
      </c>
      <c r="J303" t="s">
        <v>195</v>
      </c>
      <c r="K303" t="s">
        <v>76</v>
      </c>
      <c r="L303" t="s">
        <v>77</v>
      </c>
      <c r="M303" t="s">
        <v>197</v>
      </c>
      <c r="N303" t="s">
        <v>78</v>
      </c>
      <c r="O303">
        <v>545.16</v>
      </c>
      <c r="P303">
        <v>109.032</v>
      </c>
    </row>
    <row r="304" spans="1:16" x14ac:dyDescent="0.2">
      <c r="A304">
        <v>1</v>
      </c>
      <c r="B304" t="s">
        <v>61</v>
      </c>
      <c r="C304">
        <v>43018</v>
      </c>
      <c r="D304" t="s">
        <v>75</v>
      </c>
      <c r="E304" t="s">
        <v>75</v>
      </c>
      <c r="F304" t="s">
        <v>384</v>
      </c>
      <c r="G304" t="s">
        <v>62</v>
      </c>
      <c r="H304" t="s">
        <v>697</v>
      </c>
      <c r="I304" t="s">
        <v>512</v>
      </c>
      <c r="J304" t="s">
        <v>195</v>
      </c>
      <c r="K304" t="s">
        <v>76</v>
      </c>
      <c r="L304" t="s">
        <v>77</v>
      </c>
      <c r="M304" t="s">
        <v>197</v>
      </c>
      <c r="N304" t="s">
        <v>78</v>
      </c>
      <c r="O304">
        <v>545.16</v>
      </c>
      <c r="P304">
        <v>109.032</v>
      </c>
    </row>
    <row r="305" spans="1:16" x14ac:dyDescent="0.2">
      <c r="A305">
        <v>1</v>
      </c>
      <c r="B305" t="s">
        <v>61</v>
      </c>
      <c r="C305">
        <v>43018</v>
      </c>
      <c r="D305" t="s">
        <v>75</v>
      </c>
      <c r="E305" t="s">
        <v>75</v>
      </c>
      <c r="F305" t="s">
        <v>385</v>
      </c>
      <c r="G305" t="s">
        <v>62</v>
      </c>
      <c r="H305" t="s">
        <v>698</v>
      </c>
      <c r="I305" t="s">
        <v>512</v>
      </c>
      <c r="J305" t="s">
        <v>195</v>
      </c>
      <c r="K305" t="s">
        <v>76</v>
      </c>
      <c r="L305" t="s">
        <v>77</v>
      </c>
      <c r="M305" t="s">
        <v>197</v>
      </c>
      <c r="N305" t="s">
        <v>78</v>
      </c>
      <c r="O305">
        <v>545.16</v>
      </c>
      <c r="P305">
        <v>109.032</v>
      </c>
    </row>
    <row r="306" spans="1:16" x14ac:dyDescent="0.2">
      <c r="A306">
        <v>1</v>
      </c>
      <c r="B306" t="s">
        <v>61</v>
      </c>
      <c r="C306">
        <v>43018</v>
      </c>
      <c r="D306" t="s">
        <v>75</v>
      </c>
      <c r="E306" t="s">
        <v>75</v>
      </c>
      <c r="F306" t="s">
        <v>386</v>
      </c>
      <c r="G306" t="s">
        <v>62</v>
      </c>
      <c r="H306" t="s">
        <v>699</v>
      </c>
      <c r="I306" t="s">
        <v>512</v>
      </c>
      <c r="J306" t="s">
        <v>195</v>
      </c>
      <c r="K306" t="s">
        <v>76</v>
      </c>
      <c r="L306" t="s">
        <v>77</v>
      </c>
      <c r="M306" t="s">
        <v>197</v>
      </c>
      <c r="N306" t="s">
        <v>78</v>
      </c>
      <c r="O306">
        <v>545.16</v>
      </c>
      <c r="P306">
        <v>109.032</v>
      </c>
    </row>
    <row r="307" spans="1:16" x14ac:dyDescent="0.2">
      <c r="A307">
        <v>1</v>
      </c>
      <c r="B307" t="s">
        <v>61</v>
      </c>
      <c r="C307">
        <v>43018</v>
      </c>
      <c r="D307" t="s">
        <v>75</v>
      </c>
      <c r="E307" t="s">
        <v>75</v>
      </c>
      <c r="F307" t="s">
        <v>387</v>
      </c>
      <c r="G307" t="s">
        <v>62</v>
      </c>
      <c r="H307" t="s">
        <v>700</v>
      </c>
      <c r="I307" t="s">
        <v>512</v>
      </c>
      <c r="J307" t="s">
        <v>195</v>
      </c>
      <c r="K307" t="s">
        <v>76</v>
      </c>
      <c r="L307" t="s">
        <v>77</v>
      </c>
      <c r="M307" t="s">
        <v>197</v>
      </c>
      <c r="N307" t="s">
        <v>78</v>
      </c>
      <c r="O307">
        <v>545.16</v>
      </c>
      <c r="P307">
        <v>109.032</v>
      </c>
    </row>
    <row r="308" spans="1:16" x14ac:dyDescent="0.2">
      <c r="A308">
        <v>1</v>
      </c>
      <c r="B308" t="s">
        <v>61</v>
      </c>
      <c r="C308">
        <v>43018</v>
      </c>
      <c r="D308" t="s">
        <v>75</v>
      </c>
      <c r="E308" t="s">
        <v>75</v>
      </c>
      <c r="F308" t="s">
        <v>388</v>
      </c>
      <c r="G308" t="s">
        <v>62</v>
      </c>
      <c r="H308" t="s">
        <v>701</v>
      </c>
      <c r="I308" t="s">
        <v>512</v>
      </c>
      <c r="J308" t="s">
        <v>195</v>
      </c>
      <c r="K308" t="s">
        <v>76</v>
      </c>
      <c r="L308" t="s">
        <v>77</v>
      </c>
      <c r="M308" t="s">
        <v>197</v>
      </c>
      <c r="N308" t="s">
        <v>78</v>
      </c>
      <c r="O308">
        <v>545.16</v>
      </c>
      <c r="P308">
        <v>109.032</v>
      </c>
    </row>
    <row r="309" spans="1:16" x14ac:dyDescent="0.2">
      <c r="A309">
        <v>1</v>
      </c>
      <c r="B309" t="s">
        <v>61</v>
      </c>
      <c r="C309">
        <v>43018</v>
      </c>
      <c r="D309" t="s">
        <v>75</v>
      </c>
      <c r="E309" t="s">
        <v>75</v>
      </c>
      <c r="F309" t="s">
        <v>389</v>
      </c>
      <c r="G309" t="s">
        <v>62</v>
      </c>
      <c r="H309" t="s">
        <v>702</v>
      </c>
      <c r="I309" t="s">
        <v>512</v>
      </c>
      <c r="J309" t="s">
        <v>195</v>
      </c>
      <c r="K309" t="s">
        <v>76</v>
      </c>
      <c r="L309" t="s">
        <v>77</v>
      </c>
      <c r="M309" t="s">
        <v>197</v>
      </c>
      <c r="N309" t="s">
        <v>78</v>
      </c>
      <c r="O309">
        <v>545.16</v>
      </c>
      <c r="P309">
        <v>109.032</v>
      </c>
    </row>
    <row r="310" spans="1:16" x14ac:dyDescent="0.2">
      <c r="A310">
        <v>1</v>
      </c>
      <c r="B310" t="s">
        <v>61</v>
      </c>
      <c r="C310">
        <v>43018</v>
      </c>
      <c r="D310" t="s">
        <v>75</v>
      </c>
      <c r="E310" t="s">
        <v>75</v>
      </c>
      <c r="F310" t="s">
        <v>390</v>
      </c>
      <c r="G310" t="s">
        <v>62</v>
      </c>
      <c r="H310" t="s">
        <v>703</v>
      </c>
      <c r="I310" t="s">
        <v>512</v>
      </c>
      <c r="J310" t="s">
        <v>195</v>
      </c>
      <c r="K310" t="s">
        <v>76</v>
      </c>
      <c r="L310" t="s">
        <v>77</v>
      </c>
      <c r="M310" t="s">
        <v>197</v>
      </c>
      <c r="N310" t="s">
        <v>78</v>
      </c>
      <c r="O310">
        <v>545.16</v>
      </c>
      <c r="P310">
        <v>109.032</v>
      </c>
    </row>
    <row r="311" spans="1:16" x14ac:dyDescent="0.2">
      <c r="A311">
        <v>1</v>
      </c>
      <c r="B311" t="s">
        <v>61</v>
      </c>
      <c r="C311">
        <v>43018</v>
      </c>
      <c r="D311" t="s">
        <v>75</v>
      </c>
      <c r="E311" t="s">
        <v>75</v>
      </c>
      <c r="F311" t="s">
        <v>391</v>
      </c>
      <c r="G311" t="s">
        <v>62</v>
      </c>
      <c r="H311" t="s">
        <v>704</v>
      </c>
      <c r="I311" t="s">
        <v>512</v>
      </c>
      <c r="J311" t="s">
        <v>195</v>
      </c>
      <c r="K311" t="s">
        <v>76</v>
      </c>
      <c r="L311" t="s">
        <v>77</v>
      </c>
      <c r="M311" t="s">
        <v>197</v>
      </c>
      <c r="N311" t="s">
        <v>78</v>
      </c>
      <c r="O311">
        <v>545.16</v>
      </c>
      <c r="P311">
        <v>109.032</v>
      </c>
    </row>
    <row r="312" spans="1:16" x14ac:dyDescent="0.2">
      <c r="A312">
        <v>1</v>
      </c>
      <c r="B312" t="s">
        <v>61</v>
      </c>
      <c r="C312">
        <v>43018</v>
      </c>
      <c r="D312" t="s">
        <v>75</v>
      </c>
      <c r="E312" t="s">
        <v>75</v>
      </c>
      <c r="F312" t="s">
        <v>392</v>
      </c>
      <c r="G312" t="s">
        <v>62</v>
      </c>
      <c r="H312" t="s">
        <v>705</v>
      </c>
      <c r="I312" t="s">
        <v>512</v>
      </c>
      <c r="J312" t="s">
        <v>195</v>
      </c>
      <c r="K312" t="s">
        <v>76</v>
      </c>
      <c r="L312" t="s">
        <v>77</v>
      </c>
      <c r="M312" t="s">
        <v>197</v>
      </c>
      <c r="N312" t="s">
        <v>78</v>
      </c>
      <c r="O312">
        <v>545.16</v>
      </c>
      <c r="P312">
        <v>109.032</v>
      </c>
    </row>
    <row r="313" spans="1:16" x14ac:dyDescent="0.2">
      <c r="A313">
        <v>1</v>
      </c>
      <c r="B313" t="s">
        <v>61</v>
      </c>
      <c r="C313">
        <v>43018</v>
      </c>
      <c r="D313" t="s">
        <v>75</v>
      </c>
      <c r="E313" t="s">
        <v>75</v>
      </c>
      <c r="F313" t="s">
        <v>393</v>
      </c>
      <c r="G313" t="s">
        <v>62</v>
      </c>
      <c r="H313" t="s">
        <v>706</v>
      </c>
      <c r="I313" t="s">
        <v>512</v>
      </c>
      <c r="J313" t="s">
        <v>195</v>
      </c>
      <c r="K313" t="s">
        <v>76</v>
      </c>
      <c r="L313" t="s">
        <v>77</v>
      </c>
      <c r="M313" t="s">
        <v>197</v>
      </c>
      <c r="N313" t="s">
        <v>78</v>
      </c>
      <c r="O313">
        <v>545.16</v>
      </c>
      <c r="P313">
        <v>109.032</v>
      </c>
    </row>
    <row r="314" spans="1:16" x14ac:dyDescent="0.2">
      <c r="A314">
        <v>1</v>
      </c>
      <c r="B314" t="s">
        <v>61</v>
      </c>
      <c r="C314">
        <v>43018</v>
      </c>
      <c r="D314" t="s">
        <v>75</v>
      </c>
      <c r="E314" t="s">
        <v>75</v>
      </c>
      <c r="F314" t="s">
        <v>394</v>
      </c>
      <c r="G314" t="s">
        <v>62</v>
      </c>
      <c r="H314" t="s">
        <v>707</v>
      </c>
      <c r="I314" t="s">
        <v>512</v>
      </c>
      <c r="J314" t="s">
        <v>195</v>
      </c>
      <c r="K314" t="s">
        <v>76</v>
      </c>
      <c r="L314" t="s">
        <v>77</v>
      </c>
      <c r="M314" t="s">
        <v>197</v>
      </c>
      <c r="N314" t="s">
        <v>78</v>
      </c>
      <c r="O314">
        <v>545.16</v>
      </c>
      <c r="P314">
        <v>109.032</v>
      </c>
    </row>
    <row r="315" spans="1:16" x14ac:dyDescent="0.2">
      <c r="A315">
        <v>1</v>
      </c>
      <c r="B315" t="s">
        <v>61</v>
      </c>
      <c r="C315">
        <v>43018</v>
      </c>
      <c r="D315" t="s">
        <v>75</v>
      </c>
      <c r="E315" t="s">
        <v>75</v>
      </c>
      <c r="F315" t="s">
        <v>395</v>
      </c>
      <c r="G315" t="s">
        <v>62</v>
      </c>
      <c r="H315" t="s">
        <v>708</v>
      </c>
      <c r="I315" t="s">
        <v>512</v>
      </c>
      <c r="J315" t="s">
        <v>195</v>
      </c>
      <c r="K315" t="s">
        <v>76</v>
      </c>
      <c r="L315" t="s">
        <v>77</v>
      </c>
      <c r="M315" t="s">
        <v>197</v>
      </c>
      <c r="N315" t="s">
        <v>78</v>
      </c>
      <c r="O315">
        <v>545.16</v>
      </c>
      <c r="P315">
        <v>109.032</v>
      </c>
    </row>
    <row r="316" spans="1:16" x14ac:dyDescent="0.2">
      <c r="A316">
        <v>1</v>
      </c>
      <c r="B316" t="s">
        <v>61</v>
      </c>
      <c r="C316">
        <v>43018</v>
      </c>
      <c r="D316" t="s">
        <v>75</v>
      </c>
      <c r="E316" t="s">
        <v>75</v>
      </c>
      <c r="F316" t="s">
        <v>396</v>
      </c>
      <c r="G316" t="s">
        <v>62</v>
      </c>
      <c r="H316" t="s">
        <v>709</v>
      </c>
      <c r="I316" t="s">
        <v>512</v>
      </c>
      <c r="J316" t="s">
        <v>195</v>
      </c>
      <c r="K316" t="s">
        <v>76</v>
      </c>
      <c r="L316" t="s">
        <v>77</v>
      </c>
      <c r="M316" t="s">
        <v>197</v>
      </c>
      <c r="N316" t="s">
        <v>78</v>
      </c>
      <c r="O316">
        <v>545.16</v>
      </c>
      <c r="P316">
        <v>109.032</v>
      </c>
    </row>
    <row r="317" spans="1:16" x14ac:dyDescent="0.2">
      <c r="A317">
        <v>1</v>
      </c>
      <c r="B317" t="s">
        <v>61</v>
      </c>
      <c r="C317">
        <v>43018</v>
      </c>
      <c r="D317" t="s">
        <v>75</v>
      </c>
      <c r="E317" t="s">
        <v>75</v>
      </c>
      <c r="F317" t="s">
        <v>397</v>
      </c>
      <c r="G317" t="s">
        <v>62</v>
      </c>
      <c r="H317" t="s">
        <v>710</v>
      </c>
      <c r="I317" t="s">
        <v>512</v>
      </c>
      <c r="J317" t="s">
        <v>195</v>
      </c>
      <c r="K317" t="s">
        <v>76</v>
      </c>
      <c r="L317" t="s">
        <v>77</v>
      </c>
      <c r="M317" t="s">
        <v>197</v>
      </c>
      <c r="N317" t="s">
        <v>78</v>
      </c>
      <c r="O317">
        <v>545.16</v>
      </c>
      <c r="P317">
        <v>109.032</v>
      </c>
    </row>
    <row r="318" spans="1:16" x14ac:dyDescent="0.2">
      <c r="A318">
        <v>1</v>
      </c>
      <c r="B318" t="s">
        <v>61</v>
      </c>
      <c r="C318">
        <v>43018</v>
      </c>
      <c r="D318" t="s">
        <v>75</v>
      </c>
      <c r="E318" t="s">
        <v>75</v>
      </c>
      <c r="F318" t="s">
        <v>398</v>
      </c>
      <c r="G318" t="s">
        <v>62</v>
      </c>
      <c r="H318" t="s">
        <v>711</v>
      </c>
      <c r="I318" t="s">
        <v>512</v>
      </c>
      <c r="J318" t="s">
        <v>195</v>
      </c>
      <c r="K318" t="s">
        <v>76</v>
      </c>
      <c r="L318" t="s">
        <v>77</v>
      </c>
      <c r="M318" t="s">
        <v>197</v>
      </c>
      <c r="N318" t="s">
        <v>78</v>
      </c>
      <c r="O318">
        <v>545.16</v>
      </c>
      <c r="P318">
        <v>109.032</v>
      </c>
    </row>
    <row r="319" spans="1:16" x14ac:dyDescent="0.2">
      <c r="A319">
        <v>1</v>
      </c>
      <c r="B319" t="s">
        <v>61</v>
      </c>
      <c r="C319">
        <v>43018</v>
      </c>
      <c r="D319" t="s">
        <v>75</v>
      </c>
      <c r="E319" t="s">
        <v>75</v>
      </c>
      <c r="F319" t="s">
        <v>399</v>
      </c>
      <c r="G319" t="s">
        <v>62</v>
      </c>
      <c r="H319" t="s">
        <v>712</v>
      </c>
      <c r="I319" t="s">
        <v>512</v>
      </c>
      <c r="J319" t="s">
        <v>195</v>
      </c>
      <c r="K319" t="s">
        <v>76</v>
      </c>
      <c r="L319" t="s">
        <v>77</v>
      </c>
      <c r="M319" t="s">
        <v>197</v>
      </c>
      <c r="N319" t="s">
        <v>78</v>
      </c>
      <c r="O319">
        <v>545.16</v>
      </c>
      <c r="P319">
        <v>109.032</v>
      </c>
    </row>
    <row r="320" spans="1:16" x14ac:dyDescent="0.2">
      <c r="A320">
        <v>200</v>
      </c>
      <c r="B320" t="s">
        <v>61</v>
      </c>
      <c r="C320">
        <v>43018</v>
      </c>
      <c r="D320" t="s">
        <v>75</v>
      </c>
      <c r="E320" t="s">
        <v>75</v>
      </c>
      <c r="F320" t="s">
        <v>75</v>
      </c>
      <c r="G320" t="s">
        <v>62</v>
      </c>
      <c r="H320" t="s">
        <v>75</v>
      </c>
      <c r="I320" t="s">
        <v>199</v>
      </c>
      <c r="J320" t="s">
        <v>198</v>
      </c>
      <c r="K320" t="s">
        <v>76</v>
      </c>
      <c r="L320" t="s">
        <v>77</v>
      </c>
      <c r="M320" t="s">
        <v>197</v>
      </c>
      <c r="N320" t="s">
        <v>78</v>
      </c>
      <c r="O320">
        <v>2734</v>
      </c>
      <c r="P320">
        <v>546.80000000000007</v>
      </c>
    </row>
    <row r="322" spans="1:16" x14ac:dyDescent="0.2">
      <c r="O322" s="73">
        <f>SUM(O120:O320)</f>
        <v>111766.00000000048</v>
      </c>
    </row>
    <row r="325" spans="1:16" x14ac:dyDescent="0.2">
      <c r="A325">
        <v>1</v>
      </c>
      <c r="B325" t="s">
        <v>57</v>
      </c>
      <c r="C325">
        <v>42933</v>
      </c>
      <c r="D325" t="s">
        <v>75</v>
      </c>
      <c r="E325" t="s">
        <v>75</v>
      </c>
      <c r="F325" t="s">
        <v>83</v>
      </c>
      <c r="G325" t="s">
        <v>58</v>
      </c>
      <c r="H325" t="s">
        <v>401</v>
      </c>
      <c r="I325" t="s">
        <v>82</v>
      </c>
      <c r="J325" t="s">
        <v>79</v>
      </c>
      <c r="K325" t="s">
        <v>76</v>
      </c>
      <c r="L325" t="s">
        <v>77</v>
      </c>
      <c r="M325" t="s">
        <v>197</v>
      </c>
      <c r="N325" t="s">
        <v>78</v>
      </c>
      <c r="O325">
        <v>1278.4000000000001</v>
      </c>
      <c r="P325">
        <v>255.68000000000004</v>
      </c>
    </row>
    <row r="326" spans="1:16" x14ac:dyDescent="0.2">
      <c r="A326">
        <v>1</v>
      </c>
      <c r="B326" t="s">
        <v>57</v>
      </c>
      <c r="C326">
        <v>42933</v>
      </c>
      <c r="D326" t="s">
        <v>75</v>
      </c>
      <c r="E326" t="s">
        <v>75</v>
      </c>
      <c r="F326" t="s">
        <v>84</v>
      </c>
      <c r="G326" t="s">
        <v>58</v>
      </c>
      <c r="H326" t="s">
        <v>402</v>
      </c>
      <c r="I326" t="s">
        <v>82</v>
      </c>
      <c r="J326" t="s">
        <v>79</v>
      </c>
      <c r="K326" t="s">
        <v>76</v>
      </c>
      <c r="L326" t="s">
        <v>77</v>
      </c>
      <c r="M326" t="s">
        <v>197</v>
      </c>
      <c r="N326" t="s">
        <v>78</v>
      </c>
      <c r="O326">
        <v>1278.4000000000001</v>
      </c>
      <c r="P326">
        <v>255.68000000000004</v>
      </c>
    </row>
    <row r="327" spans="1:16" x14ac:dyDescent="0.2">
      <c r="A327">
        <v>1</v>
      </c>
      <c r="B327" t="s">
        <v>57</v>
      </c>
      <c r="C327">
        <v>42933</v>
      </c>
      <c r="D327" t="s">
        <v>75</v>
      </c>
      <c r="E327" t="s">
        <v>75</v>
      </c>
      <c r="F327" t="s">
        <v>85</v>
      </c>
      <c r="G327" t="s">
        <v>58</v>
      </c>
      <c r="H327" t="s">
        <v>403</v>
      </c>
      <c r="I327" t="s">
        <v>82</v>
      </c>
      <c r="J327" t="s">
        <v>79</v>
      </c>
      <c r="K327" t="s">
        <v>76</v>
      </c>
      <c r="L327" t="s">
        <v>77</v>
      </c>
      <c r="M327" t="s">
        <v>197</v>
      </c>
      <c r="N327" t="s">
        <v>78</v>
      </c>
      <c r="O327">
        <v>1278.4000000000001</v>
      </c>
      <c r="P327">
        <v>255.68000000000004</v>
      </c>
    </row>
    <row r="328" spans="1:16" x14ac:dyDescent="0.2">
      <c r="A328">
        <v>1</v>
      </c>
      <c r="B328" t="s">
        <v>57</v>
      </c>
      <c r="C328">
        <v>42933</v>
      </c>
      <c r="D328" t="s">
        <v>75</v>
      </c>
      <c r="E328" t="s">
        <v>75</v>
      </c>
      <c r="F328" t="s">
        <v>86</v>
      </c>
      <c r="G328" t="s">
        <v>58</v>
      </c>
      <c r="H328" t="s">
        <v>404</v>
      </c>
      <c r="I328" t="s">
        <v>82</v>
      </c>
      <c r="J328" t="s">
        <v>79</v>
      </c>
      <c r="K328" t="s">
        <v>76</v>
      </c>
      <c r="L328" t="s">
        <v>77</v>
      </c>
      <c r="M328" t="s">
        <v>197</v>
      </c>
      <c r="N328" t="s">
        <v>78</v>
      </c>
      <c r="O328">
        <v>1278.4000000000001</v>
      </c>
      <c r="P328">
        <v>255.68000000000004</v>
      </c>
    </row>
    <row r="329" spans="1:16" x14ac:dyDescent="0.2">
      <c r="A329">
        <v>1</v>
      </c>
      <c r="B329" t="s">
        <v>57</v>
      </c>
      <c r="C329">
        <v>42933</v>
      </c>
      <c r="D329" t="s">
        <v>75</v>
      </c>
      <c r="E329" t="s">
        <v>75</v>
      </c>
      <c r="F329" t="s">
        <v>87</v>
      </c>
      <c r="G329" t="s">
        <v>58</v>
      </c>
      <c r="H329" t="s">
        <v>405</v>
      </c>
      <c r="I329" t="s">
        <v>82</v>
      </c>
      <c r="J329" t="s">
        <v>79</v>
      </c>
      <c r="K329" t="s">
        <v>76</v>
      </c>
      <c r="L329" t="s">
        <v>77</v>
      </c>
      <c r="M329" t="s">
        <v>197</v>
      </c>
      <c r="N329" t="s">
        <v>78</v>
      </c>
      <c r="O329">
        <v>1278.4000000000001</v>
      </c>
      <c r="P329">
        <v>255.68000000000004</v>
      </c>
    </row>
    <row r="330" spans="1:16" x14ac:dyDescent="0.2">
      <c r="A330">
        <v>1</v>
      </c>
      <c r="B330" t="s">
        <v>57</v>
      </c>
      <c r="C330">
        <v>42933</v>
      </c>
      <c r="D330" t="s">
        <v>75</v>
      </c>
      <c r="E330" t="s">
        <v>75</v>
      </c>
      <c r="F330" t="s">
        <v>88</v>
      </c>
      <c r="G330" t="s">
        <v>58</v>
      </c>
      <c r="H330" t="s">
        <v>406</v>
      </c>
      <c r="I330" t="s">
        <v>82</v>
      </c>
      <c r="J330" t="s">
        <v>79</v>
      </c>
      <c r="K330" t="s">
        <v>76</v>
      </c>
      <c r="L330" t="s">
        <v>77</v>
      </c>
      <c r="M330" t="s">
        <v>197</v>
      </c>
      <c r="N330" t="s">
        <v>78</v>
      </c>
      <c r="O330">
        <v>1278.4000000000001</v>
      </c>
      <c r="P330">
        <v>255.68000000000004</v>
      </c>
    </row>
    <row r="331" spans="1:16" x14ac:dyDescent="0.2">
      <c r="A331">
        <v>1</v>
      </c>
      <c r="B331" t="s">
        <v>57</v>
      </c>
      <c r="C331">
        <v>42933</v>
      </c>
      <c r="D331" t="s">
        <v>75</v>
      </c>
      <c r="E331" t="s">
        <v>75</v>
      </c>
      <c r="F331" t="s">
        <v>89</v>
      </c>
      <c r="G331" t="s">
        <v>58</v>
      </c>
      <c r="H331" t="s">
        <v>407</v>
      </c>
      <c r="I331" t="s">
        <v>82</v>
      </c>
      <c r="J331" t="s">
        <v>79</v>
      </c>
      <c r="K331" t="s">
        <v>76</v>
      </c>
      <c r="L331" t="s">
        <v>77</v>
      </c>
      <c r="M331" t="s">
        <v>197</v>
      </c>
      <c r="N331" t="s">
        <v>78</v>
      </c>
      <c r="O331">
        <v>1278.4000000000001</v>
      </c>
      <c r="P331">
        <v>255.68000000000004</v>
      </c>
    </row>
    <row r="332" spans="1:16" x14ac:dyDescent="0.2">
      <c r="A332">
        <v>1</v>
      </c>
      <c r="B332" t="s">
        <v>57</v>
      </c>
      <c r="C332">
        <v>42933</v>
      </c>
      <c r="D332" t="s">
        <v>75</v>
      </c>
      <c r="E332" t="s">
        <v>75</v>
      </c>
      <c r="F332" t="s">
        <v>90</v>
      </c>
      <c r="G332" t="s">
        <v>58</v>
      </c>
      <c r="H332" t="s">
        <v>408</v>
      </c>
      <c r="I332" t="s">
        <v>82</v>
      </c>
      <c r="J332" t="s">
        <v>79</v>
      </c>
      <c r="K332" t="s">
        <v>76</v>
      </c>
      <c r="L332" t="s">
        <v>77</v>
      </c>
      <c r="M332" t="s">
        <v>197</v>
      </c>
      <c r="N332" t="s">
        <v>78</v>
      </c>
      <c r="O332">
        <v>1278.4000000000001</v>
      </c>
      <c r="P332">
        <v>255.68000000000004</v>
      </c>
    </row>
    <row r="333" spans="1:16" x14ac:dyDescent="0.2">
      <c r="A333">
        <v>1</v>
      </c>
      <c r="B333" t="s">
        <v>57</v>
      </c>
      <c r="C333">
        <v>42933</v>
      </c>
      <c r="D333" t="s">
        <v>75</v>
      </c>
      <c r="E333" t="s">
        <v>75</v>
      </c>
      <c r="F333" t="s">
        <v>91</v>
      </c>
      <c r="G333" t="s">
        <v>58</v>
      </c>
      <c r="H333" t="s">
        <v>409</v>
      </c>
      <c r="I333" t="s">
        <v>82</v>
      </c>
      <c r="J333" t="s">
        <v>79</v>
      </c>
      <c r="K333" t="s">
        <v>76</v>
      </c>
      <c r="L333" t="s">
        <v>77</v>
      </c>
      <c r="M333" t="s">
        <v>197</v>
      </c>
      <c r="N333" t="s">
        <v>78</v>
      </c>
      <c r="O333">
        <v>1278.4000000000001</v>
      </c>
      <c r="P333">
        <v>255.68000000000004</v>
      </c>
    </row>
    <row r="334" spans="1:16" x14ac:dyDescent="0.2">
      <c r="A334">
        <v>1</v>
      </c>
      <c r="B334" t="s">
        <v>57</v>
      </c>
      <c r="C334">
        <v>42933</v>
      </c>
      <c r="D334" t="s">
        <v>75</v>
      </c>
      <c r="E334" t="s">
        <v>75</v>
      </c>
      <c r="F334" t="s">
        <v>92</v>
      </c>
      <c r="G334" t="s">
        <v>58</v>
      </c>
      <c r="H334" t="s">
        <v>410</v>
      </c>
      <c r="I334" t="s">
        <v>82</v>
      </c>
      <c r="J334" t="s">
        <v>79</v>
      </c>
      <c r="K334" t="s">
        <v>76</v>
      </c>
      <c r="L334" t="s">
        <v>77</v>
      </c>
      <c r="M334" t="s">
        <v>197</v>
      </c>
      <c r="N334" t="s">
        <v>78</v>
      </c>
      <c r="O334">
        <v>1278.4000000000001</v>
      </c>
      <c r="P334">
        <v>255.68000000000004</v>
      </c>
    </row>
    <row r="335" spans="1:16" x14ac:dyDescent="0.2">
      <c r="A335">
        <v>1</v>
      </c>
      <c r="B335" t="s">
        <v>57</v>
      </c>
      <c r="C335">
        <v>42933</v>
      </c>
      <c r="D335" t="s">
        <v>75</v>
      </c>
      <c r="E335" t="s">
        <v>75</v>
      </c>
      <c r="F335" t="s">
        <v>93</v>
      </c>
      <c r="G335" t="s">
        <v>58</v>
      </c>
      <c r="H335" t="s">
        <v>411</v>
      </c>
      <c r="I335" t="s">
        <v>82</v>
      </c>
      <c r="J335" t="s">
        <v>79</v>
      </c>
      <c r="K335" t="s">
        <v>76</v>
      </c>
      <c r="L335" t="s">
        <v>77</v>
      </c>
      <c r="M335" t="s">
        <v>197</v>
      </c>
      <c r="N335" t="s">
        <v>78</v>
      </c>
      <c r="O335">
        <v>1278.4000000000001</v>
      </c>
      <c r="P335">
        <v>255.68000000000004</v>
      </c>
    </row>
    <row r="337" spans="15:15" x14ac:dyDescent="0.2">
      <c r="O337" s="73">
        <f>SUM(O325:O335)</f>
        <v>14062.399999999998</v>
      </c>
    </row>
    <row r="340" spans="15:15" x14ac:dyDescent="0.2">
      <c r="O340" s="73">
        <f>SUM(O337+O322+O118+O114+O92+O77)</f>
        <v>189707.08000000054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pane ySplit="1" topLeftCell="A2" activePane="bottomLeft" state="frozen"/>
      <selection activeCell="A5" sqref="A5"/>
      <selection pane="bottomLeft" activeCell="A10" sqref="A10"/>
    </sheetView>
  </sheetViews>
  <sheetFormatPr defaultRowHeight="12.75" x14ac:dyDescent="0.2"/>
  <cols>
    <col min="1" max="1" width="11.7109375" style="2" bestFit="1" customWidth="1"/>
    <col min="2" max="2" width="18.28515625" style="2" bestFit="1" customWidth="1"/>
    <col min="3" max="3" width="3.140625" style="2" bestFit="1" customWidth="1"/>
    <col min="4" max="5" width="13.140625" style="2" bestFit="1" customWidth="1"/>
    <col min="6" max="6" width="15.28515625" style="2" bestFit="1" customWidth="1"/>
    <col min="7" max="7" width="12.28515625" style="29" bestFit="1" customWidth="1"/>
    <col min="8" max="8" width="28.42578125" style="2" bestFit="1" customWidth="1"/>
    <col min="9" max="9" width="20" style="2" customWidth="1"/>
    <col min="10" max="10" width="11.5703125" style="2" bestFit="1" customWidth="1"/>
    <col min="11" max="11" width="12.28515625" style="2" bestFit="1" customWidth="1"/>
    <col min="12" max="12" width="13.140625" style="2" bestFit="1" customWidth="1"/>
    <col min="13" max="13" width="14.42578125" style="2" customWidth="1"/>
    <col min="14" max="14" width="9.140625" style="2"/>
    <col min="15" max="15" width="64.140625" style="2" bestFit="1" customWidth="1"/>
    <col min="16" max="16384" width="9.140625" style="2"/>
  </cols>
  <sheetData>
    <row r="1" spans="1:13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8" t="s">
        <v>5</v>
      </c>
      <c r="G1" t="s">
        <v>25</v>
      </c>
      <c r="H1" s="3" t="s">
        <v>6</v>
      </c>
      <c r="I1" s="3" t="s">
        <v>7</v>
      </c>
      <c r="J1" s="4"/>
      <c r="K1" s="4"/>
      <c r="L1" s="4"/>
      <c r="M1" s="4"/>
    </row>
    <row r="2" spans="1:13" s="34" customFormat="1" ht="12.75" customHeight="1" x14ac:dyDescent="0.2">
      <c r="A2" s="1"/>
      <c r="B2" s="31"/>
      <c r="C2"/>
      <c r="D2"/>
      <c r="E2"/>
      <c r="F2"/>
      <c r="G2"/>
      <c r="H2"/>
      <c r="I2"/>
      <c r="J2" s="38"/>
      <c r="K2" s="38"/>
      <c r="L2" s="38"/>
      <c r="M2" s="38"/>
    </row>
    <row r="3" spans="1:13" s="34" customFormat="1" ht="12.75" customHeight="1" x14ac:dyDescent="0.2">
      <c r="A3" s="5">
        <v>14062.4</v>
      </c>
      <c r="B3" s="31">
        <v>42941</v>
      </c>
      <c r="C3">
        <v>4</v>
      </c>
      <c r="D3" t="s">
        <v>21</v>
      </c>
      <c r="E3" t="s">
        <v>52</v>
      </c>
      <c r="F3" t="s">
        <v>57</v>
      </c>
      <c r="G3" t="s">
        <v>58</v>
      </c>
      <c r="H3" t="s">
        <v>73</v>
      </c>
      <c r="I3" t="s">
        <v>66</v>
      </c>
      <c r="J3" s="38"/>
      <c r="K3" s="38"/>
      <c r="L3" s="38"/>
      <c r="M3" s="38"/>
    </row>
    <row r="4" spans="1:13" s="34" customFormat="1" ht="12.75" customHeight="1" x14ac:dyDescent="0.2">
      <c r="A4" s="2">
        <v>403.78</v>
      </c>
      <c r="B4" s="31">
        <v>42955</v>
      </c>
      <c r="C4">
        <v>5</v>
      </c>
      <c r="D4" t="s">
        <v>21</v>
      </c>
      <c r="E4" t="s">
        <v>53</v>
      </c>
      <c r="F4" t="s">
        <v>59</v>
      </c>
      <c r="G4" t="s">
        <v>60</v>
      </c>
      <c r="H4" t="s">
        <v>73</v>
      </c>
      <c r="I4" t="s">
        <v>67</v>
      </c>
      <c r="J4" s="38"/>
      <c r="K4" s="38"/>
      <c r="L4" s="38"/>
      <c r="M4" s="38"/>
    </row>
    <row r="5" spans="1:13" s="34" customFormat="1" ht="12.75" customHeight="1" x14ac:dyDescent="0.2">
      <c r="A5" s="2">
        <v>-0.2</v>
      </c>
      <c r="B5" s="31">
        <v>42955</v>
      </c>
      <c r="C5">
        <v>5</v>
      </c>
      <c r="D5" t="s">
        <v>21</v>
      </c>
      <c r="E5" t="s">
        <v>53</v>
      </c>
      <c r="F5" t="s">
        <v>59</v>
      </c>
      <c r="G5" t="s">
        <v>60</v>
      </c>
      <c r="H5" t="s">
        <v>73</v>
      </c>
      <c r="I5" t="s">
        <v>68</v>
      </c>
      <c r="J5" s="38"/>
      <c r="K5" s="38"/>
      <c r="L5" s="38"/>
      <c r="M5" s="38"/>
    </row>
    <row r="6" spans="1:13" s="34" customFormat="1" ht="12.75" customHeight="1" x14ac:dyDescent="0.2">
      <c r="A6" s="5">
        <v>2734</v>
      </c>
      <c r="B6" s="31">
        <v>43025</v>
      </c>
      <c r="C6">
        <v>7</v>
      </c>
      <c r="D6" t="s">
        <v>21</v>
      </c>
      <c r="E6" t="s">
        <v>54</v>
      </c>
      <c r="F6" t="s">
        <v>61</v>
      </c>
      <c r="G6" t="s">
        <v>62</v>
      </c>
      <c r="H6" t="s">
        <v>73</v>
      </c>
      <c r="I6" t="s">
        <v>69</v>
      </c>
      <c r="J6" s="38"/>
      <c r="K6" s="38"/>
      <c r="L6" s="38"/>
      <c r="M6" s="38"/>
    </row>
    <row r="7" spans="1:13" s="34" customFormat="1" ht="12.75" customHeight="1" x14ac:dyDescent="0.2">
      <c r="A7" s="5">
        <v>109032</v>
      </c>
      <c r="B7" s="31">
        <v>43025</v>
      </c>
      <c r="C7">
        <v>7</v>
      </c>
      <c r="D7" t="s">
        <v>21</v>
      </c>
      <c r="E7" t="s">
        <v>54</v>
      </c>
      <c r="F7" t="s">
        <v>61</v>
      </c>
      <c r="G7" t="s">
        <v>62</v>
      </c>
      <c r="H7" t="s">
        <v>73</v>
      </c>
      <c r="I7" t="s">
        <v>70</v>
      </c>
      <c r="J7" s="38"/>
      <c r="K7" s="38"/>
      <c r="L7" s="38"/>
      <c r="M7" s="38"/>
    </row>
    <row r="8" spans="1:13" s="34" customFormat="1" ht="12.75" customHeight="1" x14ac:dyDescent="0.2">
      <c r="A8" s="5">
        <v>15340.8</v>
      </c>
      <c r="B8" s="31">
        <v>43028</v>
      </c>
      <c r="C8">
        <v>7</v>
      </c>
      <c r="D8" t="s">
        <v>21</v>
      </c>
      <c r="E8" t="s">
        <v>55</v>
      </c>
      <c r="F8" t="s">
        <v>63</v>
      </c>
      <c r="G8" t="s">
        <v>64</v>
      </c>
      <c r="H8" t="s">
        <v>73</v>
      </c>
      <c r="I8" t="s">
        <v>66</v>
      </c>
      <c r="J8" s="38"/>
      <c r="K8" s="38"/>
      <c r="L8" s="38"/>
      <c r="M8" s="38"/>
    </row>
    <row r="9" spans="1:13" s="34" customFormat="1" ht="12.75" customHeight="1" x14ac:dyDescent="0.2">
      <c r="A9" s="5">
        <v>28250.6</v>
      </c>
      <c r="B9" s="31">
        <v>43045</v>
      </c>
      <c r="C9">
        <v>8</v>
      </c>
      <c r="D9" t="s">
        <v>21</v>
      </c>
      <c r="E9" t="s">
        <v>56</v>
      </c>
      <c r="F9" t="s">
        <v>65</v>
      </c>
      <c r="G9" t="s">
        <v>64</v>
      </c>
      <c r="H9" t="s">
        <v>73</v>
      </c>
      <c r="I9" t="s">
        <v>71</v>
      </c>
      <c r="J9" s="38"/>
      <c r="K9" s="38"/>
      <c r="L9" s="38"/>
      <c r="M9" s="38"/>
    </row>
    <row r="10" spans="1:13" s="34" customFormat="1" ht="12.75" customHeight="1" x14ac:dyDescent="0.2">
      <c r="A10" s="5">
        <v>19883.7</v>
      </c>
      <c r="B10" s="31">
        <v>43045</v>
      </c>
      <c r="C10">
        <v>8</v>
      </c>
      <c r="D10" t="s">
        <v>21</v>
      </c>
      <c r="E10" t="s">
        <v>56</v>
      </c>
      <c r="F10" t="s">
        <v>65</v>
      </c>
      <c r="G10" t="s">
        <v>64</v>
      </c>
      <c r="H10" t="s">
        <v>73</v>
      </c>
      <c r="I10" t="s">
        <v>72</v>
      </c>
      <c r="J10" s="38"/>
      <c r="K10" s="38"/>
      <c r="L10" s="38"/>
      <c r="M10" s="38"/>
    </row>
    <row r="11" spans="1:13" s="34" customFormat="1" ht="12.75" customHeight="1" x14ac:dyDescent="0.2">
      <c r="A11"/>
      <c r="B11" s="31"/>
      <c r="C11"/>
      <c r="D11"/>
      <c r="E11"/>
      <c r="F11"/>
      <c r="G11"/>
      <c r="H11"/>
      <c r="I11"/>
      <c r="J11" s="38"/>
      <c r="K11" s="38"/>
      <c r="L11" s="38"/>
      <c r="M11" s="38"/>
    </row>
    <row r="12" spans="1:13" s="34" customFormat="1" ht="12.75" customHeight="1" x14ac:dyDescent="0.2">
      <c r="A12" s="5"/>
      <c r="B12" s="31"/>
      <c r="C12"/>
      <c r="D12"/>
      <c r="E12"/>
      <c r="F12" s="32"/>
      <c r="G12"/>
      <c r="H12"/>
      <c r="I12"/>
      <c r="J12" s="38"/>
      <c r="K12" s="38"/>
      <c r="L12" s="38"/>
      <c r="M12" s="38"/>
    </row>
    <row r="13" spans="1:13" s="34" customFormat="1" ht="12.75" customHeight="1" x14ac:dyDescent="0.2">
      <c r="A13" s="63">
        <f>SUM(A2:A12)</f>
        <v>189707.08000000002</v>
      </c>
      <c r="B13" s="44"/>
      <c r="C13" s="32"/>
      <c r="D13" s="32"/>
      <c r="E13" s="32"/>
      <c r="F13" s="32"/>
      <c r="G13" s="32"/>
      <c r="H13" s="32"/>
      <c r="I13" s="32"/>
      <c r="J13" s="38"/>
      <c r="K13" s="38"/>
      <c r="L13" s="38"/>
      <c r="M13" s="38"/>
    </row>
    <row r="14" spans="1:13" s="34" customFormat="1" ht="12.75" customHeight="1" x14ac:dyDescent="0.2">
      <c r="B14" s="37"/>
      <c r="C14" s="32"/>
      <c r="D14" s="32"/>
      <c r="E14" s="32"/>
      <c r="F14" s="32"/>
      <c r="G14" s="39"/>
      <c r="H14" s="32"/>
      <c r="I14" s="32"/>
      <c r="J14" s="40"/>
      <c r="K14" s="40"/>
      <c r="L14" s="40"/>
      <c r="M14" s="40"/>
    </row>
    <row r="15" spans="1:13" x14ac:dyDescent="0.2">
      <c r="F15" s="5"/>
      <c r="G15" s="30"/>
    </row>
    <row r="16" spans="1:13" x14ac:dyDescent="0.2">
      <c r="A16" s="1">
        <v>259085.63</v>
      </c>
      <c r="B16" s="34" t="s">
        <v>21</v>
      </c>
      <c r="C16" s="34" t="s">
        <v>74</v>
      </c>
    </row>
    <row r="17" spans="1:10" x14ac:dyDescent="0.2">
      <c r="A17" s="5"/>
      <c r="B17" s="34"/>
      <c r="C17" s="34"/>
      <c r="I17" s="42"/>
    </row>
    <row r="18" spans="1:10" x14ac:dyDescent="0.2">
      <c r="A18" s="33" t="s">
        <v>23</v>
      </c>
      <c r="F18" s="33" t="s">
        <v>24</v>
      </c>
      <c r="G18" s="30"/>
      <c r="I18" s="43"/>
    </row>
    <row r="19" spans="1:10" x14ac:dyDescent="0.2">
      <c r="A19" s="5"/>
      <c r="F19" s="5">
        <f>SUMIF(H2:H14,"Specialist Computer Centres Ltd",A2:A14)</f>
        <v>189707.08000000002</v>
      </c>
      <c r="G19" s="30" t="s">
        <v>22</v>
      </c>
      <c r="I19" s="41"/>
      <c r="J19" s="30"/>
    </row>
    <row r="20" spans="1:10" x14ac:dyDescent="0.2">
      <c r="A20" s="5">
        <v>69378.55</v>
      </c>
      <c r="B20" s="2" t="s">
        <v>19</v>
      </c>
      <c r="F20" s="27">
        <f>SUMIF(H2:H14,"&lt;Specialist Computer Centres Ltd",A2:A14)</f>
        <v>0</v>
      </c>
      <c r="G20" s="30" t="s">
        <v>20</v>
      </c>
      <c r="I20" s="41"/>
      <c r="J20" s="30"/>
    </row>
    <row r="21" spans="1:10" x14ac:dyDescent="0.2">
      <c r="A21" s="5"/>
      <c r="F21" s="5">
        <f>SUM(F18:F20)</f>
        <v>189707.08000000002</v>
      </c>
      <c r="I21" s="41"/>
      <c r="J21" s="29"/>
    </row>
    <row r="22" spans="1:10" x14ac:dyDescent="0.2">
      <c r="A22" s="5"/>
      <c r="I22" s="42"/>
      <c r="J22" s="29"/>
    </row>
    <row r="23" spans="1:10" x14ac:dyDescent="0.2">
      <c r="A23" s="5">
        <f>A16+A17-A13-A20</f>
        <v>0</v>
      </c>
      <c r="B23" s="2" t="s">
        <v>9</v>
      </c>
      <c r="F23" s="5">
        <f>A13-F21</f>
        <v>0</v>
      </c>
      <c r="G23" s="29" t="s">
        <v>9</v>
      </c>
      <c r="I23" s="41"/>
      <c r="J23" s="29"/>
    </row>
    <row r="24" spans="1:10" x14ac:dyDescent="0.2">
      <c r="I24" s="42"/>
    </row>
    <row r="26" spans="1:10" x14ac:dyDescent="0.2">
      <c r="A26" s="46" t="s">
        <v>26</v>
      </c>
      <c r="D26" s="46">
        <f>D30</f>
        <v>0</v>
      </c>
    </row>
    <row r="27" spans="1:10" x14ac:dyDescent="0.2">
      <c r="A27" s="46"/>
    </row>
    <row r="28" spans="1:10" customFormat="1" x14ac:dyDescent="0.2">
      <c r="D28" s="5"/>
      <c r="E28" s="31"/>
    </row>
    <row r="29" spans="1:10" x14ac:dyDescent="0.2">
      <c r="B29"/>
      <c r="F29"/>
    </row>
    <row r="30" spans="1:10" x14ac:dyDescent="0.2">
      <c r="A30" s="5"/>
      <c r="D30" s="5">
        <f>SUM(D28:D29)</f>
        <v>0</v>
      </c>
    </row>
    <row r="32" spans="1:10" x14ac:dyDescent="0.2">
      <c r="A32" s="5"/>
    </row>
  </sheetData>
  <autoFilter ref="A1:I1"/>
  <sortState ref="F77:F85">
    <sortCondition ref="F77"/>
  </sortState>
  <phoneticPr fontId="4" type="noConversion"/>
  <pageMargins left="0.74803149606299213" right="0.74803149606299213" top="0.39370078740157483" bottom="0.39370078740157483" header="0.51181102362204722" footer="0.51181102362204722"/>
  <pageSetup paperSize="9" scale="5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5 Year Vehicles</vt:lpstr>
      <vt:lpstr>4 Year Vehicles</vt:lpstr>
      <vt:lpstr>10 Year Vehicles</vt:lpstr>
      <vt:lpstr>Sheet1</vt:lpstr>
      <vt:lpstr>2017-18 2nd Drawdown</vt:lpstr>
    </vt:vector>
  </TitlesOfParts>
  <Company>Stoke-on-Trent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Stoke-on-Trent City Council User</dc:creator>
  <cp:lastModifiedBy>Nicole Hodges</cp:lastModifiedBy>
  <cp:lastPrinted>2013-06-27T14:55:06Z</cp:lastPrinted>
  <dcterms:created xsi:type="dcterms:W3CDTF">2010-06-17T10:07:06Z</dcterms:created>
  <dcterms:modified xsi:type="dcterms:W3CDTF">2017-11-21T10:54:25Z</dcterms:modified>
</cp:coreProperties>
</file>