
<file path=[Content_Types].xml><?xml version="1.0" encoding="utf-8"?>
<Types xmlns="http://schemas.openxmlformats.org/package/2006/content-types">
  <Default Extension="png" ContentType="image/png"/>
  <Default Extension="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codeName="{3D1A710C-6663-3D7B-7F91-EC182F24A4BC}"/>
  <workbookPr codeName="ThisWorkbook" autoCompressPictures="0"/>
  <mc:AlternateContent xmlns:mc="http://schemas.openxmlformats.org/markup-compatibility/2006">
    <mc:Choice Requires="x15">
      <x15ac:absPath xmlns:x15ac="http://schemas.microsoft.com/office/spreadsheetml/2010/11/ac" url="C:\Users\Sarah.Morris\Desktop\Campaigns to be uploaded\"/>
    </mc:Choice>
  </mc:AlternateContent>
  <xr:revisionPtr revIDLastSave="0" documentId="8_{2288C1A5-9DAD-47BF-94CD-D946E8C879F0}" xr6:coauthVersionLast="36" xr6:coauthVersionMax="36" xr10:uidLastSave="{00000000-0000-0000-0000-000000000000}"/>
  <workbookProtection workbookAlgorithmName="SHA-512" workbookHashValue="s9frd8VjQs4y1RKBS9rMwEYQQNQiRifKesDtYMfBjW6kYk9Wa3DWPqn9qRlQvIdJruxUG/hUcIqvFCHeoEqE/A==" workbookSaltValue="NiQbYnmWd7XOV7dsaA2yiA==" workbookSpinCount="100000" lockStructure="1"/>
  <bookViews>
    <workbookView xWindow="660" yWindow="1900" windowWidth="25120" windowHeight="15580" activeTab="5" xr2:uid="{00000000-000D-0000-FFFF-FFFF00000000}"/>
  </bookViews>
  <sheets>
    <sheet name="Read Me" sheetId="3" r:id="rId1"/>
    <sheet name="Depts &amp; Generic descriptors" sheetId="2" r:id="rId2"/>
    <sheet name="Generic descriptors expl." sheetId="4" r:id="rId3"/>
    <sheet name="Incl USA" sheetId="9" state="hidden" r:id="rId4"/>
    <sheet name="Drop-downs" sheetId="10" state="hidden" r:id="rId5"/>
    <sheet name="Creative" sheetId="1" r:id="rId6"/>
    <sheet name="Content" sheetId="26" r:id="rId7"/>
    <sheet name="Digital &amp; Social" sheetId="27" r:id="rId8"/>
    <sheet name="Direct Marketing" sheetId="24" r:id="rId9"/>
    <sheet name="PR" sheetId="28" r:id="rId10"/>
    <sheet name="Design" sheetId="23" r:id="rId11"/>
    <sheet name="Partnership" sheetId="25" r:id="rId12"/>
    <sheet name="Events-Experiential" sheetId="29" r:id="rId13"/>
  </sheets>
  <definedNames>
    <definedName name="ActualJobTitleColumn" localSheetId="6">Content!$F$24</definedName>
    <definedName name="ActualJobTitleColumn" localSheetId="10">Design!$F$24</definedName>
    <definedName name="ActualJobTitleColumn" localSheetId="7">'Digital &amp; Social'!$F$24</definedName>
    <definedName name="ActualJobTitleColumn" localSheetId="8">'Direct Marketing'!$F$24</definedName>
    <definedName name="ActualJobTitleColumn" localSheetId="12">'Events-Experiential'!$F$24</definedName>
    <definedName name="ActualJobTitleColumn" localSheetId="11">Partnership!$F$24</definedName>
    <definedName name="ActualJobTitleColumn" localSheetId="9">PR!$F$24</definedName>
    <definedName name="ActualJobTitleColumn">Creative!$F$24</definedName>
    <definedName name="Agency" localSheetId="6">Content!$F$10</definedName>
    <definedName name="Agency" localSheetId="10">Design!$F$10</definedName>
    <definedName name="Agency" localSheetId="7">'Digital &amp; Social'!$F$10</definedName>
    <definedName name="Agency" localSheetId="8">'Direct Marketing'!$F$10</definedName>
    <definedName name="Agency" localSheetId="12">'Events-Experiential'!$F$10</definedName>
    <definedName name="Agency" localSheetId="11">Partnership!$F$10</definedName>
    <definedName name="Agency" localSheetId="9">PR!$F$10</definedName>
    <definedName name="Agency">Creative!$F$10</definedName>
    <definedName name="AgencyEmployeesDropdown">'Drop-downs'!$F$3</definedName>
    <definedName name="AgencyEmployeesNumber">'Drop-downs'!$F$2</definedName>
    <definedName name="AgencyOwnershipDropdown">'Drop-downs'!$H$3</definedName>
    <definedName name="AgencyOwnershipNumber">'Drop-downs'!$H$2</definedName>
    <definedName name="Billable" localSheetId="6">Content!$F$18</definedName>
    <definedName name="Billable" localSheetId="10">Design!$F$18</definedName>
    <definedName name="Billable" localSheetId="7">'Digital &amp; Social'!$F$18</definedName>
    <definedName name="Billable" localSheetId="8">'Direct Marketing'!$F$18</definedName>
    <definedName name="Billable" localSheetId="12">'Events-Experiential'!$F$18</definedName>
    <definedName name="Billable" localSheetId="11">Partnership!$F$18</definedName>
    <definedName name="Billable" localSheetId="9">PR!$F$18</definedName>
    <definedName name="Billable">Creative!$F$18</definedName>
    <definedName name="Brand" localSheetId="6">Content!$F$6</definedName>
    <definedName name="Brand" localSheetId="10">Design!$F$6</definedName>
    <definedName name="Brand" localSheetId="7">'Digital &amp; Social'!$F$6</definedName>
    <definedName name="Brand" localSheetId="8">'Direct Marketing'!$F$6</definedName>
    <definedName name="Brand" localSheetId="12">'Events-Experiential'!$F$6</definedName>
    <definedName name="Brand" localSheetId="11">Partnership!$F$6</definedName>
    <definedName name="Brand" localSheetId="9">PR!$F$6</definedName>
    <definedName name="Brand">Creative!$F$6</definedName>
    <definedName name="City" localSheetId="6">Content!$F$16</definedName>
    <definedName name="City" localSheetId="10">Design!$F$16</definedName>
    <definedName name="City" localSheetId="7">'Digital &amp; Social'!$F$16</definedName>
    <definedName name="City" localSheetId="8">'Direct Marketing'!$F$16</definedName>
    <definedName name="City" localSheetId="12">'Events-Experiential'!$F$16</definedName>
    <definedName name="City" localSheetId="11">Partnership!$F$16</definedName>
    <definedName name="City" localSheetId="9">PR!$F$16</definedName>
    <definedName name="City">Creative!$F$16</definedName>
    <definedName name="Client" localSheetId="6">Content!$F$5</definedName>
    <definedName name="Client" localSheetId="10">Design!$F$5</definedName>
    <definedName name="Client" localSheetId="7">'Digital &amp; Social'!$F$5</definedName>
    <definedName name="Client" localSheetId="8">'Direct Marketing'!$F$5</definedName>
    <definedName name="Client" localSheetId="12">'Events-Experiential'!$F$5</definedName>
    <definedName name="Client" localSheetId="11">Partnership!$F$5</definedName>
    <definedName name="Client" localSheetId="9">PR!$F$5</definedName>
    <definedName name="Client">Creative!$F$5</definedName>
    <definedName name="CountriesDropdown">'Drop-downs'!$D$3</definedName>
    <definedName name="CountriesNumber">'Drop-downs'!$D$2</definedName>
    <definedName name="Country" localSheetId="6">Content!$F$15</definedName>
    <definedName name="Country" localSheetId="10">Design!$F$15</definedName>
    <definedName name="Country" localSheetId="7">'Digital &amp; Social'!$F$15</definedName>
    <definedName name="Country" localSheetId="8">'Direct Marketing'!$F$15</definedName>
    <definedName name="Country" localSheetId="12">'Events-Experiential'!$F$15</definedName>
    <definedName name="Country" localSheetId="11">Partnership!$F$15</definedName>
    <definedName name="Country" localSheetId="9">PR!$F$15</definedName>
    <definedName name="Country">Creative!$F$15</definedName>
    <definedName name="Currency" localSheetId="6">Content!$F$7</definedName>
    <definedName name="Currency" localSheetId="10">Design!$F$7</definedName>
    <definedName name="Currency" localSheetId="7">'Digital &amp; Social'!$F$7</definedName>
    <definedName name="Currency" localSheetId="8">'Direct Marketing'!$F$7</definedName>
    <definedName name="Currency" localSheetId="12">'Events-Experiential'!$F$7</definedName>
    <definedName name="Currency" localSheetId="11">Partnership!$F$7</definedName>
    <definedName name="Currency" localSheetId="9">PR!$F$7</definedName>
    <definedName name="Currency">Creative!$F$7</definedName>
    <definedName name="CurrencyDropdown">'Drop-downs'!$B$3</definedName>
    <definedName name="CurrencyNumber">'Drop-downs'!$B$2</definedName>
    <definedName name="DeleteValue" localSheetId="6">Content!$I$27</definedName>
    <definedName name="DeleteValue" localSheetId="10">Design!$I$27</definedName>
    <definedName name="DeleteValue" localSheetId="7">'Digital &amp; Social'!$I$27</definedName>
    <definedName name="DeleteValue" localSheetId="8">'Direct Marketing'!$I$27</definedName>
    <definedName name="DeleteValue" localSheetId="12">'Events-Experiential'!$I$27</definedName>
    <definedName name="DeleteValue" localSheetId="11">Partnership!$I$27</definedName>
    <definedName name="DeleteValue" localSheetId="9">PR!$I$27</definedName>
    <definedName name="DeleteValue">Creative!$I$27</definedName>
    <definedName name="DepartmentColumn" localSheetId="6">Content!$D$26</definedName>
    <definedName name="DepartmentColumn" localSheetId="10">Design!$D$26</definedName>
    <definedName name="DepartmentColumn" localSheetId="7">'Digital &amp; Social'!$D$26</definedName>
    <definedName name="DepartmentColumn" localSheetId="8">'Direct Marketing'!$D$26</definedName>
    <definedName name="DepartmentColumn" localSheetId="12">'Events-Experiential'!$D$26</definedName>
    <definedName name="DepartmentColumn" localSheetId="11">Partnership!$D$26</definedName>
    <definedName name="DepartmentColumn" localSheetId="9">PR!$D$26</definedName>
    <definedName name="DepartmentColumn">Creative!$D$26</definedName>
    <definedName name="Dept1" localSheetId="6">Content!$E$26</definedName>
    <definedName name="Dept1" localSheetId="10">Design!$E$26</definedName>
    <definedName name="Dept1" localSheetId="7">'Digital &amp; Social'!$E$26</definedName>
    <definedName name="Dept1" localSheetId="8">'Direct Marketing'!$E$26</definedName>
    <definedName name="Dept1" localSheetId="12">'Events-Experiential'!$E$26</definedName>
    <definedName name="Dept1" localSheetId="11">Partnership!$E$26</definedName>
    <definedName name="Dept1" localSheetId="9">PR!$E$26</definedName>
    <definedName name="Dept1">Creative!$E$26</definedName>
    <definedName name="Dept2" localSheetId="6">Content!$E$31</definedName>
    <definedName name="Dept2" localSheetId="10">Design!$E$35</definedName>
    <definedName name="Dept2" localSheetId="7">'Digital &amp; Social'!$E$35</definedName>
    <definedName name="Dept2" localSheetId="8">'Direct Marketing'!$E$35</definedName>
    <definedName name="Dept2" localSheetId="12">'Events-Experiential'!$E$30</definedName>
    <definedName name="Dept2" localSheetId="11">Partnership!$E$35</definedName>
    <definedName name="Dept2" localSheetId="9">PR!$E$32</definedName>
    <definedName name="Dept2">Creative!$E$35</definedName>
    <definedName name="Dept3" localSheetId="6">Content!$E$45</definedName>
    <definedName name="Dept3" localSheetId="10">Design!$E$49</definedName>
    <definedName name="Dept3" localSheetId="7">'Digital &amp; Social'!$E$48</definedName>
    <definedName name="Dept3" localSheetId="8">'Direct Marketing'!$E$49</definedName>
    <definedName name="Dept3" localSheetId="12">'Events-Experiential'!$E$39</definedName>
    <definedName name="Dept3" localSheetId="11">Partnership!$E$49</definedName>
    <definedName name="Dept3" localSheetId="9">PR!$E$46</definedName>
    <definedName name="Dept3">Creative!$E$49</definedName>
    <definedName name="Dept4" localSheetId="6">Content!$E$64</definedName>
    <definedName name="Dept4" localSheetId="10">Design!$E$64</definedName>
    <definedName name="Dept4" localSheetId="7">'Digital &amp; Social'!$E$61</definedName>
    <definedName name="Dept4" localSheetId="8">'Direct Marketing'!$E$68</definedName>
    <definedName name="Dept4" localSheetId="12">'Events-Experiential'!$E$44</definedName>
    <definedName name="Dept4" localSheetId="11">Partnership!$E$68</definedName>
    <definedName name="Dept4" localSheetId="9">PR!$E$65</definedName>
    <definedName name="Dept4">Creative!$E$62</definedName>
    <definedName name="Dept5" localSheetId="6">Content!$E$77</definedName>
    <definedName name="Dept5" localSheetId="10">Design!$E$77</definedName>
    <definedName name="Dept5" localSheetId="7">'Digital &amp; Social'!$E$74</definedName>
    <definedName name="Dept5" localSheetId="8">'Direct Marketing'!$E$81</definedName>
    <definedName name="Dept5" localSheetId="12">'Events-Experiential'!$E$52</definedName>
    <definedName name="Dept5" localSheetId="11">Partnership!$E$81</definedName>
    <definedName name="Dept5" localSheetId="9">PR!$E$70</definedName>
    <definedName name="Dept5">Creative!$E$75</definedName>
    <definedName name="Dept6" localSheetId="6">Content!$E$90</definedName>
    <definedName name="Dept6" localSheetId="10">Design!$E$87</definedName>
    <definedName name="Dept6" localSheetId="7">'Digital &amp; Social'!$E$87</definedName>
    <definedName name="Dept6" localSheetId="8">'Direct Marketing'!$E$94</definedName>
    <definedName name="Dept6" localSheetId="12">'Events-Experiential'!$E$57</definedName>
    <definedName name="Dept6" localSheetId="11">Partnership!$E$94</definedName>
    <definedName name="Dept6" localSheetId="9">PR!$E$75</definedName>
    <definedName name="Dept6">Creative!$E$88</definedName>
    <definedName name="Dept7" localSheetId="6">Content!$E$111</definedName>
    <definedName name="Dept7" localSheetId="10">Design!$E$101</definedName>
    <definedName name="Dept7" localSheetId="7">'Digital &amp; Social'!$E$100</definedName>
    <definedName name="Dept7" localSheetId="8">'Direct Marketing'!$E$115</definedName>
    <definedName name="Dept7" localSheetId="12">'Events-Experiential'!$E$62</definedName>
    <definedName name="Dept7" localSheetId="11">Partnership!$E$115</definedName>
    <definedName name="Dept7" localSheetId="9">PR!$E$92</definedName>
    <definedName name="Dept7">Creative!$E$108</definedName>
    <definedName name="Dept8" localSheetId="6">Content!$E$117</definedName>
    <definedName name="Dept8" localSheetId="10">Design!$E$107</definedName>
    <definedName name="Dept8" localSheetId="7">'Digital &amp; Social'!$E$106</definedName>
    <definedName name="Dept8" localSheetId="8">'Direct Marketing'!$E$121</definedName>
    <definedName name="Dept8" localSheetId="12">'Events-Experiential'!$E$71</definedName>
    <definedName name="Dept8" localSheetId="11">Partnership!$E$121</definedName>
    <definedName name="Dept8" localSheetId="9">PR!$E$98</definedName>
    <definedName name="Dept8">Creative!$E$114</definedName>
    <definedName name="Dept9" localSheetId="6">Content!$E$122</definedName>
    <definedName name="Dept9" localSheetId="10">Design!$E$112</definedName>
    <definedName name="Dept9" localSheetId="7">'Digital &amp; Social'!$E$111</definedName>
    <definedName name="Dept9" localSheetId="8">'Direct Marketing'!$E$126</definedName>
    <definedName name="Dept9" localSheetId="12">'Events-Experiential'!$E$80</definedName>
    <definedName name="Dept9" localSheetId="11">Partnership!$E$126</definedName>
    <definedName name="Dept9" localSheetId="9">PR!$E$103</definedName>
    <definedName name="Dept9">Creative!$E$119</definedName>
    <definedName name="Employees" localSheetId="6">Content!$F$17</definedName>
    <definedName name="Employees" localSheetId="10">Design!$F$17</definedName>
    <definedName name="Employees" localSheetId="7">'Digital &amp; Social'!$F$17</definedName>
    <definedName name="Employees" localSheetId="8">'Direct Marketing'!$F$17</definedName>
    <definedName name="Employees" localSheetId="12">'Events-Experiential'!$F$17</definedName>
    <definedName name="Employees" localSheetId="11">Partnership!$F$17</definedName>
    <definedName name="Employees" localSheetId="9">PR!$F$17</definedName>
    <definedName name="Employees">Creative!$F$17</definedName>
    <definedName name="HourlyRateColumn" localSheetId="6">Content!$G$24</definedName>
    <definedName name="HourlyRateColumn" localSheetId="10">Design!$G$24</definedName>
    <definedName name="HourlyRateColumn" localSheetId="7">'Digital &amp; Social'!$G$24</definedName>
    <definedName name="HourlyRateColumn" localSheetId="8">'Direct Marketing'!$G$24</definedName>
    <definedName name="HourlyRateColumn" localSheetId="12">'Events-Experiential'!$G$24</definedName>
    <definedName name="HourlyRateColumn" localSheetId="11">Partnership!$G$24</definedName>
    <definedName name="HourlyRateColumn" localSheetId="9">PR!$G$24</definedName>
    <definedName name="HourlyRateColumn">Creative!$G$24</definedName>
    <definedName name="Margin" localSheetId="6">Content!$F$22</definedName>
    <definedName name="Margin" localSheetId="10">Design!$F$22</definedName>
    <definedName name="Margin" localSheetId="7">'Digital &amp; Social'!$F$22</definedName>
    <definedName name="Margin" localSheetId="8">'Direct Marketing'!$F$22</definedName>
    <definedName name="Margin" localSheetId="12">'Events-Experiential'!$F$22</definedName>
    <definedName name="Margin" localSheetId="11">Partnership!$F$22</definedName>
    <definedName name="Margin" localSheetId="9">PR!$F$22</definedName>
    <definedName name="Margin">Creative!$F$22</definedName>
    <definedName name="Overhead" localSheetId="6">Content!$F$21</definedName>
    <definedName name="Overhead" localSheetId="10">Design!$F$21</definedName>
    <definedName name="Overhead" localSheetId="7">'Digital &amp; Social'!$F$21</definedName>
    <definedName name="Overhead" localSheetId="8">'Direct Marketing'!$F$21</definedName>
    <definedName name="Overhead" localSheetId="12">'Events-Experiential'!$F$21</definedName>
    <definedName name="Overhead" localSheetId="11">Partnership!$F$21</definedName>
    <definedName name="Overhead" localSheetId="9">PR!$F$21</definedName>
    <definedName name="Overhead">Creative!$F$21</definedName>
    <definedName name="Ownership" localSheetId="6">Content!$F$19</definedName>
    <definedName name="Ownership" localSheetId="10">Design!$F$19</definedName>
    <definedName name="Ownership" localSheetId="7">'Digital &amp; Social'!$F$19</definedName>
    <definedName name="Ownership" localSheetId="8">'Direct Marketing'!$F$19</definedName>
    <definedName name="Ownership" localSheetId="12">'Events-Experiential'!$F$19</definedName>
    <definedName name="Ownership" localSheetId="11">Partnership!$F$19</definedName>
    <definedName name="Ownership" localSheetId="9">PR!$F$19</definedName>
    <definedName name="Ownership">Creative!$F$19</definedName>
    <definedName name="OwnershipOther" localSheetId="6">Content!$F$20</definedName>
    <definedName name="OwnershipOther" localSheetId="10">Design!$F$20</definedName>
    <definedName name="OwnershipOther" localSheetId="7">'Digital &amp; Social'!$F$20</definedName>
    <definedName name="OwnershipOther" localSheetId="8">'Direct Marketing'!$F$20</definedName>
    <definedName name="OwnershipOther" localSheetId="12">'Events-Experiential'!$F$20</definedName>
    <definedName name="OwnershipOther" localSheetId="11">Partnership!$F$20</definedName>
    <definedName name="OwnershipOther" localSheetId="9">PR!$F$20</definedName>
    <definedName name="OwnershipOther">Creative!$F$20</definedName>
    <definedName name="_xlnm.Print_Area" localSheetId="0">'Read Me'!$B$2:$I$26</definedName>
    <definedName name="RangeAddRows" localSheetId="6">Content!$F$26,Content!$F$31,Content!$F$45,Content!$F$64,Content!$F$77,Content!$F$90,Content!$F$111,Content!$F$117</definedName>
    <definedName name="RangeAddRows" localSheetId="10">Design!$F$26,Design!$F$35,Design!$F$49,Design!$F$64,Design!$F$77,Design!$F$87,Design!$F$101,Design!$F$107</definedName>
    <definedName name="RangeAddRows" localSheetId="7">'Digital &amp; Social'!$F$26,'Digital &amp; Social'!$F$35,'Digital &amp; Social'!$F$48,'Digital &amp; Social'!$F$61,'Digital &amp; Social'!$F$74,'Digital &amp; Social'!$F$87,'Digital &amp; Social'!$F$100,'Digital &amp; Social'!$F$106</definedName>
    <definedName name="RangeAddRows" localSheetId="8">'Direct Marketing'!$F$26,'Direct Marketing'!$F$35,'Direct Marketing'!$F$49,'Direct Marketing'!$F$68,'Direct Marketing'!$F$81,'Direct Marketing'!$F$94,'Direct Marketing'!$F$115,'Direct Marketing'!$F$121</definedName>
    <definedName name="RangeAddRows" localSheetId="12">'Events-Experiential'!#REF!,'Events-Experiential'!#REF!,'Events-Experiential'!$F$39,'Events-Experiential'!#REF!,'Events-Experiential'!$F$52,'Events-Experiential'!$F$57,'Events-Experiential'!#REF!,'Events-Experiential'!#REF!</definedName>
    <definedName name="RangeAddRows" localSheetId="11">Partnership!$F$26,Partnership!$F$35,Partnership!$F$49,Partnership!$F$68,Partnership!$F$81,Partnership!$F$94,Partnership!$F$115,Partnership!$F$121</definedName>
    <definedName name="RangeAddRows" localSheetId="9">PR!$F$26,PR!$F$32,PR!$F$46,PR!$F$65,PR!$F$70,PR!$F$75,PR!$F$92,PR!$F$98</definedName>
    <definedName name="RangeAddRows">Creative!$F$26,Creative!$F$35,Creative!$F$49,Creative!$F$62,Creative!$F$75,Creative!$F$88,Creative!$F$108,Creative!$F$114</definedName>
    <definedName name="RangeAgencyEmployees">OFFSET(AgencyEmployeesDropdown,1,0):OFFSET(AgencyEmployeesDropdown,AgencyEmployeesNumber,0)</definedName>
    <definedName name="RangeAgencyOwnership">OFFSET(AgencyOwnershipDropdown,1,0):OFFSET(AgencyOwnershipDropdown,AgencyOwnershipNumber,0)</definedName>
    <definedName name="RangeCountries">OFFSET(CountriesDropdown,1,0):OFFSET(CountriesDropdown,CountriesNumber,0)</definedName>
    <definedName name="RangeCurrencies">OFFSET(CurrencyDropdown,1,0):OFFSET(CurrencyDropdown,CurrencyNumber,0)</definedName>
    <definedName name="RangeDeleteRow" localSheetId="6">Content!$I$26:$I$122</definedName>
    <definedName name="RangeDeleteRow" localSheetId="10">Design!$I$26:$I$112</definedName>
    <definedName name="RangeDeleteRow" localSheetId="7">'Digital &amp; Social'!$I$26:$I$111</definedName>
    <definedName name="RangeDeleteRow" localSheetId="8">'Direct Marketing'!$I$26:$I$126</definedName>
    <definedName name="RangeDeleteRow" localSheetId="12">'Events-Experiential'!$I$26:$I$80</definedName>
    <definedName name="RangeDeleteRow" localSheetId="11">Partnership!$I$26:$I$126</definedName>
    <definedName name="RangeDeleteRow" localSheetId="9">PR!$I$26:$I$103</definedName>
    <definedName name="RangeDeleteRow">Creative!$I$26:$I$119</definedName>
    <definedName name="RangeRole" localSheetId="6">Content!$E$26:$E$122</definedName>
    <definedName name="RangeRole" localSheetId="10">Design!$E$26:$E$112</definedName>
    <definedName name="RangeRole" localSheetId="7">'Digital &amp; Social'!$E$26:$E$111</definedName>
    <definedName name="RangeRole" localSheetId="8">'Direct Marketing'!$E$26:$E$126</definedName>
    <definedName name="RangeRole" localSheetId="12">'Events-Experiential'!$E$26:$E$80</definedName>
    <definedName name="RangeRole" localSheetId="11">Partnership!$E$26:$E$126</definedName>
    <definedName name="RangeRole" localSheetId="9">PR!$E$26:$E$103</definedName>
    <definedName name="RangeRole">Creative!$E$26:$E$119</definedName>
    <definedName name="RangeTableText">'Generic descriptors expl.'!$A:$E</definedName>
    <definedName name="RatesTable" localSheetId="6">Content!$E$24:$I$124</definedName>
    <definedName name="RatesTable" localSheetId="10">Design!$E$24:$I$114</definedName>
    <definedName name="RatesTable" localSheetId="7">'Digital &amp; Social'!$E$24:$I$113</definedName>
    <definedName name="RatesTable" localSheetId="8">'Direct Marketing'!$E$24:$I$128</definedName>
    <definedName name="RatesTable" localSheetId="12">'Events-Experiential'!$E$24:$I$82</definedName>
    <definedName name="RatesTable" localSheetId="11">Partnership!$E$24:$I$128</definedName>
    <definedName name="RatesTable" localSheetId="9">PR!$E$24:$I$105</definedName>
    <definedName name="RatesTable">Creative!$E$24:$I$121</definedName>
  </definedNames>
  <calcPr calcId="19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83" i="29" l="1"/>
  <c r="G129" i="25"/>
  <c r="F125" i="1"/>
  <c r="F126" i="1"/>
  <c r="F127" i="1"/>
  <c r="F128" i="1"/>
  <c r="F129" i="1"/>
  <c r="F130" i="1"/>
  <c r="G123" i="1"/>
  <c r="D79" i="29"/>
  <c r="C79" i="29"/>
  <c r="D78" i="29"/>
  <c r="C78" i="29"/>
  <c r="D77" i="29"/>
  <c r="C77" i="29"/>
  <c r="D76" i="29"/>
  <c r="C76" i="29"/>
  <c r="D75" i="29"/>
  <c r="C75" i="29"/>
  <c r="D74" i="29"/>
  <c r="C74" i="29"/>
  <c r="D73" i="29"/>
  <c r="C73" i="29"/>
  <c r="D70" i="29"/>
  <c r="C70" i="29"/>
  <c r="D69" i="29"/>
  <c r="C69" i="29"/>
  <c r="D68" i="29"/>
  <c r="C68" i="29"/>
  <c r="D67" i="29"/>
  <c r="C67" i="29"/>
  <c r="D66" i="29"/>
  <c r="C66" i="29"/>
  <c r="D65" i="29"/>
  <c r="C65" i="29"/>
  <c r="D97" i="1"/>
  <c r="D98" i="1"/>
  <c r="D99" i="1"/>
  <c r="D100" i="1"/>
  <c r="D101" i="1"/>
  <c r="D102" i="1"/>
  <c r="D103" i="1"/>
  <c r="D104" i="1"/>
  <c r="D72" i="29"/>
  <c r="D64" i="29"/>
  <c r="D63" i="29"/>
  <c r="D61" i="29"/>
  <c r="D60" i="29"/>
  <c r="D59" i="29"/>
  <c r="D58" i="29"/>
  <c r="D56" i="29"/>
  <c r="D55" i="29"/>
  <c r="D54" i="29"/>
  <c r="D53" i="29"/>
  <c r="D51" i="29"/>
  <c r="D50" i="29"/>
  <c r="D49" i="29"/>
  <c r="D48" i="29"/>
  <c r="D47" i="29"/>
  <c r="D46" i="29"/>
  <c r="D45" i="29"/>
  <c r="D43" i="29"/>
  <c r="D42" i="29"/>
  <c r="D41" i="29"/>
  <c r="D40" i="29"/>
  <c r="D38" i="29"/>
  <c r="D37" i="29"/>
  <c r="D36" i="29"/>
  <c r="D35" i="29"/>
  <c r="D34" i="29"/>
  <c r="D33" i="29"/>
  <c r="D32" i="29"/>
  <c r="D31" i="29"/>
  <c r="D29" i="29"/>
  <c r="D28" i="29"/>
  <c r="D27" i="29"/>
  <c r="G24" i="29"/>
  <c r="G115" i="23"/>
  <c r="G106" i="28"/>
  <c r="G129" i="24"/>
  <c r="G114" i="27"/>
  <c r="G125" i="26"/>
  <c r="G130" i="1"/>
  <c r="G129" i="1"/>
  <c r="G128" i="1"/>
  <c r="G127" i="1"/>
  <c r="G126" i="1"/>
  <c r="G122" i="1"/>
  <c r="G124" i="1"/>
  <c r="G125" i="1"/>
  <c r="D102" i="28"/>
  <c r="D101" i="28"/>
  <c r="D100" i="28"/>
  <c r="D99" i="28"/>
  <c r="D97" i="28"/>
  <c r="D96" i="28"/>
  <c r="D95" i="28"/>
  <c r="D94" i="28"/>
  <c r="D93" i="28"/>
  <c r="D91" i="28"/>
  <c r="D90" i="28"/>
  <c r="D89" i="28"/>
  <c r="D88" i="28"/>
  <c r="D87" i="28"/>
  <c r="D86" i="28"/>
  <c r="D85" i="28"/>
  <c r="D84" i="28"/>
  <c r="D83" i="28"/>
  <c r="D82" i="28"/>
  <c r="D81" i="28"/>
  <c r="D80" i="28"/>
  <c r="D79" i="28"/>
  <c r="D78" i="28"/>
  <c r="D77" i="28"/>
  <c r="D76" i="28"/>
  <c r="D74" i="28"/>
  <c r="D73" i="28"/>
  <c r="D72" i="28"/>
  <c r="D71" i="28"/>
  <c r="D69" i="28"/>
  <c r="D68" i="28"/>
  <c r="D67" i="28"/>
  <c r="D66" i="28"/>
  <c r="D64" i="28"/>
  <c r="D63" i="28"/>
  <c r="D62" i="28"/>
  <c r="D61" i="28"/>
  <c r="D60" i="28"/>
  <c r="D59" i="28"/>
  <c r="D58" i="28"/>
  <c r="D57" i="28"/>
  <c r="D56" i="28"/>
  <c r="D55" i="28"/>
  <c r="D54" i="28"/>
  <c r="D53" i="28"/>
  <c r="D52" i="28"/>
  <c r="D51" i="28"/>
  <c r="D50" i="28"/>
  <c r="D49" i="28"/>
  <c r="D48" i="28"/>
  <c r="D47" i="28"/>
  <c r="D45" i="28"/>
  <c r="D44" i="28"/>
  <c r="D43" i="28"/>
  <c r="D42" i="28"/>
  <c r="D41" i="28"/>
  <c r="D40" i="28"/>
  <c r="D39" i="28"/>
  <c r="D38" i="28"/>
  <c r="D37" i="28"/>
  <c r="D36" i="28"/>
  <c r="D35" i="28"/>
  <c r="D34" i="28"/>
  <c r="D33" i="28"/>
  <c r="D31" i="28"/>
  <c r="D30" i="28"/>
  <c r="D29" i="28"/>
  <c r="D28" i="28"/>
  <c r="D27" i="28"/>
  <c r="G24" i="28"/>
  <c r="D110" i="27"/>
  <c r="D109" i="27"/>
  <c r="D108" i="27"/>
  <c r="D107" i="27"/>
  <c r="D105" i="27"/>
  <c r="D104" i="27"/>
  <c r="D103" i="27"/>
  <c r="D102" i="27"/>
  <c r="D101" i="27"/>
  <c r="D99" i="27"/>
  <c r="D98" i="27"/>
  <c r="D97" i="27"/>
  <c r="D96" i="27"/>
  <c r="D95" i="27"/>
  <c r="D94" i="27"/>
  <c r="D93" i="27"/>
  <c r="D92" i="27"/>
  <c r="D91" i="27"/>
  <c r="D90" i="27"/>
  <c r="D89" i="27"/>
  <c r="D88" i="27"/>
  <c r="D86" i="27"/>
  <c r="D85" i="27"/>
  <c r="D84" i="27"/>
  <c r="D83" i="27"/>
  <c r="D82" i="27"/>
  <c r="D81" i="27"/>
  <c r="D80" i="27"/>
  <c r="D79" i="27"/>
  <c r="D78" i="27"/>
  <c r="D77" i="27"/>
  <c r="D76" i="27"/>
  <c r="D75" i="27"/>
  <c r="D73" i="27"/>
  <c r="D72" i="27"/>
  <c r="D71" i="27"/>
  <c r="D70" i="27"/>
  <c r="D69" i="27"/>
  <c r="D68" i="27"/>
  <c r="D67" i="27"/>
  <c r="D66" i="27"/>
  <c r="D65" i="27"/>
  <c r="D64" i="27"/>
  <c r="D63" i="27"/>
  <c r="D62" i="27"/>
  <c r="D60" i="27"/>
  <c r="D59" i="27"/>
  <c r="D58" i="27"/>
  <c r="D57" i="27"/>
  <c r="D56" i="27"/>
  <c r="D55" i="27"/>
  <c r="D54" i="27"/>
  <c r="D53" i="27"/>
  <c r="D52" i="27"/>
  <c r="D51" i="27"/>
  <c r="D50" i="27"/>
  <c r="D49" i="27"/>
  <c r="D47" i="27"/>
  <c r="D46" i="27"/>
  <c r="D45" i="27"/>
  <c r="D44" i="27"/>
  <c r="D43" i="27"/>
  <c r="D42" i="27"/>
  <c r="D41" i="27"/>
  <c r="D40" i="27"/>
  <c r="D39" i="27"/>
  <c r="D38" i="27"/>
  <c r="D37" i="27"/>
  <c r="D36" i="27"/>
  <c r="D34" i="27"/>
  <c r="D33" i="27"/>
  <c r="D32" i="27"/>
  <c r="D31" i="27"/>
  <c r="D30" i="27"/>
  <c r="D29" i="27"/>
  <c r="D28" i="27"/>
  <c r="D27" i="27"/>
  <c r="G24" i="27"/>
  <c r="D121" i="26"/>
  <c r="D120" i="26"/>
  <c r="D119" i="26"/>
  <c r="D118" i="26"/>
  <c r="D116" i="26"/>
  <c r="D115" i="26"/>
  <c r="D114" i="26"/>
  <c r="D113" i="26"/>
  <c r="D112" i="26"/>
  <c r="D110" i="26"/>
  <c r="D109" i="26"/>
  <c r="D108" i="26"/>
  <c r="D107" i="26"/>
  <c r="D106" i="26"/>
  <c r="D105" i="26"/>
  <c r="D104" i="26"/>
  <c r="D103" i="26"/>
  <c r="D102" i="26"/>
  <c r="D101" i="26"/>
  <c r="D100" i="26"/>
  <c r="D99" i="26"/>
  <c r="D98" i="26"/>
  <c r="D97" i="26"/>
  <c r="D96" i="26"/>
  <c r="D95" i="26"/>
  <c r="D94" i="26"/>
  <c r="D93" i="26"/>
  <c r="D92" i="26"/>
  <c r="D91" i="26"/>
  <c r="D89" i="26"/>
  <c r="D88" i="26"/>
  <c r="D87" i="26"/>
  <c r="D86" i="26"/>
  <c r="D85" i="26"/>
  <c r="D84" i="26"/>
  <c r="D83" i="26"/>
  <c r="D82" i="26"/>
  <c r="D81" i="26"/>
  <c r="D80" i="26"/>
  <c r="D79" i="26"/>
  <c r="D78" i="26"/>
  <c r="D76" i="26"/>
  <c r="D75" i="26"/>
  <c r="D74" i="26"/>
  <c r="D73" i="26"/>
  <c r="D72" i="26"/>
  <c r="D71" i="26"/>
  <c r="D70" i="26"/>
  <c r="D69" i="26"/>
  <c r="D68" i="26"/>
  <c r="D67" i="26"/>
  <c r="D66" i="26"/>
  <c r="D65" i="26"/>
  <c r="D63" i="26"/>
  <c r="D62" i="26"/>
  <c r="D61" i="26"/>
  <c r="D60" i="26"/>
  <c r="D59" i="26"/>
  <c r="D58" i="26"/>
  <c r="D57" i="26"/>
  <c r="D56" i="26"/>
  <c r="D55" i="26"/>
  <c r="D54" i="26"/>
  <c r="D53" i="26"/>
  <c r="D52" i="26"/>
  <c r="D51" i="26"/>
  <c r="D50" i="26"/>
  <c r="D49" i="26"/>
  <c r="D48" i="26"/>
  <c r="D47" i="26"/>
  <c r="D46" i="26"/>
  <c r="D44" i="26"/>
  <c r="D43" i="26"/>
  <c r="D42" i="26"/>
  <c r="D41" i="26"/>
  <c r="D40" i="26"/>
  <c r="D39" i="26"/>
  <c r="D38" i="26"/>
  <c r="D37" i="26"/>
  <c r="D36" i="26"/>
  <c r="D35" i="26"/>
  <c r="D34" i="26"/>
  <c r="D33" i="26"/>
  <c r="D32" i="26"/>
  <c r="D30" i="26"/>
  <c r="D29" i="26"/>
  <c r="D28" i="26"/>
  <c r="D27" i="26"/>
  <c r="G24" i="26"/>
  <c r="D125" i="25"/>
  <c r="D124" i="25"/>
  <c r="D123" i="25"/>
  <c r="D122" i="25"/>
  <c r="D120" i="25"/>
  <c r="D119" i="25"/>
  <c r="D118" i="25"/>
  <c r="D117" i="25"/>
  <c r="D116" i="25"/>
  <c r="D114" i="25"/>
  <c r="D113" i="25"/>
  <c r="D112" i="25"/>
  <c r="D111" i="25"/>
  <c r="D110" i="25"/>
  <c r="D109" i="25"/>
  <c r="D108" i="25"/>
  <c r="D107" i="25"/>
  <c r="D106" i="25"/>
  <c r="D105" i="25"/>
  <c r="D104" i="25"/>
  <c r="D103" i="25"/>
  <c r="D102" i="25"/>
  <c r="D101" i="25"/>
  <c r="D100" i="25"/>
  <c r="D99" i="25"/>
  <c r="D98" i="25"/>
  <c r="D97" i="25"/>
  <c r="D96" i="25"/>
  <c r="D95" i="25"/>
  <c r="D93" i="25"/>
  <c r="D92" i="25"/>
  <c r="D91" i="25"/>
  <c r="D90" i="25"/>
  <c r="D89" i="25"/>
  <c r="D88" i="25"/>
  <c r="D87" i="25"/>
  <c r="D86" i="25"/>
  <c r="D85" i="25"/>
  <c r="D84" i="25"/>
  <c r="D83" i="25"/>
  <c r="D82" i="25"/>
  <c r="D80" i="25"/>
  <c r="D79" i="25"/>
  <c r="D78" i="25"/>
  <c r="D77" i="25"/>
  <c r="D76" i="25"/>
  <c r="D75" i="25"/>
  <c r="D74" i="25"/>
  <c r="D73" i="25"/>
  <c r="D72" i="25"/>
  <c r="D71" i="25"/>
  <c r="D70" i="25"/>
  <c r="D69" i="25"/>
  <c r="D67" i="25"/>
  <c r="D66" i="25"/>
  <c r="D65" i="25"/>
  <c r="D64" i="25"/>
  <c r="D63" i="25"/>
  <c r="D62" i="25"/>
  <c r="D61" i="25"/>
  <c r="D60" i="25"/>
  <c r="D59" i="25"/>
  <c r="D58" i="25"/>
  <c r="D57" i="25"/>
  <c r="D56" i="25"/>
  <c r="D55" i="25"/>
  <c r="D54" i="25"/>
  <c r="D53" i="25"/>
  <c r="D52" i="25"/>
  <c r="D51" i="25"/>
  <c r="D50" i="25"/>
  <c r="D48" i="25"/>
  <c r="D47" i="25"/>
  <c r="D46" i="25"/>
  <c r="D45" i="25"/>
  <c r="D44" i="25"/>
  <c r="D43" i="25"/>
  <c r="D42" i="25"/>
  <c r="D41" i="25"/>
  <c r="D40" i="25"/>
  <c r="D39" i="25"/>
  <c r="D38" i="25"/>
  <c r="D37" i="25"/>
  <c r="D36" i="25"/>
  <c r="D34" i="25"/>
  <c r="D33" i="25"/>
  <c r="D32" i="25"/>
  <c r="D31" i="25"/>
  <c r="D30" i="25"/>
  <c r="D29" i="25"/>
  <c r="D28" i="25"/>
  <c r="D27" i="25"/>
  <c r="G24" i="25"/>
  <c r="D125" i="24"/>
  <c r="D124" i="24"/>
  <c r="D123" i="24"/>
  <c r="D122" i="24"/>
  <c r="D120" i="24"/>
  <c r="D119" i="24"/>
  <c r="D118" i="24"/>
  <c r="D117" i="24"/>
  <c r="D116" i="24"/>
  <c r="D114" i="24"/>
  <c r="D113" i="24"/>
  <c r="D112" i="24"/>
  <c r="D111" i="24"/>
  <c r="D110" i="24"/>
  <c r="D109" i="24"/>
  <c r="D108" i="24"/>
  <c r="D107" i="24"/>
  <c r="D106" i="24"/>
  <c r="D105" i="24"/>
  <c r="D104" i="24"/>
  <c r="D103" i="24"/>
  <c r="D102" i="24"/>
  <c r="D101" i="24"/>
  <c r="D100" i="24"/>
  <c r="D99" i="24"/>
  <c r="D98" i="24"/>
  <c r="D97" i="24"/>
  <c r="D96" i="24"/>
  <c r="D95" i="24"/>
  <c r="D93" i="24"/>
  <c r="D92" i="24"/>
  <c r="D91" i="24"/>
  <c r="D90" i="24"/>
  <c r="D89" i="24"/>
  <c r="D88" i="24"/>
  <c r="D87" i="24"/>
  <c r="D86" i="24"/>
  <c r="D85" i="24"/>
  <c r="D84" i="24"/>
  <c r="D83" i="24"/>
  <c r="D82" i="24"/>
  <c r="D80" i="24"/>
  <c r="D79" i="24"/>
  <c r="D78" i="24"/>
  <c r="D77" i="24"/>
  <c r="D76" i="24"/>
  <c r="D75" i="24"/>
  <c r="D74" i="24"/>
  <c r="D73" i="24"/>
  <c r="D72" i="24"/>
  <c r="D71" i="24"/>
  <c r="D70" i="24"/>
  <c r="D69" i="24"/>
  <c r="D67" i="24"/>
  <c r="D66" i="24"/>
  <c r="D65" i="24"/>
  <c r="D64" i="24"/>
  <c r="D63" i="24"/>
  <c r="D62" i="24"/>
  <c r="D61" i="24"/>
  <c r="D60" i="24"/>
  <c r="D59" i="24"/>
  <c r="D58" i="24"/>
  <c r="D57" i="24"/>
  <c r="D56" i="24"/>
  <c r="D55" i="24"/>
  <c r="D54" i="24"/>
  <c r="D53" i="24"/>
  <c r="D52" i="24"/>
  <c r="D51" i="24"/>
  <c r="D50" i="24"/>
  <c r="D48" i="24"/>
  <c r="D47" i="24"/>
  <c r="D46" i="24"/>
  <c r="D45" i="24"/>
  <c r="D44" i="24"/>
  <c r="D43" i="24"/>
  <c r="D42" i="24"/>
  <c r="D41" i="24"/>
  <c r="D40" i="24"/>
  <c r="D39" i="24"/>
  <c r="D38" i="24"/>
  <c r="D37" i="24"/>
  <c r="D36" i="24"/>
  <c r="D34" i="24"/>
  <c r="D33" i="24"/>
  <c r="D32" i="24"/>
  <c r="D31" i="24"/>
  <c r="D30" i="24"/>
  <c r="D29" i="24"/>
  <c r="D28" i="24"/>
  <c r="D27" i="24"/>
  <c r="G24" i="24"/>
  <c r="D111" i="23"/>
  <c r="D110" i="23"/>
  <c r="D109" i="23"/>
  <c r="D108" i="23"/>
  <c r="D106" i="23"/>
  <c r="D105" i="23"/>
  <c r="D104" i="23"/>
  <c r="D103" i="23"/>
  <c r="D102" i="23"/>
  <c r="D100" i="23"/>
  <c r="D99" i="23"/>
  <c r="D98" i="23"/>
  <c r="D97" i="23"/>
  <c r="D96" i="23"/>
  <c r="D95" i="23"/>
  <c r="D94" i="23"/>
  <c r="D93" i="23"/>
  <c r="D92" i="23"/>
  <c r="D91" i="23"/>
  <c r="D90" i="23"/>
  <c r="D89" i="23"/>
  <c r="D88" i="23"/>
  <c r="D86" i="23"/>
  <c r="D85" i="23"/>
  <c r="D84" i="23"/>
  <c r="D83" i="23"/>
  <c r="D82" i="23"/>
  <c r="D81" i="23"/>
  <c r="D80" i="23"/>
  <c r="D79" i="23"/>
  <c r="D78" i="23"/>
  <c r="D76" i="23"/>
  <c r="D75" i="23"/>
  <c r="D74" i="23"/>
  <c r="D73" i="23"/>
  <c r="D72" i="23"/>
  <c r="D71" i="23"/>
  <c r="D70" i="23"/>
  <c r="D69" i="23"/>
  <c r="D68" i="23"/>
  <c r="D67" i="23"/>
  <c r="D66" i="23"/>
  <c r="D65" i="23"/>
  <c r="D63" i="23"/>
  <c r="D62" i="23"/>
  <c r="D61" i="23"/>
  <c r="D60" i="23"/>
  <c r="D59" i="23"/>
  <c r="D58" i="23"/>
  <c r="D57" i="23"/>
  <c r="D56" i="23"/>
  <c r="D55" i="23"/>
  <c r="D54" i="23"/>
  <c r="D53" i="23"/>
  <c r="D52" i="23"/>
  <c r="D51" i="23"/>
  <c r="D50" i="23"/>
  <c r="D48" i="23"/>
  <c r="D47" i="23"/>
  <c r="D46" i="23"/>
  <c r="D45" i="23"/>
  <c r="D44" i="23"/>
  <c r="D43" i="23"/>
  <c r="D42" i="23"/>
  <c r="D41" i="23"/>
  <c r="D40" i="23"/>
  <c r="D39" i="23"/>
  <c r="D38" i="23"/>
  <c r="D37" i="23"/>
  <c r="D36" i="23"/>
  <c r="D34" i="23"/>
  <c r="D33" i="23"/>
  <c r="D32" i="23"/>
  <c r="D31" i="23"/>
  <c r="D30" i="23"/>
  <c r="D29" i="23"/>
  <c r="D28" i="23"/>
  <c r="D27" i="23"/>
  <c r="G24" i="23"/>
  <c r="D48" i="1"/>
  <c r="D34" i="1"/>
  <c r="D33" i="1"/>
  <c r="D47" i="1"/>
  <c r="D46" i="1"/>
  <c r="D107" i="1"/>
  <c r="D106" i="1"/>
  <c r="D105" i="1"/>
  <c r="D87" i="1"/>
  <c r="D86" i="1"/>
  <c r="D85" i="1"/>
  <c r="D74" i="1"/>
  <c r="D73" i="1"/>
  <c r="D72" i="1"/>
  <c r="D61" i="1"/>
  <c r="D60" i="1"/>
  <c r="D59" i="1"/>
  <c r="D96" i="1"/>
  <c r="D95" i="1"/>
  <c r="D94" i="1"/>
  <c r="D93" i="1"/>
  <c r="D92" i="1"/>
  <c r="D91" i="1"/>
  <c r="D84" i="1"/>
  <c r="D83" i="1"/>
  <c r="D82" i="1"/>
  <c r="D81" i="1"/>
  <c r="D80" i="1"/>
  <c r="D79" i="1"/>
  <c r="D78" i="1"/>
  <c r="D77" i="1"/>
  <c r="D71" i="1"/>
  <c r="D70" i="1"/>
  <c r="D69" i="1"/>
  <c r="D68" i="1"/>
  <c r="D67" i="1"/>
  <c r="D66" i="1"/>
  <c r="D65" i="1"/>
  <c r="D64" i="1"/>
  <c r="D58" i="1"/>
  <c r="D57" i="1"/>
  <c r="D56" i="1"/>
  <c r="D55" i="1"/>
  <c r="D45" i="1"/>
  <c r="D44" i="1"/>
  <c r="D43" i="1"/>
  <c r="D42" i="1"/>
  <c r="D41" i="1"/>
  <c r="D40" i="1"/>
  <c r="D39" i="1"/>
  <c r="D32" i="1"/>
  <c r="D31" i="1"/>
  <c r="D30" i="1"/>
  <c r="C12" i="3"/>
  <c r="H2" i="10"/>
  <c r="D29" i="1"/>
  <c r="D28" i="1"/>
  <c r="G24" i="1"/>
  <c r="F2" i="10"/>
  <c r="D2" i="10"/>
  <c r="B2" i="10"/>
  <c r="D118" i="1"/>
  <c r="D117" i="1"/>
  <c r="D116" i="1"/>
  <c r="D115" i="1"/>
  <c r="A66" i="4"/>
  <c r="A65" i="4"/>
  <c r="A64" i="4"/>
  <c r="A63" i="4"/>
  <c r="A62" i="4"/>
  <c r="A60" i="4"/>
  <c r="A59" i="4"/>
  <c r="A58" i="4"/>
  <c r="A57" i="4"/>
  <c r="A56" i="4"/>
  <c r="A54" i="4"/>
  <c r="A53" i="4"/>
  <c r="A52" i="4"/>
  <c r="A51" i="4"/>
  <c r="A50" i="4"/>
  <c r="A49" i="4"/>
  <c r="A48" i="4"/>
  <c r="A47" i="4"/>
  <c r="A46" i="4"/>
  <c r="A45" i="4"/>
  <c r="A44" i="4"/>
  <c r="A43" i="4"/>
  <c r="A42" i="4"/>
  <c r="A41" i="4"/>
  <c r="A40" i="4"/>
  <c r="A39" i="4"/>
  <c r="A38" i="4"/>
  <c r="A36" i="4"/>
  <c r="A35" i="4"/>
  <c r="A34" i="4"/>
  <c r="A33" i="4"/>
  <c r="A32" i="4"/>
  <c r="A30" i="4"/>
  <c r="A29" i="4"/>
  <c r="A28" i="4"/>
  <c r="A27" i="4"/>
  <c r="A26" i="4"/>
  <c r="A24" i="4"/>
  <c r="A23" i="4"/>
  <c r="A22" i="4"/>
  <c r="A21" i="4"/>
  <c r="A20" i="4"/>
  <c r="A19" i="4"/>
  <c r="A18" i="4"/>
  <c r="A17" i="4"/>
  <c r="A16" i="4"/>
  <c r="A14" i="4"/>
  <c r="A13" i="4"/>
  <c r="A12" i="4"/>
  <c r="A11" i="4"/>
  <c r="A10" i="4"/>
  <c r="A8" i="4"/>
  <c r="A7" i="4"/>
  <c r="A6" i="4"/>
  <c r="A5" i="4"/>
  <c r="A4" i="4"/>
  <c r="D113" i="1"/>
  <c r="D112" i="1"/>
  <c r="D111" i="1"/>
  <c r="D110" i="1"/>
  <c r="D109" i="1"/>
  <c r="D90" i="1"/>
  <c r="D89" i="1"/>
  <c r="D76" i="1"/>
  <c r="D63" i="1"/>
  <c r="D54" i="1"/>
  <c r="D53" i="1"/>
  <c r="D52" i="1"/>
  <c r="D51" i="1"/>
  <c r="D50" i="1"/>
  <c r="D38" i="1"/>
  <c r="D37" i="1"/>
  <c r="D36" i="1"/>
  <c r="D27" i="1"/>
</calcChain>
</file>

<file path=xl/sharedStrings.xml><?xml version="1.0" encoding="utf-8"?>
<sst xmlns="http://schemas.openxmlformats.org/spreadsheetml/2006/main" count="2874" uniqueCount="737">
  <si>
    <t xml:space="preserve">Instructions for the completion of the Fee Template </t>
  </si>
  <si>
    <t>Context</t>
  </si>
  <si>
    <t>Request</t>
  </si>
  <si>
    <t>Description of key terminology used</t>
  </si>
  <si>
    <t>Role</t>
  </si>
  <si>
    <t>Special note on digital roles</t>
  </si>
  <si>
    <t>With the changing nature of communications and agencies’ disciplines, we no longer list “Digital” as a function on its own. Instead we ask that you distribute these digital roles across functions. E.g. a Digital Creative would sit within “Creative” or a Digital Planner within “Analytics, Planning &amp; Strategy”.  The exception to this being within “Production &amp; Technology” where specialisms in execution endure E.g. Flash Developer.</t>
  </si>
  <si>
    <t>Actual job title</t>
  </si>
  <si>
    <t>Input the job title you use within your agency for the role - this is a free field.</t>
  </si>
  <si>
    <t>If you need to add more roles for a department please add rows using the button provided.</t>
  </si>
  <si>
    <t>Currency</t>
  </si>
  <si>
    <t>Ownership</t>
  </si>
  <si>
    <t>Please select from the options your agency's ownership/holding company.</t>
  </si>
  <si>
    <t>Number of billable hours</t>
  </si>
  <si>
    <t>Billable hours in a working year at 100% of billable time. This will differ by region. For example, in the UK the industry standard in 1,600 hours.</t>
  </si>
  <si>
    <t>Hourly rate (Gross)</t>
  </si>
  <si>
    <t>Please input the gross hourly rate. This is the base (salary) rate plus overhead and mark-up. Mark-up is the percentage applied to chargeable staff costs plus your overhead to achieve a profit-margin.</t>
  </si>
  <si>
    <t xml:space="preserve">Overhead </t>
  </si>
  <si>
    <t>Profit margin</t>
  </si>
  <si>
    <t>The percentage within your total cost that delivers your desired profit.</t>
  </si>
  <si>
    <t>Notes on the Fee Template</t>
  </si>
  <si>
    <t xml:space="preserve">Please do not amend, alter or remove any of the tabs and/or sheets in this workbook. </t>
  </si>
  <si>
    <t>Please do not amend, alter or remove any of the formulas in this workbook.</t>
  </si>
  <si>
    <t>It is important that you read and have understand the worksheet before completing the template.</t>
  </si>
  <si>
    <t>END</t>
  </si>
  <si>
    <t>Departments and Generic descriptors</t>
  </si>
  <si>
    <t>Agency Management</t>
  </si>
  <si>
    <t>Account Management</t>
  </si>
  <si>
    <t xml:space="preserve">Project Management </t>
  </si>
  <si>
    <t xml:space="preserve">Creative </t>
  </si>
  <si>
    <t>Analytics, Planning &amp; Strategy</t>
  </si>
  <si>
    <t>Production &amp; Technology</t>
  </si>
  <si>
    <t>Media Buying</t>
  </si>
  <si>
    <t xml:space="preserve">Other </t>
  </si>
  <si>
    <t>CEO</t>
  </si>
  <si>
    <t>Department Head</t>
  </si>
  <si>
    <t>Chairman</t>
  </si>
  <si>
    <t>Senior</t>
  </si>
  <si>
    <t>Broadcast Production - Senior</t>
  </si>
  <si>
    <t>President</t>
  </si>
  <si>
    <t>Middle (Upper)</t>
  </si>
  <si>
    <t>Broadcast Production - Middle (Upper)</t>
  </si>
  <si>
    <t>Managing Director</t>
  </si>
  <si>
    <t>Middle (Lower)</t>
  </si>
  <si>
    <t>Broadcast Production - Middle (Lower)</t>
  </si>
  <si>
    <t>Other (e.g. Partner, COO, etc.)</t>
  </si>
  <si>
    <t>Junior</t>
  </si>
  <si>
    <t>Broadcast Production - Junior</t>
  </si>
  <si>
    <t>Technology - Senior</t>
  </si>
  <si>
    <t>Print Production - Senior</t>
  </si>
  <si>
    <t>Technology - Middle (Upper)</t>
  </si>
  <si>
    <t>Print Production - Middle (Upper)</t>
  </si>
  <si>
    <t>Technology - Middle (Lower)</t>
  </si>
  <si>
    <t>Print Production - Middle (Lower)</t>
  </si>
  <si>
    <t>Technology - Junior</t>
  </si>
  <si>
    <t>Print Production - Junior</t>
  </si>
  <si>
    <t>Digital Production - Senior</t>
  </si>
  <si>
    <t>Digital Production - Middle (Upper)</t>
  </si>
  <si>
    <t>Digital Production - Middle (Lower)</t>
  </si>
  <si>
    <t>Digital Production - Junior</t>
  </si>
  <si>
    <t>Other Production - Senior</t>
  </si>
  <si>
    <t>Other Production - Middle (Upper)</t>
  </si>
  <si>
    <t>Other Production - Middle (Lower)</t>
  </si>
  <si>
    <t>Other Production - Junior</t>
  </si>
  <si>
    <t>Department/Generic Descriptor</t>
  </si>
  <si>
    <t>Explanation</t>
  </si>
  <si>
    <t>Example roles</t>
  </si>
  <si>
    <t>Suggested years of experience</t>
  </si>
  <si>
    <t>Department Overall FTE (USA only)</t>
  </si>
  <si>
    <t xml:space="preserve">Responsibility for the direction of the company, its culture and profitability. A team of senior managers will report into this individual but they ensure appropriate direction and strategies are in place. </t>
  </si>
  <si>
    <t xml:space="preserve">10 years + </t>
  </si>
  <si>
    <t>Ensures that the agency's management is effective in setting and implementing the agency’s direction and strategy, and acts as the company’s leading representative externally.</t>
  </si>
  <si>
    <t>One of the most experienced personnel in an Agency. Provides overall direction in the business and has oversight of multiple client accounts.</t>
  </si>
  <si>
    <t>e.g. COO - often second in command to the CEO with responsibilty for internal running of the agency, profitability, operating budgets</t>
  </si>
  <si>
    <t xml:space="preserve">Partner
Chief Operating Officer                 Operations Director       </t>
  </si>
  <si>
    <t>Functional area leader with ultimate accountability for that discipline within the agency. Reports into agency senior management.</t>
  </si>
  <si>
    <t>Takes overall responsibility for the development and management of accounts. Lead client-facing role.</t>
  </si>
  <si>
    <t>8 years +</t>
  </si>
  <si>
    <t xml:space="preserve">Second in command on the management of an account. Deputy in the client-facing role and highly operational. Reports into account lead such as account director.  </t>
  </si>
  <si>
    <t>Junior Account Director
Account Supervisor
Associate Consultant
Senior Account Manager 
Consultant
Client Services Associate</t>
  </si>
  <si>
    <t xml:space="preserve">5 years + </t>
  </si>
  <si>
    <t xml:space="preserve">Experience within marketing services, supports the account under supervision. Responsible for day to day organisation of an account.  </t>
  </si>
  <si>
    <t>3 - 5 years</t>
  </si>
  <si>
    <t xml:space="preserve">A junior member of the client services team. Their role is to support the main account handling team. In most cases they will work closely and report into an account manager. </t>
  </si>
  <si>
    <t>Account Coordinator
Account Executive
Junior Account Executive
Assistant
Account Assistant
Account Executive
Assistant Account Executive</t>
  </si>
  <si>
    <t>Up to 3 years</t>
  </si>
  <si>
    <t>Project Management</t>
  </si>
  <si>
    <t xml:space="preserve">Plays a lead role managing a team and provides a link between departments such as client service, creative, and technology. Ensures ideas conceptualised by the creative team can be produced in reality. An external facing role with significant client contact. </t>
  </si>
  <si>
    <t>Manages the day to day operational and tactical aspects of multiple projects. Generally an internal role, but some client contact required.</t>
  </si>
  <si>
    <t>Associate Project Manager                        Project Manager</t>
  </si>
  <si>
    <t>An internal-facing role which supports the account lead in the day to day operational aspects of projects.</t>
  </si>
  <si>
    <t xml:space="preserve">An internal-facing role which provides day to day support to the project management team. </t>
  </si>
  <si>
    <t>Trainee
Project Administrator
Project Executive</t>
  </si>
  <si>
    <t>Plays a lead role managing a team and provides a link between departments such as client service, creative, and technology. Ensures the digital and/or technological ideas conceptualised by the creative team can be produced in reality. An external facing role with significant client contact.</t>
  </si>
  <si>
    <t>Manages the day to day technological and/or digital aspects of multiple projects. Generally an internal role, but some client contact required.</t>
  </si>
  <si>
    <t>Associate Digital Project Manager                                       Digital Project Manager                           Community Manager</t>
  </si>
  <si>
    <t>An internal-facing role which supports the account lead in the day to day technological and/or digital aspects of projects.</t>
  </si>
  <si>
    <t>An internal-facing role which provides technological and/or digital support to the team to aide project delivery.</t>
  </si>
  <si>
    <t>Digital Trainee
Digital Project Administrator
Digital Project Executive</t>
  </si>
  <si>
    <t>Creative</t>
  </si>
  <si>
    <t xml:space="preserve">Functional area leader with ultimate accountability for that discipline within the agency. Reports into agency senior management. Responsible for the overall quality and efficacy of the creative product of the agency. </t>
  </si>
  <si>
    <t>Conceptualises various creative routes in response to a client brief. Brand guardians from a visual and written perspective. Reports into the head of department.</t>
  </si>
  <si>
    <t xml:space="preserve">Typically works to a brief set to them by a creative director with a remit to originate ideas for the brief for approval by the creative director. </t>
  </si>
  <si>
    <t xml:space="preserve">Typically works to a brief set to them by a creative director with a remit to originate ideas for the brief for approval by the creative director. Also supports the creative team to visualise ideas. </t>
  </si>
  <si>
    <t xml:space="preserve">More of an internal-facing role, sometimes working to a brief set to them by a creative director with a remit to originate ideas for approval by the creative director. Often providing day to day support to more senior creative teams. </t>
  </si>
  <si>
    <t>Junior Digital Designer
Junior Visualiser
Junior Copywriter
Junior Art Director
Art Assistant
Design Assistant
Copywriter Executive 
Junior Content Writer
Proofreader</t>
  </si>
  <si>
    <t xml:space="preserve">Functional area leader with ultimate accountability for that discipline within the agency. Reports into agency senior management. Leads all client business strategy development. </t>
  </si>
  <si>
    <t xml:space="preserve">Integrates insight, planning and data across client business and oversees work of planning team.  </t>
  </si>
  <si>
    <t xml:space="preserve">Undertakes research, provides insight on strategy and approach. Creates integrated communications strategies and carries out evaluation and analysis. </t>
  </si>
  <si>
    <t xml:space="preserve">Conducts desk research and works with researchers. Involved in customer journey development, creative or media briefing and guidance, as well as evaluation of communications strategy. </t>
  </si>
  <si>
    <t>A more internal facing role providing day to day assistance to the analytics, planning and strategy teams.  Conducts desk research and works with researchers.</t>
  </si>
  <si>
    <t>Junior Planner
Assistant Planner
Junior Brand Strategist
Junior Strategic Planner
Junior Strategist
Strategy Executive
Junior Data Planner
Junior Data Analyst</t>
  </si>
  <si>
    <t xml:space="preserve">Substantial broadcast production and post-production experience with broadcast technology understanding. Use of complex production techniques. Manages a production team. </t>
  </si>
  <si>
    <t>Senior Producer
Senior TV Producer
Film Director
Senior Editor</t>
  </si>
  <si>
    <t xml:space="preserve">Practical experience running shoots, film crews and edit teams. </t>
  </si>
  <si>
    <t>Production Controller
Producer (TV/Video/Audio Visual/Radio)
Film Producer
Film Manager                     
AV Producer
Post Producer
Production Controller Video Producer</t>
  </si>
  <si>
    <t xml:space="preserve">Supports the broadcast team in an administrative role. </t>
  </si>
  <si>
    <t>Print Production Manager
Head of Print Production
Chief Producer
Print Production Director
Director of Print Production</t>
  </si>
  <si>
    <t xml:space="preserve">Print Producer Manager
Associate Director Print </t>
  </si>
  <si>
    <t xml:space="preserve">Administrative support function to the print production team.    </t>
  </si>
  <si>
    <t>Administration
Print Junior 
Proofreader
Print Executive</t>
  </si>
  <si>
    <t xml:space="preserve">Leads on several accounts in a client facing role whilst also managing a team. Acts as the linchpin between creative and production. Works across a range of disciplines with extensive experience in creative concept development, technical development and delivery, user experience and design, copywriting and video production. </t>
  </si>
  <si>
    <t>Senior User Experience
Senior Developer
Senior Web Producer
Senior Systems Engineer
Senior Coder
Senior Technologist
Head of Digital Production
Technology Manager
Digital Director
Senior Developer
Senior Software Engineer
Senior Technical Producer
Senior SEO Executive
Head of UX</t>
  </si>
  <si>
    <t xml:space="preserve">Strong technical skills and experience of software platforms. Understanding of product design, software and digital development and brand strategy.
</t>
  </si>
  <si>
    <t xml:space="preserve">Skills and experience of software platforms. Understanding of product design, software and digital development and brand strategy.
</t>
  </si>
  <si>
    <t>Provides day to day support to the digital production team in an administrative role.</t>
  </si>
  <si>
    <t xml:space="preserve">Experienced in integration and production. Works on a range of creative projects. Leads a team of Producers and works closely with the creative director.  </t>
  </si>
  <si>
    <t>Integrated producer, involved in the creative development through to delivery.</t>
  </si>
  <si>
    <t xml:space="preserve">Supports the production team on a day to day basis in an administrative role. </t>
  </si>
  <si>
    <t>Assistant Studio Manager
Junior Quality Assurance</t>
  </si>
  <si>
    <t xml:space="preserve">Head of Media </t>
  </si>
  <si>
    <t xml:space="preserve">Negotiate, purchase and monitor advertising space and airtime. Works on multiple accounts. Campaign bookings, campaign evaluation, media value, understanding of a media portfolio and strategy planning. 
</t>
  </si>
  <si>
    <t>Senior Media Buyer
Senior PPC
Senior SEO
Senior Digital Buyer
Buying Director
Senior TV Buyer</t>
  </si>
  <si>
    <t xml:space="preserve">Negotiate, purchase and monitor advertising space and airtime. Experience working on different accounts. Campaign bookings, campaign evaluation, media value, understanding of a media portfolio. </t>
  </si>
  <si>
    <t>Media Buyer
Digital Buyer
Digital Media Buyer 
PPC
SEO</t>
  </si>
  <si>
    <t xml:space="preserve">Knowledge of media trading industry, able to manage day-to-day commercial relationships with contractors. Operates the booking process. </t>
  </si>
  <si>
    <t>Assistant Media Buyer</t>
  </si>
  <si>
    <t xml:space="preserve">Supports planning and buying campaigns. </t>
  </si>
  <si>
    <t>Junior Media Buyer
Junior Digital Buyer
Junior PPC
Junior SEO
Executive Buyer
Print Planner Buyer</t>
  </si>
  <si>
    <t>Other</t>
  </si>
  <si>
    <t>Please only select this option if the role truly does not fit under any other department. The role is a functional area leader with ultimate accountability for the discipline within the agency. Reports into agency senior management.</t>
  </si>
  <si>
    <t>n/a</t>
  </si>
  <si>
    <t xml:space="preserve">Senior </t>
  </si>
  <si>
    <t xml:space="preserve">Please only select this option if the role truly does not fit under any other department. </t>
  </si>
  <si>
    <t xml:space="preserve">Note to AM - the difference between this and tab 3 that Department Overall is included. Department Overall will be in GARD but we won’t want it as a drop down for all our offices bar US. Note we do not need a template for the US at this time. </t>
  </si>
  <si>
    <t>Analytics, Planning and Strategy</t>
  </si>
  <si>
    <t xml:space="preserve">Production &amp; Technology </t>
  </si>
  <si>
    <t>Currency of rates</t>
  </si>
  <si>
    <t>Country</t>
  </si>
  <si>
    <t>Number of agency employees</t>
  </si>
  <si>
    <t>Agency ownership</t>
  </si>
  <si>
    <t>Australian Dollar - AUD</t>
  </si>
  <si>
    <t>Afghanistan</t>
  </si>
  <si>
    <t>1 to 10</t>
  </si>
  <si>
    <t>Dentsu/Aegis</t>
  </si>
  <si>
    <t>British Pound - GBP</t>
  </si>
  <si>
    <t>Albania</t>
  </si>
  <si>
    <t>11 to 50</t>
  </si>
  <si>
    <t>Havas</t>
  </si>
  <si>
    <t>Euro - EUR</t>
  </si>
  <si>
    <t>Algeria</t>
  </si>
  <si>
    <t>51 to 100</t>
  </si>
  <si>
    <t>IPG</t>
  </si>
  <si>
    <t>Japanese Yen - JPY</t>
  </si>
  <si>
    <t>Andorra</t>
  </si>
  <si>
    <t>101 to 250</t>
  </si>
  <si>
    <t>Omnicom</t>
  </si>
  <si>
    <t>Swiss Franc - CHF</t>
  </si>
  <si>
    <t>Angola</t>
  </si>
  <si>
    <t>251 to 400</t>
  </si>
  <si>
    <t>Publicis</t>
  </si>
  <si>
    <t>US Dollar - USD</t>
  </si>
  <si>
    <t>Antigua and Barbuda</t>
  </si>
  <si>
    <t>401 +</t>
  </si>
  <si>
    <t>WPP</t>
  </si>
  <si>
    <t>Afghanistan Afghani - AFN</t>
  </si>
  <si>
    <t>Argentina</t>
  </si>
  <si>
    <t>Independent</t>
  </si>
  <si>
    <t>Albanian Lek - ALL</t>
  </si>
  <si>
    <t>Armenia</t>
  </si>
  <si>
    <t>Other Group</t>
  </si>
  <si>
    <t>Algerian Dinar - DZD</t>
  </si>
  <si>
    <t>Australia</t>
  </si>
  <si>
    <t>Angolan Kwanza - AOA</t>
  </si>
  <si>
    <t>Austria</t>
  </si>
  <si>
    <t>Argentine Peso - ARS</t>
  </si>
  <si>
    <t>Azerbaijan</t>
  </si>
  <si>
    <t>Armenian Dram - AMD</t>
  </si>
  <si>
    <t>Bahamas</t>
  </si>
  <si>
    <t>Aruban Florin - AWG</t>
  </si>
  <si>
    <t>Bahrain</t>
  </si>
  <si>
    <t>Bangladesh</t>
  </si>
  <si>
    <t>Azerbaijan New Manat - AZN</t>
  </si>
  <si>
    <t>Barbados</t>
  </si>
  <si>
    <t>Bahamian Dollar - BSD</t>
  </si>
  <si>
    <t>Belarus</t>
  </si>
  <si>
    <t>Bahraini Dinar - BHD</t>
  </si>
  <si>
    <t>Belgium</t>
  </si>
  <si>
    <t>Bangladeshi Taka - BDT</t>
  </si>
  <si>
    <t>Belize</t>
  </si>
  <si>
    <t>Barbados Dollar - BBD</t>
  </si>
  <si>
    <t>Benin</t>
  </si>
  <si>
    <t>Belarusian Ruble - BYR</t>
  </si>
  <si>
    <t>Bhutan</t>
  </si>
  <si>
    <t>Belize Dollar - BZD</t>
  </si>
  <si>
    <t>Bolivia</t>
  </si>
  <si>
    <t>Bermudian Dollar - BMD</t>
  </si>
  <si>
    <t>Bosnia and Herzegovina</t>
  </si>
  <si>
    <t>Bhutan Ngultrum - BTN</t>
  </si>
  <si>
    <t>Botswana</t>
  </si>
  <si>
    <t>Bolivian Boliviano - BOB</t>
  </si>
  <si>
    <t>Brazil</t>
  </si>
  <si>
    <t>Bosnian Mark - BAM</t>
  </si>
  <si>
    <t>Brunei</t>
  </si>
  <si>
    <t>Botswana Pula - BWP</t>
  </si>
  <si>
    <t>Bulgaria</t>
  </si>
  <si>
    <t>Brazilian Real - BRL</t>
  </si>
  <si>
    <t>Burkina</t>
  </si>
  <si>
    <t>Burma (Myanmar)</t>
  </si>
  <si>
    <t>Brunei Dollar - BND</t>
  </si>
  <si>
    <t>Burundi</t>
  </si>
  <si>
    <t>Bulgarian Lev - BGN</t>
  </si>
  <si>
    <t>Cambodia</t>
  </si>
  <si>
    <t>Burundi Franc - BIF</t>
  </si>
  <si>
    <t>Cameroon</t>
  </si>
  <si>
    <t>CFA Franc BCEAO - XOF</t>
  </si>
  <si>
    <t>Canada</t>
  </si>
  <si>
    <t>CFA Franc BEAC - XAF</t>
  </si>
  <si>
    <t>Cape Verde</t>
  </si>
  <si>
    <t>CFP Franc - XPF</t>
  </si>
  <si>
    <t>Central African Republic</t>
  </si>
  <si>
    <t>Cambodian Riel - KHR</t>
  </si>
  <si>
    <t>Chad</t>
  </si>
  <si>
    <t>Canadian Dollar - CAD</t>
  </si>
  <si>
    <t>Chile</t>
  </si>
  <si>
    <t>Cape Verde Escudo - CVE</t>
  </si>
  <si>
    <t>China</t>
  </si>
  <si>
    <t>Cayman Islands Dollar - KYD</t>
  </si>
  <si>
    <t>Colombia</t>
  </si>
  <si>
    <t>Chilean Peso - CLP</t>
  </si>
  <si>
    <t>Comoros</t>
  </si>
  <si>
    <t>Chinese Yuan/Renminbi - CNY</t>
  </si>
  <si>
    <t>Congo</t>
  </si>
  <si>
    <t>Colombian Peso - COP</t>
  </si>
  <si>
    <t>Congo, Democratic Republic of</t>
  </si>
  <si>
    <t>Comoros Franc - KMF</t>
  </si>
  <si>
    <t>Costa Rica</t>
  </si>
  <si>
    <t>Congolese Franc - CDF</t>
  </si>
  <si>
    <t>Croatia</t>
  </si>
  <si>
    <t>Costa Rican Colon - CRC</t>
  </si>
  <si>
    <t>Cuba</t>
  </si>
  <si>
    <t>Croatian Kuna - HRK</t>
  </si>
  <si>
    <t>Cyprus</t>
  </si>
  <si>
    <t>Cuban Convertible Peso - CUC</t>
  </si>
  <si>
    <t>Czech Republic</t>
  </si>
  <si>
    <t>Cuban Peso - CUP</t>
  </si>
  <si>
    <t>Denmark</t>
  </si>
  <si>
    <t>Czech Koruna - CZK</t>
  </si>
  <si>
    <t>Djibouti</t>
  </si>
  <si>
    <t>Danish Krone - DKK</t>
  </si>
  <si>
    <t>Dominica</t>
  </si>
  <si>
    <t>Djibouti Franc - DJF</t>
  </si>
  <si>
    <t>Dominican Republic</t>
  </si>
  <si>
    <t>Dominican R Peso - DOP</t>
  </si>
  <si>
    <t>East Timor</t>
  </si>
  <si>
    <t>East Caribbean Dollar - XCD</t>
  </si>
  <si>
    <t>Ecuador</t>
  </si>
  <si>
    <t>Egyptian Pound - EGP</t>
  </si>
  <si>
    <t>Egypt</t>
  </si>
  <si>
    <t>El Salvador Colon - SVC</t>
  </si>
  <si>
    <t>El Salvador</t>
  </si>
  <si>
    <t>Ethiopian Birr - ETB</t>
  </si>
  <si>
    <t>Equatorial Guinea</t>
  </si>
  <si>
    <t>Eritrea</t>
  </si>
  <si>
    <t>Falkland Islands Pound - FKP</t>
  </si>
  <si>
    <t>Estonia</t>
  </si>
  <si>
    <t>Fiji Dollar - FJD</t>
  </si>
  <si>
    <t>Ethiopia</t>
  </si>
  <si>
    <t>Gambian Dalasi - GMD</t>
  </si>
  <si>
    <t>Fiji</t>
  </si>
  <si>
    <t>Georgian Lari - GEL</t>
  </si>
  <si>
    <t>Finland</t>
  </si>
  <si>
    <t>Ghanaian New Cedi - GHS</t>
  </si>
  <si>
    <t>France</t>
  </si>
  <si>
    <t>Gibraltar Pound - GIP</t>
  </si>
  <si>
    <t>Gabon</t>
  </si>
  <si>
    <t>Gold (oz) - XAU</t>
  </si>
  <si>
    <t>Gambia</t>
  </si>
  <si>
    <t>Guatemalan Quetzal - GTQ</t>
  </si>
  <si>
    <t>Georgia</t>
  </si>
  <si>
    <t>Guinea Franc - GNF</t>
  </si>
  <si>
    <t>Germany</t>
  </si>
  <si>
    <t>Guyanese Dollar - GYD</t>
  </si>
  <si>
    <t>Ghana</t>
  </si>
  <si>
    <t>Haitian Gourde - HTG</t>
  </si>
  <si>
    <t>Greece</t>
  </si>
  <si>
    <t>Honduran Lempira - HNL</t>
  </si>
  <si>
    <t>Grenada</t>
  </si>
  <si>
    <t>Hong Kong Dollar - HKD</t>
  </si>
  <si>
    <t>Guatemala</t>
  </si>
  <si>
    <t>Hungarian Forint - HUF</t>
  </si>
  <si>
    <t>Guinea</t>
  </si>
  <si>
    <t>Iceland Krona - ISK</t>
  </si>
  <si>
    <t>Guinea-Bissau</t>
  </si>
  <si>
    <t>Indian Rupee - INR</t>
  </si>
  <si>
    <t>Guyana</t>
  </si>
  <si>
    <t>Indonesian Rupiah - IDR</t>
  </si>
  <si>
    <t>Haiti</t>
  </si>
  <si>
    <t>Iranian Rial - IRR</t>
  </si>
  <si>
    <t>Honduras</t>
  </si>
  <si>
    <t>Iraqi Dinar - IQD</t>
  </si>
  <si>
    <t>Hungary</t>
  </si>
  <si>
    <t>Israeli New Shekel - ILS</t>
  </si>
  <si>
    <t>Iceland</t>
  </si>
  <si>
    <t>Jamaican Dollar - JMD</t>
  </si>
  <si>
    <t>India</t>
  </si>
  <si>
    <t>Indonesia</t>
  </si>
  <si>
    <t>Jordanian Dinar - JOD</t>
  </si>
  <si>
    <t>Iran</t>
  </si>
  <si>
    <t>Kazakhstan Tenge - KZT</t>
  </si>
  <si>
    <t>Iraq</t>
  </si>
  <si>
    <t>Kenyan Shilling - KES</t>
  </si>
  <si>
    <t>Ireland</t>
  </si>
  <si>
    <t>Kuwaiti Dinar - KWD</t>
  </si>
  <si>
    <t>Israel</t>
  </si>
  <si>
    <t>Kyrgyzstanian Som - KGS</t>
  </si>
  <si>
    <t>Italy</t>
  </si>
  <si>
    <t>Lao Kip - LAK</t>
  </si>
  <si>
    <t>Ivory Coast</t>
  </si>
  <si>
    <t>Latvian Lats - LVL</t>
  </si>
  <si>
    <t>Jamaica</t>
  </si>
  <si>
    <t>Lebanese Pound - LBP</t>
  </si>
  <si>
    <t>Japan</t>
  </si>
  <si>
    <t>Lesotho Loti - LSL</t>
  </si>
  <si>
    <t>Jordan</t>
  </si>
  <si>
    <t>Liberian Dollar - LRD</t>
  </si>
  <si>
    <t>Kazakhstan</t>
  </si>
  <si>
    <t>Libyan Dinar - LYD</t>
  </si>
  <si>
    <t>Kenya</t>
  </si>
  <si>
    <t>Lithuanian Litas - LTL</t>
  </si>
  <si>
    <t>Kiribati</t>
  </si>
  <si>
    <t>Macau Pataca - MOP</t>
  </si>
  <si>
    <t>Korea, North</t>
  </si>
  <si>
    <t>Macedonian Denar - MKD</t>
  </si>
  <si>
    <t>Korea, South</t>
  </si>
  <si>
    <t>Malagasy Ariary - MGA</t>
  </si>
  <si>
    <t>Kuwait</t>
  </si>
  <si>
    <t>Malawi Kwacha - MWK</t>
  </si>
  <si>
    <t>Kyrgyzstan</t>
  </si>
  <si>
    <t>Malaysian Ringgit - MYR</t>
  </si>
  <si>
    <t>Laos</t>
  </si>
  <si>
    <t>Maldive Rufiyaa - MVR</t>
  </si>
  <si>
    <t>Latvia</t>
  </si>
  <si>
    <t>Mauritanian Ouguiya - MRO</t>
  </si>
  <si>
    <t>Lebanon</t>
  </si>
  <si>
    <t>Mauritius Rupee - MUR</t>
  </si>
  <si>
    <t>Lesotho</t>
  </si>
  <si>
    <t>Mexican Peso - MXN</t>
  </si>
  <si>
    <t>Liberia</t>
  </si>
  <si>
    <t>Moldovan Leu - MDL</t>
  </si>
  <si>
    <t>Libya</t>
  </si>
  <si>
    <t>Mongolian Tugrik - MNT</t>
  </si>
  <si>
    <t>Liechtenstein</t>
  </si>
  <si>
    <t>Moroccan Dirham - MAD</t>
  </si>
  <si>
    <t>Lithuania</t>
  </si>
  <si>
    <t>Mozambique New Metical - MZN</t>
  </si>
  <si>
    <t>Luxembourg</t>
  </si>
  <si>
    <t>Myanmar Kyat - MMK</t>
  </si>
  <si>
    <t>Macedonia</t>
  </si>
  <si>
    <t>NL Antillian Guilder - ANG</t>
  </si>
  <si>
    <t>Madagascar</t>
  </si>
  <si>
    <t>Namibia Dollar - NAD</t>
  </si>
  <si>
    <t>Malawi</t>
  </si>
  <si>
    <t>Nepalese Rupee - NPR</t>
  </si>
  <si>
    <t>Malaysia</t>
  </si>
  <si>
    <t>New Zealand Dollar - NZD</t>
  </si>
  <si>
    <t>Maldives</t>
  </si>
  <si>
    <t>Nicaraguan Cordoba Oro - NIO</t>
  </si>
  <si>
    <t>Mali</t>
  </si>
  <si>
    <t>Nigerian Naira - NGN</t>
  </si>
  <si>
    <t>Malta</t>
  </si>
  <si>
    <t>North Korean Won - KPW</t>
  </si>
  <si>
    <t>Marshall Islands</t>
  </si>
  <si>
    <t>Norwegian Kroner - NOK</t>
  </si>
  <si>
    <t>Mauritania</t>
  </si>
  <si>
    <t>Omani Rial - OMR</t>
  </si>
  <si>
    <t>Mauritius</t>
  </si>
  <si>
    <t>Pakistan Rupee - PKR</t>
  </si>
  <si>
    <t>Mexico</t>
  </si>
  <si>
    <t>Panamanian Balboa - PAB</t>
  </si>
  <si>
    <t>Micronesia</t>
  </si>
  <si>
    <t>Papua New Guinea Kina - PGK</t>
  </si>
  <si>
    <t>Moldova</t>
  </si>
  <si>
    <t>Paraguay Guarani - PYG</t>
  </si>
  <si>
    <t>Monaco</t>
  </si>
  <si>
    <t>Peruvian Nuevo Sol - PEN</t>
  </si>
  <si>
    <t>Mongolia</t>
  </si>
  <si>
    <t>Philippine Peso - PHP</t>
  </si>
  <si>
    <t>Montenegro</t>
  </si>
  <si>
    <t>Polish Zloty - PLN</t>
  </si>
  <si>
    <t>Morocco</t>
  </si>
  <si>
    <t>Qatari Rial - QAR</t>
  </si>
  <si>
    <t>Mozambique</t>
  </si>
  <si>
    <t>Romanian New Lei - RON</t>
  </si>
  <si>
    <t>Namibia</t>
  </si>
  <si>
    <t>Russian Rouble - RUB</t>
  </si>
  <si>
    <t>Nauru</t>
  </si>
  <si>
    <t>Rwandan Franc - RWF</t>
  </si>
  <si>
    <t>Nepal</t>
  </si>
  <si>
    <t>Samoan Tala - WST</t>
  </si>
  <si>
    <t>Netherlands</t>
  </si>
  <si>
    <t>Sao Tome/Principe Dobra - STD</t>
  </si>
  <si>
    <t>New Zealand</t>
  </si>
  <si>
    <t>Saudi Riyal - SAR</t>
  </si>
  <si>
    <t>Nicaragua</t>
  </si>
  <si>
    <t>Serbian Dinar - RSD</t>
  </si>
  <si>
    <t>Niger</t>
  </si>
  <si>
    <t>Seychelles Rupee - SCR</t>
  </si>
  <si>
    <t>Nigeria</t>
  </si>
  <si>
    <t>Sierra Leone Leone - SLL</t>
  </si>
  <si>
    <t>Norway</t>
  </si>
  <si>
    <t>Silver (oz) - XAG</t>
  </si>
  <si>
    <t>Oman</t>
  </si>
  <si>
    <t>Singapore Dollar - SGD</t>
  </si>
  <si>
    <t>Pakistan</t>
  </si>
  <si>
    <t>Solomon Islands Dollar - SBD</t>
  </si>
  <si>
    <t>Palau</t>
  </si>
  <si>
    <t>Somali Shilling - SOS</t>
  </si>
  <si>
    <t>Panama</t>
  </si>
  <si>
    <t>South African Rand - ZAR</t>
  </si>
  <si>
    <t>Papua New Guinea</t>
  </si>
  <si>
    <t>South-Korean Won - KRW</t>
  </si>
  <si>
    <t>Paraguay</t>
  </si>
  <si>
    <t>Sri Lanka Rupee - LKR</t>
  </si>
  <si>
    <t>Peru</t>
  </si>
  <si>
    <t>St Helena Pound - SHP</t>
  </si>
  <si>
    <t>Philippines</t>
  </si>
  <si>
    <t>Sudanese Pound - SDG</t>
  </si>
  <si>
    <t>Poland</t>
  </si>
  <si>
    <t>Suriname Dollar - SRD</t>
  </si>
  <si>
    <t>Portugal</t>
  </si>
  <si>
    <t>Swaziland Lilangeni - SZL</t>
  </si>
  <si>
    <t>Qatar</t>
  </si>
  <si>
    <t>Swedish Krona - SEK</t>
  </si>
  <si>
    <t>Romania</t>
  </si>
  <si>
    <t>Russia</t>
  </si>
  <si>
    <t>Syrian Pound - SYP</t>
  </si>
  <si>
    <t>Rwanda</t>
  </si>
  <si>
    <t>Taiwan Dollar - TWD</t>
  </si>
  <si>
    <t>Saint Kitts and Nevis</t>
  </si>
  <si>
    <t>Tanzanian Shilling - TZS</t>
  </si>
  <si>
    <t>Saint Lucia</t>
  </si>
  <si>
    <t>Thai Baht - THB</t>
  </si>
  <si>
    <t>Saint Vincent &amp; the Grenadines</t>
  </si>
  <si>
    <t>Tonga Pa'anga - TOP</t>
  </si>
  <si>
    <t>Samoa</t>
  </si>
  <si>
    <t>Trinidad/Tobago Dollar - TTD</t>
  </si>
  <si>
    <t>San Marino</t>
  </si>
  <si>
    <t>Tunisian Dinar - TND</t>
  </si>
  <si>
    <t>Sao Tome and Principe</t>
  </si>
  <si>
    <t>Turkish New Lira - TRY</t>
  </si>
  <si>
    <t>Saudi Arabia</t>
  </si>
  <si>
    <t>Turkmenistan Manat - TMT</t>
  </si>
  <si>
    <t>Senegal</t>
  </si>
  <si>
    <t>Serbia</t>
  </si>
  <si>
    <t>Uganda Shilling - UGX</t>
  </si>
  <si>
    <t>Seychelles</t>
  </si>
  <si>
    <t>Ukraine Hryvnia - UAH</t>
  </si>
  <si>
    <t>Sierra Leone</t>
  </si>
  <si>
    <t>Uruguayan Peso - UYU</t>
  </si>
  <si>
    <t>Singapore</t>
  </si>
  <si>
    <t>United Arab Emir Dirham - AED</t>
  </si>
  <si>
    <t>Slovakia</t>
  </si>
  <si>
    <t>Vanuatu Vatu - VUV</t>
  </si>
  <si>
    <t>Slovenia</t>
  </si>
  <si>
    <t>Venezuelan Bolivar - VEF</t>
  </si>
  <si>
    <t>Solomon Islands</t>
  </si>
  <si>
    <t>Vietnamese Dong - VND</t>
  </si>
  <si>
    <t>Somalia</t>
  </si>
  <si>
    <t>Yemeni Rial - YER</t>
  </si>
  <si>
    <t>South Africa</t>
  </si>
  <si>
    <t>Zambian Kwacha - ZMK</t>
  </si>
  <si>
    <t>South Sudan</t>
  </si>
  <si>
    <t>Zimbabwe Dollar - ZWD</t>
  </si>
  <si>
    <t>Spain</t>
  </si>
  <si>
    <t>Sri Lanka</t>
  </si>
  <si>
    <t>Sudan</t>
  </si>
  <si>
    <t>Suriname</t>
  </si>
  <si>
    <t>Swaziland</t>
  </si>
  <si>
    <t>Sweden</t>
  </si>
  <si>
    <t>Switzerland</t>
  </si>
  <si>
    <t>Syria</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</si>
  <si>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</si>
  <si>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</si>
  <si>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</si>
  <si>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</si>
  <si>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</si>
  <si>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</si>
  <si>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</si>
  <si>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</si>
  <si>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</si>
  <si>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</si>
  <si>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</si>
  <si>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</si>
  <si>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</si>
  <si>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</si>
  <si>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</si>
  <si>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</si>
  <si>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</si>
  <si>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</si>
  <si>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</si>
  <si>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</si>
  <si>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</si>
  <si>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</si>
  <si>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</si>
  <si>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</si>
  <si>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Hide this column</t>
  </si>
  <si>
    <t>Client name</t>
  </si>
  <si>
    <t>Client brand</t>
  </si>
  <si>
    <t>Agency to complete</t>
  </si>
  <si>
    <t>Agency name</t>
  </si>
  <si>
    <t>Contact name</t>
  </si>
  <si>
    <t>Job title</t>
  </si>
  <si>
    <t>Email address</t>
  </si>
  <si>
    <t>Date</t>
  </si>
  <si>
    <t>City</t>
  </si>
  <si>
    <t>Number of employees</t>
  </si>
  <si>
    <t>Number of billable hours in a working year</t>
  </si>
  <si>
    <t>Ownership where "Other Group"</t>
  </si>
  <si>
    <t>Overhead (% of base)</t>
  </si>
  <si>
    <t>Profit margin (%)</t>
  </si>
  <si>
    <t>Role (click to select closest match)</t>
  </si>
  <si>
    <t>Click to add additional rows</t>
  </si>
  <si>
    <t>Hide this row</t>
  </si>
  <si>
    <t>û</t>
  </si>
  <si>
    <t>Executive Creative Director</t>
  </si>
  <si>
    <t>Chief Strategy Officer</t>
  </si>
  <si>
    <t>Chief Technology Officer</t>
  </si>
  <si>
    <t xml:space="preserve">
Chief Executive Officer
</t>
  </si>
  <si>
    <t>Senior Account Director</t>
  </si>
  <si>
    <t>Account Director</t>
  </si>
  <si>
    <t>Account Supervisor</t>
  </si>
  <si>
    <t xml:space="preserve">Senior Account Manager </t>
  </si>
  <si>
    <t>Account Manager</t>
  </si>
  <si>
    <t>Project Manager</t>
  </si>
  <si>
    <t>Account Executive</t>
  </si>
  <si>
    <t>Account Assistant</t>
  </si>
  <si>
    <t>Head of Project Management</t>
  </si>
  <si>
    <t>Project Director</t>
  </si>
  <si>
    <t>Senior Project Manager</t>
  </si>
  <si>
    <t>Project Administrator</t>
  </si>
  <si>
    <t>Project Executive</t>
  </si>
  <si>
    <t>Digital Project Director</t>
  </si>
  <si>
    <t>Senior Social Community Manager</t>
  </si>
  <si>
    <t>Digital Project Manager</t>
  </si>
  <si>
    <t xml:space="preserve">Community Manager </t>
  </si>
  <si>
    <t>Social Community Manager</t>
  </si>
  <si>
    <t>Junior project Manager</t>
  </si>
  <si>
    <t>Digital Project Administrator</t>
  </si>
  <si>
    <t>Digital Project Executive</t>
  </si>
  <si>
    <t>Head of Digital</t>
  </si>
  <si>
    <t>Senior Art Director</t>
  </si>
  <si>
    <t>Senior Writer</t>
  </si>
  <si>
    <t>Art Director</t>
  </si>
  <si>
    <t>Writer</t>
  </si>
  <si>
    <t>Graphic Designer</t>
  </si>
  <si>
    <t>Artworker</t>
  </si>
  <si>
    <t>Junior Art Director</t>
  </si>
  <si>
    <t>Junior Writer</t>
  </si>
  <si>
    <t>Proofreader</t>
  </si>
  <si>
    <t>Strategy Director</t>
  </si>
  <si>
    <t>Senior Planner</t>
  </si>
  <si>
    <t>Planner</t>
  </si>
  <si>
    <t>Social Strategist</t>
  </si>
  <si>
    <t>Assistant Planner</t>
  </si>
  <si>
    <t>Assistant Data Analyst</t>
  </si>
  <si>
    <t>Junior Planner</t>
  </si>
  <si>
    <t>Junior Data Analyst</t>
  </si>
  <si>
    <t>Head of Production</t>
  </si>
  <si>
    <t>Senior Producer</t>
  </si>
  <si>
    <t>Producer</t>
  </si>
  <si>
    <t>Production Assistant</t>
  </si>
  <si>
    <t xml:space="preserve">Print Production Assistant </t>
  </si>
  <si>
    <t>Digital Director</t>
  </si>
  <si>
    <t>Senior SEO Executive</t>
  </si>
  <si>
    <t>Digital Producer</t>
  </si>
  <si>
    <t>Senior Content Manager</t>
  </si>
  <si>
    <t>Content Manager</t>
  </si>
  <si>
    <t>System Administrator</t>
  </si>
  <si>
    <t>Support Analyst</t>
  </si>
  <si>
    <t>Print Production Manager</t>
  </si>
  <si>
    <t>hide it</t>
  </si>
  <si>
    <t>Agency Management_Other (e.g. Partner, COO, etc.)_Chief Strategy Officer</t>
  </si>
  <si>
    <t/>
  </si>
  <si>
    <t>Project Management_Technology - Senior_Digital Project Director</t>
  </si>
  <si>
    <t>Project Management_Technology - Senior_Senior Social Community Manager</t>
  </si>
  <si>
    <t>Project Management_Technology - Middle (Upper)_Digital Project Manager</t>
  </si>
  <si>
    <t xml:space="preserve">Project Management_Technology - Middle (Upper)_Community Manager </t>
  </si>
  <si>
    <t>Project Management_Technology - Middle (Lower)_Digital Project Executive</t>
  </si>
  <si>
    <t>Project Management_Technology - Middle (Lower)_Social Community Manager</t>
  </si>
  <si>
    <t>Project Management_Technology - Junior_Junior project Manager</t>
  </si>
  <si>
    <t>Project Management_Technology - Junior_Digital Project Administrator</t>
  </si>
  <si>
    <t>Analytics, Planning &amp; Strategy_Middle (Upper)_Social Strategist</t>
  </si>
  <si>
    <t>Analytics, Planning &amp; Strategy_Middle (Lower)_Assistant Data Analyst</t>
  </si>
  <si>
    <t>Analytics, Planning &amp; Strategy_Junior_Junior Data Analyst</t>
  </si>
  <si>
    <t>Production &amp; Technology_Digital Production - Senior_Digital Director</t>
  </si>
  <si>
    <t>Production &amp; Technology_Digital Production - Senior_Senior SEO Executive</t>
  </si>
  <si>
    <t>Production &amp; Technology_Digital Production - Middle (Upper)_Digital Producer</t>
  </si>
  <si>
    <t>Production &amp; Technology_Digital Production - Middle (Upper)_Senior Content Manager</t>
  </si>
  <si>
    <t>Production &amp; Technology_Digital Production - Middle (Lower)_Digital Producer</t>
  </si>
  <si>
    <t>Production &amp; Technology_Digital Production - Middle (Lower)_Content Manager</t>
  </si>
  <si>
    <t>Production &amp; Technology_Digital Production - Junior_System Administrator</t>
  </si>
  <si>
    <t>Production &amp; Technology_Digital Production - Junior_Support Analyst</t>
  </si>
  <si>
    <t xml:space="preserve">Agency Management_CEO_
Chief Executive Officer
</t>
  </si>
  <si>
    <t>Agency Management_Managing Director_Managing Director</t>
  </si>
  <si>
    <t>Agency Management_Other (e.g. Partner, COO, etc.)_Executive Creative Director</t>
  </si>
  <si>
    <t>Account Management_Department Head_Department Head</t>
  </si>
  <si>
    <t>Account Management_Senior_Senior Account Director</t>
  </si>
  <si>
    <t>Account Management_Senior_Account Director</t>
  </si>
  <si>
    <t>Account Management_Middle (Upper)_Account Supervisor</t>
  </si>
  <si>
    <t xml:space="preserve">Account Management_Middle (Upper)_Senior Account Manager </t>
  </si>
  <si>
    <t>Account Management_Middle (Lower)_Account Manager</t>
  </si>
  <si>
    <t>Account Management_Middle (Lower)_Project Manager</t>
  </si>
  <si>
    <t>Account Management_Junior_Account Executive</t>
  </si>
  <si>
    <t>Account Management_Junior_Account Assistant</t>
  </si>
  <si>
    <t>Project Management_Department Head_Head of Project Management</t>
  </si>
  <si>
    <t>Project Management_Senior_Project Director</t>
  </si>
  <si>
    <t>Project Management_Senior_Senior Project Manager</t>
  </si>
  <si>
    <t>Project Management_Middle (Upper)_Project Manager</t>
  </si>
  <si>
    <t>Project Management_Junior_Project Administrator</t>
  </si>
  <si>
    <t>Project Management_Junior_Project Executive</t>
  </si>
  <si>
    <t>Creative_Senior_Senior Art Director</t>
  </si>
  <si>
    <t>Creative_Senior_Senior Writer</t>
  </si>
  <si>
    <t>Creative_Middle (Upper)_Art Director</t>
  </si>
  <si>
    <t>Creative_Middle (Upper)_Writer</t>
  </si>
  <si>
    <t>Creative_Middle (Lower)_Graphic Designer</t>
  </si>
  <si>
    <t>Creative_Middle (Lower)_Artworker</t>
  </si>
  <si>
    <t>Creative_Junior_Junior Writer</t>
  </si>
  <si>
    <t>Creative_Junior_Junior Art Director</t>
  </si>
  <si>
    <t>Analytics, Planning &amp; Strategy_Senior_Strategy Director</t>
  </si>
  <si>
    <t>Analytics, Planning &amp; Strategy_Senior_Senior Planner</t>
  </si>
  <si>
    <t>Analytics, Planning &amp; Strategy_Middle (Upper)_Planner</t>
  </si>
  <si>
    <t>Analytics, Planning &amp; Strategy_Middle (Lower)_Assistant Planner</t>
  </si>
  <si>
    <t>Analytics, Planning &amp; Strategy_Junior_Junior Planner</t>
  </si>
  <si>
    <t>Production &amp; Technology_Department Head_Head of Production</t>
  </si>
  <si>
    <t>Production &amp; Technology_Department Head_Head of Digital</t>
  </si>
  <si>
    <t>Production &amp; Technology_Broadcast Production - Senior_Senior Producer</t>
  </si>
  <si>
    <t>Production &amp; Technology_Broadcast Production - Middle (Upper)_Producer</t>
  </si>
  <si>
    <t>Production &amp; Technology_Broadcast Production - Middle (Lower)_Production Assistant</t>
  </si>
  <si>
    <t>Production &amp; Technology_Print Production - Middle (Upper)_Print Production Manager</t>
  </si>
  <si>
    <t xml:space="preserve">Production &amp; Technology_Print Production - Middle (Lower)_Print Production Assistant </t>
  </si>
  <si>
    <t>Production &amp; Technology_Print Production - Junior_Proofreader</t>
  </si>
  <si>
    <t>Agency Management_Other (e.g. Partner, COO, etc.)_Chief Technology Officer</t>
  </si>
  <si>
    <t>CCS</t>
  </si>
  <si>
    <t>Business Director/Client Partner</t>
  </si>
  <si>
    <t>Data Planner</t>
  </si>
  <si>
    <t>SEO Director</t>
  </si>
  <si>
    <t>Buisness Director</t>
  </si>
  <si>
    <t>Senior Designer</t>
  </si>
  <si>
    <t>Designer</t>
  </si>
  <si>
    <t>Senior UX Developer</t>
  </si>
  <si>
    <t>Information Architect</t>
  </si>
  <si>
    <t>Agency Fee Template - Partnership Marketing</t>
  </si>
  <si>
    <t>Agency Fee Template - Design</t>
  </si>
  <si>
    <t>Agency Fee Template - PR</t>
  </si>
  <si>
    <t>Agency Fee Template - Direct Marketing</t>
  </si>
  <si>
    <t>Agency Fee Template - Digital and Social</t>
  </si>
  <si>
    <t>Agency Fee Template - Content</t>
  </si>
  <si>
    <t>Agency Fee Template - Creative</t>
  </si>
  <si>
    <t>Content</t>
  </si>
  <si>
    <t>Digital &amp; Social</t>
  </si>
  <si>
    <t>Direct Marketing</t>
  </si>
  <si>
    <t>PR</t>
  </si>
  <si>
    <t>Design</t>
  </si>
  <si>
    <t>Partnership</t>
  </si>
  <si>
    <t>Averaged Hourly Rate Creative</t>
  </si>
  <si>
    <t>Averaged Hourly Rate</t>
  </si>
  <si>
    <t>Agency Fee Template - Events &amp; Experiential</t>
  </si>
  <si>
    <t>Group Account Director</t>
  </si>
  <si>
    <t>Lead Account Director</t>
  </si>
  <si>
    <t>Junior Account Manager</t>
  </si>
  <si>
    <t>Account Co-ordinator</t>
  </si>
  <si>
    <t>Senior Account Executive</t>
  </si>
  <si>
    <t>Creative Director</t>
  </si>
  <si>
    <t>Senior 3D Designer</t>
  </si>
  <si>
    <t>3D Designer</t>
  </si>
  <si>
    <t>Set Designer</t>
  </si>
  <si>
    <t>Junior 3D designer</t>
  </si>
  <si>
    <t>Senior Executive Producer</t>
  </si>
  <si>
    <t>Content Producer</t>
  </si>
  <si>
    <t>Senior Content Producer</t>
  </si>
  <si>
    <t>Junior Producer</t>
  </si>
  <si>
    <t>Production Director</t>
  </si>
  <si>
    <t>Technical Director</t>
  </si>
  <si>
    <t>Senior Production Manager</t>
  </si>
  <si>
    <t>Production Manager</t>
  </si>
  <si>
    <t>Technical Manager</t>
  </si>
  <si>
    <t>Production Project Manager</t>
  </si>
  <si>
    <t>Warehouse Manager</t>
  </si>
  <si>
    <t>Producers</t>
  </si>
  <si>
    <t>Technical Production</t>
  </si>
  <si>
    <t>Events-Experimental</t>
  </si>
  <si>
    <t>Chief Executive
Chief Executive Officer</t>
  </si>
  <si>
    <t>Complete your agency rate cards for all additional roles and for each tab/discipline. Please select from the list provided. Where a job title is not listed, please select the role which is the closest fit to the role within that department. A summary of all the Departments and Generic descriptors can be found on the third tab 'Dept &amp; Generic descriptors'. Further explanation for each Generic descriptor can be found on the final tab 'Generic descriptor expl.' Please only use the 'Other' department if it is absolutely required.</t>
  </si>
  <si>
    <t>Adding roles</t>
  </si>
  <si>
    <t>Project Management_Technology - Junior_Junior System administrator</t>
  </si>
  <si>
    <t>All questions regarding this pricing matrix will need to be submitted via the eSourcing suite to CCS during the clarification period of the tender being live. More information on the clarification period and process can be found in Attachment 1 - Invitation to tender</t>
  </si>
  <si>
    <t>Averaged Hourly Rate - Consurtium. N.B. This figure will be used for evaluation of pricing</t>
  </si>
  <si>
    <t xml:space="preserve"> </t>
  </si>
  <si>
    <r>
      <t xml:space="preserve">There are a series of templates for the range of disciplines required to fulfil end to end solutions within this tender.
In accordance with the process detailed in Attachment 1 - Invitation to Tender, cells highlighted in yellow will be evaluated as part of this procurement, however all cells highlighted in orange (Partnership Marketing and Events &amp; Experiential tabs) should be completed where possible, but will not be evaluated.
For the avoidance of doubt, all pricing submitted within this matrix will be contractually committed rates for the Client.
As prices submitted in cells highlighted in yellow will be used for the price evaluation. A failure to insert an applicable price may result in your tender being deemed non-compliant. If a Tender is deemed non-compliant, the Tender may be rejected and excluded from further participation in this procurement."
Within these templates there are a selection of roles across a range of disciplines. You must provide rates for each of these shown (or your equivalent role) and for every template. Many Agencies will be able to offer a range of these disciplines from within the agency, but we are aware that to be able to offer the full suite of services, there may be a need to create a consortium of specialists. 
Where staff grade titles differ from those in your organisation, Potential Agencies are advised to  read the definitions of each grade as set out in the generic descriptors tab and submit an appropriate rate which is based on a comparable grade in the Potential Agencies organisations with comparable roles and responsibilities.
Some of these roles may be shared across disciplines within the agency – but please complete the information for every template and have your consortium partners complete for any discipline that you cannot offer.
These rates will be used to provide an average rate across all services and this rate will be used for the pricing evaluation and will be shown at the base of the ‘creative’ template once all sheets have been completed.
All pricing must be in pounds sterling (£GBP) to 2 decimal places    
All pricing shall be exclusive of VAT
A price must be provided for all options (even if they are the same price)    
Zero bids will be deemed non-compliant as outlined in the Invitation to Tender – Attachment 1
</t>
    </r>
    <r>
      <rPr>
        <b/>
        <sz val="10"/>
        <rFont val="Century Gothic"/>
        <family val="2"/>
      </rPr>
      <t>Please note. All rates provided should be the gross hourly rate – see notes below</t>
    </r>
    <r>
      <rPr>
        <sz val="10"/>
        <rFont val="Century Gothic"/>
        <family val="2"/>
      </rPr>
      <t xml:space="preserve">
In addition, and using the instructions below, we want you to provide your rate card </t>
    </r>
    <r>
      <rPr>
        <b/>
        <sz val="10"/>
        <rFont val="Century Gothic"/>
        <family val="2"/>
      </rPr>
      <t>for all other chargeable disciplines</t>
    </r>
    <r>
      <rPr>
        <sz val="10"/>
        <rFont val="Century Gothic"/>
        <family val="2"/>
      </rPr>
      <t xml:space="preserve"> in the agency, for each discipline  not captured within the mandated roles (yellow cells), with the exception of partnership marketing and  events and experiential). This information will not be used for any calculations for the pricing evaluation, but will be used to benchmark both within the ‘pool’ of respondents and against industry standards for future reference.</t>
    </r>
  </si>
  <si>
    <t>Overhead relates to all your ongoing operating business expenses excluding direct costs of employment on chargeable personnel such as office rent/rates, utilities, new business, admin, network management, accounting and legal expenses. It excludes any direct materials or third-party expenses that would be billed directly to Clients. Please input this figure as the percentage of your hourly gross rates it accounts for.</t>
  </si>
  <si>
    <r>
      <t>Please complete each template</t>
    </r>
    <r>
      <rPr>
        <b/>
        <sz val="10"/>
        <rFont val="Century Gothic"/>
        <family val="2"/>
      </rPr>
      <t xml:space="preserve"> IN FULL </t>
    </r>
    <r>
      <rPr>
        <sz val="10"/>
        <rFont val="Century Gothic"/>
        <family val="2"/>
      </rPr>
      <t>for each of the disciplines shown in yellow, and where applicable, orange, and then add rates for any non-mandated roles as per the notes below for each</t>
    </r>
    <r>
      <rPr>
        <b/>
        <sz val="10"/>
        <rFont val="Century Gothic"/>
        <family val="2"/>
      </rPr>
      <t xml:space="preserve"> specialism (with the exception of partnership marketing and events &amp; experiential)</t>
    </r>
    <r>
      <rPr>
        <sz val="10"/>
        <rFont val="Century Gothic"/>
        <family val="2"/>
      </rPr>
      <t>.
Please also note;  Only complete the partnership marketing and events &amp; experiential tabs if you can supply these services from within your consortium excluding the need to specifically select a partnership marketing or events &amp; experiential ‘stand-alone’ member to the consotium. Partnership marketing and events &amp; experiential rates will not form part of your overall score but will be mandated rates should you be selected.</t>
    </r>
  </si>
  <si>
    <t>Client Services Directcor                      
Director                                        
Division Head</t>
  </si>
  <si>
    <t>Business Director                           
Group Account Director                    
 Senior Account Director
Account Director
Associate Account Director
Associate Director
Regional Director
Senior Consultant</t>
  </si>
  <si>
    <t xml:space="preserve">Account Manager                                    
Senior Account Executive
Account Manager
Account Manager Assistant </t>
  </si>
  <si>
    <t>Group Project Manager                
Head of Project Management</t>
  </si>
  <si>
    <t>Project Director
Senior Project Manager                     
Lead Project Manager</t>
  </si>
  <si>
    <t>Senior Project Executive           
Executive Project Manager           
Associate Project Manager           
Assistant Project Manager</t>
  </si>
  <si>
    <t>Digital Project Director                              Senior Digital Project Manager            
Lead Digital  Project Manager</t>
  </si>
  <si>
    <t xml:space="preserve">Senior Digital Project Executive                 Executive Digital Project Manager                            Associate Digital Project Manager                             Assistant Digital Project Manager 
Community Manager                             
Social Community Manager                      Social Community Executive </t>
  </si>
  <si>
    <t xml:space="preserve">Chief Creative Director
Chief Creative Officer
Executive Creative Director          
Group Head Creative
Creative Group Head
Creative Partner                            </t>
  </si>
  <si>
    <t>Creative Director                          
Associate Creative Director
Digital Creative Director
Senior Creative Director
Creative Director (Copy) 
Creative Director (Art) 
Senior Art Director
Design Director                              
Senior Digital Designer                   
Head of Digital
Associate Design Director
Senior Art Director
Senior Designer
Head of Design
Senior Visualiser
Senior Graphic Designer
Senior Copywriter 
Senior Content Writer</t>
  </si>
  <si>
    <t>Art Director                                              Copywriter                               
Intermediate Illustrator
Intermediate Copywriter
Copy Supervisor</t>
  </si>
  <si>
    <t>Art Director                                    
Copywriter                                  
Graphic Designer
Designer
Illustrator
Visualiser
Artworker
Artist</t>
  </si>
  <si>
    <t xml:space="preserve">Head of Planning                                                  Chief Strategy Officer                          
Head of Digital Planning                                                 Director of Media Planning                 Analytics &amp; CRM Director                                     </t>
  </si>
  <si>
    <t>Director, User Experience               
Strategy Director                       
Planning Director   
Data Service Director
Head of Data                                 
Senior Brand Strategist 
Senior Planner
Senior Digital Planner
Senior Comms Planner
Senior Media Planner
Senior Analyst                                            
Social Media Director                                            Content Strategist</t>
  </si>
  <si>
    <t>Planner
Brand Planner
Social Strategist
Analyst
Data Analyst
Media Planner                                    
Analytics &amp; CRM Manager                
Strategic Planner</t>
  </si>
  <si>
    <t>Chief Technology Officer
Technology Director                        
Chief Digital Officer                           
Head of Production                                
Head of Technology                                      Head of Digital                                  
Head of Broadcast</t>
  </si>
  <si>
    <t>Production Assistant
Edit Assistant                                 
Assistant Production Manager</t>
  </si>
  <si>
    <t>TV Admin
TV Assistant
 TV Coordinator                             
Junior TV Producer
Junior Producer</t>
  </si>
  <si>
    <t xml:space="preserve">Assistant Print Production 
Finishing Artist                                                 Print Production Assistant </t>
  </si>
  <si>
    <t xml:space="preserve">Online Marketing Manager              
Flash Developer                               
Digital Producer                             
Technical Manager                          
3D/CGI Artist
3D Motion Animation
Digital Developer
Front End Developer
Web Developer
Software Engineer
QA Manager
Web Producer
Colour Retoucher
Content Engineer                        
Graphic Designer                           
Media Developer                           
Data Analyst                                       
UX Architect
Content Manager                            
Growth Hacker </t>
  </si>
  <si>
    <t xml:space="preserve">Online Marketing Manager     
Flash Developer                               
Digital Producer                   
Technical Manager                  
3D/CGI Artist
3D Motion Animation
Digital Developer
Front End Developer
Web Developer
Software Engineer
QA Manager
Web Producer
Colour Retoucher
Content Engineer                  
Graphic Designer                           
Media Developer                    
Data Analyst                               
UX Architect
Content Manager                            
Growth Hacker </t>
  </si>
  <si>
    <t xml:space="preserve">System Administrator
Support Analyst
Web Administration
Executive Digital Producer
Ecommerce Admin Assistant        
Junior User Experience </t>
  </si>
  <si>
    <t>Senior Producer                              
Studio Director                                
Traffic Director                             
Director of Photography</t>
  </si>
  <si>
    <t>Art Studio Manager
Creative Producer
Events Producer                                 
Art Buyer
Talent Coordinator
Music Production</t>
  </si>
  <si>
    <t>Lot 1 - End to End Campaign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</si>
</sst>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Century Gothic"/>
      <family val="2"/>
    </font>
    <font>
      <b/>
      <sz val="10"/>
      <color theme="0"/>
      <name val="Century Gothic"/>
      <family val="2"/>
    </font>
    <font>
      <sz val="10"/>
      <name val="Century Gothic"/>
      <family val="2"/>
    </font>
    <font>
      <sz val="10"/>
      <color rgb="FFFF0000"/>
      <name val="Century Gothic"/>
      <family val="2"/>
    </font>
    <font>
      <b/>
      <sz val="10"/>
      <color theme="1"/>
      <name val="Century Gothic"/>
      <family val="2"/>
    </font>
    <font>
      <b/>
      <sz val="14"/>
      <color theme="1"/>
      <name val="Century Gothic"/>
      <family val="2"/>
    </font>
    <font>
      <b/>
      <sz val="12"/>
      <color theme="0"/>
      <name val="Century Gothic"/>
      <family val="2"/>
    </font>
    <font>
      <b/>
      <sz val="10"/>
      <name val="Century Gothic"/>
      <family val="2"/>
    </font>
    <font>
      <b/>
      <sz val="16"/>
      <color theme="1"/>
      <name val="Century Gothic"/>
      <family val="2"/>
    </font>
    <font>
      <b/>
      <sz val="14"/>
      <color rgb="FFFF0000"/>
      <name val="Century Gothic"/>
      <family val="2"/>
    </font>
    <font>
      <sz val="10"/>
      <color rgb="FFFF0000"/>
      <name val="Wingdings"/>
      <charset val="2"/>
    </font>
    <font>
      <b/>
      <sz val="11"/>
      <color theme="0"/>
      <name val="Calibri"/>
      <family val="2"/>
      <scheme val="minor"/>
    </font>
    <font>
      <sz val="12"/>
      <color rgb="FF006100"/>
      <name val="Calibri"/>
      <family val="2"/>
      <scheme val="minor"/>
    </font>
    <font>
      <sz val="12"/>
      <color rgb="FF3F3F76"/>
      <name val="Calibri"/>
      <family val="2"/>
      <scheme val="minor"/>
    </font>
    <font>
      <sz val="10"/>
      <color theme="0"/>
      <name val="Century Gothic"/>
      <family val="2"/>
    </font>
    <font>
      <b/>
      <sz val="10"/>
      <color theme="1"/>
      <name val="Century Gothic"/>
      <family val="1"/>
    </font>
    <font>
      <sz val="10"/>
      <name val="Century Gothic"/>
      <family val="1"/>
    </font>
  </fonts>
  <fills count="12">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330F4A"/>
        <bgColor indexed="64"/>
      </patternFill>
    </fill>
    <fill>
      <patternFill patternType="solid">
        <fgColor theme="0" tint="-0.14999847407452621"/>
        <bgColor indexed="64"/>
      </patternFill>
    </fill>
    <fill>
      <patternFill patternType="solid">
        <fgColor rgb="FFC6EFCE"/>
      </patternFill>
    </fill>
    <fill>
      <patternFill patternType="solid">
        <fgColor rgb="FFFFCC99"/>
      </patternFill>
    </fill>
    <fill>
      <patternFill patternType="solid">
        <fgColor rgb="FFFFFF00"/>
        <bgColor indexed="64"/>
      </patternFill>
    </fill>
  </fills>
  <borders count="35">
    <border>
      <left/>
      <right/>
      <top/>
      <bottom/>
      <diagonal/>
    </border>
    <border>
      <left style="thin">
        <color theme="4"/>
      </left>
      <right style="thin">
        <color theme="4"/>
      </right>
      <top style="thin">
        <color theme="4"/>
      </top>
      <bottom style="thin">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thin">
        <color theme="4"/>
      </right>
      <top style="medium">
        <color theme="4"/>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theme="4"/>
      </left>
      <right style="medium">
        <color theme="4"/>
      </right>
      <top style="medium">
        <color theme="4"/>
      </top>
      <bottom style="medium">
        <color theme="4"/>
      </bottom>
      <diagonal/>
    </border>
    <border>
      <left style="medium">
        <color theme="4"/>
      </left>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style="medium">
        <color theme="4"/>
      </left>
      <right/>
      <top/>
      <bottom/>
      <diagonal/>
    </border>
    <border>
      <left style="medium">
        <color theme="4"/>
      </left>
      <right/>
      <top/>
      <bottom style="medium">
        <color theme="4"/>
      </bottom>
      <diagonal/>
    </border>
    <border>
      <left style="medium">
        <color theme="4"/>
      </left>
      <right style="thin">
        <color theme="4"/>
      </right>
      <top/>
      <bottom style="thin">
        <color theme="4"/>
      </bottom>
      <diagonal/>
    </border>
    <border>
      <left/>
      <right/>
      <top/>
      <bottom style="thin">
        <color theme="4"/>
      </bottom>
      <diagonal/>
    </border>
    <border>
      <left style="thin">
        <color theme="4"/>
      </left>
      <right style="medium">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medium">
        <color theme="4"/>
      </right>
      <top style="thin">
        <color theme="4"/>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2" fillId="9" borderId="0" applyNumberFormat="0" applyBorder="0" applyAlignment="0" applyProtection="0"/>
    <xf numFmtId="0" fontId="13" fillId="10" borderId="31" applyNumberFormat="0" applyAlignment="0" applyProtection="0"/>
  </cellStyleXfs>
  <cellXfs count="145">
    <xf numFmtId="0" fontId="0" fillId="0" borderId="0" xfId="0"/>
    <xf numFmtId="0" fontId="0" fillId="0" borderId="0" xfId="0" applyAlignment="1">
      <alignment vertical="center"/>
    </xf>
    <xf numFmtId="0" fontId="1" fillId="3" borderId="0" xfId="0" applyFont="1" applyFill="1"/>
    <xf numFmtId="0" fontId="2" fillId="4" borderId="0" xfId="0" applyFont="1" applyFill="1"/>
    <xf numFmtId="0" fontId="2" fillId="0" borderId="0" xfId="0" applyFont="1"/>
    <xf numFmtId="0" fontId="0" fillId="0" borderId="0" xfId="0" applyBorder="1"/>
    <xf numFmtId="0" fontId="1" fillId="3" borderId="5" xfId="0" applyFont="1" applyFill="1" applyBorder="1"/>
    <xf numFmtId="0" fontId="2" fillId="0" borderId="0" xfId="0" applyFont="1" applyBorder="1" applyAlignment="1">
      <alignment wrapText="1"/>
    </xf>
    <xf numFmtId="0" fontId="2" fillId="0" borderId="0" xfId="0" applyFont="1" applyBorder="1"/>
    <xf numFmtId="0" fontId="1" fillId="3" borderId="2" xfId="0" applyFont="1" applyFill="1" applyBorder="1" applyAlignment="1">
      <alignment vertical="center" wrapText="1"/>
    </xf>
    <xf numFmtId="0" fontId="1" fillId="3" borderId="7" xfId="0" applyFont="1" applyFill="1" applyBorder="1" applyAlignment="1">
      <alignmen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Fill="1" applyBorder="1"/>
    <xf numFmtId="0" fontId="2" fillId="0" borderId="0" xfId="0" applyFont="1" applyBorder="1" applyAlignment="1">
      <alignment horizontal="left" wrapText="1"/>
    </xf>
    <xf numFmtId="0" fontId="2" fillId="0" borderId="0" xfId="0" applyFont="1" applyBorder="1" applyAlignment="1"/>
    <xf numFmtId="0" fontId="7" fillId="0" borderId="16" xfId="0" applyFont="1" applyBorder="1" applyAlignment="1">
      <alignment wrapText="1"/>
    </xf>
    <xf numFmtId="0" fontId="2" fillId="0" borderId="16" xfId="0" applyFont="1" applyBorder="1"/>
    <xf numFmtId="0" fontId="0" fillId="0" borderId="0" xfId="0" applyFont="1"/>
    <xf numFmtId="0" fontId="2" fillId="0" borderId="0" xfId="0" applyFont="1" applyFill="1"/>
    <xf numFmtId="0" fontId="0" fillId="0" borderId="0" xfId="0" applyAlignment="1">
      <alignment vertical="center" wrapText="1"/>
    </xf>
    <xf numFmtId="0" fontId="0" fillId="0" borderId="0" xfId="0" applyFill="1"/>
    <xf numFmtId="4" fontId="0" fillId="0" borderId="0" xfId="0" applyNumberFormat="1"/>
    <xf numFmtId="0" fontId="1" fillId="0" borderId="0" xfId="0" applyFont="1" applyFill="1" applyBorder="1"/>
    <xf numFmtId="0" fontId="1" fillId="0" borderId="0" xfId="0" applyFont="1" applyFill="1"/>
    <xf numFmtId="0" fontId="0" fillId="0" borderId="0" xfId="0" applyFont="1" applyFill="1"/>
    <xf numFmtId="0" fontId="0" fillId="0" borderId="0" xfId="0"/>
    <xf numFmtId="0" fontId="2" fillId="4" borderId="20" xfId="0" applyFont="1" applyFill="1" applyBorder="1"/>
    <xf numFmtId="0" fontId="2" fillId="4" borderId="21" xfId="0" applyFont="1" applyFill="1" applyBorder="1"/>
    <xf numFmtId="0" fontId="1" fillId="3" borderId="18" xfId="0" applyFont="1" applyFill="1" applyBorder="1"/>
    <xf numFmtId="0" fontId="1" fillId="3" borderId="11" xfId="0" applyFont="1" applyFill="1" applyBorder="1"/>
    <xf numFmtId="0" fontId="1" fillId="3" borderId="10" xfId="0" applyFont="1" applyFill="1" applyBorder="1"/>
    <xf numFmtId="0" fontId="2" fillId="4" borderId="22" xfId="0" applyFont="1" applyFill="1" applyBorder="1"/>
    <xf numFmtId="0" fontId="2" fillId="4" borderId="23" xfId="0" applyFont="1" applyFill="1" applyBorder="1"/>
    <xf numFmtId="0" fontId="2" fillId="4" borderId="19" xfId="0" applyFont="1" applyFill="1" applyBorder="1"/>
    <xf numFmtId="0" fontId="9" fillId="0" borderId="0" xfId="0" applyFont="1" applyAlignment="1">
      <alignment wrapText="1"/>
    </xf>
    <xf numFmtId="0" fontId="0" fillId="0" borderId="0" xfId="0" applyAlignment="1">
      <alignment wrapText="1"/>
    </xf>
    <xf numFmtId="0" fontId="2" fillId="0" borderId="16" xfId="0" applyFont="1" applyBorder="1" applyAlignment="1">
      <alignment wrapText="1"/>
    </xf>
    <xf numFmtId="4" fontId="1" fillId="0" borderId="0" xfId="0" applyNumberFormat="1" applyFont="1" applyFill="1" applyBorder="1"/>
    <xf numFmtId="0" fontId="1" fillId="2" borderId="5" xfId="0" applyFont="1" applyFill="1" applyBorder="1" applyAlignment="1">
      <alignment horizontal="left" vertical="center"/>
    </xf>
    <xf numFmtId="0" fontId="1" fillId="2" borderId="24" xfId="0" applyFont="1" applyFill="1" applyBorder="1" applyAlignment="1">
      <alignment horizontal="left" vertical="center"/>
    </xf>
    <xf numFmtId="0" fontId="8" fillId="0" borderId="0" xfId="0" applyFont="1" applyAlignment="1"/>
    <xf numFmtId="0" fontId="7" fillId="0" borderId="25" xfId="0" applyFont="1" applyBorder="1" applyAlignment="1">
      <alignment wrapText="1"/>
    </xf>
    <xf numFmtId="0" fontId="0" fillId="0" borderId="25" xfId="0" applyBorder="1"/>
    <xf numFmtId="4" fontId="0" fillId="0" borderId="25" xfId="0" applyNumberFormat="1" applyBorder="1"/>
    <xf numFmtId="0" fontId="2" fillId="0" borderId="25" xfId="0" applyFont="1" applyBorder="1"/>
    <xf numFmtId="0" fontId="7" fillId="0" borderId="0" xfId="0" applyFont="1" applyBorder="1" applyAlignment="1">
      <alignment wrapText="1"/>
    </xf>
    <xf numFmtId="4" fontId="2" fillId="0" borderId="0" xfId="0" applyNumberFormat="1" applyFont="1" applyBorder="1"/>
    <xf numFmtId="0" fontId="4" fillId="0" borderId="25" xfId="0" applyFont="1" applyBorder="1"/>
    <xf numFmtId="0" fontId="3" fillId="0" borderId="0" xfId="0" applyFont="1"/>
    <xf numFmtId="0" fontId="11" fillId="7" borderId="17" xfId="0" applyFont="1" applyFill="1" applyBorder="1" applyAlignment="1">
      <alignment horizontal="left"/>
    </xf>
    <xf numFmtId="0" fontId="0" fillId="8" borderId="17" xfId="0" applyFill="1" applyBorder="1" applyAlignment="1">
      <alignment horizontal="left"/>
    </xf>
    <xf numFmtId="0" fontId="0" fillId="0" borderId="0" xfId="0" applyAlignment="1">
      <alignment horizontal="left"/>
    </xf>
    <xf numFmtId="0" fontId="1" fillId="2" borderId="7" xfId="0" applyFont="1" applyFill="1" applyBorder="1" applyAlignment="1">
      <alignment horizontal="left" vertical="center"/>
    </xf>
    <xf numFmtId="0" fontId="1" fillId="3" borderId="24" xfId="0" applyFont="1" applyFill="1" applyBorder="1"/>
    <xf numFmtId="0" fontId="0" fillId="8" borderId="5" xfId="0" applyFill="1" applyBorder="1" applyProtection="1">
      <protection locked="0"/>
    </xf>
    <xf numFmtId="0" fontId="0" fillId="8" borderId="1" xfId="0" applyFill="1" applyBorder="1" applyProtection="1">
      <protection locked="0"/>
    </xf>
    <xf numFmtId="0" fontId="10" fillId="0" borderId="1" xfId="0" applyFont="1" applyBorder="1" applyAlignment="1" applyProtection="1">
      <alignment horizontal="center" vertical="center"/>
      <protection locked="0"/>
    </xf>
    <xf numFmtId="0" fontId="1" fillId="6" borderId="5" xfId="0" applyFont="1" applyFill="1" applyBorder="1" applyAlignment="1" applyProtection="1">
      <alignment horizontal="center"/>
      <protection locked="0"/>
    </xf>
    <xf numFmtId="0" fontId="1" fillId="6" borderId="24" xfId="0" applyFont="1" applyFill="1" applyBorder="1" applyAlignment="1" applyProtection="1">
      <alignment horizontal="center"/>
      <protection locked="0"/>
    </xf>
    <xf numFmtId="0" fontId="1" fillId="2" borderId="2" xfId="0" applyFont="1" applyFill="1" applyBorder="1" applyAlignment="1"/>
    <xf numFmtId="0" fontId="1" fillId="2" borderId="3" xfId="0" applyFont="1" applyFill="1" applyBorder="1" applyAlignment="1"/>
    <xf numFmtId="4" fontId="1" fillId="2" borderId="3" xfId="0" applyNumberFormat="1" applyFont="1" applyFill="1" applyBorder="1" applyAlignment="1">
      <alignment horizontal="right" wrapText="1"/>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8" borderId="4" xfId="0" applyNumberFormat="1" applyFont="1" applyFill="1" applyBorder="1" applyAlignment="1" applyProtection="1">
      <alignment horizontal="center" vertical="center"/>
      <protection locked="0"/>
    </xf>
    <xf numFmtId="0" fontId="2" fillId="8" borderId="6" xfId="0" applyNumberFormat="1" applyFont="1" applyFill="1" applyBorder="1" applyAlignment="1" applyProtection="1">
      <alignment horizontal="center" vertical="center"/>
      <protection locked="0"/>
    </xf>
    <xf numFmtId="14" fontId="2" fillId="8" borderId="6" xfId="0" applyNumberFormat="1" applyFont="1" applyFill="1" applyBorder="1" applyAlignment="1" applyProtection="1">
      <alignment horizontal="center" vertical="center"/>
      <protection locked="0"/>
    </xf>
    <xf numFmtId="10" fontId="2" fillId="8" borderId="6" xfId="0" applyNumberFormat="1" applyFont="1" applyFill="1" applyBorder="1" applyAlignment="1" applyProtection="1">
      <alignment horizontal="center" vertical="center"/>
      <protection locked="0"/>
    </xf>
    <xf numFmtId="10" fontId="2" fillId="8" borderId="9" xfId="0" applyNumberFormat="1" applyFont="1" applyFill="1" applyBorder="1" applyAlignment="1" applyProtection="1">
      <alignment horizontal="center" vertical="center"/>
      <protection locked="0"/>
    </xf>
    <xf numFmtId="4" fontId="0" fillId="8" borderId="6" xfId="0" applyNumberFormat="1" applyFill="1" applyBorder="1" applyProtection="1">
      <protection locked="0"/>
    </xf>
    <xf numFmtId="0" fontId="0" fillId="8" borderId="7" xfId="0" applyFill="1" applyBorder="1" applyProtection="1">
      <protection locked="0"/>
    </xf>
    <xf numFmtId="0" fontId="0" fillId="8" borderId="8" xfId="0" applyFill="1" applyBorder="1" applyProtection="1">
      <protection locked="0"/>
    </xf>
    <xf numFmtId="4" fontId="0" fillId="8" borderId="9" xfId="0" applyNumberFormat="1" applyFill="1" applyBorder="1" applyProtection="1">
      <protection locked="0"/>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0" fontId="2" fillId="0" borderId="0" xfId="0" applyFont="1" applyAlignment="1">
      <alignment vertical="center" wrapText="1"/>
    </xf>
    <xf numFmtId="0" fontId="0" fillId="0" borderId="0" xfId="0" applyAlignment="1">
      <alignment horizontal="center" vertical="center" wrapText="1"/>
    </xf>
    <xf numFmtId="0" fontId="2" fillId="0" borderId="16" xfId="0" applyFont="1" applyBorder="1" applyAlignment="1">
      <alignment horizontal="center" vertical="center" wrapText="1"/>
    </xf>
    <xf numFmtId="0" fontId="2" fillId="8" borderId="30" xfId="0" applyNumberFormat="1" applyFont="1" applyFill="1" applyBorder="1" applyAlignment="1" applyProtection="1">
      <alignment horizontal="center" vertical="center"/>
      <protection locked="0"/>
    </xf>
    <xf numFmtId="0" fontId="2" fillId="8" borderId="26" xfId="0" applyNumberFormat="1" applyFont="1" applyFill="1" applyBorder="1" applyAlignment="1" applyProtection="1">
      <alignment horizontal="center" vertical="center"/>
      <protection locked="0"/>
    </xf>
    <xf numFmtId="3" fontId="2" fillId="8" borderId="6" xfId="0" applyNumberFormat="1" applyFont="1" applyFill="1" applyBorder="1" applyAlignment="1" applyProtection="1">
      <alignment horizontal="center" vertical="center"/>
      <protection locked="0"/>
    </xf>
    <xf numFmtId="0" fontId="2" fillId="0" borderId="13" xfId="0" applyFont="1" applyBorder="1" applyAlignment="1">
      <alignment horizontal="left" vertical="center" wrapText="1"/>
    </xf>
    <xf numFmtId="0" fontId="8" fillId="0" borderId="0" xfId="0" applyFont="1" applyAlignment="1">
      <alignment horizontal="center"/>
    </xf>
    <xf numFmtId="0" fontId="0" fillId="8" borderId="5" xfId="0" applyFill="1" applyBorder="1" applyProtection="1"/>
    <xf numFmtId="0" fontId="0" fillId="8" borderId="1" xfId="0" applyFill="1" applyBorder="1" applyProtection="1"/>
    <xf numFmtId="4" fontId="13" fillId="10" borderId="31" xfId="2" applyNumberFormat="1" applyProtection="1">
      <protection locked="0"/>
    </xf>
    <xf numFmtId="4" fontId="2" fillId="0" borderId="0" xfId="0" applyNumberFormat="1" applyFont="1"/>
    <xf numFmtId="4" fontId="12" fillId="9" borderId="0" xfId="1" applyNumberFormat="1" applyAlignment="1">
      <alignment wrapText="1"/>
    </xf>
    <xf numFmtId="0" fontId="2" fillId="0" borderId="4" xfId="0" applyNumberFormat="1" applyFont="1" applyBorder="1" applyAlignment="1" applyProtection="1">
      <alignment horizontal="center" vertical="center"/>
    </xf>
    <xf numFmtId="0" fontId="2" fillId="0" borderId="9" xfId="0" applyNumberFormat="1" applyFont="1" applyBorder="1" applyAlignment="1" applyProtection="1">
      <alignment horizontal="center" vertic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14" fillId="0" borderId="0" xfId="0" applyFont="1" applyFill="1"/>
    <xf numFmtId="0" fontId="8" fillId="0" borderId="0" xfId="0" applyFont="1" applyAlignment="1">
      <alignment horizontal="center"/>
    </xf>
    <xf numFmtId="0" fontId="0" fillId="8" borderId="7" xfId="0" applyFill="1" applyBorder="1" applyProtection="1"/>
    <xf numFmtId="0" fontId="0" fillId="8" borderId="8" xfId="0" applyFill="1" applyBorder="1" applyProtection="1"/>
    <xf numFmtId="0" fontId="0" fillId="0" borderId="0" xfId="0" applyProtection="1"/>
    <xf numFmtId="0" fontId="3" fillId="0" borderId="0" xfId="0" applyFont="1" applyFill="1"/>
    <xf numFmtId="0" fontId="14" fillId="0" borderId="0" xfId="0" applyFont="1"/>
    <xf numFmtId="4" fontId="13" fillId="11" borderId="31" xfId="2" applyNumberFormat="1" applyFill="1" applyProtection="1">
      <protection locked="0"/>
    </xf>
    <xf numFmtId="4" fontId="12" fillId="9" borderId="32" xfId="1" applyNumberFormat="1" applyBorder="1" applyAlignment="1">
      <alignment wrapText="1"/>
    </xf>
    <xf numFmtId="4" fontId="12" fillId="9" borderId="0" xfId="1" applyNumberFormat="1" applyAlignment="1">
      <alignment horizontal="center" vertical="center" wrapText="1"/>
    </xf>
    <xf numFmtId="0" fontId="2" fillId="0" borderId="0" xfId="0" applyFont="1" applyBorder="1" applyProtection="1"/>
    <xf numFmtId="0" fontId="2" fillId="0" borderId="6" xfId="0" applyNumberFormat="1" applyFont="1" applyBorder="1" applyAlignment="1" applyProtection="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 xfId="0" applyFont="1" applyFill="1" applyBorder="1" applyAlignment="1">
      <alignment vertical="center"/>
    </xf>
    <xf numFmtId="0" fontId="2" fillId="0" borderId="6" xfId="0" applyFont="1" applyFill="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2" fillId="0" borderId="1" xfId="0" applyFont="1" applyFill="1" applyBorder="1" applyAlignment="1">
      <alignment horizontal="left" vertical="center"/>
    </xf>
    <xf numFmtId="0" fontId="2" fillId="0" borderId="6" xfId="0" applyFont="1" applyFill="1" applyBorder="1" applyAlignment="1">
      <alignment horizontal="left"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5" fillId="0" borderId="0" xfId="0" applyFont="1" applyAlignment="1">
      <alignment horizontal="center"/>
    </xf>
    <xf numFmtId="0" fontId="1" fillId="3" borderId="27"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4" fillId="0" borderId="10"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8" fillId="0" borderId="0" xfId="0" applyFont="1" applyAlignment="1">
      <alignment horizontal="center"/>
    </xf>
    <xf numFmtId="0" fontId="15" fillId="0" borderId="33" xfId="0" applyFont="1" applyBorder="1" applyAlignment="1">
      <alignment horizontal="center" vertical="center"/>
    </xf>
    <xf numFmtId="0" fontId="15" fillId="0" borderId="34" xfId="0" applyFont="1" applyBorder="1" applyAlignment="1">
      <alignment horizontal="center" vertical="center"/>
    </xf>
  </cellXfs>
  <cellStyles count="3">
    <cellStyle name="Good" xfId="1" builtinId="26"/>
    <cellStyle name="Input" xfId="2" builtinId="20"/>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43235</xdr:colOff>
      <xdr:row>0</xdr:row>
      <xdr:rowOff>108362</xdr:rowOff>
    </xdr:from>
    <xdr:to>
      <xdr:col>3</xdr:col>
      <xdr:colOff>725171</xdr:colOff>
      <xdr:row>0</xdr:row>
      <xdr:rowOff>1085285</xdr:rowOff>
    </xdr:to>
    <xdr:grpSp>
      <xdr:nvGrpSpPr>
        <xdr:cNvPr id="5" name="Group 4">
          <a:extLst>
            <a:ext uri="{FF2B5EF4-FFF2-40B4-BE49-F238E27FC236}">
              <a16:creationId xmlns:a16="http://schemas.microsoft.com/office/drawing/2014/main" id="{4689442F-0D66-8C4A-A68F-54EBB55A7996}"/>
            </a:ext>
          </a:extLst>
        </xdr:cNvPr>
        <xdr:cNvGrpSpPr/>
      </xdr:nvGrpSpPr>
      <xdr:grpSpPr>
        <a:xfrm>
          <a:off x="247727" y="108362"/>
          <a:ext cx="3114308" cy="976923"/>
          <a:chOff x="6604000" y="11413067"/>
          <a:chExt cx="4597400" cy="1676401"/>
        </a:xfrm>
      </xdr:grpSpPr>
      <xdr:pic>
        <xdr:nvPicPr>
          <xdr:cNvPr id="6" name="Picture 5">
            <a:extLst>
              <a:ext uri="{FF2B5EF4-FFF2-40B4-BE49-F238E27FC236}">
                <a16:creationId xmlns:a16="http://schemas.microsoft.com/office/drawing/2014/main" id="{EA4E174E-6F1B-4845-B445-59EB86F75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4000" y="11413068"/>
            <a:ext cx="2827867" cy="1676400"/>
          </a:xfrm>
          <a:prstGeom prst="rect">
            <a:avLst/>
          </a:prstGeom>
          <a:noFill/>
          <a:extLst>
            <a:ext uri="{909E8E84-426E-40dd-AFC4-6F175D3DCCD1}">
              <a14:hiddenFill xmlns:a14="http://schemas.microsoft.com/office/drawing/2010/main" xmlns="">
                <a:solidFill>
                  <a:srgbClr val="FFFFFF"/>
                </a:solidFill>
              </a14:hiddenFill>
            </a:ext>
          </a:extLst>
        </xdr:spPr>
      </xdr:pic>
      <xdr:pic>
        <xdr:nvPicPr>
          <xdr:cNvPr id="7" name="Picture 6">
            <a:extLst>
              <a:ext uri="{FF2B5EF4-FFF2-40B4-BE49-F238E27FC236}">
                <a16:creationId xmlns:a16="http://schemas.microsoft.com/office/drawing/2014/main" id="{F1A2E4B8-DE7D-2F46-BD1F-CC64E9EEBB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2933" y="11413067"/>
            <a:ext cx="2548467" cy="1676400"/>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193040</xdr:colOff>
      <xdr:row>4</xdr:row>
      <xdr:rowOff>12700</xdr:rowOff>
    </xdr:from>
    <xdr:to>
      <xdr:col>10</xdr:col>
      <xdr:colOff>1695247</xdr:colOff>
      <xdr:row>8</xdr:row>
      <xdr:rowOff>8393</xdr:rowOff>
    </xdr:to>
    <xdr:grpSp>
      <xdr:nvGrpSpPr>
        <xdr:cNvPr id="2" name="Group 1">
          <a:extLst>
            <a:ext uri="{FF2B5EF4-FFF2-40B4-BE49-F238E27FC236}">
              <a16:creationId xmlns:a16="http://schemas.microsoft.com/office/drawing/2014/main" id="{61605A30-73A7-7D4A-8454-15D6971BFCAF}"/>
            </a:ext>
          </a:extLst>
        </xdr:cNvPr>
        <xdr:cNvGrpSpPr/>
      </xdr:nvGrpSpPr>
      <xdr:grpSpPr>
        <a:xfrm>
          <a:off x="7711440" y="787400"/>
          <a:ext cx="2810307" cy="986293"/>
          <a:chOff x="6604000" y="11413067"/>
          <a:chExt cx="4597400" cy="1676401"/>
        </a:xfrm>
      </xdr:grpSpPr>
      <xdr:pic>
        <xdr:nvPicPr>
          <xdr:cNvPr id="3" name="Picture 2">
            <a:extLst>
              <a:ext uri="{FF2B5EF4-FFF2-40B4-BE49-F238E27FC236}">
                <a16:creationId xmlns:a16="http://schemas.microsoft.com/office/drawing/2014/main" id="{70F285B5-2472-9E46-8DD3-3E3EA8254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4000" y="11413068"/>
            <a:ext cx="2827867" cy="1676400"/>
          </a:xfrm>
          <a:prstGeom prst="rect">
            <a:avLst/>
          </a:prstGeom>
          <a:noFill/>
          <a:extLst>
            <a:ext uri="{909E8E84-426E-40dd-AFC4-6F175D3DCCD1}">
              <a14:hiddenFill xmlns:a14="http://schemas.microsoft.com/office/drawing/2010/main" xmlns="">
                <a:solidFill>
                  <a:srgbClr val="FFFFFF"/>
                </a:solidFill>
              </a14:hiddenFill>
            </a:ext>
          </a:extLst>
        </xdr:spPr>
      </xdr:pic>
      <xdr:pic>
        <xdr:nvPicPr>
          <xdr:cNvPr id="4" name="Picture 3">
            <a:extLst>
              <a:ext uri="{FF2B5EF4-FFF2-40B4-BE49-F238E27FC236}">
                <a16:creationId xmlns:a16="http://schemas.microsoft.com/office/drawing/2014/main" id="{15E97A36-BD99-B246-8AD7-85B09C6D24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2933" y="11413067"/>
            <a:ext cx="2548467" cy="1676400"/>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241300</xdr:colOff>
      <xdr:row>3</xdr:row>
      <xdr:rowOff>142796</xdr:rowOff>
    </xdr:from>
    <xdr:to>
      <xdr:col>10</xdr:col>
      <xdr:colOff>1751127</xdr:colOff>
      <xdr:row>7</xdr:row>
      <xdr:rowOff>180153</xdr:rowOff>
    </xdr:to>
    <xdr:grpSp>
      <xdr:nvGrpSpPr>
        <xdr:cNvPr id="2" name="Group 1">
          <a:extLst>
            <a:ext uri="{FF2B5EF4-FFF2-40B4-BE49-F238E27FC236}">
              <a16:creationId xmlns:a16="http://schemas.microsoft.com/office/drawing/2014/main" id="{334CA206-3421-0146-BC8E-5D774FB4E26C}"/>
            </a:ext>
          </a:extLst>
        </xdr:cNvPr>
        <xdr:cNvGrpSpPr/>
      </xdr:nvGrpSpPr>
      <xdr:grpSpPr>
        <a:xfrm>
          <a:off x="7759913" y="724435"/>
          <a:ext cx="2817180" cy="992525"/>
          <a:chOff x="6604000" y="11413067"/>
          <a:chExt cx="4597400" cy="1676401"/>
        </a:xfrm>
      </xdr:grpSpPr>
      <xdr:pic>
        <xdr:nvPicPr>
          <xdr:cNvPr id="3" name="Picture 2">
            <a:extLst>
              <a:ext uri="{FF2B5EF4-FFF2-40B4-BE49-F238E27FC236}">
                <a16:creationId xmlns:a16="http://schemas.microsoft.com/office/drawing/2014/main" id="{CB2ACC27-F4EC-9E48-AA31-F5CCCB748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4000" y="11413068"/>
            <a:ext cx="2827867" cy="1676400"/>
          </a:xfrm>
          <a:prstGeom prst="rect">
            <a:avLst/>
          </a:prstGeom>
          <a:noFill/>
          <a:extLst>
            <a:ext uri="{909E8E84-426E-40dd-AFC4-6F175D3DCCD1}">
              <a14:hiddenFill xmlns:a14="http://schemas.microsoft.com/office/drawing/2010/main" xmlns="">
                <a:solidFill>
                  <a:srgbClr val="FFFFFF"/>
                </a:solidFill>
              </a14:hiddenFill>
            </a:ext>
          </a:extLst>
        </xdr:spPr>
      </xdr:pic>
      <xdr:pic>
        <xdr:nvPicPr>
          <xdr:cNvPr id="4" name="Picture 3">
            <a:extLst>
              <a:ext uri="{FF2B5EF4-FFF2-40B4-BE49-F238E27FC236}">
                <a16:creationId xmlns:a16="http://schemas.microsoft.com/office/drawing/2014/main" id="{B4145217-B94B-8D4F-93F6-8F0C12B403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2933" y="11413067"/>
            <a:ext cx="2548467" cy="1676400"/>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0</xdr:row>
      <xdr:rowOff>114300</xdr:rowOff>
    </xdr:from>
    <xdr:to>
      <xdr:col>2</xdr:col>
      <xdr:colOff>1481992</xdr:colOff>
      <xdr:row>2</xdr:row>
      <xdr:rowOff>431800</xdr:rowOff>
    </xdr:to>
    <xdr:grpSp>
      <xdr:nvGrpSpPr>
        <xdr:cNvPr id="2" name="Group 1">
          <a:extLst>
            <a:ext uri="{FF2B5EF4-FFF2-40B4-BE49-F238E27FC236}">
              <a16:creationId xmlns:a16="http://schemas.microsoft.com/office/drawing/2014/main" id="{058F5680-32CF-0948-8E3A-D4A036F7D52A}"/>
            </a:ext>
          </a:extLst>
        </xdr:cNvPr>
        <xdr:cNvGrpSpPr/>
      </xdr:nvGrpSpPr>
      <xdr:grpSpPr>
        <a:xfrm>
          <a:off x="723900" y="114300"/>
          <a:ext cx="3386992" cy="1041400"/>
          <a:chOff x="6604000" y="11413067"/>
          <a:chExt cx="4597400" cy="1676401"/>
        </a:xfrm>
      </xdr:grpSpPr>
      <xdr:pic>
        <xdr:nvPicPr>
          <xdr:cNvPr id="3" name="Picture 2">
            <a:extLst>
              <a:ext uri="{FF2B5EF4-FFF2-40B4-BE49-F238E27FC236}">
                <a16:creationId xmlns:a16="http://schemas.microsoft.com/office/drawing/2014/main" id="{12CF594C-4A4B-574A-80EF-899839013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4000" y="11413068"/>
            <a:ext cx="2827867" cy="1676400"/>
          </a:xfrm>
          <a:prstGeom prst="rect">
            <a:avLst/>
          </a:prstGeom>
          <a:noFill/>
          <a:extLst>
            <a:ext uri="{909E8E84-426E-40dd-AFC4-6F175D3DCCD1}">
              <a14:hiddenFill xmlns:a14="http://schemas.microsoft.com/office/drawing/2010/main" xmlns="">
                <a:solidFill>
                  <a:srgbClr val="FFFFFF"/>
                </a:solidFill>
              </a14:hiddenFill>
            </a:ext>
          </a:extLst>
        </xdr:spPr>
      </xdr:pic>
      <xdr:pic>
        <xdr:nvPicPr>
          <xdr:cNvPr id="4" name="Picture 3">
            <a:extLst>
              <a:ext uri="{FF2B5EF4-FFF2-40B4-BE49-F238E27FC236}">
                <a16:creationId xmlns:a16="http://schemas.microsoft.com/office/drawing/2014/main" id="{DF469D04-A691-FC4A-8716-B85879D6D6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2933" y="11413067"/>
            <a:ext cx="2548467" cy="1676400"/>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642470</xdr:colOff>
      <xdr:row>0</xdr:row>
      <xdr:rowOff>373531</xdr:rowOff>
    </xdr:from>
    <xdr:to>
      <xdr:col>2</xdr:col>
      <xdr:colOff>2651138</xdr:colOff>
      <xdr:row>0</xdr:row>
      <xdr:rowOff>1984802</xdr:rowOff>
    </xdr:to>
    <xdr:grpSp>
      <xdr:nvGrpSpPr>
        <xdr:cNvPr id="5" name="Group 4">
          <a:extLst>
            <a:ext uri="{FF2B5EF4-FFF2-40B4-BE49-F238E27FC236}">
              <a16:creationId xmlns:a16="http://schemas.microsoft.com/office/drawing/2014/main" id="{A2A931F9-5B2B-2340-95A7-77FF259EDF6A}"/>
            </a:ext>
          </a:extLst>
        </xdr:cNvPr>
        <xdr:cNvGrpSpPr/>
      </xdr:nvGrpSpPr>
      <xdr:grpSpPr>
        <a:xfrm>
          <a:off x="642470" y="373531"/>
          <a:ext cx="4589308" cy="1611271"/>
          <a:chOff x="6604000" y="11413067"/>
          <a:chExt cx="4597400" cy="1676401"/>
        </a:xfrm>
      </xdr:grpSpPr>
      <xdr:pic>
        <xdr:nvPicPr>
          <xdr:cNvPr id="6" name="Picture 5">
            <a:extLst>
              <a:ext uri="{FF2B5EF4-FFF2-40B4-BE49-F238E27FC236}">
                <a16:creationId xmlns:a16="http://schemas.microsoft.com/office/drawing/2014/main" id="{D46A38B5-ED95-1544-8B7C-11A515263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4000" y="11413068"/>
            <a:ext cx="2827867" cy="1676400"/>
          </a:xfrm>
          <a:prstGeom prst="rect">
            <a:avLst/>
          </a:prstGeom>
          <a:noFill/>
          <a:extLst>
            <a:ext uri="{909E8E84-426E-40dd-AFC4-6F175D3DCCD1}">
              <a14:hiddenFill xmlns:a14="http://schemas.microsoft.com/office/drawing/2010/main" xmlns="">
                <a:solidFill>
                  <a:srgbClr val="FFFFFF"/>
                </a:solidFill>
              </a14:hiddenFill>
            </a:ext>
          </a:extLst>
        </xdr:spPr>
      </xdr:pic>
      <xdr:pic>
        <xdr:nvPicPr>
          <xdr:cNvPr id="7" name="Picture 6">
            <a:extLst>
              <a:ext uri="{FF2B5EF4-FFF2-40B4-BE49-F238E27FC236}">
                <a16:creationId xmlns:a16="http://schemas.microsoft.com/office/drawing/2014/main" id="{F9E90EE6-72E6-CF44-87BD-5819886E36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2933" y="11413067"/>
            <a:ext cx="2548467" cy="1676400"/>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246821</xdr:colOff>
      <xdr:row>4</xdr:row>
      <xdr:rowOff>39942</xdr:rowOff>
    </xdr:from>
    <xdr:to>
      <xdr:col>10</xdr:col>
      <xdr:colOff>1756096</xdr:colOff>
      <xdr:row>8</xdr:row>
      <xdr:rowOff>76753</xdr:rowOff>
    </xdr:to>
    <xdr:grpSp>
      <xdr:nvGrpSpPr>
        <xdr:cNvPr id="2" name="Group 1">
          <a:extLst>
            <a:ext uri="{FF2B5EF4-FFF2-40B4-BE49-F238E27FC236}">
              <a16:creationId xmlns:a16="http://schemas.microsoft.com/office/drawing/2014/main" id="{5E21AC9C-A7B8-B04C-9464-7047BA91562F}"/>
            </a:ext>
          </a:extLst>
        </xdr:cNvPr>
        <xdr:cNvGrpSpPr/>
      </xdr:nvGrpSpPr>
      <xdr:grpSpPr>
        <a:xfrm>
          <a:off x="7765221" y="814642"/>
          <a:ext cx="2817375" cy="1014711"/>
          <a:chOff x="6604000" y="11413067"/>
          <a:chExt cx="4597400" cy="1676401"/>
        </a:xfrm>
      </xdr:grpSpPr>
      <xdr:pic>
        <xdr:nvPicPr>
          <xdr:cNvPr id="3" name="Picture 2">
            <a:extLst>
              <a:ext uri="{FF2B5EF4-FFF2-40B4-BE49-F238E27FC236}">
                <a16:creationId xmlns:a16="http://schemas.microsoft.com/office/drawing/2014/main" id="{C8092628-8907-8C4F-9E5C-A13846007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4000" y="11413068"/>
            <a:ext cx="2827867" cy="1676400"/>
          </a:xfrm>
          <a:prstGeom prst="rect">
            <a:avLst/>
          </a:prstGeom>
          <a:noFill/>
          <a:extLst>
            <a:ext uri="{909E8E84-426E-40dd-AFC4-6F175D3DCCD1}">
              <a14:hiddenFill xmlns:a14="http://schemas.microsoft.com/office/drawing/2010/main" xmlns="">
                <a:solidFill>
                  <a:srgbClr val="FFFFFF"/>
                </a:solidFill>
              </a14:hiddenFill>
            </a:ext>
          </a:extLst>
        </xdr:spPr>
      </xdr:pic>
      <xdr:pic>
        <xdr:nvPicPr>
          <xdr:cNvPr id="4" name="Picture 3">
            <a:extLst>
              <a:ext uri="{FF2B5EF4-FFF2-40B4-BE49-F238E27FC236}">
                <a16:creationId xmlns:a16="http://schemas.microsoft.com/office/drawing/2014/main" id="{AEE76779-5F83-1247-B983-951459B088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2933" y="11413067"/>
            <a:ext cx="2548467" cy="1676400"/>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303067</xdr:colOff>
      <xdr:row>4</xdr:row>
      <xdr:rowOff>88322</xdr:rowOff>
    </xdr:from>
    <xdr:to>
      <xdr:col>10</xdr:col>
      <xdr:colOff>1804813</xdr:colOff>
      <xdr:row>8</xdr:row>
      <xdr:rowOff>140703</xdr:rowOff>
    </xdr:to>
    <xdr:grpSp>
      <xdr:nvGrpSpPr>
        <xdr:cNvPr id="11" name="Group 10">
          <a:extLst>
            <a:ext uri="{FF2B5EF4-FFF2-40B4-BE49-F238E27FC236}">
              <a16:creationId xmlns:a16="http://schemas.microsoft.com/office/drawing/2014/main" id="{B0625A21-15A7-EB44-AFC1-E973B6663CC0}"/>
            </a:ext>
          </a:extLst>
        </xdr:cNvPr>
        <xdr:cNvGrpSpPr/>
      </xdr:nvGrpSpPr>
      <xdr:grpSpPr>
        <a:xfrm>
          <a:off x="7821467" y="863022"/>
          <a:ext cx="2809846" cy="1004881"/>
          <a:chOff x="6604000" y="11413067"/>
          <a:chExt cx="4597400" cy="1676401"/>
        </a:xfrm>
      </xdr:grpSpPr>
      <xdr:pic>
        <xdr:nvPicPr>
          <xdr:cNvPr id="12" name="Picture 11">
            <a:extLst>
              <a:ext uri="{FF2B5EF4-FFF2-40B4-BE49-F238E27FC236}">
                <a16:creationId xmlns:a16="http://schemas.microsoft.com/office/drawing/2014/main" id="{699F5EDF-2C5D-2B4D-AE47-3EEA870E5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4000" y="11413068"/>
            <a:ext cx="2827867" cy="1676400"/>
          </a:xfrm>
          <a:prstGeom prst="rect">
            <a:avLst/>
          </a:prstGeom>
          <a:noFill/>
          <a:extLst>
            <a:ext uri="{909E8E84-426E-40dd-AFC4-6F175D3DCCD1}">
              <a14:hiddenFill xmlns:a14="http://schemas.microsoft.com/office/drawing/2010/main" xmlns="">
                <a:solidFill>
                  <a:srgbClr val="FFFFFF"/>
                </a:solidFill>
              </a14:hiddenFill>
            </a:ext>
          </a:extLst>
        </xdr:spPr>
      </xdr:pic>
      <xdr:pic>
        <xdr:nvPicPr>
          <xdr:cNvPr id="13" name="Picture 12">
            <a:extLst>
              <a:ext uri="{FF2B5EF4-FFF2-40B4-BE49-F238E27FC236}">
                <a16:creationId xmlns:a16="http://schemas.microsoft.com/office/drawing/2014/main" id="{663660CC-14D6-194B-80B0-94FE686BBD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2933" y="11413067"/>
            <a:ext cx="2548467" cy="1676400"/>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193040</xdr:colOff>
      <xdr:row>4</xdr:row>
      <xdr:rowOff>12700</xdr:rowOff>
    </xdr:from>
    <xdr:to>
      <xdr:col>10</xdr:col>
      <xdr:colOff>1695247</xdr:colOff>
      <xdr:row>8</xdr:row>
      <xdr:rowOff>33793</xdr:rowOff>
    </xdr:to>
    <xdr:grpSp>
      <xdr:nvGrpSpPr>
        <xdr:cNvPr id="2" name="Group 1">
          <a:extLst>
            <a:ext uri="{FF2B5EF4-FFF2-40B4-BE49-F238E27FC236}">
              <a16:creationId xmlns:a16="http://schemas.microsoft.com/office/drawing/2014/main" id="{F98CED05-1FDD-274F-B8EB-68EE27B8EBF7}"/>
            </a:ext>
          </a:extLst>
        </xdr:cNvPr>
        <xdr:cNvGrpSpPr/>
      </xdr:nvGrpSpPr>
      <xdr:grpSpPr>
        <a:xfrm>
          <a:off x="7711440" y="787400"/>
          <a:ext cx="2810307" cy="986293"/>
          <a:chOff x="6604000" y="11413067"/>
          <a:chExt cx="4597400" cy="1676401"/>
        </a:xfrm>
      </xdr:grpSpPr>
      <xdr:pic>
        <xdr:nvPicPr>
          <xdr:cNvPr id="3" name="Picture 2">
            <a:extLst>
              <a:ext uri="{FF2B5EF4-FFF2-40B4-BE49-F238E27FC236}">
                <a16:creationId xmlns:a16="http://schemas.microsoft.com/office/drawing/2014/main" id="{D61767B9-211B-1748-A2CA-BE95CD7F2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4000" y="11413068"/>
            <a:ext cx="2827867" cy="1676400"/>
          </a:xfrm>
          <a:prstGeom prst="rect">
            <a:avLst/>
          </a:prstGeom>
          <a:noFill/>
          <a:extLst>
            <a:ext uri="{909E8E84-426E-40dd-AFC4-6F175D3DCCD1}">
              <a14:hiddenFill xmlns:a14="http://schemas.microsoft.com/office/drawing/2010/main" xmlns="">
                <a:solidFill>
                  <a:srgbClr val="FFFFFF"/>
                </a:solidFill>
              </a14:hiddenFill>
            </a:ext>
          </a:extLst>
        </xdr:spPr>
      </xdr:pic>
      <xdr:pic>
        <xdr:nvPicPr>
          <xdr:cNvPr id="4" name="Picture 3">
            <a:extLst>
              <a:ext uri="{FF2B5EF4-FFF2-40B4-BE49-F238E27FC236}">
                <a16:creationId xmlns:a16="http://schemas.microsoft.com/office/drawing/2014/main" id="{057055C3-D8A7-4E40-B741-CDA19C66B6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2933" y="11413067"/>
            <a:ext cx="2548467" cy="1676400"/>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193040</xdr:colOff>
      <xdr:row>4</xdr:row>
      <xdr:rowOff>0</xdr:rowOff>
    </xdr:from>
    <xdr:to>
      <xdr:col>10</xdr:col>
      <xdr:colOff>1695247</xdr:colOff>
      <xdr:row>7</xdr:row>
      <xdr:rowOff>211593</xdr:rowOff>
    </xdr:to>
    <xdr:grpSp>
      <xdr:nvGrpSpPr>
        <xdr:cNvPr id="2" name="Group 1">
          <a:extLst>
            <a:ext uri="{FF2B5EF4-FFF2-40B4-BE49-F238E27FC236}">
              <a16:creationId xmlns:a16="http://schemas.microsoft.com/office/drawing/2014/main" id="{26EDD6C1-0EF5-C947-B7D1-6EEFE17672BE}"/>
            </a:ext>
          </a:extLst>
        </xdr:cNvPr>
        <xdr:cNvGrpSpPr/>
      </xdr:nvGrpSpPr>
      <xdr:grpSpPr>
        <a:xfrm>
          <a:off x="7711440" y="774700"/>
          <a:ext cx="2810307" cy="986293"/>
          <a:chOff x="6604000" y="11413067"/>
          <a:chExt cx="4597400" cy="1676401"/>
        </a:xfrm>
      </xdr:grpSpPr>
      <xdr:pic>
        <xdr:nvPicPr>
          <xdr:cNvPr id="3" name="Picture 2">
            <a:extLst>
              <a:ext uri="{FF2B5EF4-FFF2-40B4-BE49-F238E27FC236}">
                <a16:creationId xmlns:a16="http://schemas.microsoft.com/office/drawing/2014/main" id="{4B4128F4-2435-0845-B2C2-89A9009FB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4000" y="11413068"/>
            <a:ext cx="2827867" cy="1676400"/>
          </a:xfrm>
          <a:prstGeom prst="rect">
            <a:avLst/>
          </a:prstGeom>
          <a:noFill/>
          <a:extLst>
            <a:ext uri="{909E8E84-426E-40dd-AFC4-6F175D3DCCD1}">
              <a14:hiddenFill xmlns:a14="http://schemas.microsoft.com/office/drawing/2010/main" xmlns="">
                <a:solidFill>
                  <a:srgbClr val="FFFFFF"/>
                </a:solidFill>
              </a14:hiddenFill>
            </a:ext>
          </a:extLst>
        </xdr:spPr>
      </xdr:pic>
      <xdr:pic>
        <xdr:nvPicPr>
          <xdr:cNvPr id="4" name="Picture 3">
            <a:extLst>
              <a:ext uri="{FF2B5EF4-FFF2-40B4-BE49-F238E27FC236}">
                <a16:creationId xmlns:a16="http://schemas.microsoft.com/office/drawing/2014/main" id="{4C0BB173-77EB-0447-B69C-5266968964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2933" y="11413067"/>
            <a:ext cx="2548467" cy="1676400"/>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203200</xdr:colOff>
      <xdr:row>4</xdr:row>
      <xdr:rowOff>63500</xdr:rowOff>
    </xdr:from>
    <xdr:to>
      <xdr:col>10</xdr:col>
      <xdr:colOff>1705407</xdr:colOff>
      <xdr:row>8</xdr:row>
      <xdr:rowOff>84593</xdr:rowOff>
    </xdr:to>
    <xdr:grpSp>
      <xdr:nvGrpSpPr>
        <xdr:cNvPr id="2" name="Group 1">
          <a:extLst>
            <a:ext uri="{FF2B5EF4-FFF2-40B4-BE49-F238E27FC236}">
              <a16:creationId xmlns:a16="http://schemas.microsoft.com/office/drawing/2014/main" id="{636BBB30-22DF-C54F-A731-67F408115473}"/>
            </a:ext>
          </a:extLst>
        </xdr:cNvPr>
        <xdr:cNvGrpSpPr/>
      </xdr:nvGrpSpPr>
      <xdr:grpSpPr>
        <a:xfrm>
          <a:off x="7721600" y="838200"/>
          <a:ext cx="2810307" cy="986293"/>
          <a:chOff x="6604000" y="11413067"/>
          <a:chExt cx="4597400" cy="1676401"/>
        </a:xfrm>
      </xdr:grpSpPr>
      <xdr:pic>
        <xdr:nvPicPr>
          <xdr:cNvPr id="3" name="Picture 2">
            <a:extLst>
              <a:ext uri="{FF2B5EF4-FFF2-40B4-BE49-F238E27FC236}">
                <a16:creationId xmlns:a16="http://schemas.microsoft.com/office/drawing/2014/main" id="{E67948DB-5535-5E43-902D-80E15557C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4000" y="11413068"/>
            <a:ext cx="2827867" cy="1676400"/>
          </a:xfrm>
          <a:prstGeom prst="rect">
            <a:avLst/>
          </a:prstGeom>
          <a:noFill/>
          <a:extLst>
            <a:ext uri="{909E8E84-426E-40dd-AFC4-6F175D3DCCD1}">
              <a14:hiddenFill xmlns:a14="http://schemas.microsoft.com/office/drawing/2010/main" xmlns="">
                <a:solidFill>
                  <a:srgbClr val="FFFFFF"/>
                </a:solidFill>
              </a14:hiddenFill>
            </a:ext>
          </a:extLst>
        </xdr:spPr>
      </xdr:pic>
      <xdr:pic>
        <xdr:nvPicPr>
          <xdr:cNvPr id="4" name="Picture 3">
            <a:extLst>
              <a:ext uri="{FF2B5EF4-FFF2-40B4-BE49-F238E27FC236}">
                <a16:creationId xmlns:a16="http://schemas.microsoft.com/office/drawing/2014/main" id="{4B03B47E-7FF8-7D43-8F0B-BFCE45799C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2933" y="11413067"/>
            <a:ext cx="2548467" cy="1676400"/>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193040</xdr:colOff>
      <xdr:row>4</xdr:row>
      <xdr:rowOff>38100</xdr:rowOff>
    </xdr:from>
    <xdr:to>
      <xdr:col>10</xdr:col>
      <xdr:colOff>1695247</xdr:colOff>
      <xdr:row>8</xdr:row>
      <xdr:rowOff>59193</xdr:rowOff>
    </xdr:to>
    <xdr:grpSp>
      <xdr:nvGrpSpPr>
        <xdr:cNvPr id="2" name="Group 1">
          <a:extLst>
            <a:ext uri="{FF2B5EF4-FFF2-40B4-BE49-F238E27FC236}">
              <a16:creationId xmlns:a16="http://schemas.microsoft.com/office/drawing/2014/main" id="{15F57DDF-B4E3-2144-8B9C-8B7CA508024B}"/>
            </a:ext>
          </a:extLst>
        </xdr:cNvPr>
        <xdr:cNvGrpSpPr/>
      </xdr:nvGrpSpPr>
      <xdr:grpSpPr>
        <a:xfrm>
          <a:off x="7711440" y="812800"/>
          <a:ext cx="2810307" cy="986293"/>
          <a:chOff x="6604000" y="11413067"/>
          <a:chExt cx="4597400" cy="1676401"/>
        </a:xfrm>
      </xdr:grpSpPr>
      <xdr:pic>
        <xdr:nvPicPr>
          <xdr:cNvPr id="3" name="Picture 2">
            <a:extLst>
              <a:ext uri="{FF2B5EF4-FFF2-40B4-BE49-F238E27FC236}">
                <a16:creationId xmlns:a16="http://schemas.microsoft.com/office/drawing/2014/main" id="{E34412C4-CF16-9242-8B80-38A1F9B7B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4000" y="11413068"/>
            <a:ext cx="2827867" cy="1676400"/>
          </a:xfrm>
          <a:prstGeom prst="rect">
            <a:avLst/>
          </a:prstGeom>
          <a:noFill/>
          <a:extLst>
            <a:ext uri="{909E8E84-426E-40dd-AFC4-6F175D3DCCD1}">
              <a14:hiddenFill xmlns:a14="http://schemas.microsoft.com/office/drawing/2010/main" xmlns="">
                <a:solidFill>
                  <a:srgbClr val="FFFFFF"/>
                </a:solidFill>
              </a14:hiddenFill>
            </a:ext>
          </a:extLst>
        </xdr:spPr>
      </xdr:pic>
      <xdr:pic>
        <xdr:nvPicPr>
          <xdr:cNvPr id="4" name="Picture 3">
            <a:extLst>
              <a:ext uri="{FF2B5EF4-FFF2-40B4-BE49-F238E27FC236}">
                <a16:creationId xmlns:a16="http://schemas.microsoft.com/office/drawing/2014/main" id="{6C462DA1-84AC-9943-B002-CD0FC69FD3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2933" y="11413067"/>
            <a:ext cx="2548467" cy="1676400"/>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RO">
      <a:dk1>
        <a:sysClr val="windowText" lastClr="000000"/>
      </a:dk1>
      <a:lt1>
        <a:sysClr val="window" lastClr="FFFFFF"/>
      </a:lt1>
      <a:dk2>
        <a:srgbClr val="44546A"/>
      </a:dk2>
      <a:lt2>
        <a:srgbClr val="E7E6E6"/>
      </a:lt2>
      <a:accent1>
        <a:srgbClr val="ADAFB2"/>
      </a:accent1>
      <a:accent2>
        <a:srgbClr val="B1953A"/>
      </a:accent2>
      <a:accent3>
        <a:srgbClr val="260859"/>
      </a:accent3>
      <a:accent4>
        <a:srgbClr val="008D7F"/>
      </a:accent4>
      <a:accent5>
        <a:srgbClr val="00334E"/>
      </a:accent5>
      <a:accent6>
        <a:srgbClr val="C6006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9"/>
  <sheetViews>
    <sheetView showGridLines="0" showRowColHeaders="0" topLeftCell="A27" zoomScale="118" zoomScaleNormal="80" zoomScalePageLayoutView="80" workbookViewId="0">
      <selection activeCell="C4" sqref="C4:I4"/>
    </sheetView>
  </sheetViews>
  <sheetFormatPr defaultColWidth="11.453125" defaultRowHeight="12.5" x14ac:dyDescent="0.25"/>
  <cols>
    <col min="1" max="1" width="2.6328125" style="8" customWidth="1"/>
    <col min="2" max="2" width="20.453125" style="7" customWidth="1"/>
    <col min="3" max="6" width="11.453125" style="8"/>
    <col min="7" max="7" width="11.453125" style="8" customWidth="1"/>
    <col min="8" max="8" width="11.453125" style="8"/>
    <col min="9" max="9" width="110" style="8" customWidth="1"/>
    <col min="10" max="11" width="11.453125" style="8"/>
    <col min="12" max="20" width="11.453125" style="8" customWidth="1"/>
    <col min="21" max="256" width="11.453125" style="8"/>
    <col min="257" max="257" width="8" style="8" customWidth="1"/>
    <col min="258" max="258" width="22.81640625" style="8" customWidth="1"/>
    <col min="259" max="262" width="11.453125" style="8"/>
    <col min="263" max="263" width="11.453125" style="8" customWidth="1"/>
    <col min="264" max="264" width="11.453125" style="8"/>
    <col min="265" max="265" width="106.1796875" style="8" customWidth="1"/>
    <col min="266" max="267" width="11.453125" style="8"/>
    <col min="268" max="276" width="11.453125" style="8" customWidth="1"/>
    <col min="277" max="512" width="11.453125" style="8"/>
    <col min="513" max="513" width="8" style="8" customWidth="1"/>
    <col min="514" max="514" width="22.81640625" style="8" customWidth="1"/>
    <col min="515" max="518" width="11.453125" style="8"/>
    <col min="519" max="519" width="11.453125" style="8" customWidth="1"/>
    <col min="520" max="520" width="11.453125" style="8"/>
    <col min="521" max="521" width="106.1796875" style="8" customWidth="1"/>
    <col min="522" max="523" width="11.453125" style="8"/>
    <col min="524" max="532" width="11.453125" style="8" customWidth="1"/>
    <col min="533" max="768" width="11.453125" style="8"/>
    <col min="769" max="769" width="8" style="8" customWidth="1"/>
    <col min="770" max="770" width="22.81640625" style="8" customWidth="1"/>
    <col min="771" max="774" width="11.453125" style="8"/>
    <col min="775" max="775" width="11.453125" style="8" customWidth="1"/>
    <col min="776" max="776" width="11.453125" style="8"/>
    <col min="777" max="777" width="106.1796875" style="8" customWidth="1"/>
    <col min="778" max="779" width="11.453125" style="8"/>
    <col min="780" max="788" width="11.453125" style="8" customWidth="1"/>
    <col min="789" max="1024" width="11.453125" style="8"/>
    <col min="1025" max="1025" width="8" style="8" customWidth="1"/>
    <col min="1026" max="1026" width="22.81640625" style="8" customWidth="1"/>
    <col min="1027" max="1030" width="11.453125" style="8"/>
    <col min="1031" max="1031" width="11.453125" style="8" customWidth="1"/>
    <col min="1032" max="1032" width="11.453125" style="8"/>
    <col min="1033" max="1033" width="106.1796875" style="8" customWidth="1"/>
    <col min="1034" max="1035" width="11.453125" style="8"/>
    <col min="1036" max="1044" width="11.453125" style="8" customWidth="1"/>
    <col min="1045" max="1280" width="11.453125" style="8"/>
    <col min="1281" max="1281" width="8" style="8" customWidth="1"/>
    <col min="1282" max="1282" width="22.81640625" style="8" customWidth="1"/>
    <col min="1283" max="1286" width="11.453125" style="8"/>
    <col min="1287" max="1287" width="11.453125" style="8" customWidth="1"/>
    <col min="1288" max="1288" width="11.453125" style="8"/>
    <col min="1289" max="1289" width="106.1796875" style="8" customWidth="1"/>
    <col min="1290" max="1291" width="11.453125" style="8"/>
    <col min="1292" max="1300" width="11.453125" style="8" customWidth="1"/>
    <col min="1301" max="1536" width="11.453125" style="8"/>
    <col min="1537" max="1537" width="8" style="8" customWidth="1"/>
    <col min="1538" max="1538" width="22.81640625" style="8" customWidth="1"/>
    <col min="1539" max="1542" width="11.453125" style="8"/>
    <col min="1543" max="1543" width="11.453125" style="8" customWidth="1"/>
    <col min="1544" max="1544" width="11.453125" style="8"/>
    <col min="1545" max="1545" width="106.1796875" style="8" customWidth="1"/>
    <col min="1546" max="1547" width="11.453125" style="8"/>
    <col min="1548" max="1556" width="11.453125" style="8" customWidth="1"/>
    <col min="1557" max="1792" width="11.453125" style="8"/>
    <col min="1793" max="1793" width="8" style="8" customWidth="1"/>
    <col min="1794" max="1794" width="22.81640625" style="8" customWidth="1"/>
    <col min="1795" max="1798" width="11.453125" style="8"/>
    <col min="1799" max="1799" width="11.453125" style="8" customWidth="1"/>
    <col min="1800" max="1800" width="11.453125" style="8"/>
    <col min="1801" max="1801" width="106.1796875" style="8" customWidth="1"/>
    <col min="1802" max="1803" width="11.453125" style="8"/>
    <col min="1804" max="1812" width="11.453125" style="8" customWidth="1"/>
    <col min="1813" max="2048" width="11.453125" style="8"/>
    <col min="2049" max="2049" width="8" style="8" customWidth="1"/>
    <col min="2050" max="2050" width="22.81640625" style="8" customWidth="1"/>
    <col min="2051" max="2054" width="11.453125" style="8"/>
    <col min="2055" max="2055" width="11.453125" style="8" customWidth="1"/>
    <col min="2056" max="2056" width="11.453125" style="8"/>
    <col min="2057" max="2057" width="106.1796875" style="8" customWidth="1"/>
    <col min="2058" max="2059" width="11.453125" style="8"/>
    <col min="2060" max="2068" width="11.453125" style="8" customWidth="1"/>
    <col min="2069" max="2304" width="11.453125" style="8"/>
    <col min="2305" max="2305" width="8" style="8" customWidth="1"/>
    <col min="2306" max="2306" width="22.81640625" style="8" customWidth="1"/>
    <col min="2307" max="2310" width="11.453125" style="8"/>
    <col min="2311" max="2311" width="11.453125" style="8" customWidth="1"/>
    <col min="2312" max="2312" width="11.453125" style="8"/>
    <col min="2313" max="2313" width="106.1796875" style="8" customWidth="1"/>
    <col min="2314" max="2315" width="11.453125" style="8"/>
    <col min="2316" max="2324" width="11.453125" style="8" customWidth="1"/>
    <col min="2325" max="2560" width="11.453125" style="8"/>
    <col min="2561" max="2561" width="8" style="8" customWidth="1"/>
    <col min="2562" max="2562" width="22.81640625" style="8" customWidth="1"/>
    <col min="2563" max="2566" width="11.453125" style="8"/>
    <col min="2567" max="2567" width="11.453125" style="8" customWidth="1"/>
    <col min="2568" max="2568" width="11.453125" style="8"/>
    <col min="2569" max="2569" width="106.1796875" style="8" customWidth="1"/>
    <col min="2570" max="2571" width="11.453125" style="8"/>
    <col min="2572" max="2580" width="11.453125" style="8" customWidth="1"/>
    <col min="2581" max="2816" width="11.453125" style="8"/>
    <col min="2817" max="2817" width="8" style="8" customWidth="1"/>
    <col min="2818" max="2818" width="22.81640625" style="8" customWidth="1"/>
    <col min="2819" max="2822" width="11.453125" style="8"/>
    <col min="2823" max="2823" width="11.453125" style="8" customWidth="1"/>
    <col min="2824" max="2824" width="11.453125" style="8"/>
    <col min="2825" max="2825" width="106.1796875" style="8" customWidth="1"/>
    <col min="2826" max="2827" width="11.453125" style="8"/>
    <col min="2828" max="2836" width="11.453125" style="8" customWidth="1"/>
    <col min="2837" max="3072" width="11.453125" style="8"/>
    <col min="3073" max="3073" width="8" style="8" customWidth="1"/>
    <col min="3074" max="3074" width="22.81640625" style="8" customWidth="1"/>
    <col min="3075" max="3078" width="11.453125" style="8"/>
    <col min="3079" max="3079" width="11.453125" style="8" customWidth="1"/>
    <col min="3080" max="3080" width="11.453125" style="8"/>
    <col min="3081" max="3081" width="106.1796875" style="8" customWidth="1"/>
    <col min="3082" max="3083" width="11.453125" style="8"/>
    <col min="3084" max="3092" width="11.453125" style="8" customWidth="1"/>
    <col min="3093" max="3328" width="11.453125" style="8"/>
    <col min="3329" max="3329" width="8" style="8" customWidth="1"/>
    <col min="3330" max="3330" width="22.81640625" style="8" customWidth="1"/>
    <col min="3331" max="3334" width="11.453125" style="8"/>
    <col min="3335" max="3335" width="11.453125" style="8" customWidth="1"/>
    <col min="3336" max="3336" width="11.453125" style="8"/>
    <col min="3337" max="3337" width="106.1796875" style="8" customWidth="1"/>
    <col min="3338" max="3339" width="11.453125" style="8"/>
    <col min="3340" max="3348" width="11.453125" style="8" customWidth="1"/>
    <col min="3349" max="3584" width="11.453125" style="8"/>
    <col min="3585" max="3585" width="8" style="8" customWidth="1"/>
    <col min="3586" max="3586" width="22.81640625" style="8" customWidth="1"/>
    <col min="3587" max="3590" width="11.453125" style="8"/>
    <col min="3591" max="3591" width="11.453125" style="8" customWidth="1"/>
    <col min="3592" max="3592" width="11.453125" style="8"/>
    <col min="3593" max="3593" width="106.1796875" style="8" customWidth="1"/>
    <col min="3594" max="3595" width="11.453125" style="8"/>
    <col min="3596" max="3604" width="11.453125" style="8" customWidth="1"/>
    <col min="3605" max="3840" width="11.453125" style="8"/>
    <col min="3841" max="3841" width="8" style="8" customWidth="1"/>
    <col min="3842" max="3842" width="22.81640625" style="8" customWidth="1"/>
    <col min="3843" max="3846" width="11.453125" style="8"/>
    <col min="3847" max="3847" width="11.453125" style="8" customWidth="1"/>
    <col min="3848" max="3848" width="11.453125" style="8"/>
    <col min="3849" max="3849" width="106.1796875" style="8" customWidth="1"/>
    <col min="3850" max="3851" width="11.453125" style="8"/>
    <col min="3852" max="3860" width="11.453125" style="8" customWidth="1"/>
    <col min="3861" max="4096" width="11.453125" style="8"/>
    <col min="4097" max="4097" width="8" style="8" customWidth="1"/>
    <col min="4098" max="4098" width="22.81640625" style="8" customWidth="1"/>
    <col min="4099" max="4102" width="11.453125" style="8"/>
    <col min="4103" max="4103" width="11.453125" style="8" customWidth="1"/>
    <col min="4104" max="4104" width="11.453125" style="8"/>
    <col min="4105" max="4105" width="106.1796875" style="8" customWidth="1"/>
    <col min="4106" max="4107" width="11.453125" style="8"/>
    <col min="4108" max="4116" width="11.453125" style="8" customWidth="1"/>
    <col min="4117" max="4352" width="11.453125" style="8"/>
    <col min="4353" max="4353" width="8" style="8" customWidth="1"/>
    <col min="4354" max="4354" width="22.81640625" style="8" customWidth="1"/>
    <col min="4355" max="4358" width="11.453125" style="8"/>
    <col min="4359" max="4359" width="11.453125" style="8" customWidth="1"/>
    <col min="4360" max="4360" width="11.453125" style="8"/>
    <col min="4361" max="4361" width="106.1796875" style="8" customWidth="1"/>
    <col min="4362" max="4363" width="11.453125" style="8"/>
    <col min="4364" max="4372" width="11.453125" style="8" customWidth="1"/>
    <col min="4373" max="4608" width="11.453125" style="8"/>
    <col min="4609" max="4609" width="8" style="8" customWidth="1"/>
    <col min="4610" max="4610" width="22.81640625" style="8" customWidth="1"/>
    <col min="4611" max="4614" width="11.453125" style="8"/>
    <col min="4615" max="4615" width="11.453125" style="8" customWidth="1"/>
    <col min="4616" max="4616" width="11.453125" style="8"/>
    <col min="4617" max="4617" width="106.1796875" style="8" customWidth="1"/>
    <col min="4618" max="4619" width="11.453125" style="8"/>
    <col min="4620" max="4628" width="11.453125" style="8" customWidth="1"/>
    <col min="4629" max="4864" width="11.453125" style="8"/>
    <col min="4865" max="4865" width="8" style="8" customWidth="1"/>
    <col min="4866" max="4866" width="22.81640625" style="8" customWidth="1"/>
    <col min="4867" max="4870" width="11.453125" style="8"/>
    <col min="4871" max="4871" width="11.453125" style="8" customWidth="1"/>
    <col min="4872" max="4872" width="11.453125" style="8"/>
    <col min="4873" max="4873" width="106.1796875" style="8" customWidth="1"/>
    <col min="4874" max="4875" width="11.453125" style="8"/>
    <col min="4876" max="4884" width="11.453125" style="8" customWidth="1"/>
    <col min="4885" max="5120" width="11.453125" style="8"/>
    <col min="5121" max="5121" width="8" style="8" customWidth="1"/>
    <col min="5122" max="5122" width="22.81640625" style="8" customWidth="1"/>
    <col min="5123" max="5126" width="11.453125" style="8"/>
    <col min="5127" max="5127" width="11.453125" style="8" customWidth="1"/>
    <col min="5128" max="5128" width="11.453125" style="8"/>
    <col min="5129" max="5129" width="106.1796875" style="8" customWidth="1"/>
    <col min="5130" max="5131" width="11.453125" style="8"/>
    <col min="5132" max="5140" width="11.453125" style="8" customWidth="1"/>
    <col min="5141" max="5376" width="11.453125" style="8"/>
    <col min="5377" max="5377" width="8" style="8" customWidth="1"/>
    <col min="5378" max="5378" width="22.81640625" style="8" customWidth="1"/>
    <col min="5379" max="5382" width="11.453125" style="8"/>
    <col min="5383" max="5383" width="11.453125" style="8" customWidth="1"/>
    <col min="5384" max="5384" width="11.453125" style="8"/>
    <col min="5385" max="5385" width="106.1796875" style="8" customWidth="1"/>
    <col min="5386" max="5387" width="11.453125" style="8"/>
    <col min="5388" max="5396" width="11.453125" style="8" customWidth="1"/>
    <col min="5397" max="5632" width="11.453125" style="8"/>
    <col min="5633" max="5633" width="8" style="8" customWidth="1"/>
    <col min="5634" max="5634" width="22.81640625" style="8" customWidth="1"/>
    <col min="5635" max="5638" width="11.453125" style="8"/>
    <col min="5639" max="5639" width="11.453125" style="8" customWidth="1"/>
    <col min="5640" max="5640" width="11.453125" style="8"/>
    <col min="5641" max="5641" width="106.1796875" style="8" customWidth="1"/>
    <col min="5642" max="5643" width="11.453125" style="8"/>
    <col min="5644" max="5652" width="11.453125" style="8" customWidth="1"/>
    <col min="5653" max="5888" width="11.453125" style="8"/>
    <col min="5889" max="5889" width="8" style="8" customWidth="1"/>
    <col min="5890" max="5890" width="22.81640625" style="8" customWidth="1"/>
    <col min="5891" max="5894" width="11.453125" style="8"/>
    <col min="5895" max="5895" width="11.453125" style="8" customWidth="1"/>
    <col min="5896" max="5896" width="11.453125" style="8"/>
    <col min="5897" max="5897" width="106.1796875" style="8" customWidth="1"/>
    <col min="5898" max="5899" width="11.453125" style="8"/>
    <col min="5900" max="5908" width="11.453125" style="8" customWidth="1"/>
    <col min="5909" max="6144" width="11.453125" style="8"/>
    <col min="6145" max="6145" width="8" style="8" customWidth="1"/>
    <col min="6146" max="6146" width="22.81640625" style="8" customWidth="1"/>
    <col min="6147" max="6150" width="11.453125" style="8"/>
    <col min="6151" max="6151" width="11.453125" style="8" customWidth="1"/>
    <col min="6152" max="6152" width="11.453125" style="8"/>
    <col min="6153" max="6153" width="106.1796875" style="8" customWidth="1"/>
    <col min="6154" max="6155" width="11.453125" style="8"/>
    <col min="6156" max="6164" width="11.453125" style="8" customWidth="1"/>
    <col min="6165" max="6400" width="11.453125" style="8"/>
    <col min="6401" max="6401" width="8" style="8" customWidth="1"/>
    <col min="6402" max="6402" width="22.81640625" style="8" customWidth="1"/>
    <col min="6403" max="6406" width="11.453125" style="8"/>
    <col min="6407" max="6407" width="11.453125" style="8" customWidth="1"/>
    <col min="6408" max="6408" width="11.453125" style="8"/>
    <col min="6409" max="6409" width="106.1796875" style="8" customWidth="1"/>
    <col min="6410" max="6411" width="11.453125" style="8"/>
    <col min="6412" max="6420" width="11.453125" style="8" customWidth="1"/>
    <col min="6421" max="6656" width="11.453125" style="8"/>
    <col min="6657" max="6657" width="8" style="8" customWidth="1"/>
    <col min="6658" max="6658" width="22.81640625" style="8" customWidth="1"/>
    <col min="6659" max="6662" width="11.453125" style="8"/>
    <col min="6663" max="6663" width="11.453125" style="8" customWidth="1"/>
    <col min="6664" max="6664" width="11.453125" style="8"/>
    <col min="6665" max="6665" width="106.1796875" style="8" customWidth="1"/>
    <col min="6666" max="6667" width="11.453125" style="8"/>
    <col min="6668" max="6676" width="11.453125" style="8" customWidth="1"/>
    <col min="6677" max="6912" width="11.453125" style="8"/>
    <col min="6913" max="6913" width="8" style="8" customWidth="1"/>
    <col min="6914" max="6914" width="22.81640625" style="8" customWidth="1"/>
    <col min="6915" max="6918" width="11.453125" style="8"/>
    <col min="6919" max="6919" width="11.453125" style="8" customWidth="1"/>
    <col min="6920" max="6920" width="11.453125" style="8"/>
    <col min="6921" max="6921" width="106.1796875" style="8" customWidth="1"/>
    <col min="6922" max="6923" width="11.453125" style="8"/>
    <col min="6924" max="6932" width="11.453125" style="8" customWidth="1"/>
    <col min="6933" max="7168" width="11.453125" style="8"/>
    <col min="7169" max="7169" width="8" style="8" customWidth="1"/>
    <col min="7170" max="7170" width="22.81640625" style="8" customWidth="1"/>
    <col min="7171" max="7174" width="11.453125" style="8"/>
    <col min="7175" max="7175" width="11.453125" style="8" customWidth="1"/>
    <col min="7176" max="7176" width="11.453125" style="8"/>
    <col min="7177" max="7177" width="106.1796875" style="8" customWidth="1"/>
    <col min="7178" max="7179" width="11.453125" style="8"/>
    <col min="7180" max="7188" width="11.453125" style="8" customWidth="1"/>
    <col min="7189" max="7424" width="11.453125" style="8"/>
    <col min="7425" max="7425" width="8" style="8" customWidth="1"/>
    <col min="7426" max="7426" width="22.81640625" style="8" customWidth="1"/>
    <col min="7427" max="7430" width="11.453125" style="8"/>
    <col min="7431" max="7431" width="11.453125" style="8" customWidth="1"/>
    <col min="7432" max="7432" width="11.453125" style="8"/>
    <col min="7433" max="7433" width="106.1796875" style="8" customWidth="1"/>
    <col min="7434" max="7435" width="11.453125" style="8"/>
    <col min="7436" max="7444" width="11.453125" style="8" customWidth="1"/>
    <col min="7445" max="7680" width="11.453125" style="8"/>
    <col min="7681" max="7681" width="8" style="8" customWidth="1"/>
    <col min="7682" max="7682" width="22.81640625" style="8" customWidth="1"/>
    <col min="7683" max="7686" width="11.453125" style="8"/>
    <col min="7687" max="7687" width="11.453125" style="8" customWidth="1"/>
    <col min="7688" max="7688" width="11.453125" style="8"/>
    <col min="7689" max="7689" width="106.1796875" style="8" customWidth="1"/>
    <col min="7690" max="7691" width="11.453125" style="8"/>
    <col min="7692" max="7700" width="11.453125" style="8" customWidth="1"/>
    <col min="7701" max="7936" width="11.453125" style="8"/>
    <col min="7937" max="7937" width="8" style="8" customWidth="1"/>
    <col min="7938" max="7938" width="22.81640625" style="8" customWidth="1"/>
    <col min="7939" max="7942" width="11.453125" style="8"/>
    <col min="7943" max="7943" width="11.453125" style="8" customWidth="1"/>
    <col min="7944" max="7944" width="11.453125" style="8"/>
    <col min="7945" max="7945" width="106.1796875" style="8" customWidth="1"/>
    <col min="7946" max="7947" width="11.453125" style="8"/>
    <col min="7948" max="7956" width="11.453125" style="8" customWidth="1"/>
    <col min="7957" max="8192" width="11.453125" style="8"/>
    <col min="8193" max="8193" width="8" style="8" customWidth="1"/>
    <col min="8194" max="8194" width="22.81640625" style="8" customWidth="1"/>
    <col min="8195" max="8198" width="11.453125" style="8"/>
    <col min="8199" max="8199" width="11.453125" style="8" customWidth="1"/>
    <col min="8200" max="8200" width="11.453125" style="8"/>
    <col min="8201" max="8201" width="106.1796875" style="8" customWidth="1"/>
    <col min="8202" max="8203" width="11.453125" style="8"/>
    <col min="8204" max="8212" width="11.453125" style="8" customWidth="1"/>
    <col min="8213" max="8448" width="11.453125" style="8"/>
    <col min="8449" max="8449" width="8" style="8" customWidth="1"/>
    <col min="8450" max="8450" width="22.81640625" style="8" customWidth="1"/>
    <col min="8451" max="8454" width="11.453125" style="8"/>
    <col min="8455" max="8455" width="11.453125" style="8" customWidth="1"/>
    <col min="8456" max="8456" width="11.453125" style="8"/>
    <col min="8457" max="8457" width="106.1796875" style="8" customWidth="1"/>
    <col min="8458" max="8459" width="11.453125" style="8"/>
    <col min="8460" max="8468" width="11.453125" style="8" customWidth="1"/>
    <col min="8469" max="8704" width="11.453125" style="8"/>
    <col min="8705" max="8705" width="8" style="8" customWidth="1"/>
    <col min="8706" max="8706" width="22.81640625" style="8" customWidth="1"/>
    <col min="8707" max="8710" width="11.453125" style="8"/>
    <col min="8711" max="8711" width="11.453125" style="8" customWidth="1"/>
    <col min="8712" max="8712" width="11.453125" style="8"/>
    <col min="8713" max="8713" width="106.1796875" style="8" customWidth="1"/>
    <col min="8714" max="8715" width="11.453125" style="8"/>
    <col min="8716" max="8724" width="11.453125" style="8" customWidth="1"/>
    <col min="8725" max="8960" width="11.453125" style="8"/>
    <col min="8961" max="8961" width="8" style="8" customWidth="1"/>
    <col min="8962" max="8962" width="22.81640625" style="8" customWidth="1"/>
    <col min="8963" max="8966" width="11.453125" style="8"/>
    <col min="8967" max="8967" width="11.453125" style="8" customWidth="1"/>
    <col min="8968" max="8968" width="11.453125" style="8"/>
    <col min="8969" max="8969" width="106.1796875" style="8" customWidth="1"/>
    <col min="8970" max="8971" width="11.453125" style="8"/>
    <col min="8972" max="8980" width="11.453125" style="8" customWidth="1"/>
    <col min="8981" max="9216" width="11.453125" style="8"/>
    <col min="9217" max="9217" width="8" style="8" customWidth="1"/>
    <col min="9218" max="9218" width="22.81640625" style="8" customWidth="1"/>
    <col min="9219" max="9222" width="11.453125" style="8"/>
    <col min="9223" max="9223" width="11.453125" style="8" customWidth="1"/>
    <col min="9224" max="9224" width="11.453125" style="8"/>
    <col min="9225" max="9225" width="106.1796875" style="8" customWidth="1"/>
    <col min="9226" max="9227" width="11.453125" style="8"/>
    <col min="9228" max="9236" width="11.453125" style="8" customWidth="1"/>
    <col min="9237" max="9472" width="11.453125" style="8"/>
    <col min="9473" max="9473" width="8" style="8" customWidth="1"/>
    <col min="9474" max="9474" width="22.81640625" style="8" customWidth="1"/>
    <col min="9475" max="9478" width="11.453125" style="8"/>
    <col min="9479" max="9479" width="11.453125" style="8" customWidth="1"/>
    <col min="9480" max="9480" width="11.453125" style="8"/>
    <col min="9481" max="9481" width="106.1796875" style="8" customWidth="1"/>
    <col min="9482" max="9483" width="11.453125" style="8"/>
    <col min="9484" max="9492" width="11.453125" style="8" customWidth="1"/>
    <col min="9493" max="9728" width="11.453125" style="8"/>
    <col min="9729" max="9729" width="8" style="8" customWidth="1"/>
    <col min="9730" max="9730" width="22.81640625" style="8" customWidth="1"/>
    <col min="9731" max="9734" width="11.453125" style="8"/>
    <col min="9735" max="9735" width="11.453125" style="8" customWidth="1"/>
    <col min="9736" max="9736" width="11.453125" style="8"/>
    <col min="9737" max="9737" width="106.1796875" style="8" customWidth="1"/>
    <col min="9738" max="9739" width="11.453125" style="8"/>
    <col min="9740" max="9748" width="11.453125" style="8" customWidth="1"/>
    <col min="9749" max="9984" width="11.453125" style="8"/>
    <col min="9985" max="9985" width="8" style="8" customWidth="1"/>
    <col min="9986" max="9986" width="22.81640625" style="8" customWidth="1"/>
    <col min="9987" max="9990" width="11.453125" style="8"/>
    <col min="9991" max="9991" width="11.453125" style="8" customWidth="1"/>
    <col min="9992" max="9992" width="11.453125" style="8"/>
    <col min="9993" max="9993" width="106.1796875" style="8" customWidth="1"/>
    <col min="9994" max="9995" width="11.453125" style="8"/>
    <col min="9996" max="10004" width="11.453125" style="8" customWidth="1"/>
    <col min="10005" max="10240" width="11.453125" style="8"/>
    <col min="10241" max="10241" width="8" style="8" customWidth="1"/>
    <col min="10242" max="10242" width="22.81640625" style="8" customWidth="1"/>
    <col min="10243" max="10246" width="11.453125" style="8"/>
    <col min="10247" max="10247" width="11.453125" style="8" customWidth="1"/>
    <col min="10248" max="10248" width="11.453125" style="8"/>
    <col min="10249" max="10249" width="106.1796875" style="8" customWidth="1"/>
    <col min="10250" max="10251" width="11.453125" style="8"/>
    <col min="10252" max="10260" width="11.453125" style="8" customWidth="1"/>
    <col min="10261" max="10496" width="11.453125" style="8"/>
    <col min="10497" max="10497" width="8" style="8" customWidth="1"/>
    <col min="10498" max="10498" width="22.81640625" style="8" customWidth="1"/>
    <col min="10499" max="10502" width="11.453125" style="8"/>
    <col min="10503" max="10503" width="11.453125" style="8" customWidth="1"/>
    <col min="10504" max="10504" width="11.453125" style="8"/>
    <col min="10505" max="10505" width="106.1796875" style="8" customWidth="1"/>
    <col min="10506" max="10507" width="11.453125" style="8"/>
    <col min="10508" max="10516" width="11.453125" style="8" customWidth="1"/>
    <col min="10517" max="10752" width="11.453125" style="8"/>
    <col min="10753" max="10753" width="8" style="8" customWidth="1"/>
    <col min="10754" max="10754" width="22.81640625" style="8" customWidth="1"/>
    <col min="10755" max="10758" width="11.453125" style="8"/>
    <col min="10759" max="10759" width="11.453125" style="8" customWidth="1"/>
    <col min="10760" max="10760" width="11.453125" style="8"/>
    <col min="10761" max="10761" width="106.1796875" style="8" customWidth="1"/>
    <col min="10762" max="10763" width="11.453125" style="8"/>
    <col min="10764" max="10772" width="11.453125" style="8" customWidth="1"/>
    <col min="10773" max="11008" width="11.453125" style="8"/>
    <col min="11009" max="11009" width="8" style="8" customWidth="1"/>
    <col min="11010" max="11010" width="22.81640625" style="8" customWidth="1"/>
    <col min="11011" max="11014" width="11.453125" style="8"/>
    <col min="11015" max="11015" width="11.453125" style="8" customWidth="1"/>
    <col min="11016" max="11016" width="11.453125" style="8"/>
    <col min="11017" max="11017" width="106.1796875" style="8" customWidth="1"/>
    <col min="11018" max="11019" width="11.453125" style="8"/>
    <col min="11020" max="11028" width="11.453125" style="8" customWidth="1"/>
    <col min="11029" max="11264" width="11.453125" style="8"/>
    <col min="11265" max="11265" width="8" style="8" customWidth="1"/>
    <col min="11266" max="11266" width="22.81640625" style="8" customWidth="1"/>
    <col min="11267" max="11270" width="11.453125" style="8"/>
    <col min="11271" max="11271" width="11.453125" style="8" customWidth="1"/>
    <col min="11272" max="11272" width="11.453125" style="8"/>
    <col min="11273" max="11273" width="106.1796875" style="8" customWidth="1"/>
    <col min="11274" max="11275" width="11.453125" style="8"/>
    <col min="11276" max="11284" width="11.453125" style="8" customWidth="1"/>
    <col min="11285" max="11520" width="11.453125" style="8"/>
    <col min="11521" max="11521" width="8" style="8" customWidth="1"/>
    <col min="11522" max="11522" width="22.81640625" style="8" customWidth="1"/>
    <col min="11523" max="11526" width="11.453125" style="8"/>
    <col min="11527" max="11527" width="11.453125" style="8" customWidth="1"/>
    <col min="11528" max="11528" width="11.453125" style="8"/>
    <col min="11529" max="11529" width="106.1796875" style="8" customWidth="1"/>
    <col min="11530" max="11531" width="11.453125" style="8"/>
    <col min="11532" max="11540" width="11.453125" style="8" customWidth="1"/>
    <col min="11541" max="11776" width="11.453125" style="8"/>
    <col min="11777" max="11777" width="8" style="8" customWidth="1"/>
    <col min="11778" max="11778" width="22.81640625" style="8" customWidth="1"/>
    <col min="11779" max="11782" width="11.453125" style="8"/>
    <col min="11783" max="11783" width="11.453125" style="8" customWidth="1"/>
    <col min="11784" max="11784" width="11.453125" style="8"/>
    <col min="11785" max="11785" width="106.1796875" style="8" customWidth="1"/>
    <col min="11786" max="11787" width="11.453125" style="8"/>
    <col min="11788" max="11796" width="11.453125" style="8" customWidth="1"/>
    <col min="11797" max="12032" width="11.453125" style="8"/>
    <col min="12033" max="12033" width="8" style="8" customWidth="1"/>
    <col min="12034" max="12034" width="22.81640625" style="8" customWidth="1"/>
    <col min="12035" max="12038" width="11.453125" style="8"/>
    <col min="12039" max="12039" width="11.453125" style="8" customWidth="1"/>
    <col min="12040" max="12040" width="11.453125" style="8"/>
    <col min="12041" max="12041" width="106.1796875" style="8" customWidth="1"/>
    <col min="12042" max="12043" width="11.453125" style="8"/>
    <col min="12044" max="12052" width="11.453125" style="8" customWidth="1"/>
    <col min="12053" max="12288" width="11.453125" style="8"/>
    <col min="12289" max="12289" width="8" style="8" customWidth="1"/>
    <col min="12290" max="12290" width="22.81640625" style="8" customWidth="1"/>
    <col min="12291" max="12294" width="11.453125" style="8"/>
    <col min="12295" max="12295" width="11.453125" style="8" customWidth="1"/>
    <col min="12296" max="12296" width="11.453125" style="8"/>
    <col min="12297" max="12297" width="106.1796875" style="8" customWidth="1"/>
    <col min="12298" max="12299" width="11.453125" style="8"/>
    <col min="12300" max="12308" width="11.453125" style="8" customWidth="1"/>
    <col min="12309" max="12544" width="11.453125" style="8"/>
    <col min="12545" max="12545" width="8" style="8" customWidth="1"/>
    <col min="12546" max="12546" width="22.81640625" style="8" customWidth="1"/>
    <col min="12547" max="12550" width="11.453125" style="8"/>
    <col min="12551" max="12551" width="11.453125" style="8" customWidth="1"/>
    <col min="12552" max="12552" width="11.453125" style="8"/>
    <col min="12553" max="12553" width="106.1796875" style="8" customWidth="1"/>
    <col min="12554" max="12555" width="11.453125" style="8"/>
    <col min="12556" max="12564" width="11.453125" style="8" customWidth="1"/>
    <col min="12565" max="12800" width="11.453125" style="8"/>
    <col min="12801" max="12801" width="8" style="8" customWidth="1"/>
    <col min="12802" max="12802" width="22.81640625" style="8" customWidth="1"/>
    <col min="12803" max="12806" width="11.453125" style="8"/>
    <col min="12807" max="12807" width="11.453125" style="8" customWidth="1"/>
    <col min="12808" max="12808" width="11.453125" style="8"/>
    <col min="12809" max="12809" width="106.1796875" style="8" customWidth="1"/>
    <col min="12810" max="12811" width="11.453125" style="8"/>
    <col min="12812" max="12820" width="11.453125" style="8" customWidth="1"/>
    <col min="12821" max="13056" width="11.453125" style="8"/>
    <col min="13057" max="13057" width="8" style="8" customWidth="1"/>
    <col min="13058" max="13058" width="22.81640625" style="8" customWidth="1"/>
    <col min="13059" max="13062" width="11.453125" style="8"/>
    <col min="13063" max="13063" width="11.453125" style="8" customWidth="1"/>
    <col min="13064" max="13064" width="11.453125" style="8"/>
    <col min="13065" max="13065" width="106.1796875" style="8" customWidth="1"/>
    <col min="13066" max="13067" width="11.453125" style="8"/>
    <col min="13068" max="13076" width="11.453125" style="8" customWidth="1"/>
    <col min="13077" max="13312" width="11.453125" style="8"/>
    <col min="13313" max="13313" width="8" style="8" customWidth="1"/>
    <col min="13314" max="13314" width="22.81640625" style="8" customWidth="1"/>
    <col min="13315" max="13318" width="11.453125" style="8"/>
    <col min="13319" max="13319" width="11.453125" style="8" customWidth="1"/>
    <col min="13320" max="13320" width="11.453125" style="8"/>
    <col min="13321" max="13321" width="106.1796875" style="8" customWidth="1"/>
    <col min="13322" max="13323" width="11.453125" style="8"/>
    <col min="13324" max="13332" width="11.453125" style="8" customWidth="1"/>
    <col min="13333" max="13568" width="11.453125" style="8"/>
    <col min="13569" max="13569" width="8" style="8" customWidth="1"/>
    <col min="13570" max="13570" width="22.81640625" style="8" customWidth="1"/>
    <col min="13571" max="13574" width="11.453125" style="8"/>
    <col min="13575" max="13575" width="11.453125" style="8" customWidth="1"/>
    <col min="13576" max="13576" width="11.453125" style="8"/>
    <col min="13577" max="13577" width="106.1796875" style="8" customWidth="1"/>
    <col min="13578" max="13579" width="11.453125" style="8"/>
    <col min="13580" max="13588" width="11.453125" style="8" customWidth="1"/>
    <col min="13589" max="13824" width="11.453125" style="8"/>
    <col min="13825" max="13825" width="8" style="8" customWidth="1"/>
    <col min="13826" max="13826" width="22.81640625" style="8" customWidth="1"/>
    <col min="13827" max="13830" width="11.453125" style="8"/>
    <col min="13831" max="13831" width="11.453125" style="8" customWidth="1"/>
    <col min="13832" max="13832" width="11.453125" style="8"/>
    <col min="13833" max="13833" width="106.1796875" style="8" customWidth="1"/>
    <col min="13834" max="13835" width="11.453125" style="8"/>
    <col min="13836" max="13844" width="11.453125" style="8" customWidth="1"/>
    <col min="13845" max="14080" width="11.453125" style="8"/>
    <col min="14081" max="14081" width="8" style="8" customWidth="1"/>
    <col min="14082" max="14082" width="22.81640625" style="8" customWidth="1"/>
    <col min="14083" max="14086" width="11.453125" style="8"/>
    <col min="14087" max="14087" width="11.453125" style="8" customWidth="1"/>
    <col min="14088" max="14088" width="11.453125" style="8"/>
    <col min="14089" max="14089" width="106.1796875" style="8" customWidth="1"/>
    <col min="14090" max="14091" width="11.453125" style="8"/>
    <col min="14092" max="14100" width="11.453125" style="8" customWidth="1"/>
    <col min="14101" max="14336" width="11.453125" style="8"/>
    <col min="14337" max="14337" width="8" style="8" customWidth="1"/>
    <col min="14338" max="14338" width="22.81640625" style="8" customWidth="1"/>
    <col min="14339" max="14342" width="11.453125" style="8"/>
    <col min="14343" max="14343" width="11.453125" style="8" customWidth="1"/>
    <col min="14344" max="14344" width="11.453125" style="8"/>
    <col min="14345" max="14345" width="106.1796875" style="8" customWidth="1"/>
    <col min="14346" max="14347" width="11.453125" style="8"/>
    <col min="14348" max="14356" width="11.453125" style="8" customWidth="1"/>
    <col min="14357" max="14592" width="11.453125" style="8"/>
    <col min="14593" max="14593" width="8" style="8" customWidth="1"/>
    <col min="14594" max="14594" width="22.81640625" style="8" customWidth="1"/>
    <col min="14595" max="14598" width="11.453125" style="8"/>
    <col min="14599" max="14599" width="11.453125" style="8" customWidth="1"/>
    <col min="14600" max="14600" width="11.453125" style="8"/>
    <col min="14601" max="14601" width="106.1796875" style="8" customWidth="1"/>
    <col min="14602" max="14603" width="11.453125" style="8"/>
    <col min="14604" max="14612" width="11.453125" style="8" customWidth="1"/>
    <col min="14613" max="14848" width="11.453125" style="8"/>
    <col min="14849" max="14849" width="8" style="8" customWidth="1"/>
    <col min="14850" max="14850" width="22.81640625" style="8" customWidth="1"/>
    <col min="14851" max="14854" width="11.453125" style="8"/>
    <col min="14855" max="14855" width="11.453125" style="8" customWidth="1"/>
    <col min="14856" max="14856" width="11.453125" style="8"/>
    <col min="14857" max="14857" width="106.1796875" style="8" customWidth="1"/>
    <col min="14858" max="14859" width="11.453125" style="8"/>
    <col min="14860" max="14868" width="11.453125" style="8" customWidth="1"/>
    <col min="14869" max="15104" width="11.453125" style="8"/>
    <col min="15105" max="15105" width="8" style="8" customWidth="1"/>
    <col min="15106" max="15106" width="22.81640625" style="8" customWidth="1"/>
    <col min="15107" max="15110" width="11.453125" style="8"/>
    <col min="15111" max="15111" width="11.453125" style="8" customWidth="1"/>
    <col min="15112" max="15112" width="11.453125" style="8"/>
    <col min="15113" max="15113" width="106.1796875" style="8" customWidth="1"/>
    <col min="15114" max="15115" width="11.453125" style="8"/>
    <col min="15116" max="15124" width="11.453125" style="8" customWidth="1"/>
    <col min="15125" max="15360" width="11.453125" style="8"/>
    <col min="15361" max="15361" width="8" style="8" customWidth="1"/>
    <col min="15362" max="15362" width="22.81640625" style="8" customWidth="1"/>
    <col min="15363" max="15366" width="11.453125" style="8"/>
    <col min="15367" max="15367" width="11.453125" style="8" customWidth="1"/>
    <col min="15368" max="15368" width="11.453125" style="8"/>
    <col min="15369" max="15369" width="106.1796875" style="8" customWidth="1"/>
    <col min="15370" max="15371" width="11.453125" style="8"/>
    <col min="15372" max="15380" width="11.453125" style="8" customWidth="1"/>
    <col min="15381" max="15616" width="11.453125" style="8"/>
    <col min="15617" max="15617" width="8" style="8" customWidth="1"/>
    <col min="15618" max="15618" width="22.81640625" style="8" customWidth="1"/>
    <col min="15619" max="15622" width="11.453125" style="8"/>
    <col min="15623" max="15623" width="11.453125" style="8" customWidth="1"/>
    <col min="15624" max="15624" width="11.453125" style="8"/>
    <col min="15625" max="15625" width="106.1796875" style="8" customWidth="1"/>
    <col min="15626" max="15627" width="11.453125" style="8"/>
    <col min="15628" max="15636" width="11.453125" style="8" customWidth="1"/>
    <col min="15637" max="15872" width="11.453125" style="8"/>
    <col min="15873" max="15873" width="8" style="8" customWidth="1"/>
    <col min="15874" max="15874" width="22.81640625" style="8" customWidth="1"/>
    <col min="15875" max="15878" width="11.453125" style="8"/>
    <col min="15879" max="15879" width="11.453125" style="8" customWidth="1"/>
    <col min="15880" max="15880" width="11.453125" style="8"/>
    <col min="15881" max="15881" width="106.1796875" style="8" customWidth="1"/>
    <col min="15882" max="15883" width="11.453125" style="8"/>
    <col min="15884" max="15892" width="11.453125" style="8" customWidth="1"/>
    <col min="15893" max="16128" width="11.453125" style="8"/>
    <col min="16129" max="16129" width="8" style="8" customWidth="1"/>
    <col min="16130" max="16130" width="22.81640625" style="8" customWidth="1"/>
    <col min="16131" max="16134" width="11.453125" style="8"/>
    <col min="16135" max="16135" width="11.453125" style="8" customWidth="1"/>
    <col min="16136" max="16136" width="11.453125" style="8"/>
    <col min="16137" max="16137" width="106.1796875" style="8" customWidth="1"/>
    <col min="16138" max="16139" width="11.453125" style="8"/>
    <col min="16140" max="16148" width="11.453125" style="8" customWidth="1"/>
    <col min="16149" max="16384" width="11.453125" style="8"/>
  </cols>
  <sheetData>
    <row r="1" spans="1:9" ht="96" customHeight="1" thickBot="1" x14ac:dyDescent="0.3">
      <c r="A1" s="108"/>
    </row>
    <row r="2" spans="1:9" ht="23.25" customHeight="1" thickBot="1" x14ac:dyDescent="0.3">
      <c r="B2" s="123" t="s">
        <v>0</v>
      </c>
      <c r="C2" s="124"/>
      <c r="D2" s="124"/>
      <c r="E2" s="124"/>
      <c r="F2" s="124"/>
      <c r="G2" s="124"/>
      <c r="H2" s="124"/>
      <c r="I2" s="125"/>
    </row>
    <row r="3" spans="1:9" ht="9.75" customHeight="1" thickBot="1" x14ac:dyDescent="0.3"/>
    <row r="4" spans="1:9" ht="402" customHeight="1" x14ac:dyDescent="0.25">
      <c r="B4" s="9" t="s">
        <v>1</v>
      </c>
      <c r="C4" s="126" t="s">
        <v>709</v>
      </c>
      <c r="D4" s="127"/>
      <c r="E4" s="127"/>
      <c r="F4" s="127"/>
      <c r="G4" s="127"/>
      <c r="H4" s="127"/>
      <c r="I4" s="128"/>
    </row>
    <row r="5" spans="1:9" ht="78" customHeight="1" thickBot="1" x14ac:dyDescent="0.3">
      <c r="B5" s="10" t="s">
        <v>2</v>
      </c>
      <c r="C5" s="116" t="s">
        <v>711</v>
      </c>
      <c r="D5" s="116"/>
      <c r="E5" s="116"/>
      <c r="F5" s="116"/>
      <c r="G5" s="116"/>
      <c r="H5" s="116"/>
      <c r="I5" s="117"/>
    </row>
    <row r="6" spans="1:9" ht="11.25" customHeight="1" thickBot="1" x14ac:dyDescent="0.3"/>
    <row r="7" spans="1:9" ht="18.75" customHeight="1" thickBot="1" x14ac:dyDescent="0.3">
      <c r="B7" s="129" t="s">
        <v>3</v>
      </c>
      <c r="C7" s="130"/>
      <c r="D7" s="130"/>
      <c r="E7" s="130"/>
      <c r="F7" s="130"/>
      <c r="G7" s="130"/>
      <c r="H7" s="130"/>
      <c r="I7" s="131"/>
    </row>
    <row r="8" spans="1:9" ht="46.5" customHeight="1" x14ac:dyDescent="0.25">
      <c r="B8" s="86" t="s">
        <v>4</v>
      </c>
      <c r="C8" s="132" t="s">
        <v>703</v>
      </c>
      <c r="D8" s="132"/>
      <c r="E8" s="132"/>
      <c r="F8" s="132"/>
      <c r="G8" s="132"/>
      <c r="H8" s="132"/>
      <c r="I8" s="133"/>
    </row>
    <row r="9" spans="1:9" ht="46.5" customHeight="1" x14ac:dyDescent="0.25">
      <c r="B9" s="11" t="s">
        <v>5</v>
      </c>
      <c r="C9" s="110" t="s">
        <v>6</v>
      </c>
      <c r="D9" s="110"/>
      <c r="E9" s="110"/>
      <c r="F9" s="110"/>
      <c r="G9" s="110"/>
      <c r="H9" s="110"/>
      <c r="I9" s="111"/>
    </row>
    <row r="10" spans="1:9" ht="19.5" customHeight="1" x14ac:dyDescent="0.25">
      <c r="B10" s="11" t="s">
        <v>7</v>
      </c>
      <c r="C10" s="110" t="s">
        <v>8</v>
      </c>
      <c r="D10" s="110"/>
      <c r="E10" s="110"/>
      <c r="F10" s="110"/>
      <c r="G10" s="110"/>
      <c r="H10" s="110"/>
      <c r="I10" s="111"/>
    </row>
    <row r="11" spans="1:9" ht="19.5" customHeight="1" x14ac:dyDescent="0.25">
      <c r="B11" s="11" t="s">
        <v>704</v>
      </c>
      <c r="C11" s="110" t="s">
        <v>9</v>
      </c>
      <c r="D11" s="110"/>
      <c r="E11" s="110"/>
      <c r="F11" s="110"/>
      <c r="G11" s="110"/>
      <c r="H11" s="110"/>
      <c r="I11" s="111"/>
    </row>
    <row r="12" spans="1:9" ht="19.5" customHeight="1" x14ac:dyDescent="0.25">
      <c r="B12" s="11" t="s">
        <v>10</v>
      </c>
      <c r="C12" s="110" t="str">
        <f>"Please input the rates in: " &amp; Currency &amp; "."</f>
        <v>Please input the rates in: British Pound - GBP.</v>
      </c>
      <c r="D12" s="110"/>
      <c r="E12" s="110"/>
      <c r="F12" s="110"/>
      <c r="G12" s="110"/>
      <c r="H12" s="110"/>
      <c r="I12" s="111"/>
    </row>
    <row r="13" spans="1:9" ht="19.5" customHeight="1" x14ac:dyDescent="0.25">
      <c r="B13" s="11" t="s">
        <v>11</v>
      </c>
      <c r="C13" s="110" t="s">
        <v>12</v>
      </c>
      <c r="D13" s="110"/>
      <c r="E13" s="110"/>
      <c r="F13" s="110"/>
      <c r="G13" s="110"/>
      <c r="H13" s="110"/>
      <c r="I13" s="111"/>
    </row>
    <row r="14" spans="1:9" ht="19.5" customHeight="1" x14ac:dyDescent="0.25">
      <c r="B14" s="11" t="s">
        <v>13</v>
      </c>
      <c r="C14" s="110" t="s">
        <v>14</v>
      </c>
      <c r="D14" s="110"/>
      <c r="E14" s="110"/>
      <c r="F14" s="110"/>
      <c r="G14" s="110"/>
      <c r="H14" s="110"/>
      <c r="I14" s="111"/>
    </row>
    <row r="15" spans="1:9" ht="36" customHeight="1" x14ac:dyDescent="0.25">
      <c r="B15" s="11" t="s">
        <v>15</v>
      </c>
      <c r="C15" s="110" t="s">
        <v>16</v>
      </c>
      <c r="D15" s="110"/>
      <c r="E15" s="110"/>
      <c r="F15" s="110"/>
      <c r="G15" s="110"/>
      <c r="H15" s="110"/>
      <c r="I15" s="111"/>
    </row>
    <row r="16" spans="1:9" ht="46.25" customHeight="1" x14ac:dyDescent="0.25">
      <c r="B16" s="11" t="s">
        <v>17</v>
      </c>
      <c r="C16" s="110" t="s">
        <v>710</v>
      </c>
      <c r="D16" s="110"/>
      <c r="E16" s="110"/>
      <c r="F16" s="110"/>
      <c r="G16" s="110"/>
      <c r="H16" s="110"/>
      <c r="I16" s="111"/>
    </row>
    <row r="17" spans="2:9" ht="19.5" customHeight="1" thickBot="1" x14ac:dyDescent="0.3">
      <c r="B17" s="12" t="s">
        <v>18</v>
      </c>
      <c r="C17" s="116" t="s">
        <v>19</v>
      </c>
      <c r="D17" s="116"/>
      <c r="E17" s="116"/>
      <c r="F17" s="116"/>
      <c r="G17" s="116"/>
      <c r="H17" s="116"/>
      <c r="I17" s="117"/>
    </row>
    <row r="18" spans="2:9" ht="9" customHeight="1" thickBot="1" x14ac:dyDescent="0.3">
      <c r="B18" s="8"/>
    </row>
    <row r="19" spans="2:9" ht="18" customHeight="1" x14ac:dyDescent="0.25">
      <c r="B19" s="118" t="s">
        <v>20</v>
      </c>
      <c r="C19" s="119"/>
      <c r="D19" s="119"/>
      <c r="E19" s="119"/>
      <c r="F19" s="119"/>
      <c r="G19" s="119"/>
      <c r="H19" s="119"/>
      <c r="I19" s="120"/>
    </row>
    <row r="20" spans="2:9" s="13" customFormat="1" ht="15" customHeight="1" x14ac:dyDescent="0.25">
      <c r="B20" s="63">
        <v>1</v>
      </c>
      <c r="C20" s="114" t="s">
        <v>21</v>
      </c>
      <c r="D20" s="114"/>
      <c r="E20" s="114"/>
      <c r="F20" s="114"/>
      <c r="G20" s="114"/>
      <c r="H20" s="114"/>
      <c r="I20" s="115"/>
    </row>
    <row r="21" spans="2:9" s="13" customFormat="1" ht="15" customHeight="1" x14ac:dyDescent="0.25">
      <c r="B21" s="63">
        <v>2</v>
      </c>
      <c r="C21" s="121" t="s">
        <v>22</v>
      </c>
      <c r="D21" s="121"/>
      <c r="E21" s="121"/>
      <c r="F21" s="121"/>
      <c r="G21" s="121"/>
      <c r="H21" s="121"/>
      <c r="I21" s="122"/>
    </row>
    <row r="22" spans="2:9" s="13" customFormat="1" ht="15" customHeight="1" x14ac:dyDescent="0.25">
      <c r="B22" s="63">
        <v>3</v>
      </c>
      <c r="C22" s="114" t="s">
        <v>23</v>
      </c>
      <c r="D22" s="114"/>
      <c r="E22" s="114"/>
      <c r="F22" s="114"/>
      <c r="G22" s="114"/>
      <c r="H22" s="114"/>
      <c r="I22" s="115"/>
    </row>
    <row r="23" spans="2:9" ht="45" customHeight="1" thickBot="1" x14ac:dyDescent="0.3">
      <c r="B23" s="64">
        <v>4</v>
      </c>
      <c r="C23" s="112" t="s">
        <v>706</v>
      </c>
      <c r="D23" s="112"/>
      <c r="E23" s="112"/>
      <c r="F23" s="112"/>
      <c r="G23" s="112"/>
      <c r="H23" s="112"/>
      <c r="I23" s="113"/>
    </row>
    <row r="24" spans="2:9" x14ac:dyDescent="0.25">
      <c r="B24" s="14"/>
      <c r="C24" s="15"/>
      <c r="D24" s="15"/>
      <c r="E24" s="15"/>
      <c r="F24" s="15"/>
      <c r="G24" s="15"/>
      <c r="H24" s="15"/>
      <c r="I24" s="15"/>
    </row>
    <row r="25" spans="2:9" x14ac:dyDescent="0.25">
      <c r="B25" s="42" t="s">
        <v>24</v>
      </c>
      <c r="C25" s="45"/>
      <c r="D25" s="45"/>
      <c r="E25" s="45"/>
      <c r="F25" s="45"/>
      <c r="G25" s="45"/>
      <c r="H25" s="45"/>
      <c r="I25" s="45"/>
    </row>
    <row r="39" spans="7:7" x14ac:dyDescent="0.25">
      <c r="G39" s="26"/>
    </row>
  </sheetData>
  <sheetProtection algorithmName="SHA-512" hashValue="RkV91+qEqZuVSuNk3qBcrUl1yIN1fkhIC2lQgqht8plAqlH1y3e+RV8gTfBnt99zjNBuyXZQ/9lE5ak5bQLOSw==" saltValue="pD9X0g5TTOB+R7mVdwSigg==" spinCount="100000" sheet="1" objects="1" scenarios="1" selectLockedCells="1"/>
  <mergeCells count="19">
    <mergeCell ref="C9:I9"/>
    <mergeCell ref="C14:I14"/>
    <mergeCell ref="B2:I2"/>
    <mergeCell ref="C4:I4"/>
    <mergeCell ref="C5:I5"/>
    <mergeCell ref="B7:I7"/>
    <mergeCell ref="C8:I8"/>
    <mergeCell ref="C10:I10"/>
    <mergeCell ref="C11:I11"/>
    <mergeCell ref="C15:I15"/>
    <mergeCell ref="C12:I12"/>
    <mergeCell ref="C13:I13"/>
    <mergeCell ref="C23:I23"/>
    <mergeCell ref="C22:I22"/>
    <mergeCell ref="C17:I17"/>
    <mergeCell ref="C16:I16"/>
    <mergeCell ref="B19:I19"/>
    <mergeCell ref="C20:I20"/>
    <mergeCell ref="C21:I21"/>
  </mergeCells>
  <pageMargins left="0.70866141732283472" right="0.70866141732283472" top="0.74803149606299213" bottom="0.74803149606299213" header="0.31496062992125984" footer="0.31496062992125984"/>
  <pageSetup paperSize="9" scale="66" orientation="landscape"/>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M114"/>
  <sheetViews>
    <sheetView showGridLines="0" showRowColHeaders="0" workbookViewId="0">
      <selection activeCell="F10" sqref="F10"/>
    </sheetView>
  </sheetViews>
  <sheetFormatPr defaultColWidth="8.81640625" defaultRowHeight="12.5" x14ac:dyDescent="0.25"/>
  <cols>
    <col min="1" max="1" width="29.81640625" style="26" customWidth="1"/>
    <col min="2" max="2" width="8.81640625" style="26" hidden="1" customWidth="1"/>
    <col min="3" max="3" width="45.1796875" style="26" hidden="1" customWidth="1"/>
    <col min="4" max="4" width="41.453125" style="26" hidden="1" customWidth="1"/>
    <col min="5" max="5" width="41.453125" style="26" customWidth="1"/>
    <col min="6" max="6" width="36.36328125" style="26" customWidth="1"/>
    <col min="7" max="7" width="15.453125" style="22" customWidth="1"/>
    <col min="8" max="8" width="0.453125" style="26" customWidth="1"/>
    <col min="9" max="9" width="2.36328125" style="26" customWidth="1"/>
    <col min="10" max="10" width="0.453125" style="26" customWidth="1"/>
    <col min="11" max="11" width="29.81640625" style="26" bestFit="1" customWidth="1"/>
    <col min="12" max="12" width="30.1796875" style="26" customWidth="1"/>
    <col min="13" max="13" width="18.6328125" style="26" bestFit="1" customWidth="1"/>
    <col min="14" max="16384" width="8.81640625" style="26"/>
  </cols>
  <sheetData>
    <row r="1" spans="2:13" x14ac:dyDescent="0.25">
      <c r="B1" s="49" t="s">
        <v>516</v>
      </c>
      <c r="C1" s="49" t="s">
        <v>516</v>
      </c>
      <c r="D1" s="49" t="s">
        <v>516</v>
      </c>
    </row>
    <row r="2" spans="2:13" ht="19.5" x14ac:dyDescent="0.35">
      <c r="E2" s="142" t="s">
        <v>664</v>
      </c>
      <c r="F2" s="142"/>
      <c r="G2" s="142"/>
      <c r="I2" s="41"/>
      <c r="J2" s="41"/>
      <c r="K2" s="41"/>
      <c r="L2" s="41"/>
      <c r="M2" s="41"/>
    </row>
    <row r="3" spans="2:13" ht="14.25" customHeight="1" thickBot="1" x14ac:dyDescent="0.4">
      <c r="E3" s="97"/>
      <c r="F3" s="97"/>
      <c r="G3" s="97"/>
      <c r="I3" s="41"/>
      <c r="J3" s="41"/>
      <c r="K3" s="41"/>
      <c r="L3" s="41"/>
      <c r="M3" s="41"/>
    </row>
    <row r="4" spans="2:13" s="1" customFormat="1" ht="15" customHeight="1" thickBot="1" x14ac:dyDescent="0.3">
      <c r="E4" s="138"/>
      <c r="F4" s="139"/>
      <c r="H4" s="26"/>
      <c r="K4" s="21"/>
      <c r="L4" s="21"/>
      <c r="M4" s="21"/>
    </row>
    <row r="5" spans="2:13" ht="15" customHeight="1" x14ac:dyDescent="0.25">
      <c r="E5" s="40" t="s">
        <v>517</v>
      </c>
      <c r="F5" s="93" t="s">
        <v>653</v>
      </c>
      <c r="K5" s="8"/>
      <c r="L5" s="8"/>
      <c r="M5" s="8"/>
    </row>
    <row r="6" spans="2:13" ht="29" customHeight="1" x14ac:dyDescent="0.25">
      <c r="E6" s="39" t="s">
        <v>518</v>
      </c>
      <c r="F6" s="109" t="s">
        <v>736</v>
      </c>
    </row>
    <row r="7" spans="2:13" ht="15" customHeight="1" thickBot="1" x14ac:dyDescent="0.3">
      <c r="E7" s="53" t="s">
        <v>147</v>
      </c>
      <c r="F7" s="94" t="s">
        <v>155</v>
      </c>
    </row>
    <row r="8" spans="2:13" ht="17.25" customHeight="1" thickBot="1" x14ac:dyDescent="0.4">
      <c r="E8" s="97"/>
      <c r="F8" s="97"/>
      <c r="G8" s="26"/>
      <c r="I8" s="41"/>
      <c r="J8" s="41"/>
      <c r="K8" s="41"/>
      <c r="L8" s="41"/>
      <c r="M8" s="41"/>
    </row>
    <row r="9" spans="2:13" ht="15" customHeight="1" thickBot="1" x14ac:dyDescent="0.3">
      <c r="E9" s="140" t="s">
        <v>519</v>
      </c>
      <c r="F9" s="141"/>
      <c r="G9" s="26"/>
      <c r="K9" s="23"/>
      <c r="L9" s="23"/>
      <c r="M9" s="38"/>
    </row>
    <row r="10" spans="2:13" ht="15" customHeight="1" x14ac:dyDescent="0.25">
      <c r="E10" s="40" t="s">
        <v>520</v>
      </c>
      <c r="F10" s="65"/>
      <c r="G10" s="26"/>
      <c r="K10" s="46"/>
      <c r="L10" s="8"/>
      <c r="M10" s="47"/>
    </row>
    <row r="11" spans="2:13" ht="15" customHeight="1" x14ac:dyDescent="0.25">
      <c r="E11" s="39" t="s">
        <v>521</v>
      </c>
      <c r="F11" s="66"/>
      <c r="G11" s="26"/>
      <c r="K11" s="5"/>
      <c r="L11" s="5"/>
      <c r="M11" s="5"/>
    </row>
    <row r="12" spans="2:13" ht="15" customHeight="1" x14ac:dyDescent="0.25">
      <c r="E12" s="39" t="s">
        <v>522</v>
      </c>
      <c r="F12" s="66"/>
      <c r="G12" s="26"/>
    </row>
    <row r="13" spans="2:13" ht="15" customHeight="1" x14ac:dyDescent="0.25">
      <c r="E13" s="39" t="s">
        <v>523</v>
      </c>
      <c r="F13" s="66"/>
      <c r="G13" s="26"/>
    </row>
    <row r="14" spans="2:13" ht="15" customHeight="1" x14ac:dyDescent="0.25">
      <c r="E14" s="39" t="s">
        <v>524</v>
      </c>
      <c r="F14" s="67"/>
      <c r="G14" s="26"/>
    </row>
    <row r="15" spans="2:13" ht="15" customHeight="1" x14ac:dyDescent="0.25">
      <c r="E15" s="39" t="s">
        <v>148</v>
      </c>
      <c r="F15" s="66"/>
      <c r="G15" s="26"/>
    </row>
    <row r="16" spans="2:13" ht="15" customHeight="1" x14ac:dyDescent="0.25">
      <c r="E16" s="39" t="s">
        <v>525</v>
      </c>
      <c r="F16" s="66"/>
      <c r="G16" s="26"/>
    </row>
    <row r="17" spans="1:9" ht="15" customHeight="1" x14ac:dyDescent="0.25">
      <c r="E17" s="39" t="s">
        <v>526</v>
      </c>
      <c r="F17" s="83"/>
      <c r="G17" s="26"/>
    </row>
    <row r="18" spans="1:9" ht="15" customHeight="1" x14ac:dyDescent="0.25">
      <c r="E18" s="39" t="s">
        <v>527</v>
      </c>
      <c r="F18" s="85"/>
    </row>
    <row r="19" spans="1:9" ht="15" customHeight="1" x14ac:dyDescent="0.25">
      <c r="E19" s="39" t="s">
        <v>11</v>
      </c>
      <c r="F19" s="84"/>
      <c r="G19" s="26"/>
    </row>
    <row r="20" spans="1:9" ht="15" customHeight="1" x14ac:dyDescent="0.25">
      <c r="E20" s="39" t="s">
        <v>528</v>
      </c>
      <c r="F20" s="84"/>
      <c r="G20" s="26"/>
    </row>
    <row r="21" spans="1:9" ht="15" customHeight="1" x14ac:dyDescent="0.25">
      <c r="E21" s="39" t="s">
        <v>529</v>
      </c>
      <c r="F21" s="68"/>
      <c r="G21" s="26"/>
    </row>
    <row r="22" spans="1:9" ht="15" customHeight="1" thickBot="1" x14ac:dyDescent="0.3">
      <c r="E22" s="53" t="s">
        <v>530</v>
      </c>
      <c r="F22" s="69"/>
      <c r="G22" s="26"/>
    </row>
    <row r="23" spans="1:9" ht="13" thickBot="1" x14ac:dyDescent="0.3"/>
    <row r="24" spans="1:9" ht="40.5" customHeight="1" x14ac:dyDescent="0.25">
      <c r="E24" s="60" t="s">
        <v>531</v>
      </c>
      <c r="F24" s="61" t="s">
        <v>7</v>
      </c>
      <c r="G24" s="62" t="str">
        <f>"Hourly rate (Gross, " &amp; IF(F7="","TBC",RIGHT(F7,3)) &amp; ")"</f>
        <v>Hourly rate (Gross, GBP)</v>
      </c>
    </row>
    <row r="25" spans="1:9" ht="13.5" customHeight="1" x14ac:dyDescent="0.25">
      <c r="G25" s="26"/>
    </row>
    <row r="26" spans="1:9" x14ac:dyDescent="0.25">
      <c r="E26" s="6" t="s">
        <v>26</v>
      </c>
      <c r="F26" s="58" t="s">
        <v>532</v>
      </c>
      <c r="G26" s="26"/>
    </row>
    <row r="27" spans="1:9" hidden="1" x14ac:dyDescent="0.25">
      <c r="A27" s="49" t="s">
        <v>533</v>
      </c>
      <c r="D27" s="26" t="str">
        <f>$E$26</f>
        <v>Agency Management</v>
      </c>
      <c r="E27" s="55"/>
      <c r="F27" s="56"/>
      <c r="G27" s="70"/>
      <c r="I27" s="57" t="s">
        <v>534</v>
      </c>
    </row>
    <row r="28" spans="1:9" ht="15.5" x14ac:dyDescent="0.35">
      <c r="A28" s="49"/>
      <c r="B28" s="26">
        <v>1001</v>
      </c>
      <c r="C28" s="26" t="s">
        <v>613</v>
      </c>
      <c r="D28" s="26" t="str">
        <f t="shared" ref="D28:D30" si="0">$E$26</f>
        <v>Agency Management</v>
      </c>
      <c r="E28" s="88" t="s">
        <v>34</v>
      </c>
      <c r="F28" s="89" t="s">
        <v>538</v>
      </c>
      <c r="G28" s="105"/>
      <c r="I28" s="57"/>
    </row>
    <row r="29" spans="1:9" ht="15.5" x14ac:dyDescent="0.35">
      <c r="A29" s="49"/>
      <c r="B29" s="26">
        <v>1002</v>
      </c>
      <c r="C29" s="26" t="s">
        <v>614</v>
      </c>
      <c r="D29" s="26" t="str">
        <f t="shared" si="0"/>
        <v>Agency Management</v>
      </c>
      <c r="E29" s="88" t="s">
        <v>42</v>
      </c>
      <c r="F29" s="89" t="s">
        <v>42</v>
      </c>
      <c r="G29" s="105"/>
      <c r="I29" s="57"/>
    </row>
    <row r="30" spans="1:9" x14ac:dyDescent="0.25">
      <c r="A30" s="49"/>
      <c r="D30" s="26" t="str">
        <f t="shared" si="0"/>
        <v>Agency Management</v>
      </c>
      <c r="E30" s="55"/>
      <c r="F30" s="56"/>
      <c r="G30" s="70"/>
      <c r="I30" s="57" t="s">
        <v>534</v>
      </c>
    </row>
    <row r="31" spans="1:9" x14ac:dyDescent="0.25">
      <c r="A31" s="49"/>
      <c r="D31" s="26" t="str">
        <f>$E$26</f>
        <v>Agency Management</v>
      </c>
      <c r="E31" s="55"/>
      <c r="F31" s="56"/>
      <c r="G31" s="70"/>
      <c r="I31" s="57" t="s">
        <v>534</v>
      </c>
    </row>
    <row r="32" spans="1:9" x14ac:dyDescent="0.25">
      <c r="C32" s="26" t="s">
        <v>593</v>
      </c>
      <c r="E32" s="54" t="s">
        <v>27</v>
      </c>
      <c r="F32" s="59" t="s">
        <v>532</v>
      </c>
      <c r="G32" s="26"/>
    </row>
    <row r="33" spans="1:9" hidden="1" x14ac:dyDescent="0.25">
      <c r="A33" s="49" t="s">
        <v>533</v>
      </c>
      <c r="B33" s="26">
        <v>1010</v>
      </c>
      <c r="C33" s="26" t="s">
        <v>593</v>
      </c>
      <c r="D33" s="26" t="str">
        <f t="shared" ref="D33:D45" si="1">$E$32</f>
        <v>Account Management</v>
      </c>
      <c r="E33" s="55"/>
      <c r="F33" s="56"/>
      <c r="G33" s="70"/>
      <c r="I33" s="57" t="s">
        <v>534</v>
      </c>
    </row>
    <row r="34" spans="1:9" ht="15.5" x14ac:dyDescent="0.35">
      <c r="B34" s="26">
        <v>1011</v>
      </c>
      <c r="C34" s="26" t="s">
        <v>616</v>
      </c>
      <c r="D34" s="26" t="str">
        <f t="shared" si="1"/>
        <v>Account Management</v>
      </c>
      <c r="E34" s="88" t="s">
        <v>35</v>
      </c>
      <c r="F34" s="89" t="s">
        <v>657</v>
      </c>
      <c r="G34" s="105"/>
      <c r="I34" s="57"/>
    </row>
    <row r="35" spans="1:9" ht="15.5" x14ac:dyDescent="0.35">
      <c r="B35" s="26">
        <v>1012</v>
      </c>
      <c r="C35" s="26" t="s">
        <v>617</v>
      </c>
      <c r="D35" s="26" t="str">
        <f t="shared" si="1"/>
        <v>Account Management</v>
      </c>
      <c r="E35" s="88" t="s">
        <v>37</v>
      </c>
      <c r="F35" s="89" t="s">
        <v>539</v>
      </c>
      <c r="G35" s="105"/>
      <c r="I35" s="57"/>
    </row>
    <row r="36" spans="1:9" ht="15.5" x14ac:dyDescent="0.35">
      <c r="A36" s="49"/>
      <c r="B36" s="26">
        <v>1013</v>
      </c>
      <c r="C36" s="26" t="s">
        <v>618</v>
      </c>
      <c r="D36" s="26" t="str">
        <f t="shared" si="1"/>
        <v>Account Management</v>
      </c>
      <c r="E36" s="88" t="s">
        <v>37</v>
      </c>
      <c r="F36" s="89" t="s">
        <v>540</v>
      </c>
      <c r="G36" s="105"/>
      <c r="I36" s="57"/>
    </row>
    <row r="37" spans="1:9" ht="15.5" x14ac:dyDescent="0.35">
      <c r="A37" s="49"/>
      <c r="B37" s="26">
        <v>1014</v>
      </c>
      <c r="C37" s="26" t="s">
        <v>619</v>
      </c>
      <c r="D37" s="26" t="str">
        <f t="shared" si="1"/>
        <v>Account Management</v>
      </c>
      <c r="E37" s="88" t="s">
        <v>40</v>
      </c>
      <c r="F37" s="89" t="s">
        <v>541</v>
      </c>
      <c r="G37" s="105"/>
      <c r="I37" s="57"/>
    </row>
    <row r="38" spans="1:9" ht="15.5" x14ac:dyDescent="0.35">
      <c r="A38" s="49"/>
      <c r="B38" s="26">
        <v>1015</v>
      </c>
      <c r="C38" s="26" t="s">
        <v>620</v>
      </c>
      <c r="D38" s="26" t="str">
        <f t="shared" si="1"/>
        <v>Account Management</v>
      </c>
      <c r="E38" s="88" t="s">
        <v>40</v>
      </c>
      <c r="F38" s="89" t="s">
        <v>542</v>
      </c>
      <c r="G38" s="105"/>
      <c r="I38" s="57"/>
    </row>
    <row r="39" spans="1:9" ht="15.5" x14ac:dyDescent="0.35">
      <c r="A39" s="49"/>
      <c r="B39" s="26">
        <v>1016</v>
      </c>
      <c r="C39" s="26" t="s">
        <v>621</v>
      </c>
      <c r="D39" s="26" t="str">
        <f t="shared" si="1"/>
        <v>Account Management</v>
      </c>
      <c r="E39" s="88" t="s">
        <v>43</v>
      </c>
      <c r="F39" s="89" t="s">
        <v>543</v>
      </c>
      <c r="G39" s="105"/>
      <c r="I39" s="57"/>
    </row>
    <row r="40" spans="1:9" ht="15.5" x14ac:dyDescent="0.35">
      <c r="A40" s="49"/>
      <c r="B40" s="26">
        <v>1017</v>
      </c>
      <c r="C40" s="26" t="s">
        <v>622</v>
      </c>
      <c r="D40" s="26" t="str">
        <f t="shared" si="1"/>
        <v>Account Management</v>
      </c>
      <c r="E40" s="88" t="s">
        <v>43</v>
      </c>
      <c r="F40" s="89" t="s">
        <v>544</v>
      </c>
      <c r="G40" s="105"/>
      <c r="I40" s="57"/>
    </row>
    <row r="41" spans="1:9" ht="15.5" x14ac:dyDescent="0.35">
      <c r="A41" s="49"/>
      <c r="B41" s="26">
        <v>1018</v>
      </c>
      <c r="C41" s="26" t="s">
        <v>623</v>
      </c>
      <c r="D41" s="26" t="str">
        <f t="shared" si="1"/>
        <v>Account Management</v>
      </c>
      <c r="E41" s="88" t="s">
        <v>46</v>
      </c>
      <c r="F41" s="89" t="s">
        <v>545</v>
      </c>
      <c r="G41" s="105"/>
      <c r="I41" s="57"/>
    </row>
    <row r="42" spans="1:9" ht="15.5" x14ac:dyDescent="0.35">
      <c r="A42" s="49"/>
      <c r="B42" s="26">
        <v>1019</v>
      </c>
      <c r="C42" s="26" t="s">
        <v>624</v>
      </c>
      <c r="D42" s="26" t="str">
        <f t="shared" si="1"/>
        <v>Account Management</v>
      </c>
      <c r="E42" s="88" t="s">
        <v>46</v>
      </c>
      <c r="F42" s="89" t="s">
        <v>546</v>
      </c>
      <c r="G42" s="105"/>
      <c r="I42" s="57"/>
    </row>
    <row r="43" spans="1:9" x14ac:dyDescent="0.25">
      <c r="A43" s="49"/>
      <c r="C43" s="26" t="s">
        <v>593</v>
      </c>
      <c r="D43" s="26" t="str">
        <f t="shared" si="1"/>
        <v>Account Management</v>
      </c>
      <c r="E43" s="55"/>
      <c r="F43" s="56"/>
      <c r="G43" s="70"/>
      <c r="I43" s="57" t="s">
        <v>534</v>
      </c>
    </row>
    <row r="44" spans="1:9" x14ac:dyDescent="0.25">
      <c r="A44" s="49"/>
      <c r="C44" s="26" t="s">
        <v>593</v>
      </c>
      <c r="D44" s="26" t="str">
        <f t="shared" si="1"/>
        <v>Account Management</v>
      </c>
      <c r="E44" s="55"/>
      <c r="F44" s="56"/>
      <c r="G44" s="70"/>
      <c r="I44" s="57" t="s">
        <v>534</v>
      </c>
    </row>
    <row r="45" spans="1:9" x14ac:dyDescent="0.25">
      <c r="A45" s="49"/>
      <c r="C45" s="26" t="s">
        <v>593</v>
      </c>
      <c r="D45" s="26" t="str">
        <f t="shared" si="1"/>
        <v>Account Management</v>
      </c>
      <c r="E45" s="55"/>
      <c r="F45" s="56"/>
      <c r="G45" s="70"/>
      <c r="I45" s="57" t="s">
        <v>534</v>
      </c>
    </row>
    <row r="46" spans="1:9" x14ac:dyDescent="0.25">
      <c r="C46" s="26" t="s">
        <v>593</v>
      </c>
      <c r="E46" s="6" t="s">
        <v>86</v>
      </c>
      <c r="F46" s="58" t="s">
        <v>532</v>
      </c>
      <c r="G46" s="26"/>
    </row>
    <row r="47" spans="1:9" hidden="1" x14ac:dyDescent="0.25">
      <c r="A47" s="49" t="s">
        <v>533</v>
      </c>
      <c r="B47" s="26">
        <v>1041</v>
      </c>
      <c r="C47" s="26" t="s">
        <v>593</v>
      </c>
      <c r="D47" s="26" t="str">
        <f t="shared" ref="D47:D64" si="2">$E$46</f>
        <v>Project Management</v>
      </c>
      <c r="E47" s="55"/>
      <c r="F47" s="56"/>
      <c r="G47" s="70"/>
      <c r="I47" s="57" t="s">
        <v>534</v>
      </c>
    </row>
    <row r="48" spans="1:9" ht="15.5" x14ac:dyDescent="0.35">
      <c r="B48" s="26">
        <v>1042</v>
      </c>
      <c r="C48" s="26" t="s">
        <v>625</v>
      </c>
      <c r="D48" s="26" t="str">
        <f t="shared" si="2"/>
        <v>Project Management</v>
      </c>
      <c r="E48" s="88" t="s">
        <v>35</v>
      </c>
      <c r="F48" s="89" t="s">
        <v>547</v>
      </c>
      <c r="G48" s="105"/>
      <c r="I48" s="57"/>
    </row>
    <row r="49" spans="1:9" ht="15.5" x14ac:dyDescent="0.35">
      <c r="B49" s="26">
        <v>1043</v>
      </c>
      <c r="C49" s="26" t="s">
        <v>626</v>
      </c>
      <c r="D49" s="26" t="str">
        <f t="shared" si="2"/>
        <v>Project Management</v>
      </c>
      <c r="E49" s="88" t="s">
        <v>37</v>
      </c>
      <c r="F49" s="89" t="s">
        <v>548</v>
      </c>
      <c r="G49" s="105"/>
      <c r="I49" s="57"/>
    </row>
    <row r="50" spans="1:9" ht="15.5" x14ac:dyDescent="0.35">
      <c r="B50" s="26">
        <v>1044</v>
      </c>
      <c r="C50" s="26" t="s">
        <v>627</v>
      </c>
      <c r="D50" s="26" t="str">
        <f t="shared" si="2"/>
        <v>Project Management</v>
      </c>
      <c r="E50" s="88" t="s">
        <v>37</v>
      </c>
      <c r="F50" s="89" t="s">
        <v>549</v>
      </c>
      <c r="G50" s="105"/>
      <c r="I50" s="57"/>
    </row>
    <row r="51" spans="1:9" ht="15.5" x14ac:dyDescent="0.35">
      <c r="B51" s="26">
        <v>1045</v>
      </c>
      <c r="C51" s="26" t="s">
        <v>628</v>
      </c>
      <c r="D51" s="26" t="str">
        <f t="shared" si="2"/>
        <v>Project Management</v>
      </c>
      <c r="E51" s="88" t="s">
        <v>40</v>
      </c>
      <c r="F51" s="89" t="s">
        <v>544</v>
      </c>
      <c r="G51" s="105"/>
      <c r="I51" s="57"/>
    </row>
    <row r="52" spans="1:9" ht="15.5" x14ac:dyDescent="0.35">
      <c r="A52" s="49"/>
      <c r="B52" s="26">
        <v>1046</v>
      </c>
      <c r="C52" s="26" t="s">
        <v>629</v>
      </c>
      <c r="D52" s="26" t="str">
        <f t="shared" si="2"/>
        <v>Project Management</v>
      </c>
      <c r="E52" s="88" t="s">
        <v>46</v>
      </c>
      <c r="F52" s="89" t="s">
        <v>550</v>
      </c>
      <c r="G52" s="105"/>
      <c r="I52" s="57"/>
    </row>
    <row r="53" spans="1:9" ht="15.5" x14ac:dyDescent="0.35">
      <c r="A53" s="49"/>
      <c r="B53" s="26">
        <v>1047</v>
      </c>
      <c r="C53" s="26" t="s">
        <v>630</v>
      </c>
      <c r="D53" s="26" t="str">
        <f t="shared" si="2"/>
        <v>Project Management</v>
      </c>
      <c r="E53" s="88" t="s">
        <v>46</v>
      </c>
      <c r="F53" s="89" t="s">
        <v>551</v>
      </c>
      <c r="G53" s="105"/>
      <c r="I53" s="57"/>
    </row>
    <row r="54" spans="1:9" ht="15.5" x14ac:dyDescent="0.35">
      <c r="A54" s="49"/>
      <c r="B54" s="26">
        <v>1048</v>
      </c>
      <c r="C54" s="26" t="s">
        <v>594</v>
      </c>
      <c r="D54" s="26" t="str">
        <f t="shared" si="2"/>
        <v>Project Management</v>
      </c>
      <c r="E54" s="88" t="s">
        <v>48</v>
      </c>
      <c r="F54" s="89" t="s">
        <v>552</v>
      </c>
      <c r="G54" s="105"/>
      <c r="I54" s="57"/>
    </row>
    <row r="55" spans="1:9" ht="15.5" x14ac:dyDescent="0.35">
      <c r="A55" s="49"/>
      <c r="B55" s="26">
        <v>1049</v>
      </c>
      <c r="C55" s="26" t="s">
        <v>595</v>
      </c>
      <c r="D55" s="26" t="str">
        <f t="shared" si="2"/>
        <v>Project Management</v>
      </c>
      <c r="E55" s="88" t="s">
        <v>48</v>
      </c>
      <c r="F55" s="89" t="s">
        <v>553</v>
      </c>
      <c r="G55" s="105"/>
      <c r="I55" s="57"/>
    </row>
    <row r="56" spans="1:9" ht="15.5" x14ac:dyDescent="0.35">
      <c r="A56" s="49"/>
      <c r="B56" s="26">
        <v>1050</v>
      </c>
      <c r="C56" s="26" t="s">
        <v>596</v>
      </c>
      <c r="D56" s="26" t="str">
        <f t="shared" si="2"/>
        <v>Project Management</v>
      </c>
      <c r="E56" s="88" t="s">
        <v>50</v>
      </c>
      <c r="F56" s="89" t="s">
        <v>554</v>
      </c>
      <c r="G56" s="105"/>
      <c r="I56" s="57"/>
    </row>
    <row r="57" spans="1:9" ht="15.5" x14ac:dyDescent="0.35">
      <c r="A57" s="49"/>
      <c r="B57" s="26">
        <v>1051</v>
      </c>
      <c r="C57" s="26" t="s">
        <v>597</v>
      </c>
      <c r="D57" s="26" t="str">
        <f t="shared" si="2"/>
        <v>Project Management</v>
      </c>
      <c r="E57" s="88" t="s">
        <v>50</v>
      </c>
      <c r="F57" s="89" t="s">
        <v>555</v>
      </c>
      <c r="G57" s="105"/>
      <c r="I57" s="57"/>
    </row>
    <row r="58" spans="1:9" ht="15.5" x14ac:dyDescent="0.35">
      <c r="A58" s="49"/>
      <c r="B58" s="26">
        <v>1052</v>
      </c>
      <c r="C58" s="26" t="s">
        <v>598</v>
      </c>
      <c r="D58" s="26" t="str">
        <f t="shared" si="2"/>
        <v>Project Management</v>
      </c>
      <c r="E58" s="88" t="s">
        <v>52</v>
      </c>
      <c r="F58" s="89" t="s">
        <v>559</v>
      </c>
      <c r="G58" s="105"/>
      <c r="I58" s="57"/>
    </row>
    <row r="59" spans="1:9" ht="15.5" x14ac:dyDescent="0.35">
      <c r="A59" s="49"/>
      <c r="B59" s="26">
        <v>1053</v>
      </c>
      <c r="C59" s="26" t="s">
        <v>599</v>
      </c>
      <c r="D59" s="26" t="str">
        <f t="shared" si="2"/>
        <v>Project Management</v>
      </c>
      <c r="E59" s="88" t="s">
        <v>52</v>
      </c>
      <c r="F59" s="89" t="s">
        <v>556</v>
      </c>
      <c r="G59" s="105"/>
      <c r="I59" s="57"/>
    </row>
    <row r="60" spans="1:9" ht="15.5" x14ac:dyDescent="0.35">
      <c r="A60" s="49"/>
      <c r="B60" s="26">
        <v>1054</v>
      </c>
      <c r="C60" s="26" t="s">
        <v>600</v>
      </c>
      <c r="D60" s="26" t="str">
        <f t="shared" si="2"/>
        <v>Project Management</v>
      </c>
      <c r="E60" s="88" t="s">
        <v>54</v>
      </c>
      <c r="F60" s="89" t="s">
        <v>557</v>
      </c>
      <c r="G60" s="105"/>
      <c r="I60" s="57"/>
    </row>
    <row r="61" spans="1:9" ht="15.5" x14ac:dyDescent="0.35">
      <c r="A61" s="49"/>
      <c r="B61" s="26">
        <v>1055</v>
      </c>
      <c r="C61" s="26" t="s">
        <v>601</v>
      </c>
      <c r="D61" s="26" t="str">
        <f t="shared" si="2"/>
        <v>Project Management</v>
      </c>
      <c r="E61" s="88" t="s">
        <v>54</v>
      </c>
      <c r="F61" s="89" t="s">
        <v>558</v>
      </c>
      <c r="G61" s="105"/>
      <c r="I61" s="57"/>
    </row>
    <row r="62" spans="1:9" x14ac:dyDescent="0.25">
      <c r="A62" s="49"/>
      <c r="C62" s="26" t="s">
        <v>593</v>
      </c>
      <c r="D62" s="26" t="str">
        <f t="shared" si="2"/>
        <v>Project Management</v>
      </c>
      <c r="E62" s="55"/>
      <c r="F62" s="56"/>
      <c r="G62" s="70"/>
      <c r="I62" s="57" t="s">
        <v>534</v>
      </c>
    </row>
    <row r="63" spans="1:9" x14ac:dyDescent="0.25">
      <c r="A63" s="49"/>
      <c r="C63" s="26" t="s">
        <v>593</v>
      </c>
      <c r="D63" s="26" t="str">
        <f t="shared" si="2"/>
        <v>Project Management</v>
      </c>
      <c r="E63" s="55"/>
      <c r="F63" s="56"/>
      <c r="G63" s="70"/>
      <c r="I63" s="57" t="s">
        <v>534</v>
      </c>
    </row>
    <row r="64" spans="1:9" x14ac:dyDescent="0.25">
      <c r="A64" s="49"/>
      <c r="C64" s="26" t="s">
        <v>593</v>
      </c>
      <c r="D64" s="26" t="str">
        <f t="shared" si="2"/>
        <v>Project Management</v>
      </c>
      <c r="E64" s="55"/>
      <c r="F64" s="56"/>
      <c r="G64" s="70"/>
      <c r="I64" s="57" t="s">
        <v>534</v>
      </c>
    </row>
    <row r="65" spans="1:10" x14ac:dyDescent="0.25">
      <c r="C65" s="26" t="s">
        <v>593</v>
      </c>
      <c r="E65" s="6" t="s">
        <v>99</v>
      </c>
      <c r="F65" s="58" t="s">
        <v>532</v>
      </c>
      <c r="G65" s="26"/>
    </row>
    <row r="66" spans="1:10" hidden="1" x14ac:dyDescent="0.25">
      <c r="A66" s="49" t="s">
        <v>533</v>
      </c>
      <c r="B66" s="26">
        <v>1060</v>
      </c>
      <c r="C66" s="26" t="s">
        <v>593</v>
      </c>
      <c r="D66" s="26" t="str">
        <f t="shared" ref="D66:D69" si="3">$E$65</f>
        <v>Creative</v>
      </c>
      <c r="E66" s="55"/>
      <c r="F66" s="56"/>
      <c r="G66" s="70"/>
      <c r="I66" s="57" t="s">
        <v>534</v>
      </c>
    </row>
    <row r="67" spans="1:10" x14ac:dyDescent="0.25">
      <c r="A67" s="49"/>
      <c r="C67" s="26" t="s">
        <v>593</v>
      </c>
      <c r="D67" s="26" t="str">
        <f t="shared" si="3"/>
        <v>Creative</v>
      </c>
      <c r="E67" s="55"/>
      <c r="F67" s="56"/>
      <c r="G67" s="70"/>
      <c r="I67" s="57" t="s">
        <v>534</v>
      </c>
    </row>
    <row r="68" spans="1:10" x14ac:dyDescent="0.25">
      <c r="A68" s="49"/>
      <c r="C68" s="26" t="s">
        <v>593</v>
      </c>
      <c r="D68" s="26" t="str">
        <f t="shared" si="3"/>
        <v>Creative</v>
      </c>
      <c r="E68" s="55"/>
      <c r="F68" s="56"/>
      <c r="G68" s="70"/>
      <c r="I68" s="57" t="s">
        <v>534</v>
      </c>
    </row>
    <row r="69" spans="1:10" x14ac:dyDescent="0.25">
      <c r="A69" s="49"/>
      <c r="C69" s="26" t="s">
        <v>593</v>
      </c>
      <c r="D69" s="26" t="str">
        <f t="shared" si="3"/>
        <v>Creative</v>
      </c>
      <c r="E69" s="55"/>
      <c r="F69" s="56"/>
      <c r="G69" s="70"/>
      <c r="I69" s="57" t="s">
        <v>534</v>
      </c>
    </row>
    <row r="70" spans="1:10" x14ac:dyDescent="0.25">
      <c r="C70" s="26" t="s">
        <v>593</v>
      </c>
      <c r="E70" s="6" t="s">
        <v>30</v>
      </c>
      <c r="F70" s="58" t="s">
        <v>532</v>
      </c>
      <c r="G70" s="26"/>
      <c r="I70" s="5"/>
      <c r="J70" s="5"/>
    </row>
    <row r="71" spans="1:10" hidden="1" x14ac:dyDescent="0.25">
      <c r="A71" s="49" t="s">
        <v>533</v>
      </c>
      <c r="B71" s="26">
        <v>1073</v>
      </c>
      <c r="C71" s="26" t="s">
        <v>593</v>
      </c>
      <c r="D71" s="26" t="str">
        <f>$E$70</f>
        <v>Analytics, Planning &amp; Strategy</v>
      </c>
      <c r="E71" s="55"/>
      <c r="F71" s="56"/>
      <c r="G71" s="70"/>
      <c r="I71" s="57" t="s">
        <v>534</v>
      </c>
    </row>
    <row r="72" spans="1:10" x14ac:dyDescent="0.25">
      <c r="A72" s="49"/>
      <c r="C72" s="26" t="s">
        <v>593</v>
      </c>
      <c r="D72" s="26" t="str">
        <f t="shared" ref="D72:D74" si="4">$E$70</f>
        <v>Analytics, Planning &amp; Strategy</v>
      </c>
      <c r="E72" s="55"/>
      <c r="F72" s="56"/>
      <c r="G72" s="70"/>
      <c r="I72" s="57" t="s">
        <v>534</v>
      </c>
    </row>
    <row r="73" spans="1:10" x14ac:dyDescent="0.25">
      <c r="A73" s="49"/>
      <c r="C73" s="26" t="s">
        <v>593</v>
      </c>
      <c r="D73" s="26" t="str">
        <f t="shared" si="4"/>
        <v>Analytics, Planning &amp; Strategy</v>
      </c>
      <c r="E73" s="55"/>
      <c r="F73" s="56"/>
      <c r="G73" s="70"/>
      <c r="I73" s="57" t="s">
        <v>534</v>
      </c>
    </row>
    <row r="74" spans="1:10" x14ac:dyDescent="0.25">
      <c r="A74" s="49"/>
      <c r="C74" s="26" t="s">
        <v>593</v>
      </c>
      <c r="D74" s="26" t="str">
        <f t="shared" si="4"/>
        <v>Analytics, Planning &amp; Strategy</v>
      </c>
      <c r="E74" s="55"/>
      <c r="F74" s="56"/>
      <c r="G74" s="70"/>
      <c r="I74" s="57" t="s">
        <v>534</v>
      </c>
    </row>
    <row r="75" spans="1:10" x14ac:dyDescent="0.25">
      <c r="C75" s="26" t="s">
        <v>593</v>
      </c>
      <c r="E75" s="6" t="s">
        <v>31</v>
      </c>
      <c r="F75" s="58" t="s">
        <v>532</v>
      </c>
      <c r="G75" s="26"/>
    </row>
    <row r="76" spans="1:10" hidden="1" x14ac:dyDescent="0.25">
      <c r="A76" s="49" t="s">
        <v>533</v>
      </c>
      <c r="B76" s="26">
        <v>1086</v>
      </c>
      <c r="C76" s="26" t="s">
        <v>593</v>
      </c>
      <c r="D76" s="26" t="str">
        <f t="shared" ref="D76:D91" si="5">$E$75</f>
        <v>Production &amp; Technology</v>
      </c>
      <c r="E76" s="55"/>
      <c r="F76" s="56"/>
      <c r="G76" s="70"/>
      <c r="I76" s="57" t="s">
        <v>534</v>
      </c>
    </row>
    <row r="77" spans="1:10" ht="15.5" x14ac:dyDescent="0.35">
      <c r="B77" s="26">
        <v>1088</v>
      </c>
      <c r="C77" s="26" t="s">
        <v>645</v>
      </c>
      <c r="D77" s="26" t="str">
        <f t="shared" si="5"/>
        <v>Production &amp; Technology</v>
      </c>
      <c r="E77" s="88" t="s">
        <v>35</v>
      </c>
      <c r="F77" s="89" t="s">
        <v>560</v>
      </c>
      <c r="G77" s="105"/>
      <c r="I77" s="57"/>
    </row>
    <row r="78" spans="1:10" ht="15.5" x14ac:dyDescent="0.35">
      <c r="A78" s="49"/>
      <c r="B78" s="26">
        <v>1089</v>
      </c>
      <c r="C78" s="26" t="s">
        <v>646</v>
      </c>
      <c r="D78" s="26" t="str">
        <f t="shared" si="5"/>
        <v>Production &amp; Technology</v>
      </c>
      <c r="E78" s="88" t="s">
        <v>38</v>
      </c>
      <c r="F78" s="89" t="s">
        <v>579</v>
      </c>
      <c r="G78" s="105"/>
      <c r="I78" s="57"/>
    </row>
    <row r="79" spans="1:10" ht="15.5" x14ac:dyDescent="0.35">
      <c r="A79" s="49"/>
      <c r="B79" s="26">
        <v>1090</v>
      </c>
      <c r="C79" s="26" t="s">
        <v>647</v>
      </c>
      <c r="D79" s="26" t="str">
        <f t="shared" si="5"/>
        <v>Production &amp; Technology</v>
      </c>
      <c r="E79" s="88" t="s">
        <v>41</v>
      </c>
      <c r="F79" s="89" t="s">
        <v>580</v>
      </c>
      <c r="G79" s="105"/>
      <c r="I79" s="57"/>
    </row>
    <row r="80" spans="1:10" ht="15.5" x14ac:dyDescent="0.35">
      <c r="A80" s="49"/>
      <c r="B80" s="26">
        <v>1091</v>
      </c>
      <c r="C80" s="26" t="s">
        <v>648</v>
      </c>
      <c r="D80" s="26" t="str">
        <f t="shared" si="5"/>
        <v>Production &amp; Technology</v>
      </c>
      <c r="E80" s="88" t="s">
        <v>44</v>
      </c>
      <c r="F80" s="89" t="s">
        <v>581</v>
      </c>
      <c r="G80" s="105"/>
      <c r="I80" s="57"/>
    </row>
    <row r="81" spans="1:13" ht="15.5" x14ac:dyDescent="0.35">
      <c r="A81" s="49"/>
      <c r="B81" s="26">
        <v>1095</v>
      </c>
      <c r="C81" s="26" t="s">
        <v>605</v>
      </c>
      <c r="D81" s="26" t="str">
        <f t="shared" si="5"/>
        <v>Production &amp; Technology</v>
      </c>
      <c r="E81" s="88" t="s">
        <v>56</v>
      </c>
      <c r="F81" s="89" t="s">
        <v>583</v>
      </c>
      <c r="G81" s="105"/>
      <c r="I81" s="57"/>
    </row>
    <row r="82" spans="1:13" ht="15.5" x14ac:dyDescent="0.35">
      <c r="A82" s="49"/>
      <c r="B82" s="26">
        <v>1096</v>
      </c>
      <c r="C82" s="26" t="s">
        <v>606</v>
      </c>
      <c r="D82" s="26" t="str">
        <f t="shared" si="5"/>
        <v>Production &amp; Technology</v>
      </c>
      <c r="E82" s="88" t="s">
        <v>56</v>
      </c>
      <c r="F82" s="89" t="s">
        <v>656</v>
      </c>
      <c r="G82" s="105"/>
      <c r="I82" s="57"/>
    </row>
    <row r="83" spans="1:13" ht="15.5" x14ac:dyDescent="0.35">
      <c r="A83" s="49"/>
      <c r="B83" s="26">
        <v>1097</v>
      </c>
      <c r="C83" s="26" t="s">
        <v>607</v>
      </c>
      <c r="D83" s="26" t="str">
        <f t="shared" si="5"/>
        <v>Production &amp; Technology</v>
      </c>
      <c r="E83" s="88" t="s">
        <v>57</v>
      </c>
      <c r="F83" s="89" t="s">
        <v>585</v>
      </c>
      <c r="G83" s="105"/>
      <c r="I83" s="57"/>
    </row>
    <row r="84" spans="1:13" ht="15.5" x14ac:dyDescent="0.35">
      <c r="A84" s="49"/>
      <c r="B84" s="26">
        <v>1098</v>
      </c>
      <c r="C84" s="26" t="s">
        <v>608</v>
      </c>
      <c r="D84" s="26" t="str">
        <f t="shared" si="5"/>
        <v>Production &amp; Technology</v>
      </c>
      <c r="E84" s="88" t="s">
        <v>57</v>
      </c>
      <c r="F84" s="89" t="s">
        <v>586</v>
      </c>
      <c r="G84" s="105"/>
      <c r="I84" s="57"/>
    </row>
    <row r="85" spans="1:13" ht="15.5" x14ac:dyDescent="0.35">
      <c r="A85" s="49"/>
      <c r="B85" s="26">
        <v>1099</v>
      </c>
      <c r="C85" s="26" t="s">
        <v>609</v>
      </c>
      <c r="D85" s="26" t="str">
        <f t="shared" si="5"/>
        <v>Production &amp; Technology</v>
      </c>
      <c r="E85" s="88" t="s">
        <v>58</v>
      </c>
      <c r="F85" s="89" t="s">
        <v>585</v>
      </c>
      <c r="G85" s="105"/>
      <c r="I85" s="57"/>
    </row>
    <row r="86" spans="1:13" ht="15.5" x14ac:dyDescent="0.35">
      <c r="A86" s="49"/>
      <c r="B86" s="26">
        <v>1100</v>
      </c>
      <c r="C86" s="26" t="s">
        <v>610</v>
      </c>
      <c r="D86" s="26" t="str">
        <f t="shared" si="5"/>
        <v>Production &amp; Technology</v>
      </c>
      <c r="E86" s="88" t="s">
        <v>58</v>
      </c>
      <c r="F86" s="89" t="s">
        <v>587</v>
      </c>
      <c r="G86" s="105"/>
      <c r="I86" s="57"/>
    </row>
    <row r="87" spans="1:13" ht="15.5" x14ac:dyDescent="0.35">
      <c r="A87" s="49"/>
      <c r="B87" s="26">
        <v>1101</v>
      </c>
      <c r="C87" s="26" t="s">
        <v>611</v>
      </c>
      <c r="D87" s="26" t="str">
        <f t="shared" si="5"/>
        <v>Production &amp; Technology</v>
      </c>
      <c r="E87" s="88" t="s">
        <v>59</v>
      </c>
      <c r="F87" s="89" t="s">
        <v>588</v>
      </c>
      <c r="G87" s="105"/>
      <c r="I87" s="57"/>
    </row>
    <row r="88" spans="1:13" ht="15.5" x14ac:dyDescent="0.35">
      <c r="A88" s="49"/>
      <c r="B88" s="26">
        <v>1102</v>
      </c>
      <c r="C88" s="26" t="s">
        <v>612</v>
      </c>
      <c r="D88" s="26" t="str">
        <f t="shared" si="5"/>
        <v>Production &amp; Technology</v>
      </c>
      <c r="E88" s="88" t="s">
        <v>59</v>
      </c>
      <c r="F88" s="89" t="s">
        <v>589</v>
      </c>
      <c r="G88" s="105"/>
      <c r="I88" s="57"/>
    </row>
    <row r="89" spans="1:13" x14ac:dyDescent="0.25">
      <c r="A89" s="49"/>
      <c r="C89" s="26" t="s">
        <v>593</v>
      </c>
      <c r="D89" s="26" t="str">
        <f t="shared" si="5"/>
        <v>Production &amp; Technology</v>
      </c>
      <c r="E89" s="55"/>
      <c r="F89" s="56"/>
      <c r="G89" s="70"/>
      <c r="I89" s="57" t="s">
        <v>534</v>
      </c>
    </row>
    <row r="90" spans="1:13" x14ac:dyDescent="0.25">
      <c r="A90" s="49"/>
      <c r="C90" s="26" t="s">
        <v>593</v>
      </c>
      <c r="D90" s="26" t="str">
        <f t="shared" si="5"/>
        <v>Production &amp; Technology</v>
      </c>
      <c r="E90" s="55"/>
      <c r="F90" s="56"/>
      <c r="G90" s="70"/>
      <c r="I90" s="57" t="s">
        <v>534</v>
      </c>
    </row>
    <row r="91" spans="1:13" x14ac:dyDescent="0.25">
      <c r="A91" s="49"/>
      <c r="C91" s="26" t="s">
        <v>593</v>
      </c>
      <c r="D91" s="26" t="str">
        <f t="shared" si="5"/>
        <v>Production &amp; Technology</v>
      </c>
      <c r="E91" s="55"/>
      <c r="F91" s="56"/>
      <c r="G91" s="70"/>
      <c r="I91" s="57" t="s">
        <v>534</v>
      </c>
    </row>
    <row r="92" spans="1:13" hidden="1" x14ac:dyDescent="0.25">
      <c r="C92" s="26" t="s">
        <v>593</v>
      </c>
      <c r="E92" s="6" t="s">
        <v>32</v>
      </c>
      <c r="F92" s="58" t="s">
        <v>532</v>
      </c>
      <c r="G92" s="26"/>
    </row>
    <row r="93" spans="1:13" hidden="1" x14ac:dyDescent="0.25">
      <c r="A93" s="49" t="s">
        <v>533</v>
      </c>
      <c r="C93" s="26" t="s">
        <v>593</v>
      </c>
      <c r="D93" s="26" t="str">
        <f>$E$92</f>
        <v>Media Buying</v>
      </c>
      <c r="E93" s="55"/>
      <c r="F93" s="56"/>
      <c r="G93" s="70"/>
      <c r="I93" s="57" t="s">
        <v>534</v>
      </c>
    </row>
    <row r="94" spans="1:13" hidden="1" x14ac:dyDescent="0.25">
      <c r="C94" s="26" t="s">
        <v>593</v>
      </c>
      <c r="D94" s="26" t="str">
        <f t="shared" ref="D94:D97" si="6">$E$92</f>
        <v>Media Buying</v>
      </c>
      <c r="E94" s="55"/>
      <c r="F94" s="56" t="s">
        <v>591</v>
      </c>
      <c r="G94" s="70"/>
      <c r="I94" s="57" t="s">
        <v>534</v>
      </c>
    </row>
    <row r="95" spans="1:13" s="21" customFormat="1" hidden="1" x14ac:dyDescent="0.25">
      <c r="B95" s="26"/>
      <c r="C95" s="26" t="s">
        <v>593</v>
      </c>
      <c r="D95" s="26" t="str">
        <f t="shared" si="6"/>
        <v>Media Buying</v>
      </c>
      <c r="E95" s="55"/>
      <c r="F95" s="56"/>
      <c r="G95" s="70"/>
      <c r="H95" s="26"/>
      <c r="I95" s="57" t="s">
        <v>534</v>
      </c>
      <c r="K95" s="26"/>
      <c r="L95" s="26"/>
      <c r="M95" s="26"/>
    </row>
    <row r="96" spans="1:13" s="8" customFormat="1" hidden="1" x14ac:dyDescent="0.25">
      <c r="B96" s="26"/>
      <c r="C96" s="26" t="s">
        <v>593</v>
      </c>
      <c r="D96" s="26" t="str">
        <f t="shared" si="6"/>
        <v>Media Buying</v>
      </c>
      <c r="E96" s="55"/>
      <c r="F96" s="56"/>
      <c r="G96" s="70"/>
      <c r="H96" s="26"/>
      <c r="I96" s="57" t="s">
        <v>534</v>
      </c>
      <c r="K96" s="26"/>
      <c r="L96" s="26"/>
      <c r="M96" s="26"/>
    </row>
    <row r="97" spans="1:9" hidden="1" x14ac:dyDescent="0.25">
      <c r="C97" s="26" t="s">
        <v>593</v>
      </c>
      <c r="D97" s="26" t="str">
        <f t="shared" si="6"/>
        <v>Media Buying</v>
      </c>
      <c r="E97" s="55"/>
      <c r="F97" s="56"/>
      <c r="G97" s="70"/>
      <c r="I97" s="57" t="s">
        <v>534</v>
      </c>
    </row>
    <row r="98" spans="1:9" x14ac:dyDescent="0.25">
      <c r="C98" s="26" t="s">
        <v>593</v>
      </c>
      <c r="E98" s="6" t="s">
        <v>139</v>
      </c>
      <c r="F98" s="58" t="s">
        <v>532</v>
      </c>
      <c r="G98" s="26"/>
    </row>
    <row r="99" spans="1:9" ht="13" hidden="1" thickBot="1" x14ac:dyDescent="0.3">
      <c r="A99" s="49" t="s">
        <v>533</v>
      </c>
      <c r="C99" s="26" t="s">
        <v>593</v>
      </c>
      <c r="D99" s="26" t="str">
        <f>$E$98</f>
        <v>Other</v>
      </c>
      <c r="E99" s="71"/>
      <c r="F99" s="72"/>
      <c r="G99" s="73"/>
      <c r="I99" s="57" t="s">
        <v>534</v>
      </c>
    </row>
    <row r="100" spans="1:9" x14ac:dyDescent="0.25">
      <c r="C100" s="26" t="s">
        <v>593</v>
      </c>
      <c r="D100" s="26" t="str">
        <f>$E$98</f>
        <v>Other</v>
      </c>
      <c r="E100" s="55"/>
      <c r="F100" s="56"/>
      <c r="G100" s="70"/>
      <c r="I100" s="57" t="s">
        <v>534</v>
      </c>
    </row>
    <row r="101" spans="1:9" x14ac:dyDescent="0.25">
      <c r="C101" s="26" t="s">
        <v>593</v>
      </c>
      <c r="D101" s="26" t="str">
        <f>$E$98</f>
        <v>Other</v>
      </c>
      <c r="E101" s="55"/>
      <c r="F101" s="56"/>
      <c r="G101" s="70"/>
      <c r="I101" s="57" t="s">
        <v>534</v>
      </c>
    </row>
    <row r="102" spans="1:9" ht="13" thickBot="1" x14ac:dyDescent="0.3">
      <c r="C102" s="26" t="s">
        <v>593</v>
      </c>
      <c r="D102" s="26" t="str">
        <f>$E$98</f>
        <v>Other</v>
      </c>
      <c r="E102" s="71"/>
      <c r="F102" s="72"/>
      <c r="G102" s="73"/>
      <c r="I102" s="57" t="s">
        <v>534</v>
      </c>
    </row>
    <row r="103" spans="1:9" hidden="1" x14ac:dyDescent="0.25"/>
    <row r="104" spans="1:9" ht="13.5" customHeight="1" x14ac:dyDescent="0.25"/>
    <row r="105" spans="1:9" x14ac:dyDescent="0.25">
      <c r="E105" s="48" t="s">
        <v>24</v>
      </c>
      <c r="F105" s="43"/>
      <c r="G105" s="44"/>
    </row>
    <row r="106" spans="1:9" ht="50" customHeight="1" x14ac:dyDescent="0.35">
      <c r="B106" s="26">
        <v>6666661</v>
      </c>
      <c r="E106" s="26" t="s">
        <v>676</v>
      </c>
      <c r="G106" s="92" t="str">
        <f>IF(COUNT(G28:G29,G34:G42,G48:G61,G77:G88)&lt;&gt;37,"Not all essential rates are completed",AVERAGE(G28:G29,G34:G42,G48:G61,G77:G88))</f>
        <v>Not all essential rates are completed</v>
      </c>
    </row>
    <row r="107" spans="1:9" x14ac:dyDescent="0.25">
      <c r="B107" s="26">
        <v>6666662</v>
      </c>
      <c r="E107" s="4"/>
      <c r="F107" s="4"/>
      <c r="G107" s="91"/>
    </row>
    <row r="108" spans="1:9" x14ac:dyDescent="0.25">
      <c r="E108" s="4"/>
      <c r="F108" s="4"/>
      <c r="G108" s="91"/>
    </row>
    <row r="109" spans="1:9" x14ac:dyDescent="0.25">
      <c r="E109" s="4"/>
      <c r="F109" s="91"/>
      <c r="G109" s="91"/>
    </row>
    <row r="110" spans="1:9" x14ac:dyDescent="0.25">
      <c r="E110" s="4"/>
      <c r="F110" s="91"/>
      <c r="G110" s="91"/>
    </row>
    <row r="111" spans="1:9" x14ac:dyDescent="0.25">
      <c r="E111" s="4"/>
      <c r="F111" s="91"/>
      <c r="G111" s="91"/>
    </row>
    <row r="112" spans="1:9" x14ac:dyDescent="0.25">
      <c r="E112" s="4"/>
      <c r="F112" s="4"/>
      <c r="G112" s="91"/>
    </row>
    <row r="113" spans="5:7" x14ac:dyDescent="0.25">
      <c r="E113" s="4"/>
      <c r="F113" s="4"/>
      <c r="G113" s="91"/>
    </row>
    <row r="114" spans="5:7" x14ac:dyDescent="0.25">
      <c r="E114" s="4"/>
      <c r="F114" s="4"/>
      <c r="G114" s="91"/>
    </row>
  </sheetData>
  <sheetProtection algorithmName="SHA-512" hashValue="HdyF60g6sXwMF7onJZH0776jRLwu5sOTDU98NfDdj2eNBEfARPsnPomXcxXSRdKyTsIsNMjrEiL6Cz7yJ9cTSw==" saltValue="jmP4n8Nc+Oh3tarN7e/orQ==" spinCount="100000" sheet="1" objects="1" scenarios="1" selectLockedCells="1"/>
  <mergeCells count="3">
    <mergeCell ref="E2:G2"/>
    <mergeCell ref="E4:F4"/>
    <mergeCell ref="E9:F9"/>
  </mergeCells>
  <conditionalFormatting sqref="G106">
    <cfRule type="containsText" dxfId="3" priority="1" operator="containsText" text="Not all essential rates are completed">
      <formula>NOT(ISERROR(SEARCH("Not all essential rates are completed",G106)))</formula>
    </cfRule>
  </conditionalFormatting>
  <dataValidations count="8">
    <dataValidation type="list" allowBlank="1" showInputMessage="1" showErrorMessage="1" sqref="F7" xr:uid="{00000000-0002-0000-0900-000000000000}">
      <formula1>RangeCurrencies</formula1>
    </dataValidation>
    <dataValidation type="whole" allowBlank="1" showInputMessage="1" showErrorMessage="1" sqref="F18" xr:uid="{00000000-0002-0000-0900-000001000000}">
      <formula1>0</formula1>
      <formula2>10000</formula2>
    </dataValidation>
    <dataValidation type="date" operator="greaterThanOrEqual" allowBlank="1" showInputMessage="1" showErrorMessage="1" sqref="F14" xr:uid="{00000000-0002-0000-0900-000002000000}">
      <formula1>42339</formula1>
    </dataValidation>
    <dataValidation type="list" allowBlank="1" showInputMessage="1" showErrorMessage="1" sqref="F15" xr:uid="{00000000-0002-0000-0900-000003000000}">
      <formula1>RangeCountries</formula1>
    </dataValidation>
    <dataValidation type="list" allowBlank="1" showInputMessage="1" showErrorMessage="1" sqref="F17" xr:uid="{00000000-0002-0000-0900-000004000000}">
      <formula1>RangeAgencyEmployees</formula1>
    </dataValidation>
    <dataValidation type="decimal" allowBlank="1" showInputMessage="1" showErrorMessage="1" sqref="F21:F22" xr:uid="{00000000-0002-0000-0900-000005000000}">
      <formula1>0</formula1>
      <formula2>10</formula2>
    </dataValidation>
    <dataValidation type="decimal" allowBlank="1" showInputMessage="1" showErrorMessage="1" sqref="G93:G97 G99:G102 G33:G45 G47:G64 G27:G31 G66:G69 G71:G74 G76:G91" xr:uid="{00000000-0002-0000-0900-000006000000}">
      <formula1>0</formula1>
      <formula2>10000000</formula2>
    </dataValidation>
    <dataValidation type="list" allowBlank="1" showInputMessage="1" showErrorMessage="1" sqref="F19" xr:uid="{00000000-0002-0000-0900-000007000000}">
      <formula1>RangeAgencyOwnership</formula1>
    </dataValidation>
  </dataValidations>
  <pageMargins left="0.7" right="0.7" top="0.75" bottom="0.75" header="0.3" footer="0.3"/>
  <pageSetup paperSize="9" scale="37" orientation="portrait" horizontalDpi="360" verticalDpi="360"/>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900-000008000000}">
          <x14:formula1>
            <xm:f>'Depts &amp; Generic descriptors'!$B$6:$B$10</xm:f>
          </x14:formula1>
          <xm:sqref>E99 E33 E47 E76 E93 E89:E91 E52:E64 E27:E31 E36:E45 E66:E69 E71:E74</xm:sqref>
        </x14:dataValidation>
        <x14:dataValidation type="list" allowBlank="1" showInputMessage="1" showErrorMessage="1" xr:uid="{00000000-0002-0000-0900-000009000000}">
          <x14:formula1>
            <xm:f>'Depts &amp; Generic descriptors'!$D$6:$D$14</xm:f>
          </x14:formula1>
          <xm:sqref>E48:E51</xm:sqref>
        </x14:dataValidation>
        <x14:dataValidation type="list" allowBlank="1" showInputMessage="1" showErrorMessage="1" xr:uid="{00000000-0002-0000-0900-00000A000000}">
          <x14:formula1>
            <xm:f>'Depts &amp; Generic descriptors'!$H$6:$H$10</xm:f>
          </x14:formula1>
          <xm:sqref>E94:E97</xm:sqref>
        </x14:dataValidation>
        <x14:dataValidation type="list" allowBlank="1" showInputMessage="1" showErrorMessage="1" xr:uid="{00000000-0002-0000-0900-00000B000000}">
          <x14:formula1>
            <xm:f>'Depts &amp; Generic descriptors'!$C$6:$C$10</xm:f>
          </x14:formula1>
          <xm:sqref>E34:E35</xm:sqref>
        </x14:dataValidation>
        <x14:dataValidation type="list" allowBlank="1" showInputMessage="1" showErrorMessage="1" xr:uid="{00000000-0002-0000-0900-00000C000000}">
          <x14:formula1>
            <xm:f>'Depts &amp; Generic descriptors'!$I$6:$I$10</xm:f>
          </x14:formula1>
          <xm:sqref>E100:E102</xm:sqref>
        </x14:dataValidation>
        <x14:dataValidation type="list" allowBlank="1" showInputMessage="1" showErrorMessage="1" xr:uid="{00000000-0002-0000-0900-00000D000000}">
          <x14:formula1>
            <xm:f>'Depts &amp; Generic descriptors'!$G$6:$G$22</xm:f>
          </x14:formula1>
          <xm:sqref>E77:E88</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M123"/>
  <sheetViews>
    <sheetView showGridLines="0" showRowColHeaders="0" workbookViewId="0">
      <selection activeCell="F10" sqref="F10"/>
    </sheetView>
  </sheetViews>
  <sheetFormatPr defaultColWidth="8.81640625" defaultRowHeight="12.5" x14ac:dyDescent="0.25"/>
  <cols>
    <col min="1" max="1" width="29.81640625" style="26" customWidth="1"/>
    <col min="2" max="2" width="8.81640625" style="26" hidden="1" customWidth="1"/>
    <col min="3" max="3" width="45.1796875" style="26" hidden="1" customWidth="1"/>
    <col min="4" max="4" width="41.453125" style="26" hidden="1" customWidth="1"/>
    <col min="5" max="5" width="41.453125" style="26" customWidth="1"/>
    <col min="6" max="6" width="36.36328125" style="26" customWidth="1"/>
    <col min="7" max="7" width="15.453125" style="22" customWidth="1"/>
    <col min="8" max="8" width="0.453125" style="26" customWidth="1"/>
    <col min="9" max="9" width="2.36328125" style="26" customWidth="1"/>
    <col min="10" max="10" width="0.453125" style="26" customWidth="1"/>
    <col min="11" max="11" width="29.81640625" style="26" bestFit="1" customWidth="1"/>
    <col min="12" max="12" width="30.1796875" style="26" customWidth="1"/>
    <col min="13" max="13" width="18.6328125" style="26" bestFit="1" customWidth="1"/>
    <col min="14" max="16384" width="8.81640625" style="26"/>
  </cols>
  <sheetData>
    <row r="1" spans="2:13" x14ac:dyDescent="0.25">
      <c r="B1" s="49" t="s">
        <v>516</v>
      </c>
      <c r="C1" s="49" t="s">
        <v>516</v>
      </c>
      <c r="D1" s="49" t="s">
        <v>516</v>
      </c>
    </row>
    <row r="2" spans="2:13" ht="19.5" x14ac:dyDescent="0.35">
      <c r="E2" s="142" t="s">
        <v>663</v>
      </c>
      <c r="F2" s="142"/>
      <c r="G2" s="142"/>
      <c r="I2" s="41"/>
      <c r="J2" s="41"/>
      <c r="K2" s="41"/>
      <c r="L2" s="41"/>
      <c r="M2" s="41"/>
    </row>
    <row r="3" spans="2:13" ht="14.25" customHeight="1" thickBot="1" x14ac:dyDescent="0.4">
      <c r="E3" s="95"/>
      <c r="F3" s="95"/>
      <c r="G3" s="95"/>
      <c r="I3" s="41"/>
      <c r="J3" s="41"/>
      <c r="K3" s="41"/>
      <c r="L3" s="41"/>
      <c r="M3" s="41"/>
    </row>
    <row r="4" spans="2:13" s="1" customFormat="1" ht="15" customHeight="1" thickBot="1" x14ac:dyDescent="0.3">
      <c r="E4" s="138"/>
      <c r="F4" s="139"/>
      <c r="H4" s="26"/>
      <c r="K4" s="21"/>
      <c r="L4" s="21"/>
      <c r="M4" s="21"/>
    </row>
    <row r="5" spans="2:13" ht="15" customHeight="1" x14ac:dyDescent="0.25">
      <c r="E5" s="40" t="s">
        <v>517</v>
      </c>
      <c r="F5" s="93" t="s">
        <v>653</v>
      </c>
      <c r="K5" s="8"/>
      <c r="L5" s="8"/>
      <c r="M5" s="8"/>
    </row>
    <row r="6" spans="2:13" ht="29" customHeight="1" x14ac:dyDescent="0.25">
      <c r="E6" s="39" t="s">
        <v>518</v>
      </c>
      <c r="F6" s="109" t="s">
        <v>736</v>
      </c>
    </row>
    <row r="7" spans="2:13" ht="15" customHeight="1" thickBot="1" x14ac:dyDescent="0.3">
      <c r="E7" s="53" t="s">
        <v>147</v>
      </c>
      <c r="F7" s="94" t="s">
        <v>155</v>
      </c>
    </row>
    <row r="8" spans="2:13" ht="17.25" customHeight="1" thickBot="1" x14ac:dyDescent="0.4">
      <c r="E8" s="95"/>
      <c r="F8" s="95"/>
      <c r="G8" s="26"/>
      <c r="I8" s="41"/>
      <c r="J8" s="41"/>
      <c r="K8" s="41"/>
      <c r="L8" s="41"/>
      <c r="M8" s="41"/>
    </row>
    <row r="9" spans="2:13" ht="15" customHeight="1" thickBot="1" x14ac:dyDescent="0.3">
      <c r="E9" s="140" t="s">
        <v>519</v>
      </c>
      <c r="F9" s="141"/>
      <c r="G9" s="26"/>
      <c r="K9" s="23"/>
      <c r="L9" s="23"/>
      <c r="M9" s="38"/>
    </row>
    <row r="10" spans="2:13" ht="15" customHeight="1" x14ac:dyDescent="0.25">
      <c r="E10" s="40" t="s">
        <v>520</v>
      </c>
      <c r="F10" s="65"/>
      <c r="G10" s="26"/>
      <c r="K10" s="46"/>
      <c r="L10" s="8"/>
      <c r="M10" s="47"/>
    </row>
    <row r="11" spans="2:13" ht="15" customHeight="1" x14ac:dyDescent="0.25">
      <c r="E11" s="39" t="s">
        <v>521</v>
      </c>
      <c r="F11" s="66"/>
      <c r="G11" s="26"/>
      <c r="K11" s="5"/>
      <c r="L11" s="5"/>
      <c r="M11" s="5"/>
    </row>
    <row r="12" spans="2:13" ht="15" customHeight="1" x14ac:dyDescent="0.25">
      <c r="E12" s="39" t="s">
        <v>522</v>
      </c>
      <c r="F12" s="66"/>
      <c r="G12" s="26"/>
    </row>
    <row r="13" spans="2:13" ht="15" customHeight="1" x14ac:dyDescent="0.25">
      <c r="E13" s="39" t="s">
        <v>523</v>
      </c>
      <c r="F13" s="66"/>
      <c r="G13" s="26"/>
    </row>
    <row r="14" spans="2:13" ht="15" customHeight="1" x14ac:dyDescent="0.25">
      <c r="E14" s="39" t="s">
        <v>524</v>
      </c>
      <c r="F14" s="67"/>
      <c r="G14" s="26"/>
    </row>
    <row r="15" spans="2:13" ht="15" customHeight="1" x14ac:dyDescent="0.25">
      <c r="E15" s="39" t="s">
        <v>148</v>
      </c>
      <c r="F15" s="66"/>
      <c r="G15" s="26"/>
    </row>
    <row r="16" spans="2:13" ht="15" customHeight="1" x14ac:dyDescent="0.25">
      <c r="E16" s="39" t="s">
        <v>525</v>
      </c>
      <c r="F16" s="66"/>
      <c r="G16" s="26"/>
    </row>
    <row r="17" spans="1:9" ht="15" customHeight="1" x14ac:dyDescent="0.25">
      <c r="E17" s="39" t="s">
        <v>526</v>
      </c>
      <c r="F17" s="83"/>
      <c r="G17" s="26"/>
    </row>
    <row r="18" spans="1:9" ht="15" customHeight="1" x14ac:dyDescent="0.25">
      <c r="E18" s="39" t="s">
        <v>527</v>
      </c>
      <c r="F18" s="85"/>
    </row>
    <row r="19" spans="1:9" ht="15" customHeight="1" x14ac:dyDescent="0.25">
      <c r="E19" s="39" t="s">
        <v>11</v>
      </c>
      <c r="F19" s="84"/>
      <c r="G19" s="26"/>
    </row>
    <row r="20" spans="1:9" ht="15" customHeight="1" x14ac:dyDescent="0.25">
      <c r="E20" s="39" t="s">
        <v>528</v>
      </c>
      <c r="F20" s="84"/>
      <c r="G20" s="26"/>
    </row>
    <row r="21" spans="1:9" ht="15" customHeight="1" x14ac:dyDescent="0.25">
      <c r="E21" s="39" t="s">
        <v>529</v>
      </c>
      <c r="F21" s="68"/>
      <c r="G21" s="26"/>
    </row>
    <row r="22" spans="1:9" ht="15" customHeight="1" thickBot="1" x14ac:dyDescent="0.3">
      <c r="E22" s="53" t="s">
        <v>530</v>
      </c>
      <c r="F22" s="69"/>
      <c r="G22" s="26"/>
    </row>
    <row r="23" spans="1:9" ht="13" thickBot="1" x14ac:dyDescent="0.3"/>
    <row r="24" spans="1:9" ht="40.5" customHeight="1" x14ac:dyDescent="0.25">
      <c r="E24" s="60" t="s">
        <v>531</v>
      </c>
      <c r="F24" s="61" t="s">
        <v>7</v>
      </c>
      <c r="G24" s="62" t="str">
        <f>"Hourly rate (Gross, " &amp; IF(F7="","TBC",RIGHT(F7,3)) &amp; ")"</f>
        <v>Hourly rate (Gross, GBP)</v>
      </c>
    </row>
    <row r="25" spans="1:9" ht="13.5" customHeight="1" x14ac:dyDescent="0.25">
      <c r="G25" s="26"/>
    </row>
    <row r="26" spans="1:9" x14ac:dyDescent="0.25">
      <c r="E26" s="6" t="s">
        <v>26</v>
      </c>
      <c r="F26" s="58" t="s">
        <v>532</v>
      </c>
      <c r="G26" s="26"/>
    </row>
    <row r="27" spans="1:9" hidden="1" x14ac:dyDescent="0.25">
      <c r="A27" s="49" t="s">
        <v>533</v>
      </c>
      <c r="D27" s="26" t="str">
        <f>$E$26</f>
        <v>Agency Management</v>
      </c>
      <c r="E27" s="55"/>
      <c r="F27" s="56"/>
      <c r="G27" s="70"/>
      <c r="I27" s="57" t="s">
        <v>534</v>
      </c>
    </row>
    <row r="28" spans="1:9" ht="15.5" x14ac:dyDescent="0.35">
      <c r="A28" s="49"/>
      <c r="B28" s="26">
        <v>1001</v>
      </c>
      <c r="C28" s="26" t="s">
        <v>613</v>
      </c>
      <c r="D28" s="26" t="str">
        <f t="shared" ref="D28:D33" si="0">$E$26</f>
        <v>Agency Management</v>
      </c>
      <c r="E28" s="88" t="s">
        <v>34</v>
      </c>
      <c r="F28" s="89" t="s">
        <v>538</v>
      </c>
      <c r="G28" s="105"/>
      <c r="I28" s="57"/>
    </row>
    <row r="29" spans="1:9" ht="15.5" x14ac:dyDescent="0.35">
      <c r="A29" s="49"/>
      <c r="B29" s="26">
        <v>1002</v>
      </c>
      <c r="C29" s="26" t="s">
        <v>614</v>
      </c>
      <c r="D29" s="26" t="str">
        <f t="shared" si="0"/>
        <v>Agency Management</v>
      </c>
      <c r="E29" s="88" t="s">
        <v>42</v>
      </c>
      <c r="F29" s="89" t="s">
        <v>42</v>
      </c>
      <c r="G29" s="105"/>
      <c r="I29" s="57"/>
    </row>
    <row r="30" spans="1:9" ht="15.5" x14ac:dyDescent="0.35">
      <c r="A30" s="49"/>
      <c r="B30" s="26">
        <v>1003</v>
      </c>
      <c r="C30" s="26" t="s">
        <v>615</v>
      </c>
      <c r="D30" s="26" t="str">
        <f t="shared" si="0"/>
        <v>Agency Management</v>
      </c>
      <c r="E30" s="88" t="s">
        <v>45</v>
      </c>
      <c r="F30" s="89" t="s">
        <v>535</v>
      </c>
      <c r="G30" s="105"/>
      <c r="I30" s="57"/>
    </row>
    <row r="31" spans="1:9" ht="15.5" x14ac:dyDescent="0.35">
      <c r="A31" s="49"/>
      <c r="B31" s="26">
        <v>1004</v>
      </c>
      <c r="C31" s="26" t="s">
        <v>592</v>
      </c>
      <c r="D31" s="26" t="str">
        <f t="shared" si="0"/>
        <v>Agency Management</v>
      </c>
      <c r="E31" s="88" t="s">
        <v>45</v>
      </c>
      <c r="F31" s="89" t="s">
        <v>536</v>
      </c>
      <c r="G31" s="105"/>
      <c r="I31" s="57"/>
    </row>
    <row r="32" spans="1:9" ht="15.5" x14ac:dyDescent="0.35">
      <c r="A32" s="49"/>
      <c r="B32" s="26">
        <v>1005</v>
      </c>
      <c r="C32" s="26" t="s">
        <v>652</v>
      </c>
      <c r="D32" s="26" t="str">
        <f t="shared" si="0"/>
        <v>Agency Management</v>
      </c>
      <c r="E32" s="88" t="s">
        <v>45</v>
      </c>
      <c r="F32" s="89" t="s">
        <v>537</v>
      </c>
      <c r="G32" s="105"/>
      <c r="I32" s="57"/>
    </row>
    <row r="33" spans="1:9" x14ac:dyDescent="0.25">
      <c r="A33" s="49"/>
      <c r="D33" s="26" t="str">
        <f t="shared" si="0"/>
        <v>Agency Management</v>
      </c>
      <c r="E33" s="55"/>
      <c r="F33" s="56"/>
      <c r="G33" s="70"/>
      <c r="I33" s="57" t="s">
        <v>534</v>
      </c>
    </row>
    <row r="34" spans="1:9" x14ac:dyDescent="0.25">
      <c r="A34" s="49"/>
      <c r="D34" s="26" t="str">
        <f>$E$26</f>
        <v>Agency Management</v>
      </c>
      <c r="E34" s="55"/>
      <c r="F34" s="56"/>
      <c r="G34" s="70"/>
      <c r="I34" s="57" t="s">
        <v>534</v>
      </c>
    </row>
    <row r="35" spans="1:9" x14ac:dyDescent="0.25">
      <c r="C35" s="26" t="s">
        <v>593</v>
      </c>
      <c r="E35" s="54" t="s">
        <v>27</v>
      </c>
      <c r="F35" s="59" t="s">
        <v>532</v>
      </c>
      <c r="G35" s="26"/>
    </row>
    <row r="36" spans="1:9" hidden="1" x14ac:dyDescent="0.25">
      <c r="A36" s="49" t="s">
        <v>533</v>
      </c>
      <c r="B36" s="26">
        <v>1010</v>
      </c>
      <c r="C36" s="26" t="s">
        <v>593</v>
      </c>
      <c r="D36" s="26" t="str">
        <f t="shared" ref="D36:D48" si="1">$E$35</f>
        <v>Account Management</v>
      </c>
      <c r="E36" s="55"/>
      <c r="F36" s="56"/>
      <c r="G36" s="70"/>
      <c r="I36" s="57" t="s">
        <v>534</v>
      </c>
    </row>
    <row r="37" spans="1:9" ht="15.5" x14ac:dyDescent="0.35">
      <c r="B37" s="26">
        <v>1011</v>
      </c>
      <c r="C37" s="26" t="s">
        <v>616</v>
      </c>
      <c r="D37" s="26" t="str">
        <f t="shared" si="1"/>
        <v>Account Management</v>
      </c>
      <c r="E37" s="88" t="s">
        <v>35</v>
      </c>
      <c r="F37" s="89" t="s">
        <v>654</v>
      </c>
      <c r="G37" s="105"/>
      <c r="I37" s="57"/>
    </row>
    <row r="38" spans="1:9" ht="15.5" x14ac:dyDescent="0.35">
      <c r="B38" s="26">
        <v>1012</v>
      </c>
      <c r="C38" s="26" t="s">
        <v>617</v>
      </c>
      <c r="D38" s="26" t="str">
        <f t="shared" si="1"/>
        <v>Account Management</v>
      </c>
      <c r="E38" s="88" t="s">
        <v>37</v>
      </c>
      <c r="F38" s="89" t="s">
        <v>539</v>
      </c>
      <c r="G38" s="105"/>
      <c r="I38" s="57"/>
    </row>
    <row r="39" spans="1:9" ht="15.5" x14ac:dyDescent="0.35">
      <c r="A39" s="49"/>
      <c r="B39" s="26">
        <v>1013</v>
      </c>
      <c r="C39" s="26" t="s">
        <v>618</v>
      </c>
      <c r="D39" s="26" t="str">
        <f t="shared" si="1"/>
        <v>Account Management</v>
      </c>
      <c r="E39" s="88" t="s">
        <v>37</v>
      </c>
      <c r="F39" s="89" t="s">
        <v>540</v>
      </c>
      <c r="G39" s="105"/>
      <c r="I39" s="57"/>
    </row>
    <row r="40" spans="1:9" ht="15.5" x14ac:dyDescent="0.35">
      <c r="A40" s="49"/>
      <c r="B40" s="26">
        <v>1014</v>
      </c>
      <c r="C40" s="26" t="s">
        <v>619</v>
      </c>
      <c r="D40" s="26" t="str">
        <f t="shared" si="1"/>
        <v>Account Management</v>
      </c>
      <c r="E40" s="88" t="s">
        <v>40</v>
      </c>
      <c r="F40" s="89" t="s">
        <v>541</v>
      </c>
      <c r="G40" s="105"/>
      <c r="I40" s="57"/>
    </row>
    <row r="41" spans="1:9" ht="15.5" x14ac:dyDescent="0.35">
      <c r="A41" s="49"/>
      <c r="B41" s="26">
        <v>1015</v>
      </c>
      <c r="C41" s="26" t="s">
        <v>620</v>
      </c>
      <c r="D41" s="26" t="str">
        <f t="shared" si="1"/>
        <v>Account Management</v>
      </c>
      <c r="E41" s="88" t="s">
        <v>40</v>
      </c>
      <c r="F41" s="89" t="s">
        <v>542</v>
      </c>
      <c r="G41" s="105"/>
      <c r="I41" s="57"/>
    </row>
    <row r="42" spans="1:9" ht="15.5" x14ac:dyDescent="0.35">
      <c r="A42" s="49"/>
      <c r="B42" s="26">
        <v>1016</v>
      </c>
      <c r="C42" s="26" t="s">
        <v>621</v>
      </c>
      <c r="D42" s="26" t="str">
        <f t="shared" si="1"/>
        <v>Account Management</v>
      </c>
      <c r="E42" s="88" t="s">
        <v>43</v>
      </c>
      <c r="F42" s="89" t="s">
        <v>543</v>
      </c>
      <c r="G42" s="105"/>
      <c r="I42" s="57"/>
    </row>
    <row r="43" spans="1:9" ht="15.5" x14ac:dyDescent="0.35">
      <c r="A43" s="49"/>
      <c r="B43" s="26">
        <v>1017</v>
      </c>
      <c r="C43" s="26" t="s">
        <v>622</v>
      </c>
      <c r="D43" s="26" t="str">
        <f t="shared" si="1"/>
        <v>Account Management</v>
      </c>
      <c r="E43" s="88" t="s">
        <v>43</v>
      </c>
      <c r="F43" s="89" t="s">
        <v>544</v>
      </c>
      <c r="G43" s="105"/>
      <c r="I43" s="57"/>
    </row>
    <row r="44" spans="1:9" ht="15.5" x14ac:dyDescent="0.35">
      <c r="A44" s="49"/>
      <c r="B44" s="26">
        <v>1018</v>
      </c>
      <c r="C44" s="26" t="s">
        <v>623</v>
      </c>
      <c r="D44" s="26" t="str">
        <f t="shared" si="1"/>
        <v>Account Management</v>
      </c>
      <c r="E44" s="88" t="s">
        <v>46</v>
      </c>
      <c r="F44" s="89" t="s">
        <v>545</v>
      </c>
      <c r="G44" s="105"/>
      <c r="I44" s="57"/>
    </row>
    <row r="45" spans="1:9" ht="15.5" x14ac:dyDescent="0.35">
      <c r="A45" s="49"/>
      <c r="B45" s="26">
        <v>1019</v>
      </c>
      <c r="C45" s="26" t="s">
        <v>624</v>
      </c>
      <c r="D45" s="26" t="str">
        <f t="shared" si="1"/>
        <v>Account Management</v>
      </c>
      <c r="E45" s="88" t="s">
        <v>46</v>
      </c>
      <c r="F45" s="89" t="s">
        <v>546</v>
      </c>
      <c r="G45" s="105"/>
      <c r="I45" s="57"/>
    </row>
    <row r="46" spans="1:9" x14ac:dyDescent="0.25">
      <c r="A46" s="49"/>
      <c r="C46" s="26" t="s">
        <v>593</v>
      </c>
      <c r="D46" s="26" t="str">
        <f t="shared" si="1"/>
        <v>Account Management</v>
      </c>
      <c r="E46" s="55"/>
      <c r="F46" s="56"/>
      <c r="G46" s="70"/>
      <c r="I46" s="57" t="s">
        <v>534</v>
      </c>
    </row>
    <row r="47" spans="1:9" x14ac:dyDescent="0.25">
      <c r="A47" s="49"/>
      <c r="C47" s="26" t="s">
        <v>593</v>
      </c>
      <c r="D47" s="26" t="str">
        <f t="shared" si="1"/>
        <v>Account Management</v>
      </c>
      <c r="E47" s="55"/>
      <c r="F47" s="56"/>
      <c r="G47" s="70"/>
      <c r="I47" s="57" t="s">
        <v>534</v>
      </c>
    </row>
    <row r="48" spans="1:9" x14ac:dyDescent="0.25">
      <c r="A48" s="49"/>
      <c r="C48" s="26" t="s">
        <v>593</v>
      </c>
      <c r="D48" s="26" t="str">
        <f t="shared" si="1"/>
        <v>Account Management</v>
      </c>
      <c r="E48" s="55"/>
      <c r="F48" s="56"/>
      <c r="G48" s="70"/>
      <c r="I48" s="57" t="s">
        <v>534</v>
      </c>
    </row>
    <row r="49" spans="1:9" x14ac:dyDescent="0.25">
      <c r="C49" s="26" t="s">
        <v>593</v>
      </c>
      <c r="E49" s="6" t="s">
        <v>86</v>
      </c>
      <c r="F49" s="58" t="s">
        <v>532</v>
      </c>
      <c r="G49" s="26"/>
    </row>
    <row r="50" spans="1:9" hidden="1" x14ac:dyDescent="0.25">
      <c r="A50" s="49" t="s">
        <v>533</v>
      </c>
      <c r="B50" s="26">
        <v>1041</v>
      </c>
      <c r="C50" s="26" t="s">
        <v>593</v>
      </c>
      <c r="D50" s="26" t="str">
        <f t="shared" ref="D50:D63" si="2">$E$49</f>
        <v>Project Management</v>
      </c>
      <c r="E50" s="55"/>
      <c r="F50" s="56"/>
      <c r="G50" s="70"/>
      <c r="I50" s="57" t="s">
        <v>534</v>
      </c>
    </row>
    <row r="51" spans="1:9" ht="15.5" x14ac:dyDescent="0.35">
      <c r="B51" s="26">
        <v>1042</v>
      </c>
      <c r="C51" s="26" t="s">
        <v>625</v>
      </c>
      <c r="D51" s="26" t="str">
        <f t="shared" si="2"/>
        <v>Project Management</v>
      </c>
      <c r="E51" s="88" t="s">
        <v>35</v>
      </c>
      <c r="F51" s="89" t="s">
        <v>547</v>
      </c>
      <c r="G51" s="105"/>
      <c r="I51" s="57"/>
    </row>
    <row r="52" spans="1:9" ht="15.5" x14ac:dyDescent="0.35">
      <c r="B52" s="26">
        <v>1043</v>
      </c>
      <c r="C52" s="26" t="s">
        <v>626</v>
      </c>
      <c r="D52" s="26" t="str">
        <f t="shared" si="2"/>
        <v>Project Management</v>
      </c>
      <c r="E52" s="88" t="s">
        <v>37</v>
      </c>
      <c r="F52" s="89" t="s">
        <v>548</v>
      </c>
      <c r="G52" s="105"/>
      <c r="I52" s="57"/>
    </row>
    <row r="53" spans="1:9" ht="15.5" x14ac:dyDescent="0.35">
      <c r="B53" s="26">
        <v>1044</v>
      </c>
      <c r="C53" s="26" t="s">
        <v>627</v>
      </c>
      <c r="D53" s="26" t="str">
        <f t="shared" si="2"/>
        <v>Project Management</v>
      </c>
      <c r="E53" s="88" t="s">
        <v>37</v>
      </c>
      <c r="F53" s="89" t="s">
        <v>549</v>
      </c>
      <c r="G53" s="105"/>
      <c r="I53" s="57"/>
    </row>
    <row r="54" spans="1:9" ht="15.5" x14ac:dyDescent="0.35">
      <c r="B54" s="26">
        <v>1045</v>
      </c>
      <c r="C54" s="26" t="s">
        <v>628</v>
      </c>
      <c r="D54" s="26" t="str">
        <f t="shared" si="2"/>
        <v>Project Management</v>
      </c>
      <c r="E54" s="88" t="s">
        <v>40</v>
      </c>
      <c r="F54" s="89" t="s">
        <v>544</v>
      </c>
      <c r="G54" s="105"/>
      <c r="I54" s="57"/>
    </row>
    <row r="55" spans="1:9" ht="15.5" x14ac:dyDescent="0.35">
      <c r="A55" s="49"/>
      <c r="B55" s="26">
        <v>1046</v>
      </c>
      <c r="C55" s="26" t="s">
        <v>629</v>
      </c>
      <c r="D55" s="26" t="str">
        <f t="shared" si="2"/>
        <v>Project Management</v>
      </c>
      <c r="E55" s="88" t="s">
        <v>46</v>
      </c>
      <c r="F55" s="89" t="s">
        <v>550</v>
      </c>
      <c r="G55" s="105"/>
      <c r="I55" s="57"/>
    </row>
    <row r="56" spans="1:9" ht="15.5" x14ac:dyDescent="0.35">
      <c r="A56" s="49"/>
      <c r="B56" s="26">
        <v>1047</v>
      </c>
      <c r="C56" s="26" t="s">
        <v>630</v>
      </c>
      <c r="D56" s="26" t="str">
        <f t="shared" si="2"/>
        <v>Project Management</v>
      </c>
      <c r="E56" s="88" t="s">
        <v>46</v>
      </c>
      <c r="F56" s="89" t="s">
        <v>551</v>
      </c>
      <c r="G56" s="105"/>
      <c r="I56" s="57"/>
    </row>
    <row r="57" spans="1:9" ht="15.5" x14ac:dyDescent="0.35">
      <c r="A57" s="49"/>
      <c r="B57" s="26">
        <v>1048</v>
      </c>
      <c r="C57" s="26" t="s">
        <v>594</v>
      </c>
      <c r="D57" s="26" t="str">
        <f t="shared" si="2"/>
        <v>Project Management</v>
      </c>
      <c r="E57" s="88" t="s">
        <v>48</v>
      </c>
      <c r="F57" s="89" t="s">
        <v>552</v>
      </c>
      <c r="G57" s="105"/>
      <c r="I57" s="57"/>
    </row>
    <row r="58" spans="1:9" ht="15.5" x14ac:dyDescent="0.35">
      <c r="A58" s="49"/>
      <c r="B58" s="26">
        <v>1050</v>
      </c>
      <c r="C58" s="26" t="s">
        <v>596</v>
      </c>
      <c r="D58" s="26" t="str">
        <f t="shared" si="2"/>
        <v>Project Management</v>
      </c>
      <c r="E58" s="88" t="s">
        <v>56</v>
      </c>
      <c r="F58" s="89" t="s">
        <v>583</v>
      </c>
      <c r="G58" s="105"/>
      <c r="I58" s="57"/>
    </row>
    <row r="59" spans="1:9" ht="15.5" x14ac:dyDescent="0.35">
      <c r="A59" s="49"/>
      <c r="B59" s="26">
        <v>1052</v>
      </c>
      <c r="C59" s="26" t="s">
        <v>598</v>
      </c>
      <c r="D59" s="26" t="str">
        <f t="shared" si="2"/>
        <v>Project Management</v>
      </c>
      <c r="E59" s="88" t="s">
        <v>57</v>
      </c>
      <c r="F59" s="89" t="s">
        <v>585</v>
      </c>
      <c r="G59" s="105"/>
      <c r="I59" s="57"/>
    </row>
    <row r="60" spans="1:9" ht="15.5" x14ac:dyDescent="0.35">
      <c r="A60" s="49"/>
      <c r="B60" s="26">
        <v>1054</v>
      </c>
      <c r="C60" s="26" t="s">
        <v>600</v>
      </c>
      <c r="D60" s="26" t="str">
        <f t="shared" si="2"/>
        <v>Project Management</v>
      </c>
      <c r="E60" s="88" t="s">
        <v>58</v>
      </c>
      <c r="F60" s="89" t="s">
        <v>585</v>
      </c>
      <c r="G60" s="105"/>
      <c r="I60" s="57"/>
    </row>
    <row r="61" spans="1:9" ht="15.5" x14ac:dyDescent="0.35">
      <c r="A61" s="49"/>
      <c r="B61" s="26">
        <v>1055</v>
      </c>
      <c r="C61" s="26" t="s">
        <v>705</v>
      </c>
      <c r="D61" s="26" t="str">
        <f t="shared" si="2"/>
        <v>Project Management</v>
      </c>
      <c r="E61" s="88" t="s">
        <v>59</v>
      </c>
      <c r="F61" s="89" t="s">
        <v>588</v>
      </c>
      <c r="G61" s="105"/>
      <c r="I61" s="57" t="s">
        <v>534</v>
      </c>
    </row>
    <row r="62" spans="1:9" x14ac:dyDescent="0.25">
      <c r="A62" s="49"/>
      <c r="C62" s="26" t="s">
        <v>593</v>
      </c>
      <c r="D62" s="26" t="str">
        <f t="shared" si="2"/>
        <v>Project Management</v>
      </c>
      <c r="E62" s="88"/>
      <c r="F62" s="89"/>
      <c r="G62" s="70"/>
      <c r="I62" s="57" t="s">
        <v>534</v>
      </c>
    </row>
    <row r="63" spans="1:9" x14ac:dyDescent="0.25">
      <c r="A63" s="49"/>
      <c r="C63" s="26" t="s">
        <v>593</v>
      </c>
      <c r="D63" s="26" t="str">
        <f t="shared" si="2"/>
        <v>Project Management</v>
      </c>
      <c r="E63" s="55"/>
      <c r="F63" s="56"/>
      <c r="G63" s="70"/>
      <c r="I63" s="57" t="s">
        <v>534</v>
      </c>
    </row>
    <row r="64" spans="1:9" x14ac:dyDescent="0.25">
      <c r="C64" s="26" t="s">
        <v>593</v>
      </c>
      <c r="E64" s="6" t="s">
        <v>99</v>
      </c>
      <c r="F64" s="58" t="s">
        <v>532</v>
      </c>
      <c r="G64" s="26"/>
    </row>
    <row r="65" spans="1:10" hidden="1" x14ac:dyDescent="0.25">
      <c r="A65" s="49" t="s">
        <v>533</v>
      </c>
      <c r="B65" s="26">
        <v>1060</v>
      </c>
      <c r="C65" s="26" t="s">
        <v>593</v>
      </c>
      <c r="D65" s="26" t="str">
        <f t="shared" ref="D65:D76" si="3">$E$64</f>
        <v>Creative</v>
      </c>
      <c r="E65" s="55"/>
      <c r="F65" s="56"/>
      <c r="G65" s="70"/>
      <c r="I65" s="57" t="s">
        <v>534</v>
      </c>
    </row>
    <row r="66" spans="1:10" ht="15.5" x14ac:dyDescent="0.35">
      <c r="A66" s="49"/>
      <c r="B66" s="26">
        <v>1061</v>
      </c>
      <c r="C66" s="26" t="s">
        <v>631</v>
      </c>
      <c r="D66" s="26" t="str">
        <f t="shared" si="3"/>
        <v>Creative</v>
      </c>
      <c r="E66" s="88" t="s">
        <v>37</v>
      </c>
      <c r="F66" s="89" t="s">
        <v>658</v>
      </c>
      <c r="G66" s="105"/>
      <c r="I66" s="57"/>
    </row>
    <row r="67" spans="1:10" ht="15.5" x14ac:dyDescent="0.35">
      <c r="A67" s="49"/>
      <c r="B67" s="26">
        <v>1062</v>
      </c>
      <c r="C67" s="26" t="s">
        <v>632</v>
      </c>
      <c r="D67" s="26" t="str">
        <f t="shared" si="3"/>
        <v>Creative</v>
      </c>
      <c r="E67" s="88" t="s">
        <v>37</v>
      </c>
      <c r="F67" s="89" t="s">
        <v>562</v>
      </c>
      <c r="G67" s="105"/>
      <c r="I67" s="57"/>
    </row>
    <row r="68" spans="1:10" ht="15.5" x14ac:dyDescent="0.35">
      <c r="A68" s="49"/>
      <c r="B68" s="26">
        <v>1063</v>
      </c>
      <c r="C68" s="26" t="s">
        <v>633</v>
      </c>
      <c r="D68" s="26" t="str">
        <f t="shared" si="3"/>
        <v>Creative</v>
      </c>
      <c r="E68" s="88" t="s">
        <v>40</v>
      </c>
      <c r="F68" s="89" t="s">
        <v>659</v>
      </c>
      <c r="G68" s="105"/>
      <c r="I68" s="57"/>
    </row>
    <row r="69" spans="1:10" ht="15.5" x14ac:dyDescent="0.35">
      <c r="A69" s="49"/>
      <c r="B69" s="26">
        <v>1064</v>
      </c>
      <c r="C69" s="26" t="s">
        <v>634</v>
      </c>
      <c r="D69" s="26" t="str">
        <f t="shared" si="3"/>
        <v>Creative</v>
      </c>
      <c r="E69" s="88" t="s">
        <v>40</v>
      </c>
      <c r="F69" s="89" t="s">
        <v>564</v>
      </c>
      <c r="G69" s="105"/>
      <c r="I69" s="57"/>
    </row>
    <row r="70" spans="1:10" ht="15.5" x14ac:dyDescent="0.35">
      <c r="A70" s="49"/>
      <c r="B70" s="26">
        <v>1065</v>
      </c>
      <c r="C70" s="26" t="s">
        <v>635</v>
      </c>
      <c r="D70" s="26" t="str">
        <f t="shared" si="3"/>
        <v>Creative</v>
      </c>
      <c r="E70" s="88" t="s">
        <v>43</v>
      </c>
      <c r="F70" s="89" t="s">
        <v>565</v>
      </c>
      <c r="G70" s="105"/>
      <c r="I70" s="57"/>
    </row>
    <row r="71" spans="1:10" ht="15.5" x14ac:dyDescent="0.35">
      <c r="A71" s="49"/>
      <c r="B71" s="26">
        <v>1066</v>
      </c>
      <c r="C71" s="26" t="s">
        <v>636</v>
      </c>
      <c r="D71" s="26" t="str">
        <f t="shared" si="3"/>
        <v>Creative</v>
      </c>
      <c r="E71" s="88" t="s">
        <v>43</v>
      </c>
      <c r="F71" s="89" t="s">
        <v>566</v>
      </c>
      <c r="G71" s="105"/>
      <c r="I71" s="57"/>
    </row>
    <row r="72" spans="1:10" ht="15.5" x14ac:dyDescent="0.35">
      <c r="A72" s="49"/>
      <c r="B72" s="26">
        <v>1067</v>
      </c>
      <c r="C72" s="26" t="s">
        <v>637</v>
      </c>
      <c r="D72" s="26" t="str">
        <f t="shared" si="3"/>
        <v>Creative</v>
      </c>
      <c r="E72" s="88" t="s">
        <v>46</v>
      </c>
      <c r="F72" s="89" t="s">
        <v>568</v>
      </c>
      <c r="G72" s="105"/>
      <c r="I72" s="57"/>
    </row>
    <row r="73" spans="1:10" ht="15.5" x14ac:dyDescent="0.35">
      <c r="A73" s="49"/>
      <c r="B73" s="26">
        <v>1068</v>
      </c>
      <c r="C73" s="26" t="s">
        <v>638</v>
      </c>
      <c r="D73" s="26" t="str">
        <f t="shared" si="3"/>
        <v>Creative</v>
      </c>
      <c r="E73" s="88" t="s">
        <v>46</v>
      </c>
      <c r="F73" s="89" t="s">
        <v>567</v>
      </c>
      <c r="G73" s="105"/>
      <c r="I73" s="57"/>
    </row>
    <row r="74" spans="1:10" x14ac:dyDescent="0.25">
      <c r="A74" s="49"/>
      <c r="C74" s="26" t="s">
        <v>593</v>
      </c>
      <c r="D74" s="26" t="str">
        <f t="shared" si="3"/>
        <v>Creative</v>
      </c>
      <c r="E74" s="55"/>
      <c r="F74" s="56"/>
      <c r="G74" s="70"/>
      <c r="I74" s="57" t="s">
        <v>534</v>
      </c>
    </row>
    <row r="75" spans="1:10" x14ac:dyDescent="0.25">
      <c r="A75" s="49"/>
      <c r="C75" s="26" t="s">
        <v>593</v>
      </c>
      <c r="D75" s="26" t="str">
        <f t="shared" si="3"/>
        <v>Creative</v>
      </c>
      <c r="E75" s="55"/>
      <c r="F75" s="56"/>
      <c r="G75" s="70"/>
      <c r="I75" s="57" t="s">
        <v>534</v>
      </c>
    </row>
    <row r="76" spans="1:10" x14ac:dyDescent="0.25">
      <c r="A76" s="49"/>
      <c r="C76" s="26" t="s">
        <v>593</v>
      </c>
      <c r="D76" s="26" t="str">
        <f t="shared" si="3"/>
        <v>Creative</v>
      </c>
      <c r="E76" s="55"/>
      <c r="F76" s="56"/>
      <c r="G76" s="70"/>
      <c r="I76" s="57" t="s">
        <v>534</v>
      </c>
    </row>
    <row r="77" spans="1:10" x14ac:dyDescent="0.25">
      <c r="C77" s="26" t="s">
        <v>593</v>
      </c>
      <c r="E77" s="6" t="s">
        <v>30</v>
      </c>
      <c r="F77" s="58" t="s">
        <v>532</v>
      </c>
      <c r="G77" s="26"/>
      <c r="I77" s="5"/>
      <c r="J77" s="5"/>
    </row>
    <row r="78" spans="1:10" hidden="1" x14ac:dyDescent="0.25">
      <c r="A78" s="49" t="s">
        <v>533</v>
      </c>
      <c r="B78" s="26">
        <v>1073</v>
      </c>
      <c r="C78" s="26" t="s">
        <v>593</v>
      </c>
      <c r="D78" s="26" t="str">
        <f t="shared" ref="D78:D86" si="4">$E$77</f>
        <v>Analytics, Planning &amp; Strategy</v>
      </c>
      <c r="E78" s="55"/>
      <c r="F78" s="56"/>
      <c r="G78" s="70"/>
      <c r="I78" s="57" t="s">
        <v>534</v>
      </c>
    </row>
    <row r="79" spans="1:10" ht="15.5" x14ac:dyDescent="0.35">
      <c r="A79" s="49"/>
      <c r="B79" s="26">
        <v>1074</v>
      </c>
      <c r="C79" s="26" t="s">
        <v>639</v>
      </c>
      <c r="D79" s="26" t="str">
        <f t="shared" si="4"/>
        <v>Analytics, Planning &amp; Strategy</v>
      </c>
      <c r="E79" s="88" t="s">
        <v>37</v>
      </c>
      <c r="F79" s="89" t="s">
        <v>570</v>
      </c>
      <c r="G79" s="105"/>
      <c r="I79" s="57"/>
    </row>
    <row r="80" spans="1:10" ht="15.5" x14ac:dyDescent="0.35">
      <c r="A80" s="49"/>
      <c r="B80" s="26">
        <v>1075</v>
      </c>
      <c r="C80" s="26" t="s">
        <v>640</v>
      </c>
      <c r="D80" s="26" t="str">
        <f t="shared" si="4"/>
        <v>Analytics, Planning &amp; Strategy</v>
      </c>
      <c r="E80" s="88" t="s">
        <v>37</v>
      </c>
      <c r="F80" s="89" t="s">
        <v>571</v>
      </c>
      <c r="G80" s="105"/>
      <c r="I80" s="57"/>
    </row>
    <row r="81" spans="1:9" ht="15.5" x14ac:dyDescent="0.35">
      <c r="A81" s="49"/>
      <c r="B81" s="26">
        <v>1076</v>
      </c>
      <c r="C81" s="26" t="s">
        <v>641</v>
      </c>
      <c r="D81" s="26" t="str">
        <f t="shared" si="4"/>
        <v>Analytics, Planning &amp; Strategy</v>
      </c>
      <c r="E81" s="88" t="s">
        <v>40</v>
      </c>
      <c r="F81" s="89" t="s">
        <v>572</v>
      </c>
      <c r="G81" s="105"/>
      <c r="I81" s="57"/>
    </row>
    <row r="82" spans="1:9" ht="15.5" x14ac:dyDescent="0.35">
      <c r="A82" s="49"/>
      <c r="B82" s="26">
        <v>1078</v>
      </c>
      <c r="C82" s="26" t="s">
        <v>642</v>
      </c>
      <c r="D82" s="26" t="str">
        <f t="shared" si="4"/>
        <v>Analytics, Planning &amp; Strategy</v>
      </c>
      <c r="E82" s="88" t="s">
        <v>43</v>
      </c>
      <c r="F82" s="89" t="s">
        <v>574</v>
      </c>
      <c r="G82" s="105"/>
      <c r="I82" s="57"/>
    </row>
    <row r="83" spans="1:9" ht="15.5" x14ac:dyDescent="0.35">
      <c r="A83" s="49"/>
      <c r="B83" s="26">
        <v>1080</v>
      </c>
      <c r="C83" s="26" t="s">
        <v>643</v>
      </c>
      <c r="D83" s="26" t="str">
        <f t="shared" si="4"/>
        <v>Analytics, Planning &amp; Strategy</v>
      </c>
      <c r="E83" s="88" t="s">
        <v>46</v>
      </c>
      <c r="F83" s="89" t="s">
        <v>576</v>
      </c>
      <c r="G83" s="105"/>
      <c r="I83" s="57"/>
    </row>
    <row r="84" spans="1:9" x14ac:dyDescent="0.25">
      <c r="A84" s="49"/>
      <c r="C84" s="26" t="s">
        <v>593</v>
      </c>
      <c r="D84" s="26" t="str">
        <f t="shared" si="4"/>
        <v>Analytics, Planning &amp; Strategy</v>
      </c>
      <c r="E84" s="55"/>
      <c r="F84" s="56"/>
      <c r="G84" s="70"/>
      <c r="I84" s="57" t="s">
        <v>534</v>
      </c>
    </row>
    <row r="85" spans="1:9" x14ac:dyDescent="0.25">
      <c r="A85" s="49"/>
      <c r="C85" s="26" t="s">
        <v>593</v>
      </c>
      <c r="D85" s="26" t="str">
        <f t="shared" si="4"/>
        <v>Analytics, Planning &amp; Strategy</v>
      </c>
      <c r="E85" s="55"/>
      <c r="F85" s="56"/>
      <c r="G85" s="70"/>
      <c r="I85" s="57" t="s">
        <v>534</v>
      </c>
    </row>
    <row r="86" spans="1:9" x14ac:dyDescent="0.25">
      <c r="A86" s="49"/>
      <c r="C86" s="26" t="s">
        <v>593</v>
      </c>
      <c r="D86" s="26" t="str">
        <f t="shared" si="4"/>
        <v>Analytics, Planning &amp; Strategy</v>
      </c>
      <c r="E86" s="55"/>
      <c r="F86" s="56"/>
      <c r="G86" s="70"/>
      <c r="I86" s="57" t="s">
        <v>534</v>
      </c>
    </row>
    <row r="87" spans="1:9" x14ac:dyDescent="0.25">
      <c r="C87" s="26" t="s">
        <v>593</v>
      </c>
      <c r="E87" s="6" t="s">
        <v>31</v>
      </c>
      <c r="F87" s="58" t="s">
        <v>532</v>
      </c>
      <c r="G87" s="26"/>
    </row>
    <row r="88" spans="1:9" hidden="1" x14ac:dyDescent="0.25">
      <c r="A88" s="49" t="s">
        <v>533</v>
      </c>
      <c r="B88" s="26">
        <v>1086</v>
      </c>
      <c r="C88" s="26" t="s">
        <v>593</v>
      </c>
      <c r="D88" s="26" t="str">
        <f t="shared" ref="D88:D100" si="5">$E$87</f>
        <v>Production &amp; Technology</v>
      </c>
      <c r="E88" s="55"/>
      <c r="F88" s="56"/>
      <c r="G88" s="70"/>
      <c r="I88" s="57" t="s">
        <v>534</v>
      </c>
    </row>
    <row r="89" spans="1:9" ht="15.5" x14ac:dyDescent="0.35">
      <c r="B89" s="26">
        <v>1087</v>
      </c>
      <c r="C89" s="26" t="s">
        <v>644</v>
      </c>
      <c r="D89" s="26" t="str">
        <f t="shared" si="5"/>
        <v>Production &amp; Technology</v>
      </c>
      <c r="E89" s="88" t="s">
        <v>35</v>
      </c>
      <c r="F89" s="89" t="s">
        <v>578</v>
      </c>
      <c r="G89" s="105"/>
      <c r="I89" s="57"/>
    </row>
    <row r="90" spans="1:9" ht="15.5" x14ac:dyDescent="0.35">
      <c r="B90" s="26">
        <v>1088</v>
      </c>
      <c r="C90" s="26" t="s">
        <v>645</v>
      </c>
      <c r="D90" s="26" t="str">
        <f t="shared" si="5"/>
        <v>Production &amp; Technology</v>
      </c>
      <c r="E90" s="88" t="s">
        <v>35</v>
      </c>
      <c r="F90" s="89" t="s">
        <v>560</v>
      </c>
      <c r="G90" s="105"/>
      <c r="I90" s="57"/>
    </row>
    <row r="91" spans="1:9" ht="15.5" x14ac:dyDescent="0.35">
      <c r="A91" s="49"/>
      <c r="B91" s="26">
        <v>1092</v>
      </c>
      <c r="C91" s="26" t="s">
        <v>649</v>
      </c>
      <c r="D91" s="26" t="str">
        <f t="shared" si="5"/>
        <v>Production &amp; Technology</v>
      </c>
      <c r="E91" s="88" t="s">
        <v>51</v>
      </c>
      <c r="F91" s="89" t="s">
        <v>590</v>
      </c>
      <c r="G91" s="105"/>
      <c r="I91" s="57"/>
    </row>
    <row r="92" spans="1:9" ht="15.5" x14ac:dyDescent="0.35">
      <c r="A92" s="49"/>
      <c r="B92" s="26">
        <v>1093</v>
      </c>
      <c r="C92" s="26" t="s">
        <v>650</v>
      </c>
      <c r="D92" s="26" t="str">
        <f t="shared" si="5"/>
        <v>Production &amp; Technology</v>
      </c>
      <c r="E92" s="88" t="s">
        <v>53</v>
      </c>
      <c r="F92" s="89" t="s">
        <v>582</v>
      </c>
      <c r="G92" s="105"/>
      <c r="I92" s="57"/>
    </row>
    <row r="93" spans="1:9" ht="15.5" x14ac:dyDescent="0.35">
      <c r="A93" s="49"/>
      <c r="B93" s="26">
        <v>1094</v>
      </c>
      <c r="C93" s="26" t="s">
        <v>651</v>
      </c>
      <c r="D93" s="26" t="str">
        <f t="shared" si="5"/>
        <v>Production &amp; Technology</v>
      </c>
      <c r="E93" s="88" t="s">
        <v>55</v>
      </c>
      <c r="F93" s="89" t="s">
        <v>569</v>
      </c>
      <c r="G93" s="105"/>
      <c r="I93" s="57"/>
    </row>
    <row r="94" spans="1:9" ht="15.5" x14ac:dyDescent="0.35">
      <c r="A94" s="49"/>
      <c r="B94" s="26">
        <v>1095</v>
      </c>
      <c r="C94" s="26" t="s">
        <v>605</v>
      </c>
      <c r="D94" s="26" t="str">
        <f t="shared" si="5"/>
        <v>Production &amp; Technology</v>
      </c>
      <c r="E94" s="88" t="s">
        <v>56</v>
      </c>
      <c r="F94" s="89" t="s">
        <v>583</v>
      </c>
      <c r="G94" s="105"/>
      <c r="I94" s="57"/>
    </row>
    <row r="95" spans="1:9" ht="15.5" x14ac:dyDescent="0.35">
      <c r="A95" s="49"/>
      <c r="B95" s="26">
        <v>1097</v>
      </c>
      <c r="C95" s="26" t="s">
        <v>607</v>
      </c>
      <c r="D95" s="26" t="str">
        <f t="shared" si="5"/>
        <v>Production &amp; Technology</v>
      </c>
      <c r="E95" s="88" t="s">
        <v>57</v>
      </c>
      <c r="F95" s="89" t="s">
        <v>585</v>
      </c>
      <c r="G95" s="105"/>
      <c r="I95" s="57"/>
    </row>
    <row r="96" spans="1:9" ht="15.5" x14ac:dyDescent="0.35">
      <c r="A96" s="49"/>
      <c r="B96" s="26">
        <v>1099</v>
      </c>
      <c r="C96" s="26" t="s">
        <v>609</v>
      </c>
      <c r="D96" s="26" t="str">
        <f t="shared" si="5"/>
        <v>Production &amp; Technology</v>
      </c>
      <c r="E96" s="88" t="s">
        <v>58</v>
      </c>
      <c r="F96" s="89" t="s">
        <v>585</v>
      </c>
      <c r="G96" s="105"/>
      <c r="I96" s="57"/>
    </row>
    <row r="97" spans="1:13" ht="15.5" x14ac:dyDescent="0.35">
      <c r="A97" s="49"/>
      <c r="B97" s="26">
        <v>1101</v>
      </c>
      <c r="C97" s="26" t="s">
        <v>611</v>
      </c>
      <c r="D97" s="26" t="str">
        <f t="shared" si="5"/>
        <v>Production &amp; Technology</v>
      </c>
      <c r="E97" s="88" t="s">
        <v>59</v>
      </c>
      <c r="F97" s="89" t="s">
        <v>588</v>
      </c>
      <c r="G97" s="105"/>
      <c r="I97" s="57"/>
    </row>
    <row r="98" spans="1:13" x14ac:dyDescent="0.25">
      <c r="A98" s="49"/>
      <c r="C98" s="26" t="s">
        <v>593</v>
      </c>
      <c r="D98" s="26" t="str">
        <f t="shared" si="5"/>
        <v>Production &amp; Technology</v>
      </c>
      <c r="E98" s="55"/>
      <c r="F98" s="56"/>
      <c r="G98" s="70"/>
      <c r="I98" s="57" t="s">
        <v>534</v>
      </c>
    </row>
    <row r="99" spans="1:13" x14ac:dyDescent="0.25">
      <c r="A99" s="49"/>
      <c r="C99" s="26" t="s">
        <v>593</v>
      </c>
      <c r="D99" s="26" t="str">
        <f t="shared" si="5"/>
        <v>Production &amp; Technology</v>
      </c>
      <c r="E99" s="55"/>
      <c r="F99" s="56"/>
      <c r="G99" s="70"/>
      <c r="I99" s="57" t="s">
        <v>534</v>
      </c>
    </row>
    <row r="100" spans="1:13" x14ac:dyDescent="0.25">
      <c r="A100" s="49"/>
      <c r="C100" s="26" t="s">
        <v>593</v>
      </c>
      <c r="D100" s="26" t="str">
        <f t="shared" si="5"/>
        <v>Production &amp; Technology</v>
      </c>
      <c r="E100" s="55"/>
      <c r="F100" s="56"/>
      <c r="G100" s="70"/>
      <c r="I100" s="57" t="s">
        <v>534</v>
      </c>
    </row>
    <row r="101" spans="1:13" hidden="1" x14ac:dyDescent="0.25">
      <c r="C101" s="26" t="s">
        <v>593</v>
      </c>
      <c r="E101" s="6" t="s">
        <v>32</v>
      </c>
      <c r="F101" s="58" t="s">
        <v>532</v>
      </c>
      <c r="G101" s="26"/>
    </row>
    <row r="102" spans="1:13" hidden="1" x14ac:dyDescent="0.25">
      <c r="A102" s="49" t="s">
        <v>533</v>
      </c>
      <c r="C102" s="26" t="s">
        <v>593</v>
      </c>
      <c r="D102" s="26" t="str">
        <f>$E$101</f>
        <v>Media Buying</v>
      </c>
      <c r="E102" s="55"/>
      <c r="F102" s="56"/>
      <c r="G102" s="70"/>
      <c r="I102" s="57" t="s">
        <v>534</v>
      </c>
    </row>
    <row r="103" spans="1:13" hidden="1" x14ac:dyDescent="0.25">
      <c r="C103" s="26" t="s">
        <v>593</v>
      </c>
      <c r="D103" s="26" t="str">
        <f t="shared" ref="D103:D106" si="6">$E$101</f>
        <v>Media Buying</v>
      </c>
      <c r="E103" s="55"/>
      <c r="F103" s="56" t="s">
        <v>591</v>
      </c>
      <c r="G103" s="70"/>
      <c r="I103" s="57" t="s">
        <v>534</v>
      </c>
    </row>
    <row r="104" spans="1:13" s="21" customFormat="1" hidden="1" x14ac:dyDescent="0.25">
      <c r="B104" s="26"/>
      <c r="C104" s="26" t="s">
        <v>593</v>
      </c>
      <c r="D104" s="26" t="str">
        <f t="shared" si="6"/>
        <v>Media Buying</v>
      </c>
      <c r="E104" s="55"/>
      <c r="F104" s="56"/>
      <c r="G104" s="70"/>
      <c r="H104" s="26"/>
      <c r="I104" s="57" t="s">
        <v>534</v>
      </c>
      <c r="K104" s="26"/>
      <c r="L104" s="26"/>
      <c r="M104" s="26"/>
    </row>
    <row r="105" spans="1:13" s="8" customFormat="1" hidden="1" x14ac:dyDescent="0.25">
      <c r="B105" s="26"/>
      <c r="C105" s="26" t="s">
        <v>593</v>
      </c>
      <c r="D105" s="26" t="str">
        <f t="shared" si="6"/>
        <v>Media Buying</v>
      </c>
      <c r="E105" s="55"/>
      <c r="F105" s="56"/>
      <c r="G105" s="70"/>
      <c r="H105" s="26"/>
      <c r="I105" s="57" t="s">
        <v>534</v>
      </c>
      <c r="K105" s="26"/>
      <c r="L105" s="26"/>
      <c r="M105" s="26"/>
    </row>
    <row r="106" spans="1:13" hidden="1" x14ac:dyDescent="0.25">
      <c r="C106" s="26" t="s">
        <v>593</v>
      </c>
      <c r="D106" s="26" t="str">
        <f t="shared" si="6"/>
        <v>Media Buying</v>
      </c>
      <c r="E106" s="55"/>
      <c r="F106" s="56"/>
      <c r="G106" s="70"/>
      <c r="I106" s="57" t="s">
        <v>534</v>
      </c>
    </row>
    <row r="107" spans="1:13" x14ac:dyDescent="0.25">
      <c r="C107" s="26" t="s">
        <v>593</v>
      </c>
      <c r="E107" s="6" t="s">
        <v>139</v>
      </c>
      <c r="F107" s="58" t="s">
        <v>532</v>
      </c>
      <c r="G107" s="26"/>
    </row>
    <row r="108" spans="1:13" ht="13" hidden="1" thickBot="1" x14ac:dyDescent="0.3">
      <c r="A108" s="49" t="s">
        <v>533</v>
      </c>
      <c r="C108" s="26" t="s">
        <v>593</v>
      </c>
      <c r="D108" s="26" t="str">
        <f>$E$107</f>
        <v>Other</v>
      </c>
      <c r="E108" s="71"/>
      <c r="F108" s="72"/>
      <c r="G108" s="73"/>
      <c r="I108" s="57" t="s">
        <v>534</v>
      </c>
    </row>
    <row r="109" spans="1:13" x14ac:dyDescent="0.25">
      <c r="C109" s="26" t="s">
        <v>593</v>
      </c>
      <c r="D109" s="26" t="str">
        <f>$E$107</f>
        <v>Other</v>
      </c>
      <c r="E109" s="55"/>
      <c r="F109" s="56"/>
      <c r="G109" s="70"/>
      <c r="I109" s="57" t="s">
        <v>534</v>
      </c>
    </row>
    <row r="110" spans="1:13" x14ac:dyDescent="0.25">
      <c r="C110" s="26" t="s">
        <v>593</v>
      </c>
      <c r="D110" s="26" t="str">
        <f>$E$107</f>
        <v>Other</v>
      </c>
      <c r="E110" s="55"/>
      <c r="F110" s="56"/>
      <c r="G110" s="70"/>
      <c r="I110" s="57" t="s">
        <v>534</v>
      </c>
    </row>
    <row r="111" spans="1:13" ht="13" thickBot="1" x14ac:dyDescent="0.3">
      <c r="C111" s="26" t="s">
        <v>593</v>
      </c>
      <c r="D111" s="26" t="str">
        <f>$E$107</f>
        <v>Other</v>
      </c>
      <c r="E111" s="71"/>
      <c r="F111" s="72"/>
      <c r="G111" s="73"/>
      <c r="I111" s="57" t="s">
        <v>534</v>
      </c>
    </row>
    <row r="112" spans="1:13" hidden="1" x14ac:dyDescent="0.25"/>
    <row r="113" spans="2:7" ht="13.5" customHeight="1" x14ac:dyDescent="0.25"/>
    <row r="114" spans="2:7" x14ac:dyDescent="0.25">
      <c r="E114" s="48" t="s">
        <v>24</v>
      </c>
      <c r="F114" s="43"/>
      <c r="G114" s="44"/>
    </row>
    <row r="115" spans="2:7" ht="50" customHeight="1" x14ac:dyDescent="0.35">
      <c r="B115" s="26">
        <v>6666661</v>
      </c>
      <c r="E115" s="26" t="s">
        <v>676</v>
      </c>
      <c r="G115" s="92" t="str">
        <f>IF(COUNT(G28:G32,G37:G45,G51:G61,G66:G73,G79:G83,G89:G97)&lt;&gt;47,"Not all essential rates are completed",AVERAGE(G28:G32,G37:G45,G51:G61,G66:G73,G79:G83,G89:G97))</f>
        <v>Not all essential rates are completed</v>
      </c>
    </row>
    <row r="116" spans="2:7" x14ac:dyDescent="0.25">
      <c r="B116" s="26">
        <v>6666662</v>
      </c>
      <c r="E116" s="4"/>
      <c r="F116" s="4"/>
      <c r="G116" s="91"/>
    </row>
    <row r="117" spans="2:7" x14ac:dyDescent="0.25">
      <c r="E117" s="4"/>
      <c r="F117" s="4"/>
      <c r="G117" s="91"/>
    </row>
    <row r="118" spans="2:7" x14ac:dyDescent="0.25">
      <c r="E118" s="4"/>
      <c r="F118" s="91"/>
      <c r="G118" s="91"/>
    </row>
    <row r="119" spans="2:7" x14ac:dyDescent="0.25">
      <c r="E119" s="4"/>
      <c r="F119" s="91"/>
      <c r="G119" s="91"/>
    </row>
    <row r="120" spans="2:7" x14ac:dyDescent="0.25">
      <c r="E120" s="4"/>
      <c r="F120" s="91"/>
      <c r="G120" s="91"/>
    </row>
    <row r="121" spans="2:7" x14ac:dyDescent="0.25">
      <c r="E121" s="4"/>
      <c r="F121" s="4"/>
      <c r="G121" s="91"/>
    </row>
    <row r="122" spans="2:7" x14ac:dyDescent="0.25">
      <c r="E122" s="4"/>
      <c r="F122" s="4"/>
      <c r="G122" s="91"/>
    </row>
    <row r="123" spans="2:7" x14ac:dyDescent="0.25">
      <c r="E123" s="4"/>
      <c r="F123" s="4"/>
      <c r="G123" s="91"/>
    </row>
  </sheetData>
  <sheetProtection algorithmName="SHA-512" hashValue="bZc+0lrcncdHWkmPX2PBVTEzeXa2vX8Z9YutiQkFQ27xoUmcsrmMWpFg4yVtYoP/XDWmdXJ1ga7CEuy0COHpnw==" saltValue="Vv64K13aQfcEg+Cur0jVZg==" spinCount="100000" sheet="1" objects="1" scenarios="1" selectLockedCells="1"/>
  <mergeCells count="3">
    <mergeCell ref="E2:G2"/>
    <mergeCell ref="E4:F4"/>
    <mergeCell ref="E9:F9"/>
  </mergeCells>
  <conditionalFormatting sqref="G115">
    <cfRule type="containsText" dxfId="2" priority="1" operator="containsText" text="Not all essential rates are completed">
      <formula>NOT(ISERROR(SEARCH("Not all essential rates are completed",G115)))</formula>
    </cfRule>
  </conditionalFormatting>
  <dataValidations count="8">
    <dataValidation type="list" allowBlank="1" showInputMessage="1" showErrorMessage="1" sqref="F19" xr:uid="{00000000-0002-0000-0A00-000000000000}">
      <formula1>RangeAgencyOwnership</formula1>
    </dataValidation>
    <dataValidation type="decimal" allowBlank="1" showInputMessage="1" showErrorMessage="1" sqref="G102:G106 G108:G111 G50:G63 G78:G86 G65:G76 G36:G48 G27:G34 G88:G100" xr:uid="{00000000-0002-0000-0A00-000001000000}">
      <formula1>0</formula1>
      <formula2>10000000</formula2>
    </dataValidation>
    <dataValidation type="decimal" allowBlank="1" showInputMessage="1" showErrorMessage="1" sqref="F21:F22" xr:uid="{00000000-0002-0000-0A00-000002000000}">
      <formula1>0</formula1>
      <formula2>10</formula2>
    </dataValidation>
    <dataValidation type="list" allowBlank="1" showInputMessage="1" showErrorMessage="1" sqref="F17" xr:uid="{00000000-0002-0000-0A00-000003000000}">
      <formula1>RangeAgencyEmployees</formula1>
    </dataValidation>
    <dataValidation type="list" allowBlank="1" showInputMessage="1" showErrorMessage="1" sqref="F15" xr:uid="{00000000-0002-0000-0A00-000004000000}">
      <formula1>RangeCountries</formula1>
    </dataValidation>
    <dataValidation type="date" operator="greaterThanOrEqual" allowBlank="1" showInputMessage="1" showErrorMessage="1" sqref="F14" xr:uid="{00000000-0002-0000-0A00-000005000000}">
      <formula1>42339</formula1>
    </dataValidation>
    <dataValidation type="whole" allowBlank="1" showInputMessage="1" showErrorMessage="1" sqref="F18" xr:uid="{00000000-0002-0000-0A00-000006000000}">
      <formula1>0</formula1>
      <formula2>10000</formula2>
    </dataValidation>
    <dataValidation type="list" allowBlank="1" showInputMessage="1" showErrorMessage="1" sqref="F7" xr:uid="{00000000-0002-0000-0A00-000007000000}">
      <formula1>RangeCurrencies</formula1>
    </dataValidation>
  </dataValidations>
  <pageMargins left="0.7" right="0.7" top="0.75" bottom="0.75" header="0.3" footer="0.3"/>
  <pageSetup paperSize="9" scale="37" orientation="portrait" horizontalDpi="360" verticalDpi="360"/>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A00-000008000000}">
          <x14:formula1>
            <xm:f>'Depts &amp; Generic descriptors'!$I$6:$I$10</xm:f>
          </x14:formula1>
          <xm:sqref>E109:E111</xm:sqref>
        </x14:dataValidation>
        <x14:dataValidation type="list" allowBlank="1" showInputMessage="1" showErrorMessage="1" xr:uid="{00000000-0002-0000-0A00-000009000000}">
          <x14:formula1>
            <xm:f>'Depts &amp; Generic descriptors'!$G$6:$G$22</xm:f>
          </x14:formula1>
          <xm:sqref>E89:E97 E58:E62</xm:sqref>
        </x14:dataValidation>
        <x14:dataValidation type="list" allowBlank="1" showInputMessage="1" showErrorMessage="1" xr:uid="{00000000-0002-0000-0A00-00000A000000}">
          <x14:formula1>
            <xm:f>'Depts &amp; Generic descriptors'!$C$6:$C$10</xm:f>
          </x14:formula1>
          <xm:sqref>E37:E38</xm:sqref>
        </x14:dataValidation>
        <x14:dataValidation type="list" allowBlank="1" showInputMessage="1" showErrorMessage="1" xr:uid="{00000000-0002-0000-0A00-00000B000000}">
          <x14:formula1>
            <xm:f>'Depts &amp; Generic descriptors'!$H$6:$H$10</xm:f>
          </x14:formula1>
          <xm:sqref>E103:E106</xm:sqref>
        </x14:dataValidation>
        <x14:dataValidation type="list" allowBlank="1" showInputMessage="1" showErrorMessage="1" xr:uid="{00000000-0002-0000-0A00-00000C000000}">
          <x14:formula1>
            <xm:f>'Depts &amp; Generic descriptors'!$D$6:$D$14</xm:f>
          </x14:formula1>
          <xm:sqref>E51:E54</xm:sqref>
        </x14:dataValidation>
        <x14:dataValidation type="list" allowBlank="1" showInputMessage="1" showErrorMessage="1" xr:uid="{00000000-0002-0000-0A00-00000D000000}">
          <x14:formula1>
            <xm:f>'Depts &amp; Generic descriptors'!$B$6:$B$10</xm:f>
          </x14:formula1>
          <xm:sqref>E108 E36 E50 E88 E102 E98:E100 E65:E76 E55:E57 E63 E78:E86 E39:E48 E27:E34</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137"/>
  <sheetViews>
    <sheetView showGridLines="0" showRowColHeaders="0" workbookViewId="0">
      <selection activeCell="F10" sqref="F10"/>
    </sheetView>
  </sheetViews>
  <sheetFormatPr defaultColWidth="8.81640625" defaultRowHeight="12.5" x14ac:dyDescent="0.25"/>
  <cols>
    <col min="1" max="1" width="29.81640625" style="26" customWidth="1"/>
    <col min="2" max="2" width="8.81640625" style="26" hidden="1" customWidth="1"/>
    <col min="3" max="3" width="45.1796875" style="26" hidden="1" customWidth="1"/>
    <col min="4" max="4" width="41.453125" style="26" hidden="1" customWidth="1"/>
    <col min="5" max="5" width="41.453125" style="26" customWidth="1"/>
    <col min="6" max="6" width="36.36328125" style="26" customWidth="1"/>
    <col min="7" max="7" width="15.453125" style="22" customWidth="1"/>
    <col min="8" max="8" width="0.453125" style="26" customWidth="1"/>
    <col min="9" max="9" width="2.36328125" style="26" customWidth="1"/>
    <col min="10" max="10" width="0.453125" style="26" customWidth="1"/>
    <col min="11" max="11" width="29.81640625" style="26" bestFit="1" customWidth="1"/>
    <col min="12" max="12" width="30.1796875" style="26" customWidth="1"/>
    <col min="13" max="13" width="18.6328125" style="26" bestFit="1" customWidth="1"/>
    <col min="14" max="16384" width="8.81640625" style="26"/>
  </cols>
  <sheetData>
    <row r="1" spans="2:13" x14ac:dyDescent="0.25">
      <c r="B1" s="49" t="s">
        <v>516</v>
      </c>
      <c r="C1" s="49" t="s">
        <v>516</v>
      </c>
      <c r="D1" s="49" t="s">
        <v>516</v>
      </c>
    </row>
    <row r="2" spans="2:13" ht="19.5" x14ac:dyDescent="0.35">
      <c r="E2" s="142" t="s">
        <v>662</v>
      </c>
      <c r="F2" s="142"/>
      <c r="G2" s="142"/>
      <c r="I2" s="41"/>
      <c r="J2" s="41"/>
      <c r="K2" s="41"/>
      <c r="L2" s="41"/>
      <c r="M2" s="41"/>
    </row>
    <row r="3" spans="2:13" ht="14.25" customHeight="1" thickBot="1" x14ac:dyDescent="0.4">
      <c r="E3" s="95"/>
      <c r="F3" s="95"/>
      <c r="G3" s="95"/>
      <c r="I3" s="41"/>
      <c r="J3" s="41"/>
      <c r="K3" s="41"/>
      <c r="L3" s="41"/>
      <c r="M3" s="41"/>
    </row>
    <row r="4" spans="2:13" s="1" customFormat="1" ht="15" customHeight="1" thickBot="1" x14ac:dyDescent="0.3">
      <c r="E4" s="138"/>
      <c r="F4" s="139"/>
      <c r="H4" s="26"/>
      <c r="K4" s="21"/>
      <c r="L4" s="21"/>
      <c r="M4" s="21"/>
    </row>
    <row r="5" spans="2:13" ht="15" customHeight="1" x14ac:dyDescent="0.25">
      <c r="E5" s="40" t="s">
        <v>517</v>
      </c>
      <c r="F5" s="93" t="s">
        <v>653</v>
      </c>
      <c r="K5" s="8"/>
      <c r="L5" s="8"/>
      <c r="M5" s="8"/>
    </row>
    <row r="6" spans="2:13" ht="31" customHeight="1" x14ac:dyDescent="0.25">
      <c r="E6" s="39" t="s">
        <v>518</v>
      </c>
      <c r="F6" s="109" t="s">
        <v>736</v>
      </c>
    </row>
    <row r="7" spans="2:13" ht="15" customHeight="1" thickBot="1" x14ac:dyDescent="0.3">
      <c r="E7" s="53" t="s">
        <v>147</v>
      </c>
      <c r="F7" s="94" t="s">
        <v>155</v>
      </c>
    </row>
    <row r="8" spans="2:13" ht="17.25" customHeight="1" thickBot="1" x14ac:dyDescent="0.4">
      <c r="E8" s="95"/>
      <c r="F8" s="95"/>
      <c r="G8" s="26"/>
      <c r="I8" s="41"/>
      <c r="J8" s="41"/>
      <c r="K8" s="41"/>
      <c r="L8" s="41"/>
      <c r="M8" s="41"/>
    </row>
    <row r="9" spans="2:13" ht="15" customHeight="1" thickBot="1" x14ac:dyDescent="0.3">
      <c r="E9" s="140" t="s">
        <v>519</v>
      </c>
      <c r="F9" s="141"/>
      <c r="G9" s="26"/>
      <c r="K9" s="23"/>
      <c r="L9" s="23"/>
      <c r="M9" s="38"/>
    </row>
    <row r="10" spans="2:13" ht="15" customHeight="1" x14ac:dyDescent="0.25">
      <c r="E10" s="40" t="s">
        <v>520</v>
      </c>
      <c r="F10" s="65"/>
      <c r="G10" s="26"/>
      <c r="K10" s="46"/>
      <c r="L10" s="8"/>
      <c r="M10" s="47"/>
    </row>
    <row r="11" spans="2:13" ht="15" customHeight="1" x14ac:dyDescent="0.25">
      <c r="E11" s="39" t="s">
        <v>521</v>
      </c>
      <c r="F11" s="66"/>
      <c r="G11" s="26"/>
      <c r="K11" s="5"/>
      <c r="L11" s="5"/>
      <c r="M11" s="5"/>
    </row>
    <row r="12" spans="2:13" ht="15" customHeight="1" x14ac:dyDescent="0.25">
      <c r="E12" s="39" t="s">
        <v>522</v>
      </c>
      <c r="F12" s="66"/>
      <c r="G12" s="26"/>
    </row>
    <row r="13" spans="2:13" ht="15" customHeight="1" x14ac:dyDescent="0.25">
      <c r="E13" s="39" t="s">
        <v>523</v>
      </c>
      <c r="F13" s="66"/>
      <c r="G13" s="26"/>
    </row>
    <row r="14" spans="2:13" ht="15" customHeight="1" x14ac:dyDescent="0.25">
      <c r="E14" s="39" t="s">
        <v>524</v>
      </c>
      <c r="F14" s="67"/>
      <c r="G14" s="26"/>
    </row>
    <row r="15" spans="2:13" ht="15" customHeight="1" x14ac:dyDescent="0.25">
      <c r="E15" s="39" t="s">
        <v>148</v>
      </c>
      <c r="F15" s="66"/>
      <c r="G15" s="26"/>
    </row>
    <row r="16" spans="2:13" ht="15" customHeight="1" x14ac:dyDescent="0.25">
      <c r="E16" s="39" t="s">
        <v>525</v>
      </c>
      <c r="F16" s="66"/>
      <c r="G16" s="26"/>
    </row>
    <row r="17" spans="1:9" ht="15" customHeight="1" x14ac:dyDescent="0.25">
      <c r="E17" s="39" t="s">
        <v>526</v>
      </c>
      <c r="F17" s="83"/>
      <c r="G17" s="26"/>
    </row>
    <row r="18" spans="1:9" ht="15" customHeight="1" x14ac:dyDescent="0.25">
      <c r="E18" s="39" t="s">
        <v>527</v>
      </c>
      <c r="F18" s="85"/>
    </row>
    <row r="19" spans="1:9" ht="15" customHeight="1" x14ac:dyDescent="0.25">
      <c r="E19" s="39" t="s">
        <v>11</v>
      </c>
      <c r="F19" s="84"/>
      <c r="G19" s="26"/>
    </row>
    <row r="20" spans="1:9" ht="15" customHeight="1" x14ac:dyDescent="0.25">
      <c r="E20" s="39" t="s">
        <v>528</v>
      </c>
      <c r="F20" s="84"/>
      <c r="G20" s="26"/>
    </row>
    <row r="21" spans="1:9" ht="15" customHeight="1" x14ac:dyDescent="0.25">
      <c r="E21" s="39" t="s">
        <v>529</v>
      </c>
      <c r="F21" s="68"/>
      <c r="G21" s="26"/>
    </row>
    <row r="22" spans="1:9" ht="15" customHeight="1" thickBot="1" x14ac:dyDescent="0.3">
      <c r="E22" s="53" t="s">
        <v>530</v>
      </c>
      <c r="F22" s="69"/>
      <c r="G22" s="26"/>
    </row>
    <row r="23" spans="1:9" ht="13" thickBot="1" x14ac:dyDescent="0.3"/>
    <row r="24" spans="1:9" ht="40.5" customHeight="1" x14ac:dyDescent="0.25">
      <c r="E24" s="60" t="s">
        <v>531</v>
      </c>
      <c r="F24" s="61" t="s">
        <v>7</v>
      </c>
      <c r="G24" s="62" t="str">
        <f>"Hourly rate (Gross, " &amp; IF(F7="","TBC",RIGHT(F7,3)) &amp; ")"</f>
        <v>Hourly rate (Gross, GBP)</v>
      </c>
    </row>
    <row r="25" spans="1:9" ht="13.5" customHeight="1" x14ac:dyDescent="0.25">
      <c r="G25" s="26"/>
    </row>
    <row r="26" spans="1:9" x14ac:dyDescent="0.25">
      <c r="E26" s="6" t="s">
        <v>26</v>
      </c>
      <c r="F26" s="58" t="s">
        <v>532</v>
      </c>
      <c r="G26" s="26"/>
    </row>
    <row r="27" spans="1:9" hidden="1" x14ac:dyDescent="0.25">
      <c r="A27" s="49" t="s">
        <v>533</v>
      </c>
      <c r="D27" s="26" t="str">
        <f>$E$26</f>
        <v>Agency Management</v>
      </c>
      <c r="E27" s="55"/>
      <c r="F27" s="56"/>
      <c r="G27" s="70"/>
      <c r="I27" s="57" t="s">
        <v>534</v>
      </c>
    </row>
    <row r="28" spans="1:9" ht="15.5" x14ac:dyDescent="0.35">
      <c r="A28" s="49"/>
      <c r="B28" s="26">
        <v>1001</v>
      </c>
      <c r="C28" s="26" t="s">
        <v>613</v>
      </c>
      <c r="D28" s="26" t="str">
        <f t="shared" ref="D28:D33" si="0">$E$26</f>
        <v>Agency Management</v>
      </c>
      <c r="E28" s="88" t="s">
        <v>34</v>
      </c>
      <c r="F28" s="89" t="s">
        <v>538</v>
      </c>
      <c r="G28" s="90"/>
      <c r="I28" s="57"/>
    </row>
    <row r="29" spans="1:9" ht="15.5" x14ac:dyDescent="0.35">
      <c r="A29" s="49"/>
      <c r="B29" s="26">
        <v>1002</v>
      </c>
      <c r="C29" s="26" t="s">
        <v>614</v>
      </c>
      <c r="D29" s="26" t="str">
        <f t="shared" si="0"/>
        <v>Agency Management</v>
      </c>
      <c r="E29" s="88" t="s">
        <v>42</v>
      </c>
      <c r="F29" s="89" t="s">
        <v>42</v>
      </c>
      <c r="G29" s="90"/>
      <c r="I29" s="57"/>
    </row>
    <row r="30" spans="1:9" ht="15.5" x14ac:dyDescent="0.35">
      <c r="A30" s="49"/>
      <c r="B30" s="26">
        <v>1003</v>
      </c>
      <c r="C30" s="26" t="s">
        <v>615</v>
      </c>
      <c r="D30" s="26" t="str">
        <f t="shared" si="0"/>
        <v>Agency Management</v>
      </c>
      <c r="E30" s="88" t="s">
        <v>45</v>
      </c>
      <c r="F30" s="89" t="s">
        <v>535</v>
      </c>
      <c r="G30" s="90"/>
      <c r="I30" s="57"/>
    </row>
    <row r="31" spans="1:9" ht="15.5" x14ac:dyDescent="0.35">
      <c r="A31" s="49"/>
      <c r="B31" s="26">
        <v>1004</v>
      </c>
      <c r="C31" s="26" t="s">
        <v>592</v>
      </c>
      <c r="D31" s="26" t="str">
        <f t="shared" si="0"/>
        <v>Agency Management</v>
      </c>
      <c r="E31" s="88" t="s">
        <v>45</v>
      </c>
      <c r="F31" s="89" t="s">
        <v>536</v>
      </c>
      <c r="G31" s="90"/>
      <c r="I31" s="57"/>
    </row>
    <row r="32" spans="1:9" ht="15.5" x14ac:dyDescent="0.35">
      <c r="A32" s="49"/>
      <c r="B32" s="26">
        <v>1005</v>
      </c>
      <c r="C32" s="26" t="s">
        <v>652</v>
      </c>
      <c r="D32" s="26" t="str">
        <f t="shared" si="0"/>
        <v>Agency Management</v>
      </c>
      <c r="E32" s="88" t="s">
        <v>45</v>
      </c>
      <c r="F32" s="89" t="s">
        <v>537</v>
      </c>
      <c r="G32" s="90"/>
      <c r="I32" s="57"/>
    </row>
    <row r="33" spans="1:9" x14ac:dyDescent="0.25">
      <c r="A33" s="49"/>
      <c r="D33" s="26" t="str">
        <f t="shared" si="0"/>
        <v>Agency Management</v>
      </c>
      <c r="E33" s="55"/>
      <c r="F33" s="56"/>
      <c r="G33" s="70"/>
      <c r="I33" s="57" t="s">
        <v>534</v>
      </c>
    </row>
    <row r="34" spans="1:9" x14ac:dyDescent="0.25">
      <c r="A34" s="49"/>
      <c r="D34" s="26" t="str">
        <f>$E$26</f>
        <v>Agency Management</v>
      </c>
      <c r="E34" s="55"/>
      <c r="F34" s="56"/>
      <c r="G34" s="70"/>
      <c r="I34" s="57" t="s">
        <v>534</v>
      </c>
    </row>
    <row r="35" spans="1:9" x14ac:dyDescent="0.25">
      <c r="C35" s="26" t="s">
        <v>593</v>
      </c>
      <c r="E35" s="54" t="s">
        <v>27</v>
      </c>
      <c r="F35" s="59" t="s">
        <v>532</v>
      </c>
      <c r="G35" s="26"/>
    </row>
    <row r="36" spans="1:9" hidden="1" x14ac:dyDescent="0.25">
      <c r="A36" s="49" t="s">
        <v>533</v>
      </c>
      <c r="B36" s="26">
        <v>1010</v>
      </c>
      <c r="C36" s="26" t="s">
        <v>593</v>
      </c>
      <c r="D36" s="26" t="str">
        <f t="shared" ref="D36:D48" si="1">$E$35</f>
        <v>Account Management</v>
      </c>
      <c r="E36" s="55"/>
      <c r="F36" s="56"/>
      <c r="G36" s="70"/>
      <c r="I36" s="57" t="s">
        <v>534</v>
      </c>
    </row>
    <row r="37" spans="1:9" ht="15.5" x14ac:dyDescent="0.35">
      <c r="B37" s="26">
        <v>1011</v>
      </c>
      <c r="C37" s="26" t="s">
        <v>616</v>
      </c>
      <c r="D37" s="26" t="str">
        <f t="shared" si="1"/>
        <v>Account Management</v>
      </c>
      <c r="E37" s="88" t="s">
        <v>35</v>
      </c>
      <c r="F37" s="89" t="s">
        <v>654</v>
      </c>
      <c r="G37" s="90"/>
      <c r="I37" s="57"/>
    </row>
    <row r="38" spans="1:9" ht="15.5" x14ac:dyDescent="0.35">
      <c r="B38" s="26">
        <v>1012</v>
      </c>
      <c r="C38" s="26" t="s">
        <v>617</v>
      </c>
      <c r="D38" s="26" t="str">
        <f t="shared" si="1"/>
        <v>Account Management</v>
      </c>
      <c r="E38" s="88" t="s">
        <v>37</v>
      </c>
      <c r="F38" s="89" t="s">
        <v>539</v>
      </c>
      <c r="G38" s="90"/>
      <c r="I38" s="57"/>
    </row>
    <row r="39" spans="1:9" ht="15.5" x14ac:dyDescent="0.35">
      <c r="A39" s="49"/>
      <c r="B39" s="26">
        <v>1013</v>
      </c>
      <c r="C39" s="26" t="s">
        <v>618</v>
      </c>
      <c r="D39" s="26" t="str">
        <f t="shared" si="1"/>
        <v>Account Management</v>
      </c>
      <c r="E39" s="88" t="s">
        <v>37</v>
      </c>
      <c r="F39" s="89" t="s">
        <v>540</v>
      </c>
      <c r="G39" s="90"/>
      <c r="I39" s="57"/>
    </row>
    <row r="40" spans="1:9" ht="15.5" x14ac:dyDescent="0.35">
      <c r="A40" s="49"/>
      <c r="B40" s="26">
        <v>1014</v>
      </c>
      <c r="C40" s="26" t="s">
        <v>619</v>
      </c>
      <c r="D40" s="26" t="str">
        <f t="shared" si="1"/>
        <v>Account Management</v>
      </c>
      <c r="E40" s="88" t="s">
        <v>40</v>
      </c>
      <c r="F40" s="89" t="s">
        <v>541</v>
      </c>
      <c r="G40" s="90"/>
      <c r="I40" s="57"/>
    </row>
    <row r="41" spans="1:9" ht="15.5" x14ac:dyDescent="0.35">
      <c r="A41" s="49"/>
      <c r="B41" s="26">
        <v>1015</v>
      </c>
      <c r="C41" s="26" t="s">
        <v>620</v>
      </c>
      <c r="D41" s="26" t="str">
        <f t="shared" si="1"/>
        <v>Account Management</v>
      </c>
      <c r="E41" s="88" t="s">
        <v>40</v>
      </c>
      <c r="F41" s="89" t="s">
        <v>542</v>
      </c>
      <c r="G41" s="90"/>
      <c r="I41" s="57"/>
    </row>
    <row r="42" spans="1:9" ht="15.5" x14ac:dyDescent="0.35">
      <c r="A42" s="49"/>
      <c r="B42" s="26">
        <v>1016</v>
      </c>
      <c r="C42" s="26" t="s">
        <v>621</v>
      </c>
      <c r="D42" s="26" t="str">
        <f t="shared" si="1"/>
        <v>Account Management</v>
      </c>
      <c r="E42" s="88" t="s">
        <v>43</v>
      </c>
      <c r="F42" s="89" t="s">
        <v>543</v>
      </c>
      <c r="G42" s="90"/>
      <c r="I42" s="57"/>
    </row>
    <row r="43" spans="1:9" ht="15.5" x14ac:dyDescent="0.35">
      <c r="A43" s="49"/>
      <c r="B43" s="26">
        <v>1017</v>
      </c>
      <c r="C43" s="26" t="s">
        <v>622</v>
      </c>
      <c r="D43" s="26" t="str">
        <f t="shared" si="1"/>
        <v>Account Management</v>
      </c>
      <c r="E43" s="88" t="s">
        <v>43</v>
      </c>
      <c r="F43" s="89" t="s">
        <v>544</v>
      </c>
      <c r="G43" s="90"/>
      <c r="I43" s="57"/>
    </row>
    <row r="44" spans="1:9" ht="15.5" x14ac:dyDescent="0.35">
      <c r="A44" s="49"/>
      <c r="B44" s="26">
        <v>1018</v>
      </c>
      <c r="C44" s="26" t="s">
        <v>623</v>
      </c>
      <c r="D44" s="26" t="str">
        <f t="shared" si="1"/>
        <v>Account Management</v>
      </c>
      <c r="E44" s="88" t="s">
        <v>46</v>
      </c>
      <c r="F44" s="89" t="s">
        <v>545</v>
      </c>
      <c r="G44" s="90"/>
      <c r="I44" s="57"/>
    </row>
    <row r="45" spans="1:9" ht="15.5" x14ac:dyDescent="0.35">
      <c r="A45" s="49"/>
      <c r="B45" s="26">
        <v>1019</v>
      </c>
      <c r="C45" s="26" t="s">
        <v>624</v>
      </c>
      <c r="D45" s="26" t="str">
        <f t="shared" si="1"/>
        <v>Account Management</v>
      </c>
      <c r="E45" s="88" t="s">
        <v>46</v>
      </c>
      <c r="F45" s="89" t="s">
        <v>546</v>
      </c>
      <c r="G45" s="90"/>
      <c r="I45" s="57"/>
    </row>
    <row r="46" spans="1:9" x14ac:dyDescent="0.25">
      <c r="A46" s="49"/>
      <c r="C46" s="26" t="s">
        <v>593</v>
      </c>
      <c r="D46" s="26" t="str">
        <f t="shared" si="1"/>
        <v>Account Management</v>
      </c>
      <c r="E46" s="55"/>
      <c r="F46" s="56"/>
      <c r="G46" s="70"/>
      <c r="I46" s="57" t="s">
        <v>534</v>
      </c>
    </row>
    <row r="47" spans="1:9" x14ac:dyDescent="0.25">
      <c r="A47" s="49"/>
      <c r="C47" s="26" t="s">
        <v>593</v>
      </c>
      <c r="D47" s="26" t="str">
        <f t="shared" si="1"/>
        <v>Account Management</v>
      </c>
      <c r="E47" s="55"/>
      <c r="F47" s="56"/>
      <c r="G47" s="70"/>
      <c r="I47" s="57" t="s">
        <v>534</v>
      </c>
    </row>
    <row r="48" spans="1:9" x14ac:dyDescent="0.25">
      <c r="A48" s="49"/>
      <c r="C48" s="26" t="s">
        <v>593</v>
      </c>
      <c r="D48" s="26" t="str">
        <f t="shared" si="1"/>
        <v>Account Management</v>
      </c>
      <c r="E48" s="55"/>
      <c r="F48" s="56"/>
      <c r="G48" s="70"/>
      <c r="I48" s="57" t="s">
        <v>534</v>
      </c>
    </row>
    <row r="49" spans="1:9" x14ac:dyDescent="0.25">
      <c r="C49" s="26" t="s">
        <v>593</v>
      </c>
      <c r="E49" s="6" t="s">
        <v>86</v>
      </c>
      <c r="F49" s="58" t="s">
        <v>532</v>
      </c>
      <c r="G49" s="26"/>
    </row>
    <row r="50" spans="1:9" hidden="1" x14ac:dyDescent="0.25">
      <c r="A50" s="49" t="s">
        <v>533</v>
      </c>
      <c r="B50" s="26">
        <v>1041</v>
      </c>
      <c r="C50" s="26" t="s">
        <v>593</v>
      </c>
      <c r="D50" s="26" t="str">
        <f t="shared" ref="D50:D67" si="2">$E$49</f>
        <v>Project Management</v>
      </c>
      <c r="E50" s="55"/>
      <c r="F50" s="56"/>
      <c r="G50" s="70"/>
      <c r="I50" s="57" t="s">
        <v>534</v>
      </c>
    </row>
    <row r="51" spans="1:9" ht="15.5" x14ac:dyDescent="0.35">
      <c r="B51" s="26">
        <v>1042</v>
      </c>
      <c r="C51" s="26" t="s">
        <v>625</v>
      </c>
      <c r="D51" s="26" t="str">
        <f t="shared" si="2"/>
        <v>Project Management</v>
      </c>
      <c r="E51" s="88" t="s">
        <v>35</v>
      </c>
      <c r="F51" s="89" t="s">
        <v>547</v>
      </c>
      <c r="G51" s="90"/>
      <c r="I51" s="57"/>
    </row>
    <row r="52" spans="1:9" ht="15.5" x14ac:dyDescent="0.35">
      <c r="B52" s="26">
        <v>1043</v>
      </c>
      <c r="C52" s="26" t="s">
        <v>626</v>
      </c>
      <c r="D52" s="26" t="str">
        <f t="shared" si="2"/>
        <v>Project Management</v>
      </c>
      <c r="E52" s="88" t="s">
        <v>37</v>
      </c>
      <c r="F52" s="89" t="s">
        <v>548</v>
      </c>
      <c r="G52" s="90"/>
      <c r="I52" s="57"/>
    </row>
    <row r="53" spans="1:9" ht="15.5" x14ac:dyDescent="0.35">
      <c r="B53" s="26">
        <v>1044</v>
      </c>
      <c r="C53" s="26" t="s">
        <v>627</v>
      </c>
      <c r="D53" s="26" t="str">
        <f t="shared" si="2"/>
        <v>Project Management</v>
      </c>
      <c r="E53" s="88" t="s">
        <v>37</v>
      </c>
      <c r="F53" s="89" t="s">
        <v>549</v>
      </c>
      <c r="G53" s="90"/>
      <c r="I53" s="57"/>
    </row>
    <row r="54" spans="1:9" ht="15.5" x14ac:dyDescent="0.35">
      <c r="B54" s="26">
        <v>1045</v>
      </c>
      <c r="C54" s="26" t="s">
        <v>628</v>
      </c>
      <c r="D54" s="26" t="str">
        <f t="shared" si="2"/>
        <v>Project Management</v>
      </c>
      <c r="E54" s="88" t="s">
        <v>40</v>
      </c>
      <c r="F54" s="89" t="s">
        <v>544</v>
      </c>
      <c r="G54" s="90"/>
      <c r="I54" s="57"/>
    </row>
    <row r="55" spans="1:9" ht="15.5" x14ac:dyDescent="0.35">
      <c r="A55" s="49"/>
      <c r="B55" s="26">
        <v>1046</v>
      </c>
      <c r="C55" s="26" t="s">
        <v>629</v>
      </c>
      <c r="D55" s="26" t="str">
        <f t="shared" si="2"/>
        <v>Project Management</v>
      </c>
      <c r="E55" s="88" t="s">
        <v>46</v>
      </c>
      <c r="F55" s="89" t="s">
        <v>550</v>
      </c>
      <c r="G55" s="90"/>
      <c r="I55" s="57"/>
    </row>
    <row r="56" spans="1:9" ht="15.5" x14ac:dyDescent="0.35">
      <c r="A56" s="49"/>
      <c r="B56" s="26">
        <v>1047</v>
      </c>
      <c r="C56" s="26" t="s">
        <v>630</v>
      </c>
      <c r="D56" s="26" t="str">
        <f t="shared" si="2"/>
        <v>Project Management</v>
      </c>
      <c r="E56" s="88" t="s">
        <v>46</v>
      </c>
      <c r="F56" s="89" t="s">
        <v>551</v>
      </c>
      <c r="G56" s="90"/>
      <c r="I56" s="57"/>
    </row>
    <row r="57" spans="1:9" ht="15.5" x14ac:dyDescent="0.35">
      <c r="A57" s="49"/>
      <c r="B57" s="26">
        <v>1048</v>
      </c>
      <c r="C57" s="26" t="s">
        <v>594</v>
      </c>
      <c r="D57" s="26" t="str">
        <f t="shared" si="2"/>
        <v>Project Management</v>
      </c>
      <c r="E57" s="88" t="s">
        <v>48</v>
      </c>
      <c r="F57" s="89" t="s">
        <v>552</v>
      </c>
      <c r="G57" s="90"/>
      <c r="I57" s="57"/>
    </row>
    <row r="58" spans="1:9" ht="15.5" x14ac:dyDescent="0.35">
      <c r="A58" s="49"/>
      <c r="B58" s="26">
        <v>1049</v>
      </c>
      <c r="C58" s="26" t="s">
        <v>595</v>
      </c>
      <c r="D58" s="26" t="str">
        <f t="shared" si="2"/>
        <v>Project Management</v>
      </c>
      <c r="E58" s="88" t="s">
        <v>48</v>
      </c>
      <c r="F58" s="89" t="s">
        <v>660</v>
      </c>
      <c r="G58" s="90"/>
      <c r="I58" s="57"/>
    </row>
    <row r="59" spans="1:9" ht="15.5" x14ac:dyDescent="0.35">
      <c r="A59" s="49"/>
      <c r="B59" s="26">
        <v>1050</v>
      </c>
      <c r="C59" s="26" t="s">
        <v>596</v>
      </c>
      <c r="D59" s="26" t="str">
        <f t="shared" si="2"/>
        <v>Project Management</v>
      </c>
      <c r="E59" s="88" t="s">
        <v>50</v>
      </c>
      <c r="F59" s="89" t="s">
        <v>554</v>
      </c>
      <c r="G59" s="90"/>
      <c r="I59" s="57"/>
    </row>
    <row r="60" spans="1:9" ht="15.5" x14ac:dyDescent="0.35">
      <c r="A60" s="49"/>
      <c r="B60" s="26">
        <v>1051</v>
      </c>
      <c r="C60" s="26" t="s">
        <v>597</v>
      </c>
      <c r="D60" s="26" t="str">
        <f t="shared" si="2"/>
        <v>Project Management</v>
      </c>
      <c r="E60" s="88" t="s">
        <v>50</v>
      </c>
      <c r="F60" s="89" t="s">
        <v>661</v>
      </c>
      <c r="G60" s="90"/>
      <c r="I60" s="57"/>
    </row>
    <row r="61" spans="1:9" ht="15.5" x14ac:dyDescent="0.35">
      <c r="A61" s="49"/>
      <c r="B61" s="26">
        <v>1052</v>
      </c>
      <c r="C61" s="26" t="s">
        <v>598</v>
      </c>
      <c r="D61" s="26" t="str">
        <f t="shared" si="2"/>
        <v>Project Management</v>
      </c>
      <c r="E61" s="88" t="s">
        <v>52</v>
      </c>
      <c r="F61" s="89" t="s">
        <v>559</v>
      </c>
      <c r="G61" s="90"/>
      <c r="I61" s="57"/>
    </row>
    <row r="62" spans="1:9" ht="15.5" x14ac:dyDescent="0.35">
      <c r="A62" s="49"/>
      <c r="B62" s="26">
        <v>1053</v>
      </c>
      <c r="C62" s="26" t="s">
        <v>599</v>
      </c>
      <c r="D62" s="26" t="str">
        <f t="shared" si="2"/>
        <v>Project Management</v>
      </c>
      <c r="E62" s="88" t="s">
        <v>52</v>
      </c>
      <c r="F62" s="89" t="s">
        <v>556</v>
      </c>
      <c r="G62" s="90"/>
      <c r="I62" s="57"/>
    </row>
    <row r="63" spans="1:9" ht="15.5" x14ac:dyDescent="0.35">
      <c r="A63" s="49"/>
      <c r="B63" s="26">
        <v>1054</v>
      </c>
      <c r="C63" s="26" t="s">
        <v>600</v>
      </c>
      <c r="D63" s="26" t="str">
        <f t="shared" si="2"/>
        <v>Project Management</v>
      </c>
      <c r="E63" s="88" t="s">
        <v>54</v>
      </c>
      <c r="F63" s="89" t="s">
        <v>557</v>
      </c>
      <c r="G63" s="90"/>
      <c r="I63" s="57"/>
    </row>
    <row r="64" spans="1:9" ht="15.5" x14ac:dyDescent="0.35">
      <c r="A64" s="49"/>
      <c r="B64" s="26">
        <v>1055</v>
      </c>
      <c r="C64" s="26" t="s">
        <v>601</v>
      </c>
      <c r="D64" s="26" t="str">
        <f t="shared" si="2"/>
        <v>Project Management</v>
      </c>
      <c r="E64" s="88" t="s">
        <v>54</v>
      </c>
      <c r="F64" s="89" t="s">
        <v>558</v>
      </c>
      <c r="G64" s="90"/>
      <c r="I64" s="57"/>
    </row>
    <row r="65" spans="1:9" x14ac:dyDescent="0.25">
      <c r="A65" s="49"/>
      <c r="C65" s="26" t="s">
        <v>593</v>
      </c>
      <c r="D65" s="26" t="str">
        <f t="shared" si="2"/>
        <v>Project Management</v>
      </c>
      <c r="E65" s="55"/>
      <c r="F65" s="56"/>
      <c r="G65" s="70"/>
      <c r="I65" s="57" t="s">
        <v>534</v>
      </c>
    </row>
    <row r="66" spans="1:9" x14ac:dyDescent="0.25">
      <c r="A66" s="49"/>
      <c r="C66" s="26" t="s">
        <v>593</v>
      </c>
      <c r="D66" s="26" t="str">
        <f t="shared" si="2"/>
        <v>Project Management</v>
      </c>
      <c r="E66" s="55"/>
      <c r="F66" s="56"/>
      <c r="G66" s="70"/>
      <c r="I66" s="57" t="s">
        <v>534</v>
      </c>
    </row>
    <row r="67" spans="1:9" x14ac:dyDescent="0.25">
      <c r="A67" s="49"/>
      <c r="C67" s="26" t="s">
        <v>593</v>
      </c>
      <c r="D67" s="26" t="str">
        <f t="shared" si="2"/>
        <v>Project Management</v>
      </c>
      <c r="E67" s="55"/>
      <c r="F67" s="56"/>
      <c r="G67" s="70"/>
      <c r="I67" s="57" t="s">
        <v>534</v>
      </c>
    </row>
    <row r="68" spans="1:9" x14ac:dyDescent="0.25">
      <c r="C68" s="26" t="s">
        <v>593</v>
      </c>
      <c r="E68" s="6" t="s">
        <v>99</v>
      </c>
      <c r="F68" s="58" t="s">
        <v>532</v>
      </c>
      <c r="G68" s="26"/>
    </row>
    <row r="69" spans="1:9" hidden="1" x14ac:dyDescent="0.25">
      <c r="A69" s="49" t="s">
        <v>533</v>
      </c>
      <c r="B69" s="26">
        <v>1060</v>
      </c>
      <c r="C69" s="26" t="s">
        <v>593</v>
      </c>
      <c r="D69" s="26" t="str">
        <f t="shared" ref="D69:D80" si="3">$E$68</f>
        <v>Creative</v>
      </c>
      <c r="E69" s="55"/>
      <c r="F69" s="56"/>
      <c r="G69" s="70"/>
      <c r="I69" s="57" t="s">
        <v>534</v>
      </c>
    </row>
    <row r="70" spans="1:9" ht="15.5" x14ac:dyDescent="0.35">
      <c r="A70" s="49"/>
      <c r="B70" s="26">
        <v>1061</v>
      </c>
      <c r="C70" s="26" t="s">
        <v>631</v>
      </c>
      <c r="D70" s="26" t="str">
        <f t="shared" si="3"/>
        <v>Creative</v>
      </c>
      <c r="E70" s="88" t="s">
        <v>37</v>
      </c>
      <c r="F70" s="89" t="s">
        <v>561</v>
      </c>
      <c r="G70" s="90"/>
      <c r="I70" s="57"/>
    </row>
    <row r="71" spans="1:9" ht="15.5" x14ac:dyDescent="0.35">
      <c r="A71" s="49"/>
      <c r="B71" s="26">
        <v>1062</v>
      </c>
      <c r="C71" s="26" t="s">
        <v>632</v>
      </c>
      <c r="D71" s="26" t="str">
        <f t="shared" si="3"/>
        <v>Creative</v>
      </c>
      <c r="E71" s="88" t="s">
        <v>37</v>
      </c>
      <c r="F71" s="89" t="s">
        <v>562</v>
      </c>
      <c r="G71" s="90"/>
      <c r="I71" s="57"/>
    </row>
    <row r="72" spans="1:9" ht="15.5" x14ac:dyDescent="0.35">
      <c r="A72" s="49"/>
      <c r="B72" s="26">
        <v>1063</v>
      </c>
      <c r="C72" s="26" t="s">
        <v>633</v>
      </c>
      <c r="D72" s="26" t="str">
        <f t="shared" si="3"/>
        <v>Creative</v>
      </c>
      <c r="E72" s="88" t="s">
        <v>40</v>
      </c>
      <c r="F72" s="89" t="s">
        <v>563</v>
      </c>
      <c r="G72" s="90"/>
      <c r="I72" s="57"/>
    </row>
    <row r="73" spans="1:9" ht="15.5" x14ac:dyDescent="0.35">
      <c r="A73" s="49"/>
      <c r="B73" s="26">
        <v>1064</v>
      </c>
      <c r="C73" s="26" t="s">
        <v>634</v>
      </c>
      <c r="D73" s="26" t="str">
        <f t="shared" si="3"/>
        <v>Creative</v>
      </c>
      <c r="E73" s="88" t="s">
        <v>40</v>
      </c>
      <c r="F73" s="89" t="s">
        <v>564</v>
      </c>
      <c r="G73" s="90"/>
      <c r="I73" s="57"/>
    </row>
    <row r="74" spans="1:9" ht="15.5" x14ac:dyDescent="0.35">
      <c r="A74" s="49"/>
      <c r="B74" s="26">
        <v>1065</v>
      </c>
      <c r="C74" s="26" t="s">
        <v>635</v>
      </c>
      <c r="D74" s="26" t="str">
        <f t="shared" si="3"/>
        <v>Creative</v>
      </c>
      <c r="E74" s="88" t="s">
        <v>43</v>
      </c>
      <c r="F74" s="89" t="s">
        <v>565</v>
      </c>
      <c r="G74" s="90"/>
      <c r="I74" s="57"/>
    </row>
    <row r="75" spans="1:9" ht="15.5" x14ac:dyDescent="0.35">
      <c r="A75" s="49"/>
      <c r="B75" s="26">
        <v>1066</v>
      </c>
      <c r="C75" s="26" t="s">
        <v>636</v>
      </c>
      <c r="D75" s="26" t="str">
        <f t="shared" si="3"/>
        <v>Creative</v>
      </c>
      <c r="E75" s="88" t="s">
        <v>43</v>
      </c>
      <c r="F75" s="89" t="s">
        <v>566</v>
      </c>
      <c r="G75" s="90"/>
      <c r="I75" s="57"/>
    </row>
    <row r="76" spans="1:9" ht="15.5" x14ac:dyDescent="0.35">
      <c r="A76" s="49"/>
      <c r="B76" s="26">
        <v>1067</v>
      </c>
      <c r="C76" s="26" t="s">
        <v>637</v>
      </c>
      <c r="D76" s="26" t="str">
        <f t="shared" si="3"/>
        <v>Creative</v>
      </c>
      <c r="E76" s="88" t="s">
        <v>46</v>
      </c>
      <c r="F76" s="89" t="s">
        <v>568</v>
      </c>
      <c r="G76" s="90"/>
      <c r="I76" s="57"/>
    </row>
    <row r="77" spans="1:9" ht="15.5" x14ac:dyDescent="0.35">
      <c r="A77" s="49"/>
      <c r="B77" s="26">
        <v>1068</v>
      </c>
      <c r="C77" s="26" t="s">
        <v>638</v>
      </c>
      <c r="D77" s="26" t="str">
        <f t="shared" si="3"/>
        <v>Creative</v>
      </c>
      <c r="E77" s="88" t="s">
        <v>46</v>
      </c>
      <c r="F77" s="89" t="s">
        <v>567</v>
      </c>
      <c r="G77" s="90"/>
      <c r="I77" s="57"/>
    </row>
    <row r="78" spans="1:9" x14ac:dyDescent="0.25">
      <c r="A78" s="49"/>
      <c r="C78" s="26" t="s">
        <v>593</v>
      </c>
      <c r="D78" s="26" t="str">
        <f t="shared" si="3"/>
        <v>Creative</v>
      </c>
      <c r="E78" s="55"/>
      <c r="F78" s="56"/>
      <c r="G78" s="70"/>
      <c r="I78" s="57" t="s">
        <v>534</v>
      </c>
    </row>
    <row r="79" spans="1:9" x14ac:dyDescent="0.25">
      <c r="A79" s="49"/>
      <c r="C79" s="26" t="s">
        <v>593</v>
      </c>
      <c r="D79" s="26" t="str">
        <f t="shared" si="3"/>
        <v>Creative</v>
      </c>
      <c r="E79" s="55"/>
      <c r="F79" s="56"/>
      <c r="G79" s="70"/>
      <c r="I79" s="57" t="s">
        <v>534</v>
      </c>
    </row>
    <row r="80" spans="1:9" x14ac:dyDescent="0.25">
      <c r="A80" s="49"/>
      <c r="C80" s="26" t="s">
        <v>593</v>
      </c>
      <c r="D80" s="26" t="str">
        <f t="shared" si="3"/>
        <v>Creative</v>
      </c>
      <c r="E80" s="55"/>
      <c r="F80" s="56"/>
      <c r="G80" s="70"/>
      <c r="I80" s="57" t="s">
        <v>534</v>
      </c>
    </row>
    <row r="81" spans="1:10" x14ac:dyDescent="0.25">
      <c r="C81" s="26" t="s">
        <v>593</v>
      </c>
      <c r="E81" s="6" t="s">
        <v>30</v>
      </c>
      <c r="F81" s="58" t="s">
        <v>532</v>
      </c>
      <c r="G81" s="26"/>
      <c r="I81" s="5"/>
      <c r="J81" s="5"/>
    </row>
    <row r="82" spans="1:10" hidden="1" x14ac:dyDescent="0.25">
      <c r="A82" s="49" t="s">
        <v>533</v>
      </c>
      <c r="B82" s="26">
        <v>1073</v>
      </c>
      <c r="C82" s="26" t="s">
        <v>593</v>
      </c>
      <c r="D82" s="26" t="str">
        <f>$E$81</f>
        <v>Analytics, Planning &amp; Strategy</v>
      </c>
      <c r="E82" s="55"/>
      <c r="F82" s="56"/>
      <c r="G82" s="70"/>
      <c r="I82" s="57" t="s">
        <v>534</v>
      </c>
    </row>
    <row r="83" spans="1:10" ht="15.5" x14ac:dyDescent="0.35">
      <c r="A83" s="49"/>
      <c r="B83" s="26">
        <v>1074</v>
      </c>
      <c r="C83" s="26" t="s">
        <v>639</v>
      </c>
      <c r="D83" s="26" t="str">
        <f t="shared" ref="D83:D93" si="4">$E$81</f>
        <v>Analytics, Planning &amp; Strategy</v>
      </c>
      <c r="E83" s="88" t="s">
        <v>37</v>
      </c>
      <c r="F83" s="89" t="s">
        <v>570</v>
      </c>
      <c r="G83" s="90"/>
      <c r="I83" s="57"/>
    </row>
    <row r="84" spans="1:10" ht="15.5" x14ac:dyDescent="0.35">
      <c r="A84" s="49"/>
      <c r="B84" s="26">
        <v>1075</v>
      </c>
      <c r="C84" s="26" t="s">
        <v>640</v>
      </c>
      <c r="D84" s="26" t="str">
        <f t="shared" si="4"/>
        <v>Analytics, Planning &amp; Strategy</v>
      </c>
      <c r="E84" s="88" t="s">
        <v>37</v>
      </c>
      <c r="F84" s="89" t="s">
        <v>571</v>
      </c>
      <c r="G84" s="90"/>
      <c r="I84" s="57"/>
    </row>
    <row r="85" spans="1:10" ht="15.5" x14ac:dyDescent="0.35">
      <c r="A85" s="49"/>
      <c r="B85" s="26">
        <v>1076</v>
      </c>
      <c r="C85" s="26" t="s">
        <v>641</v>
      </c>
      <c r="D85" s="26" t="str">
        <f t="shared" si="4"/>
        <v>Analytics, Planning &amp; Strategy</v>
      </c>
      <c r="E85" s="88" t="s">
        <v>40</v>
      </c>
      <c r="F85" s="89" t="s">
        <v>572</v>
      </c>
      <c r="G85" s="90"/>
      <c r="I85" s="57"/>
    </row>
    <row r="86" spans="1:10" ht="15.5" x14ac:dyDescent="0.35">
      <c r="A86" s="49"/>
      <c r="B86" s="26">
        <v>1077</v>
      </c>
      <c r="C86" s="26" t="s">
        <v>602</v>
      </c>
      <c r="D86" s="26" t="str">
        <f t="shared" si="4"/>
        <v>Analytics, Planning &amp; Strategy</v>
      </c>
      <c r="E86" s="88" t="s">
        <v>40</v>
      </c>
      <c r="F86" s="89" t="s">
        <v>573</v>
      </c>
      <c r="G86" s="90"/>
      <c r="I86" s="57"/>
    </row>
    <row r="87" spans="1:10" ht="15.5" x14ac:dyDescent="0.35">
      <c r="A87" s="49"/>
      <c r="B87" s="26">
        <v>1078</v>
      </c>
      <c r="C87" s="26" t="s">
        <v>642</v>
      </c>
      <c r="D87" s="26" t="str">
        <f t="shared" si="4"/>
        <v>Analytics, Planning &amp; Strategy</v>
      </c>
      <c r="E87" s="88" t="s">
        <v>43</v>
      </c>
      <c r="F87" s="89" t="s">
        <v>574</v>
      </c>
      <c r="G87" s="90"/>
      <c r="I87" s="57"/>
    </row>
    <row r="88" spans="1:10" ht="15.5" x14ac:dyDescent="0.35">
      <c r="A88" s="49"/>
      <c r="B88" s="26">
        <v>1079</v>
      </c>
      <c r="C88" s="26" t="s">
        <v>603</v>
      </c>
      <c r="D88" s="26" t="str">
        <f t="shared" si="4"/>
        <v>Analytics, Planning &amp; Strategy</v>
      </c>
      <c r="E88" s="88" t="s">
        <v>43</v>
      </c>
      <c r="F88" s="89" t="s">
        <v>575</v>
      </c>
      <c r="G88" s="90"/>
      <c r="I88" s="57"/>
    </row>
    <row r="89" spans="1:10" ht="15.5" x14ac:dyDescent="0.35">
      <c r="A89" s="49"/>
      <c r="B89" s="26">
        <v>1080</v>
      </c>
      <c r="C89" s="26" t="s">
        <v>643</v>
      </c>
      <c r="D89" s="26" t="str">
        <f t="shared" si="4"/>
        <v>Analytics, Planning &amp; Strategy</v>
      </c>
      <c r="E89" s="88" t="s">
        <v>46</v>
      </c>
      <c r="F89" s="89" t="s">
        <v>576</v>
      </c>
      <c r="G89" s="90"/>
      <c r="I89" s="57"/>
    </row>
    <row r="90" spans="1:10" ht="15.5" x14ac:dyDescent="0.35">
      <c r="A90" s="49"/>
      <c r="B90" s="26">
        <v>1081</v>
      </c>
      <c r="C90" s="26" t="s">
        <v>604</v>
      </c>
      <c r="D90" s="26" t="str">
        <f t="shared" si="4"/>
        <v>Analytics, Planning &amp; Strategy</v>
      </c>
      <c r="E90" s="88" t="s">
        <v>46</v>
      </c>
      <c r="F90" s="89" t="s">
        <v>577</v>
      </c>
      <c r="G90" s="90"/>
      <c r="I90" s="57"/>
    </row>
    <row r="91" spans="1:10" x14ac:dyDescent="0.25">
      <c r="A91" s="49"/>
      <c r="C91" s="26" t="s">
        <v>593</v>
      </c>
      <c r="D91" s="26" t="str">
        <f t="shared" si="4"/>
        <v>Analytics, Planning &amp; Strategy</v>
      </c>
      <c r="E91" s="55"/>
      <c r="F91" s="56"/>
      <c r="G91" s="70"/>
      <c r="I91" s="57" t="s">
        <v>534</v>
      </c>
    </row>
    <row r="92" spans="1:10" x14ac:dyDescent="0.25">
      <c r="A92" s="49"/>
      <c r="C92" s="26" t="s">
        <v>593</v>
      </c>
      <c r="D92" s="26" t="str">
        <f t="shared" si="4"/>
        <v>Analytics, Planning &amp; Strategy</v>
      </c>
      <c r="E92" s="55"/>
      <c r="F92" s="56"/>
      <c r="G92" s="70"/>
      <c r="I92" s="57" t="s">
        <v>534</v>
      </c>
    </row>
    <row r="93" spans="1:10" x14ac:dyDescent="0.25">
      <c r="A93" s="49"/>
      <c r="C93" s="26" t="s">
        <v>593</v>
      </c>
      <c r="D93" s="26" t="str">
        <f t="shared" si="4"/>
        <v>Analytics, Planning &amp; Strategy</v>
      </c>
      <c r="E93" s="55"/>
      <c r="F93" s="56"/>
      <c r="G93" s="70"/>
      <c r="I93" s="57" t="s">
        <v>534</v>
      </c>
    </row>
    <row r="94" spans="1:10" x14ac:dyDescent="0.25">
      <c r="C94" s="26" t="s">
        <v>593</v>
      </c>
      <c r="E94" s="6" t="s">
        <v>31</v>
      </c>
      <c r="F94" s="58" t="s">
        <v>532</v>
      </c>
      <c r="G94" s="26"/>
    </row>
    <row r="95" spans="1:10" hidden="1" x14ac:dyDescent="0.25">
      <c r="A95" s="49" t="s">
        <v>533</v>
      </c>
      <c r="B95" s="26">
        <v>1086</v>
      </c>
      <c r="C95" s="26" t="s">
        <v>593</v>
      </c>
      <c r="D95" s="26" t="str">
        <f t="shared" ref="D95:D114" si="5">$E$94</f>
        <v>Production &amp; Technology</v>
      </c>
      <c r="E95" s="55"/>
      <c r="F95" s="56"/>
      <c r="G95" s="70"/>
      <c r="I95" s="57" t="s">
        <v>534</v>
      </c>
    </row>
    <row r="96" spans="1:10" ht="15.5" x14ac:dyDescent="0.35">
      <c r="B96" s="26">
        <v>1087</v>
      </c>
      <c r="C96" s="26" t="s">
        <v>644</v>
      </c>
      <c r="D96" s="26" t="str">
        <f t="shared" si="5"/>
        <v>Production &amp; Technology</v>
      </c>
      <c r="E96" s="88" t="s">
        <v>35</v>
      </c>
      <c r="F96" s="89" t="s">
        <v>578</v>
      </c>
      <c r="G96" s="90"/>
      <c r="I96" s="57"/>
    </row>
    <row r="97" spans="1:9" ht="15.5" x14ac:dyDescent="0.35">
      <c r="B97" s="26">
        <v>1088</v>
      </c>
      <c r="C97" s="26" t="s">
        <v>645</v>
      </c>
      <c r="D97" s="26" t="str">
        <f t="shared" si="5"/>
        <v>Production &amp; Technology</v>
      </c>
      <c r="E97" s="88" t="s">
        <v>35</v>
      </c>
      <c r="F97" s="89" t="s">
        <v>560</v>
      </c>
      <c r="G97" s="90"/>
      <c r="I97" s="57"/>
    </row>
    <row r="98" spans="1:9" ht="15.5" x14ac:dyDescent="0.35">
      <c r="A98" s="49"/>
      <c r="B98" s="26">
        <v>1089</v>
      </c>
      <c r="C98" s="26" t="s">
        <v>646</v>
      </c>
      <c r="D98" s="26" t="str">
        <f t="shared" si="5"/>
        <v>Production &amp; Technology</v>
      </c>
      <c r="E98" s="88" t="s">
        <v>38</v>
      </c>
      <c r="F98" s="89" t="s">
        <v>579</v>
      </c>
      <c r="G98" s="90"/>
      <c r="I98" s="57"/>
    </row>
    <row r="99" spans="1:9" ht="15.5" x14ac:dyDescent="0.35">
      <c r="A99" s="49"/>
      <c r="B99" s="26">
        <v>1090</v>
      </c>
      <c r="C99" s="26" t="s">
        <v>647</v>
      </c>
      <c r="D99" s="26" t="str">
        <f t="shared" si="5"/>
        <v>Production &amp; Technology</v>
      </c>
      <c r="E99" s="88" t="s">
        <v>41</v>
      </c>
      <c r="F99" s="89" t="s">
        <v>580</v>
      </c>
      <c r="G99" s="90"/>
      <c r="I99" s="57"/>
    </row>
    <row r="100" spans="1:9" ht="15.5" x14ac:dyDescent="0.35">
      <c r="A100" s="49"/>
      <c r="B100" s="26">
        <v>1091</v>
      </c>
      <c r="C100" s="26" t="s">
        <v>648</v>
      </c>
      <c r="D100" s="26" t="str">
        <f t="shared" si="5"/>
        <v>Production &amp; Technology</v>
      </c>
      <c r="E100" s="88" t="s">
        <v>44</v>
      </c>
      <c r="F100" s="89" t="s">
        <v>581</v>
      </c>
      <c r="G100" s="90"/>
      <c r="I100" s="57"/>
    </row>
    <row r="101" spans="1:9" ht="15.5" x14ac:dyDescent="0.35">
      <c r="A101" s="49"/>
      <c r="B101" s="26">
        <v>1092</v>
      </c>
      <c r="C101" s="26" t="s">
        <v>649</v>
      </c>
      <c r="D101" s="26" t="str">
        <f t="shared" si="5"/>
        <v>Production &amp; Technology</v>
      </c>
      <c r="E101" s="88" t="s">
        <v>51</v>
      </c>
      <c r="F101" s="89" t="s">
        <v>590</v>
      </c>
      <c r="G101" s="90"/>
      <c r="I101" s="57"/>
    </row>
    <row r="102" spans="1:9" ht="15.5" x14ac:dyDescent="0.35">
      <c r="A102" s="49"/>
      <c r="B102" s="26">
        <v>1093</v>
      </c>
      <c r="C102" s="26" t="s">
        <v>650</v>
      </c>
      <c r="D102" s="26" t="str">
        <f t="shared" si="5"/>
        <v>Production &amp; Technology</v>
      </c>
      <c r="E102" s="88" t="s">
        <v>53</v>
      </c>
      <c r="F102" s="89" t="s">
        <v>582</v>
      </c>
      <c r="G102" s="90"/>
      <c r="I102" s="57"/>
    </row>
    <row r="103" spans="1:9" ht="15.5" x14ac:dyDescent="0.35">
      <c r="A103" s="49"/>
      <c r="B103" s="26">
        <v>1094</v>
      </c>
      <c r="C103" s="26" t="s">
        <v>651</v>
      </c>
      <c r="D103" s="26" t="str">
        <f t="shared" si="5"/>
        <v>Production &amp; Technology</v>
      </c>
      <c r="E103" s="88" t="s">
        <v>55</v>
      </c>
      <c r="F103" s="89" t="s">
        <v>569</v>
      </c>
      <c r="G103" s="90"/>
      <c r="I103" s="57"/>
    </row>
    <row r="104" spans="1:9" ht="15.5" x14ac:dyDescent="0.35">
      <c r="A104" s="49"/>
      <c r="B104" s="26">
        <v>1095</v>
      </c>
      <c r="C104" s="26" t="s">
        <v>605</v>
      </c>
      <c r="D104" s="26" t="str">
        <f t="shared" si="5"/>
        <v>Production &amp; Technology</v>
      </c>
      <c r="E104" s="88" t="s">
        <v>56</v>
      </c>
      <c r="F104" s="89" t="s">
        <v>583</v>
      </c>
      <c r="G104" s="90"/>
      <c r="I104" s="57"/>
    </row>
    <row r="105" spans="1:9" ht="15.5" x14ac:dyDescent="0.35">
      <c r="A105" s="49"/>
      <c r="B105" s="26">
        <v>1096</v>
      </c>
      <c r="C105" s="26" t="s">
        <v>606</v>
      </c>
      <c r="D105" s="26" t="str">
        <f t="shared" si="5"/>
        <v>Production &amp; Technology</v>
      </c>
      <c r="E105" s="88" t="s">
        <v>56</v>
      </c>
      <c r="F105" s="89" t="s">
        <v>584</v>
      </c>
      <c r="G105" s="90"/>
      <c r="I105" s="57"/>
    </row>
    <row r="106" spans="1:9" ht="15.5" x14ac:dyDescent="0.35">
      <c r="A106" s="49"/>
      <c r="B106" s="26">
        <v>1097</v>
      </c>
      <c r="C106" s="26" t="s">
        <v>607</v>
      </c>
      <c r="D106" s="26" t="str">
        <f t="shared" si="5"/>
        <v>Production &amp; Technology</v>
      </c>
      <c r="E106" s="88" t="s">
        <v>57</v>
      </c>
      <c r="F106" s="89" t="s">
        <v>585</v>
      </c>
      <c r="G106" s="90"/>
      <c r="I106" s="57"/>
    </row>
    <row r="107" spans="1:9" ht="15.5" x14ac:dyDescent="0.35">
      <c r="A107" s="49"/>
      <c r="B107" s="26">
        <v>1098</v>
      </c>
      <c r="C107" s="26" t="s">
        <v>608</v>
      </c>
      <c r="D107" s="26" t="str">
        <f t="shared" si="5"/>
        <v>Production &amp; Technology</v>
      </c>
      <c r="E107" s="88" t="s">
        <v>57</v>
      </c>
      <c r="F107" s="89" t="s">
        <v>586</v>
      </c>
      <c r="G107" s="90"/>
      <c r="I107" s="57"/>
    </row>
    <row r="108" spans="1:9" ht="15.5" x14ac:dyDescent="0.35">
      <c r="A108" s="49"/>
      <c r="B108" s="26">
        <v>1099</v>
      </c>
      <c r="C108" s="26" t="s">
        <v>609</v>
      </c>
      <c r="D108" s="26" t="str">
        <f t="shared" si="5"/>
        <v>Production &amp; Technology</v>
      </c>
      <c r="E108" s="88" t="s">
        <v>58</v>
      </c>
      <c r="F108" s="89" t="s">
        <v>585</v>
      </c>
      <c r="G108" s="90"/>
      <c r="I108" s="57"/>
    </row>
    <row r="109" spans="1:9" ht="15.5" x14ac:dyDescent="0.35">
      <c r="A109" s="49"/>
      <c r="B109" s="26">
        <v>1100</v>
      </c>
      <c r="C109" s="26" t="s">
        <v>610</v>
      </c>
      <c r="D109" s="26" t="str">
        <f t="shared" si="5"/>
        <v>Production &amp; Technology</v>
      </c>
      <c r="E109" s="88" t="s">
        <v>58</v>
      </c>
      <c r="F109" s="89" t="s">
        <v>587</v>
      </c>
      <c r="G109" s="90"/>
      <c r="I109" s="57"/>
    </row>
    <row r="110" spans="1:9" ht="15.5" x14ac:dyDescent="0.35">
      <c r="A110" s="49"/>
      <c r="B110" s="26">
        <v>1101</v>
      </c>
      <c r="C110" s="26" t="s">
        <v>611</v>
      </c>
      <c r="D110" s="26" t="str">
        <f t="shared" si="5"/>
        <v>Production &amp; Technology</v>
      </c>
      <c r="E110" s="88" t="s">
        <v>59</v>
      </c>
      <c r="F110" s="89" t="s">
        <v>588</v>
      </c>
      <c r="G110" s="90"/>
      <c r="I110" s="57"/>
    </row>
    <row r="111" spans="1:9" ht="15.5" x14ac:dyDescent="0.35">
      <c r="A111" s="49"/>
      <c r="B111" s="26">
        <v>1102</v>
      </c>
      <c r="C111" s="26" t="s">
        <v>612</v>
      </c>
      <c r="D111" s="26" t="str">
        <f t="shared" si="5"/>
        <v>Production &amp; Technology</v>
      </c>
      <c r="E111" s="88" t="s">
        <v>59</v>
      </c>
      <c r="F111" s="89" t="s">
        <v>589</v>
      </c>
      <c r="G111" s="90"/>
      <c r="I111" s="57"/>
    </row>
    <row r="112" spans="1:9" x14ac:dyDescent="0.25">
      <c r="A112" s="49"/>
      <c r="C112" s="26" t="s">
        <v>593</v>
      </c>
      <c r="D112" s="26" t="str">
        <f t="shared" si="5"/>
        <v>Production &amp; Technology</v>
      </c>
      <c r="E112" s="55"/>
      <c r="F112" s="56"/>
      <c r="G112" s="70"/>
      <c r="I112" s="57" t="s">
        <v>534</v>
      </c>
    </row>
    <row r="113" spans="1:13" x14ac:dyDescent="0.25">
      <c r="A113" s="49"/>
      <c r="C113" s="26" t="s">
        <v>593</v>
      </c>
      <c r="D113" s="26" t="str">
        <f t="shared" si="5"/>
        <v>Production &amp; Technology</v>
      </c>
      <c r="E113" s="55"/>
      <c r="F113" s="56"/>
      <c r="G113" s="70"/>
      <c r="I113" s="57" t="s">
        <v>534</v>
      </c>
    </row>
    <row r="114" spans="1:13" x14ac:dyDescent="0.25">
      <c r="A114" s="49"/>
      <c r="C114" s="26" t="s">
        <v>593</v>
      </c>
      <c r="D114" s="26" t="str">
        <f t="shared" si="5"/>
        <v>Production &amp; Technology</v>
      </c>
      <c r="E114" s="55"/>
      <c r="F114" s="56"/>
      <c r="G114" s="70"/>
      <c r="I114" s="57" t="s">
        <v>534</v>
      </c>
    </row>
    <row r="115" spans="1:13" hidden="1" x14ac:dyDescent="0.25">
      <c r="C115" s="26" t="s">
        <v>593</v>
      </c>
      <c r="E115" s="6" t="s">
        <v>32</v>
      </c>
      <c r="F115" s="58" t="s">
        <v>532</v>
      </c>
      <c r="G115" s="26"/>
    </row>
    <row r="116" spans="1:13" hidden="1" x14ac:dyDescent="0.25">
      <c r="A116" s="49" t="s">
        <v>533</v>
      </c>
      <c r="C116" s="26" t="s">
        <v>593</v>
      </c>
      <c r="D116" s="26" t="str">
        <f>$E$115</f>
        <v>Media Buying</v>
      </c>
      <c r="E116" s="55"/>
      <c r="F116" s="56"/>
      <c r="G116" s="70"/>
      <c r="I116" s="57" t="s">
        <v>534</v>
      </c>
    </row>
    <row r="117" spans="1:13" hidden="1" x14ac:dyDescent="0.25">
      <c r="C117" s="26" t="s">
        <v>593</v>
      </c>
      <c r="D117" s="26" t="str">
        <f t="shared" ref="D117:D120" si="6">$E$115</f>
        <v>Media Buying</v>
      </c>
      <c r="E117" s="55"/>
      <c r="F117" s="56" t="s">
        <v>591</v>
      </c>
      <c r="G117" s="70"/>
      <c r="I117" s="57" t="s">
        <v>534</v>
      </c>
    </row>
    <row r="118" spans="1:13" s="21" customFormat="1" hidden="1" x14ac:dyDescent="0.25">
      <c r="B118" s="26"/>
      <c r="C118" s="26" t="s">
        <v>593</v>
      </c>
      <c r="D118" s="26" t="str">
        <f t="shared" si="6"/>
        <v>Media Buying</v>
      </c>
      <c r="E118" s="55"/>
      <c r="F118" s="56"/>
      <c r="G118" s="70"/>
      <c r="H118" s="26"/>
      <c r="I118" s="57" t="s">
        <v>534</v>
      </c>
      <c r="K118" s="26"/>
      <c r="L118" s="26"/>
      <c r="M118" s="26"/>
    </row>
    <row r="119" spans="1:13" s="8" customFormat="1" hidden="1" x14ac:dyDescent="0.25">
      <c r="B119" s="26"/>
      <c r="C119" s="26" t="s">
        <v>593</v>
      </c>
      <c r="D119" s="26" t="str">
        <f t="shared" si="6"/>
        <v>Media Buying</v>
      </c>
      <c r="E119" s="55"/>
      <c r="F119" s="56"/>
      <c r="G119" s="70"/>
      <c r="H119" s="26"/>
      <c r="I119" s="57" t="s">
        <v>534</v>
      </c>
      <c r="K119" s="26"/>
      <c r="L119" s="26"/>
      <c r="M119" s="26"/>
    </row>
    <row r="120" spans="1:13" hidden="1" x14ac:dyDescent="0.25">
      <c r="C120" s="26" t="s">
        <v>593</v>
      </c>
      <c r="D120" s="26" t="str">
        <f t="shared" si="6"/>
        <v>Media Buying</v>
      </c>
      <c r="E120" s="55"/>
      <c r="F120" s="56"/>
      <c r="G120" s="70"/>
      <c r="I120" s="57" t="s">
        <v>534</v>
      </c>
    </row>
    <row r="121" spans="1:13" x14ac:dyDescent="0.25">
      <c r="C121" s="26" t="s">
        <v>593</v>
      </c>
      <c r="E121" s="6" t="s">
        <v>139</v>
      </c>
      <c r="F121" s="58" t="s">
        <v>532</v>
      </c>
      <c r="G121" s="26"/>
    </row>
    <row r="122" spans="1:13" ht="13" hidden="1" thickBot="1" x14ac:dyDescent="0.3">
      <c r="A122" s="49" t="s">
        <v>533</v>
      </c>
      <c r="C122" s="26" t="s">
        <v>593</v>
      </c>
      <c r="D122" s="26" t="str">
        <f>$E$121</f>
        <v>Other</v>
      </c>
      <c r="E122" s="71"/>
      <c r="F122" s="72"/>
      <c r="G122" s="73"/>
      <c r="I122" s="57" t="s">
        <v>534</v>
      </c>
    </row>
    <row r="123" spans="1:13" x14ac:dyDescent="0.25">
      <c r="C123" s="26" t="s">
        <v>593</v>
      </c>
      <c r="D123" s="26" t="str">
        <f>$E$121</f>
        <v>Other</v>
      </c>
      <c r="E123" s="55"/>
      <c r="F123" s="56"/>
      <c r="G123" s="70"/>
      <c r="I123" s="57" t="s">
        <v>534</v>
      </c>
    </row>
    <row r="124" spans="1:13" x14ac:dyDescent="0.25">
      <c r="C124" s="26" t="s">
        <v>593</v>
      </c>
      <c r="D124" s="26" t="str">
        <f>$E$121</f>
        <v>Other</v>
      </c>
      <c r="E124" s="55"/>
      <c r="F124" s="56"/>
      <c r="G124" s="70"/>
      <c r="I124" s="57" t="s">
        <v>534</v>
      </c>
    </row>
    <row r="125" spans="1:13" ht="13" thickBot="1" x14ac:dyDescent="0.3">
      <c r="C125" s="26" t="s">
        <v>593</v>
      </c>
      <c r="D125" s="26" t="str">
        <f>$E$121</f>
        <v>Other</v>
      </c>
      <c r="E125" s="71"/>
      <c r="F125" s="72"/>
      <c r="G125" s="73"/>
      <c r="I125" s="57" t="s">
        <v>534</v>
      </c>
    </row>
    <row r="126" spans="1:13" hidden="1" x14ac:dyDescent="0.25"/>
    <row r="127" spans="1:13" ht="13.5" customHeight="1" x14ac:dyDescent="0.25"/>
    <row r="128" spans="1:13" x14ac:dyDescent="0.25">
      <c r="E128" s="48" t="s">
        <v>24</v>
      </c>
      <c r="F128" s="43"/>
      <c r="G128" s="44"/>
    </row>
    <row r="129" spans="2:7" ht="50" customHeight="1" x14ac:dyDescent="0.25">
      <c r="B129" s="26">
        <v>6666661</v>
      </c>
      <c r="E129" s="26" t="s">
        <v>676</v>
      </c>
      <c r="G129" s="107" t="str">
        <f>IF(COUNT(G28:G32,G37:G45,G51:G64,G70:G77,G83:G90,G96:G111)&lt;&gt;60,"-",AVERAGE(G28:G32,G37:G45,G51:G64,G70:G77,G83:G90,G96:G111))</f>
        <v>-</v>
      </c>
    </row>
    <row r="130" spans="2:7" x14ac:dyDescent="0.25">
      <c r="B130" s="26">
        <v>6666662</v>
      </c>
      <c r="E130" s="4"/>
      <c r="F130" s="4"/>
      <c r="G130" s="91"/>
    </row>
    <row r="131" spans="2:7" x14ac:dyDescent="0.25">
      <c r="E131" s="4"/>
      <c r="F131" s="4"/>
      <c r="G131" s="91"/>
    </row>
    <row r="132" spans="2:7" x14ac:dyDescent="0.25">
      <c r="E132" s="4"/>
      <c r="F132" s="91"/>
      <c r="G132" s="91"/>
    </row>
    <row r="133" spans="2:7" x14ac:dyDescent="0.25">
      <c r="E133" s="4"/>
      <c r="F133" s="91"/>
      <c r="G133" s="91"/>
    </row>
    <row r="134" spans="2:7" x14ac:dyDescent="0.25">
      <c r="E134" s="4"/>
      <c r="F134" s="91"/>
      <c r="G134" s="91"/>
    </row>
    <row r="135" spans="2:7" x14ac:dyDescent="0.25">
      <c r="E135" s="4"/>
      <c r="F135" s="4"/>
      <c r="G135" s="91"/>
    </row>
    <row r="136" spans="2:7" x14ac:dyDescent="0.25">
      <c r="E136" s="4"/>
      <c r="F136" s="4"/>
      <c r="G136" s="91"/>
    </row>
    <row r="137" spans="2:7" x14ac:dyDescent="0.25">
      <c r="E137" s="4"/>
      <c r="F137" s="4"/>
      <c r="G137" s="91"/>
    </row>
  </sheetData>
  <sheetProtection algorithmName="SHA-512" hashValue="KwH07eSvDuSrKdc9cSYYErT+hkUi1j6KNFa3IT77QggEFo/NrwBJuYP2uWU8vH92HD5fqw6mUeo3UakBuNWzUw==" saltValue="eiwA3a7ZkpXXnpiqElODBQ==" spinCount="100000" sheet="1" objects="1" scenarios="1" selectLockedCells="1"/>
  <mergeCells count="3">
    <mergeCell ref="E2:G2"/>
    <mergeCell ref="E4:F4"/>
    <mergeCell ref="E9:F9"/>
  </mergeCells>
  <dataValidations count="8">
    <dataValidation type="list" allowBlank="1" showInputMessage="1" showErrorMessage="1" sqref="F19" xr:uid="{00000000-0002-0000-0B00-000000000000}">
      <formula1>RangeAgencyOwnership</formula1>
    </dataValidation>
    <dataValidation type="decimal" allowBlank="1" showInputMessage="1" showErrorMessage="1" sqref="G116:G120 G82:G93 G122:G125 G36:G48 G69:G80 G50:G67 G27:G34 G95:G114" xr:uid="{00000000-0002-0000-0B00-000001000000}">
      <formula1>0</formula1>
      <formula2>10000000</formula2>
    </dataValidation>
    <dataValidation type="decimal" allowBlank="1" showInputMessage="1" showErrorMessage="1" sqref="F21:F22" xr:uid="{00000000-0002-0000-0B00-000002000000}">
      <formula1>0</formula1>
      <formula2>10</formula2>
    </dataValidation>
    <dataValidation type="list" allowBlank="1" showInputMessage="1" showErrorMessage="1" sqref="F17" xr:uid="{00000000-0002-0000-0B00-000003000000}">
      <formula1>RangeAgencyEmployees</formula1>
    </dataValidation>
    <dataValidation type="list" allowBlank="1" showInputMessage="1" showErrorMessage="1" sqref="F15" xr:uid="{00000000-0002-0000-0B00-000004000000}">
      <formula1>RangeCountries</formula1>
    </dataValidation>
    <dataValidation type="date" operator="greaterThanOrEqual" allowBlank="1" showInputMessage="1" showErrorMessage="1" sqref="F14" xr:uid="{00000000-0002-0000-0B00-000005000000}">
      <formula1>42339</formula1>
    </dataValidation>
    <dataValidation type="whole" allowBlank="1" showInputMessage="1" showErrorMessage="1" sqref="F18" xr:uid="{00000000-0002-0000-0B00-000006000000}">
      <formula1>0</formula1>
      <formula2>10000</formula2>
    </dataValidation>
    <dataValidation type="list" allowBlank="1" showInputMessage="1" showErrorMessage="1" sqref="F7" xr:uid="{00000000-0002-0000-0B00-000007000000}">
      <formula1>RangeCurrencies</formula1>
    </dataValidation>
  </dataValidations>
  <pageMargins left="0.7" right="0.7" top="0.75" bottom="0.75" header="0.3" footer="0.3"/>
  <pageSetup paperSize="9" scale="37" orientation="portrait" horizontalDpi="360" verticalDpi="360"/>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id="{9D3C883F-D580-1143-B146-3D3842384FA6}">
            <xm:f>NOT(ISERROR(SEARCH("-",G129)))</xm:f>
            <xm:f>"-"</xm:f>
            <x14:dxf>
              <font>
                <color rgb="FF9C0006"/>
              </font>
              <fill>
                <patternFill>
                  <bgColor rgb="FFFFC7CE"/>
                </patternFill>
              </fill>
            </x14:dxf>
          </x14:cfRule>
          <xm:sqref>G129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B00-000008000000}">
          <x14:formula1>
            <xm:f>'Depts &amp; Generic descriptors'!$I$6:$I$10</xm:f>
          </x14:formula1>
          <xm:sqref>E123:E125</xm:sqref>
        </x14:dataValidation>
        <x14:dataValidation type="list" allowBlank="1" showInputMessage="1" showErrorMessage="1" xr:uid="{00000000-0002-0000-0B00-000009000000}">
          <x14:formula1>
            <xm:f>'Depts &amp; Generic descriptors'!$G$6:$G$22</xm:f>
          </x14:formula1>
          <xm:sqref>E96:E111</xm:sqref>
        </x14:dataValidation>
        <x14:dataValidation type="list" allowBlank="1" showInputMessage="1" showErrorMessage="1" xr:uid="{00000000-0002-0000-0B00-00000A000000}">
          <x14:formula1>
            <xm:f>'Depts &amp; Generic descriptors'!$C$6:$C$10</xm:f>
          </x14:formula1>
          <xm:sqref>E37:E38</xm:sqref>
        </x14:dataValidation>
        <x14:dataValidation type="list" allowBlank="1" showInputMessage="1" showErrorMessage="1" xr:uid="{00000000-0002-0000-0B00-00000B000000}">
          <x14:formula1>
            <xm:f>'Depts &amp; Generic descriptors'!$H$6:$H$10</xm:f>
          </x14:formula1>
          <xm:sqref>E117:E120</xm:sqref>
        </x14:dataValidation>
        <x14:dataValidation type="list" allowBlank="1" showInputMessage="1" showErrorMessage="1" xr:uid="{00000000-0002-0000-0B00-00000C000000}">
          <x14:formula1>
            <xm:f>'Depts &amp; Generic descriptors'!$D$6:$D$14</xm:f>
          </x14:formula1>
          <xm:sqref>E51:E54</xm:sqref>
        </x14:dataValidation>
        <x14:dataValidation type="list" allowBlank="1" showInputMessage="1" showErrorMessage="1" xr:uid="{00000000-0002-0000-0B00-00000D000000}">
          <x14:formula1>
            <xm:f>'Depts &amp; Generic descriptors'!$B$6:$B$10</xm:f>
          </x14:formula1>
          <xm:sqref>E122 E36 E50 E95 E116 E112:E114 E55:E67 E69:E80 E82:E93 E27:E34 E39:E48</xm:sqref>
        </x14:dataValidation>
      </x14:dataValidation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M95"/>
  <sheetViews>
    <sheetView showGridLines="0" showRowColHeaders="0" zoomScale="119" zoomScaleNormal="76" zoomScalePageLayoutView="76" workbookViewId="0">
      <selection activeCell="F10" sqref="F10"/>
    </sheetView>
  </sheetViews>
  <sheetFormatPr defaultColWidth="8.81640625" defaultRowHeight="12.5" x14ac:dyDescent="0.25"/>
  <cols>
    <col min="1" max="1" width="29.81640625" style="26" customWidth="1"/>
    <col min="2" max="2" width="8.81640625" style="26" hidden="1" customWidth="1"/>
    <col min="3" max="3" width="45.1796875" style="26" hidden="1" customWidth="1"/>
    <col min="4" max="4" width="41.453125" style="26" hidden="1" customWidth="1"/>
    <col min="5" max="5" width="41.453125" style="26" customWidth="1"/>
    <col min="6" max="6" width="36.36328125" style="26" customWidth="1"/>
    <col min="7" max="7" width="15.453125" style="22" customWidth="1"/>
    <col min="8" max="8" width="0.453125" style="26" customWidth="1"/>
    <col min="9" max="9" width="2.36328125" style="26" customWidth="1"/>
    <col min="10" max="10" width="0.453125" style="26" customWidth="1"/>
    <col min="11" max="11" width="29.81640625" style="26" bestFit="1" customWidth="1"/>
    <col min="12" max="12" width="30.1796875" style="26" customWidth="1"/>
    <col min="13" max="13" width="18.6328125" style="26" bestFit="1" customWidth="1"/>
    <col min="14" max="16384" width="8.81640625" style="26"/>
  </cols>
  <sheetData>
    <row r="1" spans="2:13" x14ac:dyDescent="0.25">
      <c r="B1" s="49" t="s">
        <v>516</v>
      </c>
      <c r="C1" s="49" t="s">
        <v>516</v>
      </c>
      <c r="D1" s="49" t="s">
        <v>516</v>
      </c>
    </row>
    <row r="2" spans="2:13" ht="19.5" x14ac:dyDescent="0.35">
      <c r="E2" s="142" t="s">
        <v>677</v>
      </c>
      <c r="F2" s="142"/>
      <c r="G2" s="142"/>
      <c r="I2" s="41"/>
      <c r="J2" s="41"/>
      <c r="K2" s="41"/>
      <c r="L2" s="41"/>
      <c r="M2" s="41"/>
    </row>
    <row r="3" spans="2:13" ht="14.25" customHeight="1" thickBot="1" x14ac:dyDescent="0.4">
      <c r="E3" s="99"/>
      <c r="F3" s="99"/>
      <c r="G3" s="99"/>
      <c r="I3" s="41"/>
      <c r="J3" s="41"/>
      <c r="K3" s="41"/>
      <c r="L3" s="41"/>
      <c r="M3" s="41"/>
    </row>
    <row r="4" spans="2:13" s="1" customFormat="1" ht="15" customHeight="1" thickBot="1" x14ac:dyDescent="0.3">
      <c r="E4" s="138"/>
      <c r="F4" s="139"/>
      <c r="H4" s="26"/>
      <c r="K4" s="21"/>
      <c r="L4" s="21"/>
      <c r="M4" s="21"/>
    </row>
    <row r="5" spans="2:13" ht="15" customHeight="1" x14ac:dyDescent="0.25">
      <c r="E5" s="40" t="s">
        <v>517</v>
      </c>
      <c r="F5" s="93" t="s">
        <v>653</v>
      </c>
      <c r="K5" s="8"/>
      <c r="L5" s="8"/>
      <c r="M5" s="8"/>
    </row>
    <row r="6" spans="2:13" ht="30" customHeight="1" x14ac:dyDescent="0.25">
      <c r="E6" s="39" t="s">
        <v>518</v>
      </c>
      <c r="F6" s="109" t="s">
        <v>736</v>
      </c>
    </row>
    <row r="7" spans="2:13" ht="15" customHeight="1" thickBot="1" x14ac:dyDescent="0.3">
      <c r="E7" s="53" t="s">
        <v>147</v>
      </c>
      <c r="F7" s="94" t="s">
        <v>155</v>
      </c>
    </row>
    <row r="8" spans="2:13" ht="17.25" customHeight="1" thickBot="1" x14ac:dyDescent="0.4">
      <c r="E8" s="99"/>
      <c r="F8" s="99"/>
      <c r="G8" s="26"/>
      <c r="I8" s="41"/>
      <c r="J8" s="41"/>
      <c r="K8" s="41"/>
      <c r="L8" s="41"/>
      <c r="M8" s="41"/>
    </row>
    <row r="9" spans="2:13" ht="15" customHeight="1" thickBot="1" x14ac:dyDescent="0.3">
      <c r="E9" s="140" t="s">
        <v>519</v>
      </c>
      <c r="F9" s="141"/>
      <c r="G9" s="26"/>
      <c r="K9" s="23"/>
      <c r="L9" s="23"/>
      <c r="M9" s="38"/>
    </row>
    <row r="10" spans="2:13" ht="15" customHeight="1" x14ac:dyDescent="0.25">
      <c r="E10" s="40" t="s">
        <v>520</v>
      </c>
      <c r="F10" s="65"/>
      <c r="G10" s="26"/>
      <c r="K10" s="46"/>
      <c r="L10" s="8"/>
      <c r="M10" s="47"/>
    </row>
    <row r="11" spans="2:13" ht="15" customHeight="1" x14ac:dyDescent="0.25">
      <c r="E11" s="39" t="s">
        <v>521</v>
      </c>
      <c r="F11" s="66"/>
      <c r="G11" s="26"/>
      <c r="K11" s="5"/>
      <c r="L11" s="5"/>
      <c r="M11" s="5"/>
    </row>
    <row r="12" spans="2:13" ht="15" customHeight="1" x14ac:dyDescent="0.25">
      <c r="E12" s="39" t="s">
        <v>522</v>
      </c>
      <c r="F12" s="66"/>
      <c r="G12" s="26"/>
    </row>
    <row r="13" spans="2:13" ht="15" customHeight="1" x14ac:dyDescent="0.25">
      <c r="E13" s="39" t="s">
        <v>523</v>
      </c>
      <c r="F13" s="66"/>
      <c r="G13" s="26"/>
    </row>
    <row r="14" spans="2:13" ht="15" customHeight="1" x14ac:dyDescent="0.25">
      <c r="E14" s="39" t="s">
        <v>524</v>
      </c>
      <c r="F14" s="67"/>
      <c r="G14" s="26"/>
    </row>
    <row r="15" spans="2:13" ht="15" customHeight="1" x14ac:dyDescent="0.25">
      <c r="E15" s="39" t="s">
        <v>148</v>
      </c>
      <c r="F15" s="66"/>
      <c r="G15" s="26"/>
    </row>
    <row r="16" spans="2:13" ht="15" customHeight="1" x14ac:dyDescent="0.25">
      <c r="E16" s="39" t="s">
        <v>525</v>
      </c>
      <c r="F16" s="66"/>
      <c r="G16" s="26"/>
    </row>
    <row r="17" spans="1:9" ht="15" customHeight="1" x14ac:dyDescent="0.25">
      <c r="E17" s="39" t="s">
        <v>526</v>
      </c>
      <c r="F17" s="83"/>
      <c r="G17" s="26"/>
    </row>
    <row r="18" spans="1:9" ht="15" customHeight="1" x14ac:dyDescent="0.25">
      <c r="E18" s="39" t="s">
        <v>527</v>
      </c>
      <c r="F18" s="85"/>
    </row>
    <row r="19" spans="1:9" ht="15" customHeight="1" x14ac:dyDescent="0.25">
      <c r="E19" s="39" t="s">
        <v>11</v>
      </c>
      <c r="F19" s="84"/>
      <c r="G19" s="26"/>
    </row>
    <row r="20" spans="1:9" ht="15" customHeight="1" x14ac:dyDescent="0.25">
      <c r="E20" s="39" t="s">
        <v>528</v>
      </c>
      <c r="F20" s="84"/>
      <c r="G20" s="26"/>
    </row>
    <row r="21" spans="1:9" ht="15" customHeight="1" x14ac:dyDescent="0.25">
      <c r="E21" s="39" t="s">
        <v>529</v>
      </c>
      <c r="F21" s="68"/>
      <c r="G21" s="26"/>
    </row>
    <row r="22" spans="1:9" ht="15" customHeight="1" thickBot="1" x14ac:dyDescent="0.3">
      <c r="E22" s="53" t="s">
        <v>530</v>
      </c>
      <c r="F22" s="69"/>
      <c r="G22" s="26"/>
    </row>
    <row r="23" spans="1:9" ht="13" thickBot="1" x14ac:dyDescent="0.3"/>
    <row r="24" spans="1:9" ht="40.5" customHeight="1" x14ac:dyDescent="0.25">
      <c r="E24" s="60" t="s">
        <v>531</v>
      </c>
      <c r="F24" s="61" t="s">
        <v>7</v>
      </c>
      <c r="G24" s="62" t="str">
        <f>"Hourly rate (Gross, " &amp; IF(F7="","TBC",RIGHT(F7,3)) &amp; ")"</f>
        <v>Hourly rate (Gross, GBP)</v>
      </c>
    </row>
    <row r="25" spans="1:9" ht="13.5" customHeight="1" x14ac:dyDescent="0.25">
      <c r="G25" s="26"/>
    </row>
    <row r="26" spans="1:9" x14ac:dyDescent="0.25">
      <c r="E26" s="6" t="s">
        <v>26</v>
      </c>
      <c r="F26" s="102"/>
      <c r="G26" s="102"/>
    </row>
    <row r="27" spans="1:9" hidden="1" x14ac:dyDescent="0.25">
      <c r="A27" s="49" t="s">
        <v>533</v>
      </c>
      <c r="D27" s="26" t="str">
        <f>$E$26</f>
        <v>Agency Management</v>
      </c>
      <c r="E27" s="55"/>
      <c r="F27" s="56"/>
      <c r="G27" s="70"/>
      <c r="I27" s="57" t="s">
        <v>534</v>
      </c>
    </row>
    <row r="28" spans="1:9" ht="15.5" x14ac:dyDescent="0.35">
      <c r="A28" s="49"/>
      <c r="B28" s="26">
        <v>1002</v>
      </c>
      <c r="C28" s="26" t="s">
        <v>614</v>
      </c>
      <c r="D28" s="26" t="str">
        <f t="shared" ref="D28:D29" si="0">$E$26</f>
        <v>Agency Management</v>
      </c>
      <c r="E28" s="88" t="s">
        <v>42</v>
      </c>
      <c r="F28" s="89" t="s">
        <v>42</v>
      </c>
      <c r="G28" s="90"/>
      <c r="I28" s="57"/>
    </row>
    <row r="29" spans="1:9" ht="15.5" x14ac:dyDescent="0.35">
      <c r="A29" s="49"/>
      <c r="B29" s="26">
        <v>1003</v>
      </c>
      <c r="C29" s="26" t="s">
        <v>615</v>
      </c>
      <c r="D29" s="26" t="str">
        <f t="shared" si="0"/>
        <v>Agency Management</v>
      </c>
      <c r="E29" s="88" t="s">
        <v>45</v>
      </c>
      <c r="F29" s="89" t="s">
        <v>535</v>
      </c>
      <c r="G29" s="90"/>
      <c r="I29" s="57"/>
    </row>
    <row r="30" spans="1:9" x14ac:dyDescent="0.25">
      <c r="C30" s="26" t="s">
        <v>593</v>
      </c>
      <c r="E30" s="54" t="s">
        <v>27</v>
      </c>
      <c r="F30" s="102"/>
      <c r="G30" s="102"/>
    </row>
    <row r="31" spans="1:9" hidden="1" x14ac:dyDescent="0.25">
      <c r="A31" s="49" t="s">
        <v>533</v>
      </c>
      <c r="B31" s="26">
        <v>1010</v>
      </c>
      <c r="C31" s="26" t="s">
        <v>593</v>
      </c>
      <c r="D31" s="26" t="str">
        <f t="shared" ref="D31:D38" si="1">$E$30</f>
        <v>Account Management</v>
      </c>
      <c r="E31" s="55"/>
      <c r="F31" s="56"/>
      <c r="G31" s="70"/>
      <c r="I31" s="57" t="s">
        <v>534</v>
      </c>
    </row>
    <row r="32" spans="1:9" ht="15.5" x14ac:dyDescent="0.35">
      <c r="B32" s="26">
        <v>1011</v>
      </c>
      <c r="C32" s="26" t="s">
        <v>616</v>
      </c>
      <c r="D32" s="26" t="str">
        <f t="shared" si="1"/>
        <v>Account Management</v>
      </c>
      <c r="E32" s="88" t="s">
        <v>35</v>
      </c>
      <c r="F32" s="89" t="s">
        <v>678</v>
      </c>
      <c r="G32" s="90"/>
      <c r="I32" s="57"/>
    </row>
    <row r="33" spans="1:9" ht="15.5" x14ac:dyDescent="0.35">
      <c r="B33" s="26">
        <v>1012</v>
      </c>
      <c r="C33" s="26" t="s">
        <v>617</v>
      </c>
      <c r="D33" s="26" t="str">
        <f t="shared" si="1"/>
        <v>Account Management</v>
      </c>
      <c r="E33" s="88" t="s">
        <v>37</v>
      </c>
      <c r="F33" s="89" t="s">
        <v>539</v>
      </c>
      <c r="G33" s="90"/>
      <c r="I33" s="57"/>
    </row>
    <row r="34" spans="1:9" ht="15.5" x14ac:dyDescent="0.35">
      <c r="A34" s="49"/>
      <c r="B34" s="26">
        <v>1013</v>
      </c>
      <c r="C34" s="26" t="s">
        <v>618</v>
      </c>
      <c r="D34" s="26" t="str">
        <f t="shared" si="1"/>
        <v>Account Management</v>
      </c>
      <c r="E34" s="88" t="s">
        <v>37</v>
      </c>
      <c r="F34" s="89" t="s">
        <v>679</v>
      </c>
      <c r="G34" s="90"/>
      <c r="I34" s="57"/>
    </row>
    <row r="35" spans="1:9" ht="15.5" x14ac:dyDescent="0.35">
      <c r="A35" s="49"/>
      <c r="B35" s="26">
        <v>1016</v>
      </c>
      <c r="C35" s="26" t="s">
        <v>621</v>
      </c>
      <c r="D35" s="26" t="str">
        <f t="shared" si="1"/>
        <v>Account Management</v>
      </c>
      <c r="E35" s="88" t="s">
        <v>43</v>
      </c>
      <c r="F35" s="89" t="s">
        <v>543</v>
      </c>
      <c r="G35" s="90"/>
      <c r="I35" s="57"/>
    </row>
    <row r="36" spans="1:9" ht="15.5" x14ac:dyDescent="0.35">
      <c r="A36" s="49"/>
      <c r="B36" s="26">
        <v>1017</v>
      </c>
      <c r="C36" s="26" t="s">
        <v>622</v>
      </c>
      <c r="D36" s="26" t="str">
        <f t="shared" si="1"/>
        <v>Account Management</v>
      </c>
      <c r="E36" s="88" t="s">
        <v>43</v>
      </c>
      <c r="F36" s="89" t="s">
        <v>681</v>
      </c>
      <c r="G36" s="90"/>
      <c r="I36" s="57"/>
    </row>
    <row r="37" spans="1:9" ht="15.5" x14ac:dyDescent="0.35">
      <c r="A37" s="49"/>
      <c r="B37" s="26">
        <v>1018</v>
      </c>
      <c r="C37" s="26" t="s">
        <v>623</v>
      </c>
      <c r="D37" s="26" t="str">
        <f t="shared" si="1"/>
        <v>Account Management</v>
      </c>
      <c r="E37" s="88" t="s">
        <v>46</v>
      </c>
      <c r="F37" s="89" t="s">
        <v>680</v>
      </c>
      <c r="G37" s="90"/>
      <c r="I37" s="57"/>
    </row>
    <row r="38" spans="1:9" ht="15.5" x14ac:dyDescent="0.35">
      <c r="A38" s="49"/>
      <c r="B38" s="26">
        <v>1019</v>
      </c>
      <c r="C38" s="26" t="s">
        <v>624</v>
      </c>
      <c r="D38" s="26" t="str">
        <f t="shared" si="1"/>
        <v>Account Management</v>
      </c>
      <c r="E38" s="88" t="s">
        <v>46</v>
      </c>
      <c r="F38" s="89" t="s">
        <v>682</v>
      </c>
      <c r="G38" s="90"/>
      <c r="I38" s="57"/>
    </row>
    <row r="39" spans="1:9" hidden="1" x14ac:dyDescent="0.25">
      <c r="C39" s="26" t="s">
        <v>593</v>
      </c>
      <c r="E39" s="6" t="s">
        <v>86</v>
      </c>
      <c r="F39" s="58" t="s">
        <v>532</v>
      </c>
      <c r="G39" s="26"/>
    </row>
    <row r="40" spans="1:9" hidden="1" x14ac:dyDescent="0.25">
      <c r="A40" s="49" t="s">
        <v>533</v>
      </c>
      <c r="B40" s="26">
        <v>1041</v>
      </c>
      <c r="C40" s="26" t="s">
        <v>593</v>
      </c>
      <c r="D40" s="26" t="str">
        <f t="shared" ref="D40:D43" si="2">$E$39</f>
        <v>Project Management</v>
      </c>
      <c r="E40" s="55"/>
      <c r="F40" s="56"/>
      <c r="G40" s="70"/>
      <c r="I40" s="57" t="s">
        <v>534</v>
      </c>
    </row>
    <row r="41" spans="1:9" hidden="1" x14ac:dyDescent="0.25">
      <c r="A41" s="49"/>
      <c r="C41" s="26" t="s">
        <v>593</v>
      </c>
      <c r="D41" s="26" t="str">
        <f t="shared" si="2"/>
        <v>Project Management</v>
      </c>
      <c r="E41" s="55"/>
      <c r="F41" s="56"/>
      <c r="G41" s="70"/>
      <c r="I41" s="57" t="s">
        <v>534</v>
      </c>
    </row>
    <row r="42" spans="1:9" hidden="1" x14ac:dyDescent="0.25">
      <c r="A42" s="49"/>
      <c r="C42" s="26" t="s">
        <v>593</v>
      </c>
      <c r="D42" s="26" t="str">
        <f t="shared" si="2"/>
        <v>Project Management</v>
      </c>
      <c r="E42" s="55"/>
      <c r="F42" s="56"/>
      <c r="G42" s="70"/>
      <c r="I42" s="57" t="s">
        <v>534</v>
      </c>
    </row>
    <row r="43" spans="1:9" hidden="1" x14ac:dyDescent="0.25">
      <c r="A43" s="49"/>
      <c r="C43" s="26" t="s">
        <v>593</v>
      </c>
      <c r="D43" s="26" t="str">
        <f t="shared" si="2"/>
        <v>Project Management</v>
      </c>
      <c r="E43" s="55"/>
      <c r="F43" s="56"/>
      <c r="G43" s="70"/>
      <c r="I43" s="57" t="s">
        <v>534</v>
      </c>
    </row>
    <row r="44" spans="1:9" x14ac:dyDescent="0.25">
      <c r="C44" s="26" t="s">
        <v>593</v>
      </c>
      <c r="E44" s="6" t="s">
        <v>99</v>
      </c>
      <c r="F44" s="102"/>
      <c r="G44" s="102"/>
    </row>
    <row r="45" spans="1:9" hidden="1" x14ac:dyDescent="0.25">
      <c r="A45" s="49" t="s">
        <v>533</v>
      </c>
      <c r="B45" s="26">
        <v>1060</v>
      </c>
      <c r="C45" s="26" t="s">
        <v>593</v>
      </c>
      <c r="D45" s="26" t="str">
        <f t="shared" ref="D45:D51" si="3">$E$44</f>
        <v>Creative</v>
      </c>
      <c r="E45" s="55"/>
      <c r="F45" s="56"/>
      <c r="G45" s="70"/>
      <c r="I45" s="57" t="s">
        <v>534</v>
      </c>
    </row>
    <row r="46" spans="1:9" ht="15.5" x14ac:dyDescent="0.35">
      <c r="A46" s="49"/>
      <c r="B46" s="26">
        <v>1061</v>
      </c>
      <c r="C46" s="26" t="s">
        <v>631</v>
      </c>
      <c r="D46" s="26" t="str">
        <f t="shared" si="3"/>
        <v>Creative</v>
      </c>
      <c r="E46" s="88" t="s">
        <v>37</v>
      </c>
      <c r="F46" s="89" t="s">
        <v>683</v>
      </c>
      <c r="G46" s="90"/>
      <c r="I46" s="57"/>
    </row>
    <row r="47" spans="1:9" ht="15.5" x14ac:dyDescent="0.35">
      <c r="A47" s="49"/>
      <c r="B47" s="26">
        <v>1063</v>
      </c>
      <c r="C47" s="26" t="s">
        <v>633</v>
      </c>
      <c r="D47" s="26" t="str">
        <f t="shared" si="3"/>
        <v>Creative</v>
      </c>
      <c r="E47" s="88" t="s">
        <v>40</v>
      </c>
      <c r="F47" s="89" t="s">
        <v>684</v>
      </c>
      <c r="G47" s="90"/>
      <c r="I47" s="57"/>
    </row>
    <row r="48" spans="1:9" ht="15.5" x14ac:dyDescent="0.35">
      <c r="A48" s="49"/>
      <c r="B48" s="26">
        <v>1064</v>
      </c>
      <c r="C48" s="26" t="s">
        <v>634</v>
      </c>
      <c r="D48" s="26" t="str">
        <f t="shared" si="3"/>
        <v>Creative</v>
      </c>
      <c r="E48" s="88" t="s">
        <v>40</v>
      </c>
      <c r="F48" s="89" t="s">
        <v>686</v>
      </c>
      <c r="G48" s="90"/>
      <c r="I48" s="57"/>
    </row>
    <row r="49" spans="1:10" ht="15.5" x14ac:dyDescent="0.35">
      <c r="A49" s="49"/>
      <c r="B49" s="26">
        <v>1065</v>
      </c>
      <c r="C49" s="26" t="s">
        <v>635</v>
      </c>
      <c r="D49" s="26" t="str">
        <f t="shared" si="3"/>
        <v>Creative</v>
      </c>
      <c r="E49" s="88" t="s">
        <v>43</v>
      </c>
      <c r="F49" s="89" t="s">
        <v>685</v>
      </c>
      <c r="G49" s="90"/>
      <c r="I49" s="57"/>
    </row>
    <row r="50" spans="1:10" ht="15.5" x14ac:dyDescent="0.35">
      <c r="A50" s="49"/>
      <c r="B50" s="26">
        <v>1066</v>
      </c>
      <c r="C50" s="26" t="s">
        <v>636</v>
      </c>
      <c r="D50" s="26" t="str">
        <f t="shared" si="3"/>
        <v>Creative</v>
      </c>
      <c r="E50" s="88" t="s">
        <v>43</v>
      </c>
      <c r="F50" s="89" t="s">
        <v>566</v>
      </c>
      <c r="G50" s="90"/>
      <c r="I50" s="57"/>
    </row>
    <row r="51" spans="1:10" ht="15.5" x14ac:dyDescent="0.35">
      <c r="A51" s="49"/>
      <c r="B51" s="26">
        <v>1067</v>
      </c>
      <c r="C51" s="26" t="s">
        <v>637</v>
      </c>
      <c r="D51" s="26" t="str">
        <f t="shared" si="3"/>
        <v>Creative</v>
      </c>
      <c r="E51" s="88" t="s">
        <v>46</v>
      </c>
      <c r="F51" s="89" t="s">
        <v>687</v>
      </c>
      <c r="G51" s="90"/>
      <c r="I51" s="57"/>
    </row>
    <row r="52" spans="1:10" hidden="1" x14ac:dyDescent="0.25">
      <c r="B52" s="26">
        <v>1068</v>
      </c>
      <c r="C52" s="26" t="s">
        <v>593</v>
      </c>
      <c r="E52" s="6" t="s">
        <v>30</v>
      </c>
      <c r="F52" s="58" t="s">
        <v>532</v>
      </c>
      <c r="G52" s="26"/>
      <c r="I52" s="5"/>
      <c r="J52" s="5"/>
    </row>
    <row r="53" spans="1:10" hidden="1" x14ac:dyDescent="0.25">
      <c r="A53" s="49" t="s">
        <v>533</v>
      </c>
      <c r="B53" s="26">
        <v>1069</v>
      </c>
      <c r="C53" s="26" t="s">
        <v>593</v>
      </c>
      <c r="D53" s="26" t="str">
        <f>$E$52</f>
        <v>Analytics, Planning &amp; Strategy</v>
      </c>
      <c r="E53" s="55"/>
      <c r="F53" s="56"/>
      <c r="G53" s="70"/>
      <c r="I53" s="57" t="s">
        <v>534</v>
      </c>
    </row>
    <row r="54" spans="1:10" hidden="1" x14ac:dyDescent="0.25">
      <c r="A54" s="49"/>
      <c r="B54" s="26">
        <v>1070</v>
      </c>
      <c r="C54" s="26" t="s">
        <v>593</v>
      </c>
      <c r="D54" s="26" t="str">
        <f>$E$52</f>
        <v>Analytics, Planning &amp; Strategy</v>
      </c>
      <c r="E54" s="55"/>
      <c r="F54" s="56"/>
      <c r="G54" s="70"/>
      <c r="I54" s="57" t="s">
        <v>534</v>
      </c>
    </row>
    <row r="55" spans="1:10" hidden="1" x14ac:dyDescent="0.25">
      <c r="A55" s="49"/>
      <c r="B55" s="26">
        <v>1071</v>
      </c>
      <c r="C55" s="26" t="s">
        <v>593</v>
      </c>
      <c r="D55" s="26" t="str">
        <f>$E$52</f>
        <v>Analytics, Planning &amp; Strategy</v>
      </c>
      <c r="E55" s="55"/>
      <c r="F55" s="56"/>
      <c r="G55" s="70"/>
      <c r="I55" s="57" t="s">
        <v>534</v>
      </c>
    </row>
    <row r="56" spans="1:10" hidden="1" x14ac:dyDescent="0.25">
      <c r="A56" s="49"/>
      <c r="B56" s="26">
        <v>1072</v>
      </c>
      <c r="C56" s="26" t="s">
        <v>593</v>
      </c>
      <c r="D56" s="26" t="str">
        <f>$E$52</f>
        <v>Analytics, Planning &amp; Strategy</v>
      </c>
      <c r="E56" s="55"/>
      <c r="F56" s="56"/>
      <c r="G56" s="70"/>
      <c r="I56" s="57" t="s">
        <v>534</v>
      </c>
    </row>
    <row r="57" spans="1:10" hidden="1" x14ac:dyDescent="0.25">
      <c r="B57" s="26">
        <v>1073</v>
      </c>
      <c r="C57" s="26" t="s">
        <v>593</v>
      </c>
      <c r="E57" s="6" t="s">
        <v>31</v>
      </c>
      <c r="F57" s="58" t="s">
        <v>532</v>
      </c>
      <c r="G57" s="26"/>
    </row>
    <row r="58" spans="1:10" hidden="1" x14ac:dyDescent="0.25">
      <c r="A58" s="49" t="s">
        <v>533</v>
      </c>
      <c r="B58" s="26">
        <v>1074</v>
      </c>
      <c r="C58" s="26" t="s">
        <v>593</v>
      </c>
      <c r="D58" s="26" t="str">
        <f>$E$57</f>
        <v>Production &amp; Technology</v>
      </c>
      <c r="E58" s="55"/>
      <c r="F58" s="56"/>
      <c r="G58" s="70"/>
      <c r="I58" s="57" t="s">
        <v>534</v>
      </c>
    </row>
    <row r="59" spans="1:10" hidden="1" x14ac:dyDescent="0.25">
      <c r="A59" s="49"/>
      <c r="B59" s="26">
        <v>1075</v>
      </c>
      <c r="C59" s="26" t="s">
        <v>593</v>
      </c>
      <c r="D59" s="26" t="str">
        <f>$E$57</f>
        <v>Production &amp; Technology</v>
      </c>
      <c r="E59" s="55"/>
      <c r="F59" s="56"/>
      <c r="G59" s="70"/>
      <c r="I59" s="57" t="s">
        <v>534</v>
      </c>
    </row>
    <row r="60" spans="1:10" hidden="1" x14ac:dyDescent="0.25">
      <c r="A60" s="49"/>
      <c r="B60" s="26">
        <v>1076</v>
      </c>
      <c r="C60" s="26" t="s">
        <v>593</v>
      </c>
      <c r="D60" s="26" t="str">
        <f>$E$57</f>
        <v>Production &amp; Technology</v>
      </c>
      <c r="E60" s="55"/>
      <c r="F60" s="56"/>
      <c r="G60" s="70"/>
      <c r="I60" s="57" t="s">
        <v>534</v>
      </c>
    </row>
    <row r="61" spans="1:10" hidden="1" x14ac:dyDescent="0.25">
      <c r="A61" s="49"/>
      <c r="B61" s="26">
        <v>1077</v>
      </c>
      <c r="C61" s="26" t="s">
        <v>593</v>
      </c>
      <c r="D61" s="26" t="str">
        <f>$E$57</f>
        <v>Production &amp; Technology</v>
      </c>
      <c r="E61" s="55"/>
      <c r="F61" s="56"/>
      <c r="G61" s="70"/>
      <c r="I61" s="57" t="s">
        <v>534</v>
      </c>
    </row>
    <row r="62" spans="1:10" x14ac:dyDescent="0.25">
      <c r="C62" s="21"/>
      <c r="E62" s="6" t="s">
        <v>699</v>
      </c>
      <c r="F62" s="102"/>
      <c r="G62" s="102"/>
    </row>
    <row r="63" spans="1:10" hidden="1" x14ac:dyDescent="0.25">
      <c r="A63" s="49" t="s">
        <v>533</v>
      </c>
      <c r="C63" s="21"/>
      <c r="D63" s="26" t="str">
        <f t="shared" ref="D63:D70" si="4">$E$62</f>
        <v>Producers</v>
      </c>
      <c r="E63" s="55"/>
      <c r="F63" s="56"/>
      <c r="G63" s="70"/>
      <c r="I63" s="57" t="s">
        <v>534</v>
      </c>
    </row>
    <row r="64" spans="1:10" hidden="1" x14ac:dyDescent="0.25">
      <c r="A64" s="49" t="s">
        <v>533</v>
      </c>
      <c r="C64" s="21"/>
      <c r="D64" s="26" t="str">
        <f t="shared" si="4"/>
        <v>Producers</v>
      </c>
      <c r="E64" s="55"/>
      <c r="F64" s="56" t="s">
        <v>591</v>
      </c>
      <c r="G64" s="70"/>
      <c r="I64" s="57" t="s">
        <v>534</v>
      </c>
    </row>
    <row r="65" spans="1:13" s="21" customFormat="1" ht="15.5" x14ac:dyDescent="0.35">
      <c r="B65" s="26">
        <v>1081</v>
      </c>
      <c r="C65" s="21" t="str">
        <f>_xlfn.CONCAT(D65,"_",E65,"_",F65)</f>
        <v>Producers_Department Head_Senior Executive Producer</v>
      </c>
      <c r="D65" s="26" t="str">
        <f t="shared" si="4"/>
        <v>Producers</v>
      </c>
      <c r="E65" s="88" t="s">
        <v>35</v>
      </c>
      <c r="F65" s="89" t="s">
        <v>688</v>
      </c>
      <c r="G65" s="90"/>
      <c r="H65" s="26"/>
      <c r="I65" s="57"/>
      <c r="K65" s="26"/>
      <c r="L65" s="26"/>
      <c r="M65" s="26"/>
    </row>
    <row r="66" spans="1:13" ht="15.5" x14ac:dyDescent="0.35">
      <c r="A66" s="49"/>
      <c r="B66" s="26">
        <v>1082</v>
      </c>
      <c r="C66" s="21" t="str">
        <f t="shared" ref="C66:C70" si="5">_xlfn.CONCAT(D66,"_",E66,"_",F66)</f>
        <v>Producers_Senior_Senior Content Producer</v>
      </c>
      <c r="D66" s="26" t="str">
        <f t="shared" si="4"/>
        <v>Producers</v>
      </c>
      <c r="E66" s="88" t="s">
        <v>37</v>
      </c>
      <c r="F66" s="89" t="s">
        <v>690</v>
      </c>
      <c r="G66" s="90"/>
      <c r="I66" s="57"/>
    </row>
    <row r="67" spans="1:13" ht="15.5" x14ac:dyDescent="0.35">
      <c r="A67" s="49"/>
      <c r="B67" s="26">
        <v>1083</v>
      </c>
      <c r="C67" s="21" t="str">
        <f t="shared" si="5"/>
        <v>Producers_Middle (Upper)_Senior Producer</v>
      </c>
      <c r="D67" s="26" t="str">
        <f t="shared" si="4"/>
        <v>Producers</v>
      </c>
      <c r="E67" s="88" t="s">
        <v>40</v>
      </c>
      <c r="F67" s="89" t="s">
        <v>579</v>
      </c>
      <c r="G67" s="90"/>
      <c r="I67" s="57"/>
    </row>
    <row r="68" spans="1:13" s="8" customFormat="1" ht="15.5" x14ac:dyDescent="0.35">
      <c r="B68" s="26">
        <v>1084</v>
      </c>
      <c r="C68" s="21" t="str">
        <f t="shared" si="5"/>
        <v>Producers_Middle (Upper)_Producer</v>
      </c>
      <c r="D68" s="26" t="str">
        <f t="shared" si="4"/>
        <v>Producers</v>
      </c>
      <c r="E68" s="88" t="s">
        <v>40</v>
      </c>
      <c r="F68" s="89" t="s">
        <v>580</v>
      </c>
      <c r="G68" s="90"/>
      <c r="H68" s="26"/>
      <c r="I68" s="57"/>
      <c r="K68" s="26"/>
      <c r="L68" s="26"/>
      <c r="M68" s="26"/>
    </row>
    <row r="69" spans="1:13" ht="15.5" x14ac:dyDescent="0.35">
      <c r="A69" s="49"/>
      <c r="B69" s="26">
        <v>1085</v>
      </c>
      <c r="C69" s="21" t="str">
        <f t="shared" si="5"/>
        <v>Producers_Middle (Upper)_Content Producer</v>
      </c>
      <c r="D69" s="26" t="str">
        <f t="shared" si="4"/>
        <v>Producers</v>
      </c>
      <c r="E69" s="88" t="s">
        <v>40</v>
      </c>
      <c r="F69" s="89" t="s">
        <v>689</v>
      </c>
      <c r="G69" s="90"/>
      <c r="I69" s="57"/>
    </row>
    <row r="70" spans="1:13" ht="15.5" x14ac:dyDescent="0.35">
      <c r="A70" s="49"/>
      <c r="B70" s="26">
        <v>1086</v>
      </c>
      <c r="C70" s="21" t="str">
        <f t="shared" si="5"/>
        <v>Producers_Middle (Lower)_Junior Producer</v>
      </c>
      <c r="D70" s="26" t="str">
        <f t="shared" si="4"/>
        <v>Producers</v>
      </c>
      <c r="E70" s="88" t="s">
        <v>43</v>
      </c>
      <c r="F70" s="89" t="s">
        <v>691</v>
      </c>
      <c r="G70" s="90"/>
      <c r="I70" s="57"/>
    </row>
    <row r="71" spans="1:13" x14ac:dyDescent="0.25">
      <c r="C71" s="21"/>
      <c r="E71" s="6" t="s">
        <v>700</v>
      </c>
      <c r="F71" s="102"/>
      <c r="G71" s="102"/>
    </row>
    <row r="72" spans="1:13" ht="13" hidden="1" thickBot="1" x14ac:dyDescent="0.3">
      <c r="A72" s="49" t="s">
        <v>533</v>
      </c>
      <c r="C72" s="21"/>
      <c r="D72" s="26" t="str">
        <f t="shared" ref="D72:D79" si="6">$E$71</f>
        <v>Technical Production</v>
      </c>
      <c r="E72" s="71"/>
      <c r="F72" s="72"/>
      <c r="G72" s="73"/>
      <c r="I72" s="57" t="s">
        <v>534</v>
      </c>
    </row>
    <row r="73" spans="1:13" ht="15.5" x14ac:dyDescent="0.35">
      <c r="B73" s="26">
        <v>1089</v>
      </c>
      <c r="C73" s="21" t="str">
        <f t="shared" ref="C73:C79" si="7">_xlfn.CONCAT(D73,"_",E73,"_",F73)</f>
        <v>Technical Production_Department Head_Production Director</v>
      </c>
      <c r="D73" s="26" t="str">
        <f t="shared" si="6"/>
        <v>Technical Production</v>
      </c>
      <c r="E73" s="88" t="s">
        <v>35</v>
      </c>
      <c r="F73" s="89" t="s">
        <v>692</v>
      </c>
      <c r="G73" s="90"/>
      <c r="I73" s="57"/>
    </row>
    <row r="74" spans="1:13" ht="15.5" x14ac:dyDescent="0.35">
      <c r="B74" s="26">
        <v>1090</v>
      </c>
      <c r="C74" s="21" t="str">
        <f t="shared" si="7"/>
        <v>Technical Production_Senior_Technical Director</v>
      </c>
      <c r="D74" s="26" t="str">
        <f t="shared" si="6"/>
        <v>Technical Production</v>
      </c>
      <c r="E74" s="88" t="s">
        <v>37</v>
      </c>
      <c r="F74" s="89" t="s">
        <v>693</v>
      </c>
      <c r="G74" s="90"/>
      <c r="I74" s="57"/>
    </row>
    <row r="75" spans="1:13" ht="16" thickBot="1" x14ac:dyDescent="0.4">
      <c r="B75" s="26">
        <v>1091</v>
      </c>
      <c r="C75" s="21" t="str">
        <f t="shared" si="7"/>
        <v>Technical Production_Senior_Senior Production Manager</v>
      </c>
      <c r="D75" s="26" t="str">
        <f t="shared" si="6"/>
        <v>Technical Production</v>
      </c>
      <c r="E75" s="100" t="s">
        <v>37</v>
      </c>
      <c r="F75" s="101" t="s">
        <v>694</v>
      </c>
      <c r="G75" s="90"/>
      <c r="I75" s="57"/>
    </row>
    <row r="76" spans="1:13" ht="16" thickBot="1" x14ac:dyDescent="0.4">
      <c r="A76" s="49"/>
      <c r="B76" s="26">
        <v>1092</v>
      </c>
      <c r="C76" s="21" t="str">
        <f t="shared" si="7"/>
        <v>Technical Production_Middle (Upper)_Production Manager</v>
      </c>
      <c r="D76" s="26" t="str">
        <f t="shared" si="6"/>
        <v>Technical Production</v>
      </c>
      <c r="E76" s="100" t="s">
        <v>40</v>
      </c>
      <c r="F76" s="101" t="s">
        <v>695</v>
      </c>
      <c r="G76" s="90"/>
      <c r="I76" s="57"/>
    </row>
    <row r="77" spans="1:13" ht="16" thickBot="1" x14ac:dyDescent="0.4">
      <c r="A77" s="49"/>
      <c r="B77" s="26">
        <v>1093</v>
      </c>
      <c r="C77" s="21" t="str">
        <f t="shared" si="7"/>
        <v>Technical Production_Middle (Upper)_Technical Manager</v>
      </c>
      <c r="D77" s="26" t="str">
        <f t="shared" si="6"/>
        <v>Technical Production</v>
      </c>
      <c r="E77" s="100" t="s">
        <v>40</v>
      </c>
      <c r="F77" s="101" t="s">
        <v>696</v>
      </c>
      <c r="G77" s="90"/>
      <c r="I77" s="57"/>
    </row>
    <row r="78" spans="1:13" ht="16" thickBot="1" x14ac:dyDescent="0.4">
      <c r="A78" s="49"/>
      <c r="B78" s="26">
        <v>1094</v>
      </c>
      <c r="C78" s="21" t="str">
        <f t="shared" si="7"/>
        <v>Technical Production_Middle (Lower)_Production Project Manager</v>
      </c>
      <c r="D78" s="26" t="str">
        <f t="shared" si="6"/>
        <v>Technical Production</v>
      </c>
      <c r="E78" s="100" t="s">
        <v>43</v>
      </c>
      <c r="F78" s="101" t="s">
        <v>697</v>
      </c>
      <c r="G78" s="90"/>
      <c r="I78" s="57"/>
    </row>
    <row r="79" spans="1:13" ht="16" thickBot="1" x14ac:dyDescent="0.4">
      <c r="A79" s="49"/>
      <c r="B79" s="26">
        <v>1095</v>
      </c>
      <c r="C79" s="21" t="str">
        <f t="shared" si="7"/>
        <v>Technical Production_Middle (Lower)_Warehouse Manager</v>
      </c>
      <c r="D79" s="26" t="str">
        <f t="shared" si="6"/>
        <v>Technical Production</v>
      </c>
      <c r="E79" s="100" t="s">
        <v>43</v>
      </c>
      <c r="F79" s="101" t="s">
        <v>698</v>
      </c>
      <c r="G79" s="90"/>
      <c r="I79" s="57"/>
    </row>
    <row r="81" spans="1:7" ht="13.5" customHeight="1" x14ac:dyDescent="0.25"/>
    <row r="82" spans="1:7" x14ac:dyDescent="0.25">
      <c r="E82" s="48" t="s">
        <v>24</v>
      </c>
      <c r="F82" s="43"/>
      <c r="G82" s="44"/>
    </row>
    <row r="83" spans="1:7" ht="54" customHeight="1" x14ac:dyDescent="0.25">
      <c r="B83" s="26">
        <v>6666661</v>
      </c>
      <c r="E83" s="26" t="s">
        <v>676</v>
      </c>
      <c r="G83" s="107" t="str">
        <f>IF(COUNT(G73:G79,G65:G70,G46:G51,G32:G38,G28:G29)&lt;&gt;28,"-",AVERAGE(G73:G79,G65:G70,G46:G51,G32:G38,G28:G29))</f>
        <v>-</v>
      </c>
    </row>
    <row r="84" spans="1:7" ht="16" customHeight="1" x14ac:dyDescent="0.25">
      <c r="G84" s="91"/>
    </row>
    <row r="85" spans="1:7" x14ac:dyDescent="0.25">
      <c r="B85" s="98">
        <v>6666662</v>
      </c>
      <c r="C85" s="98"/>
      <c r="D85" s="98"/>
      <c r="G85" s="91"/>
    </row>
    <row r="86" spans="1:7" x14ac:dyDescent="0.25">
      <c r="A86" s="98" t="s">
        <v>99</v>
      </c>
      <c r="B86" s="98"/>
      <c r="C86" s="98"/>
      <c r="D86" s="98"/>
      <c r="E86" s="98"/>
      <c r="F86" s="98"/>
      <c r="G86" s="91"/>
    </row>
    <row r="87" spans="1:7" x14ac:dyDescent="0.25">
      <c r="A87" s="98" t="s">
        <v>669</v>
      </c>
      <c r="B87" s="98"/>
      <c r="C87" s="98"/>
      <c r="D87" s="98"/>
      <c r="E87" s="98"/>
      <c r="F87" s="98"/>
      <c r="G87" s="91"/>
    </row>
    <row r="88" spans="1:7" x14ac:dyDescent="0.25">
      <c r="A88" s="98" t="s">
        <v>670</v>
      </c>
      <c r="B88" s="98"/>
      <c r="C88" s="98"/>
      <c r="D88" s="98"/>
      <c r="E88" s="98"/>
      <c r="F88" s="98"/>
      <c r="G88" s="91"/>
    </row>
    <row r="89" spans="1:7" x14ac:dyDescent="0.25">
      <c r="A89" s="98" t="s">
        <v>671</v>
      </c>
      <c r="B89" s="98"/>
      <c r="C89" s="98"/>
      <c r="D89" s="98"/>
      <c r="E89" s="98"/>
      <c r="F89" s="98"/>
      <c r="G89" s="91"/>
    </row>
    <row r="90" spans="1:7" x14ac:dyDescent="0.25">
      <c r="A90" s="98" t="s">
        <v>672</v>
      </c>
      <c r="B90" s="98"/>
      <c r="C90" s="98"/>
      <c r="D90" s="98"/>
      <c r="E90" s="98">
        <v>37</v>
      </c>
      <c r="F90" s="98"/>
      <c r="G90" s="91"/>
    </row>
    <row r="91" spans="1:7" x14ac:dyDescent="0.25">
      <c r="A91" s="98" t="s">
        <v>673</v>
      </c>
      <c r="B91" s="98"/>
      <c r="C91" s="98"/>
      <c r="D91" s="98"/>
      <c r="E91" s="98">
        <v>47</v>
      </c>
      <c r="F91" s="98"/>
      <c r="G91" s="91"/>
    </row>
    <row r="92" spans="1:7" x14ac:dyDescent="0.25">
      <c r="A92" s="98" t="s">
        <v>674</v>
      </c>
      <c r="B92" s="98"/>
      <c r="C92" s="98"/>
      <c r="D92" s="98"/>
      <c r="E92" s="98">
        <v>60</v>
      </c>
      <c r="F92" s="98"/>
      <c r="G92" s="91"/>
    </row>
    <row r="93" spans="1:7" x14ac:dyDescent="0.25">
      <c r="A93" s="4"/>
      <c r="G93" s="91"/>
    </row>
    <row r="94" spans="1:7" x14ac:dyDescent="0.25">
      <c r="A94" s="4"/>
    </row>
    <row r="95" spans="1:7" x14ac:dyDescent="0.25">
      <c r="A95" s="4"/>
    </row>
  </sheetData>
  <sheetProtection algorithmName="SHA-512" hashValue="t2IFVOVM92WMaGXKYFhGJrw3mDelIBNuv8JGs82Ja2ktSGQ9VqqF9AnbUWUvzMiZO66XOZmYEF0eZooqvM9K2Q==" saltValue="yLDSWyGDw9EBv3ZIN3RUhg==" spinCount="100000" sheet="1" objects="1" scenarios="1" selectLockedCells="1"/>
  <mergeCells count="3">
    <mergeCell ref="E2:G2"/>
    <mergeCell ref="E4:F4"/>
    <mergeCell ref="E9:F9"/>
  </mergeCells>
  <dataValidations count="8">
    <dataValidation type="list" allowBlank="1" showInputMessage="1" showErrorMessage="1" sqref="F19" xr:uid="{00000000-0002-0000-0C00-000000000000}">
      <formula1>RangeAgencyOwnership</formula1>
    </dataValidation>
    <dataValidation type="decimal" allowBlank="1" showInputMessage="1" showErrorMessage="1" sqref="G53:G56 G58:G61 G31:G38 G27:G29 G40:G43 G63:G70 G72:G79 G45:G51" xr:uid="{00000000-0002-0000-0C00-000001000000}">
      <formula1>0</formula1>
      <formula2>10000000</formula2>
    </dataValidation>
    <dataValidation type="decimal" allowBlank="1" showInputMessage="1" showErrorMessage="1" sqref="F21:F22" xr:uid="{00000000-0002-0000-0C00-000002000000}">
      <formula1>0</formula1>
      <formula2>10</formula2>
    </dataValidation>
    <dataValidation type="list" allowBlank="1" showInputMessage="1" showErrorMessage="1" sqref="F17" xr:uid="{00000000-0002-0000-0C00-000003000000}">
      <formula1>RangeAgencyEmployees</formula1>
    </dataValidation>
    <dataValidation type="list" allowBlank="1" showInputMessage="1" showErrorMessage="1" sqref="F15" xr:uid="{00000000-0002-0000-0C00-000004000000}">
      <formula1>RangeCountries</formula1>
    </dataValidation>
    <dataValidation type="date" operator="greaterThanOrEqual" allowBlank="1" showInputMessage="1" showErrorMessage="1" sqref="F14" xr:uid="{00000000-0002-0000-0C00-000005000000}">
      <formula1>42339</formula1>
    </dataValidation>
    <dataValidation type="whole" allowBlank="1" showInputMessage="1" showErrorMessage="1" sqref="F18" xr:uid="{00000000-0002-0000-0C00-000006000000}">
      <formula1>0</formula1>
      <formula2>10000</formula2>
    </dataValidation>
    <dataValidation type="list" allowBlank="1" showInputMessage="1" showErrorMessage="1" sqref="F7" xr:uid="{00000000-0002-0000-0C00-000007000000}">
      <formula1>RangeCurrencies</formula1>
    </dataValidation>
  </dataValidations>
  <pageMargins left="0.7" right="0.7" top="0.75" bottom="0.75" header="0.3" footer="0.3"/>
  <pageSetup paperSize="9" scale="37" orientation="portrait" horizontalDpi="360" verticalDpi="360"/>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id="{6860F149-5A63-3E49-887A-BF29C1B91312}">
            <xm:f>NOT(ISERROR(SEARCH("-",G83)))</xm:f>
            <xm:f>"-"</xm:f>
            <x14:dxf>
              <font>
                <color rgb="FF9C0006"/>
              </font>
              <fill>
                <patternFill>
                  <bgColor rgb="FFFFC7CE"/>
                </patternFill>
              </fill>
            </x14:dxf>
          </x14:cfRule>
          <xm:sqref>G83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C00-000008000000}">
          <x14:formula1>
            <xm:f>'Depts &amp; Generic descriptors'!$I$6:$I$10</xm:f>
          </x14:formula1>
          <xm:sqref>E73:E75</xm:sqref>
        </x14:dataValidation>
        <x14:dataValidation type="list" allowBlank="1" showInputMessage="1" showErrorMessage="1" xr:uid="{00000000-0002-0000-0C00-000009000000}">
          <x14:formula1>
            <xm:f>'Depts &amp; Generic descriptors'!$C$6:$C$10</xm:f>
          </x14:formula1>
          <xm:sqref>E32:E33</xm:sqref>
        </x14:dataValidation>
        <x14:dataValidation type="list" allowBlank="1" showInputMessage="1" showErrorMessage="1" xr:uid="{00000000-0002-0000-0C00-00000A000000}">
          <x14:formula1>
            <xm:f>'Depts &amp; Generic descriptors'!$B$6:$B$10</xm:f>
          </x14:formula1>
          <xm:sqref>E72 E31 E53:E56 E58:E61 E76:E79 E34:E38 E27:E29 E40:E43 E45:E51</xm:sqref>
        </x14:dataValidation>
        <x14:dataValidation type="list" allowBlank="1" showInputMessage="1" showErrorMessage="1" xr:uid="{00000000-0002-0000-0C00-00000B000000}">
          <x14:formula1>
            <xm:f>'Depts &amp; Generic descriptors'!$H$6:$H$10</xm:f>
          </x14:formula1>
          <xm:sqref>E63:E70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24"/>
  <sheetViews>
    <sheetView showGridLines="0" showRowColHeaders="0" workbookViewId="0">
      <selection activeCell="F31" sqref="F31"/>
    </sheetView>
  </sheetViews>
  <sheetFormatPr defaultColWidth="8.81640625" defaultRowHeight="12.5" x14ac:dyDescent="0.25"/>
  <cols>
    <col min="1" max="1" width="4.453125" style="26" customWidth="1"/>
    <col min="2" max="2" width="30" bestFit="1" customWidth="1"/>
    <col min="3" max="3" width="22.1796875" bestFit="1" customWidth="1"/>
    <col min="4" max="4" width="27.36328125" bestFit="1" customWidth="1"/>
    <col min="5" max="5" width="18.1796875" bestFit="1" customWidth="1"/>
    <col min="6" max="6" width="32.36328125" bestFit="1" customWidth="1"/>
    <col min="7" max="7" width="37.1796875" bestFit="1" customWidth="1"/>
    <col min="8" max="8" width="18.1796875" hidden="1" customWidth="1"/>
    <col min="9" max="9" width="18.1796875" bestFit="1" customWidth="1"/>
  </cols>
  <sheetData>
    <row r="1" spans="2:9" s="26" customFormat="1" ht="39" customHeight="1" x14ac:dyDescent="0.25"/>
    <row r="2" spans="2:9" ht="17.5" x14ac:dyDescent="0.35">
      <c r="B2" s="134" t="s">
        <v>25</v>
      </c>
      <c r="C2" s="134"/>
      <c r="D2" s="134"/>
      <c r="E2" s="134"/>
      <c r="F2" s="134"/>
      <c r="G2" s="134"/>
      <c r="H2" s="134"/>
      <c r="I2" s="134"/>
    </row>
    <row r="3" spans="2:9" ht="37" customHeight="1" x14ac:dyDescent="0.25"/>
    <row r="4" spans="2:9" s="21" customFormat="1" ht="13" thickBot="1" x14ac:dyDescent="0.3">
      <c r="B4" s="24"/>
      <c r="C4" s="24"/>
      <c r="D4" s="24"/>
      <c r="E4" s="24"/>
      <c r="F4" s="24"/>
      <c r="G4" s="24"/>
      <c r="H4" s="24"/>
      <c r="I4" s="24"/>
    </row>
    <row r="5" spans="2:9" s="25" customFormat="1" ht="13" thickBot="1" x14ac:dyDescent="0.3">
      <c r="B5" s="29" t="s">
        <v>26</v>
      </c>
      <c r="C5" s="31" t="s">
        <v>27</v>
      </c>
      <c r="D5" s="29" t="s">
        <v>28</v>
      </c>
      <c r="E5" s="30" t="s">
        <v>29</v>
      </c>
      <c r="F5" s="31" t="s">
        <v>30</v>
      </c>
      <c r="G5" s="29" t="s">
        <v>31</v>
      </c>
      <c r="H5" s="29" t="s">
        <v>32</v>
      </c>
      <c r="I5" s="29" t="s">
        <v>33</v>
      </c>
    </row>
    <row r="6" spans="2:9" s="25" customFormat="1" x14ac:dyDescent="0.25">
      <c r="B6" s="27" t="s">
        <v>34</v>
      </c>
      <c r="C6" s="32" t="s">
        <v>35</v>
      </c>
      <c r="D6" s="27" t="s">
        <v>35</v>
      </c>
      <c r="E6" s="34" t="s">
        <v>35</v>
      </c>
      <c r="F6" s="32" t="s">
        <v>35</v>
      </c>
      <c r="G6" s="27" t="s">
        <v>35</v>
      </c>
      <c r="H6" s="27" t="s">
        <v>35</v>
      </c>
      <c r="I6" s="27" t="s">
        <v>35</v>
      </c>
    </row>
    <row r="7" spans="2:9" s="25" customFormat="1" x14ac:dyDescent="0.25">
      <c r="B7" s="27" t="s">
        <v>36</v>
      </c>
      <c r="C7" s="32" t="s">
        <v>37</v>
      </c>
      <c r="D7" s="27" t="s">
        <v>37</v>
      </c>
      <c r="E7" s="32" t="s">
        <v>37</v>
      </c>
      <c r="F7" s="32" t="s">
        <v>37</v>
      </c>
      <c r="G7" s="27" t="s">
        <v>38</v>
      </c>
      <c r="H7" s="27" t="s">
        <v>37</v>
      </c>
      <c r="I7" s="27" t="s">
        <v>37</v>
      </c>
    </row>
    <row r="8" spans="2:9" s="25" customFormat="1" x14ac:dyDescent="0.25">
      <c r="B8" s="27" t="s">
        <v>39</v>
      </c>
      <c r="C8" s="32" t="s">
        <v>40</v>
      </c>
      <c r="D8" s="27" t="s">
        <v>40</v>
      </c>
      <c r="E8" s="32" t="s">
        <v>40</v>
      </c>
      <c r="F8" s="32" t="s">
        <v>40</v>
      </c>
      <c r="G8" s="27" t="s">
        <v>41</v>
      </c>
      <c r="H8" s="27" t="s">
        <v>40</v>
      </c>
      <c r="I8" s="27" t="s">
        <v>40</v>
      </c>
    </row>
    <row r="9" spans="2:9" s="25" customFormat="1" x14ac:dyDescent="0.25">
      <c r="B9" s="27" t="s">
        <v>42</v>
      </c>
      <c r="C9" s="32" t="s">
        <v>43</v>
      </c>
      <c r="D9" s="27" t="s">
        <v>43</v>
      </c>
      <c r="E9" s="32" t="s">
        <v>43</v>
      </c>
      <c r="F9" s="32" t="s">
        <v>43</v>
      </c>
      <c r="G9" s="27" t="s">
        <v>44</v>
      </c>
      <c r="H9" s="27" t="s">
        <v>43</v>
      </c>
      <c r="I9" s="27" t="s">
        <v>43</v>
      </c>
    </row>
    <row r="10" spans="2:9" s="25" customFormat="1" ht="13" thickBot="1" x14ac:dyDescent="0.3">
      <c r="B10" s="28" t="s">
        <v>45</v>
      </c>
      <c r="C10" s="33" t="s">
        <v>46</v>
      </c>
      <c r="D10" s="27" t="s">
        <v>46</v>
      </c>
      <c r="E10" s="33" t="s">
        <v>46</v>
      </c>
      <c r="F10" s="33" t="s">
        <v>46</v>
      </c>
      <c r="G10" s="27" t="s">
        <v>47</v>
      </c>
      <c r="H10" s="28" t="s">
        <v>46</v>
      </c>
      <c r="I10" s="28" t="s">
        <v>46</v>
      </c>
    </row>
    <row r="11" spans="2:9" s="25" customFormat="1" x14ac:dyDescent="0.25">
      <c r="B11" s="18"/>
      <c r="C11" s="4"/>
      <c r="D11" s="27" t="s">
        <v>48</v>
      </c>
      <c r="E11" s="4"/>
      <c r="F11" s="4"/>
      <c r="G11" s="27" t="s">
        <v>49</v>
      </c>
      <c r="H11" s="19"/>
      <c r="I11" s="18"/>
    </row>
    <row r="12" spans="2:9" s="25" customFormat="1" x14ac:dyDescent="0.25">
      <c r="B12" s="18"/>
      <c r="C12" s="4"/>
      <c r="D12" s="27" t="s">
        <v>50</v>
      </c>
      <c r="E12" s="4"/>
      <c r="F12" s="4"/>
      <c r="G12" s="27" t="s">
        <v>51</v>
      </c>
      <c r="H12" s="19"/>
      <c r="I12" s="4"/>
    </row>
    <row r="13" spans="2:9" s="25" customFormat="1" x14ac:dyDescent="0.25">
      <c r="B13" s="18"/>
      <c r="C13" s="18"/>
      <c r="D13" s="27" t="s">
        <v>52</v>
      </c>
      <c r="E13" s="18"/>
      <c r="F13" s="4"/>
      <c r="G13" s="27" t="s">
        <v>53</v>
      </c>
      <c r="H13" s="19"/>
      <c r="I13" s="4"/>
    </row>
    <row r="14" spans="2:9" s="25" customFormat="1" ht="13" thickBot="1" x14ac:dyDescent="0.3">
      <c r="B14" s="18"/>
      <c r="C14" s="18"/>
      <c r="D14" s="28" t="s">
        <v>54</v>
      </c>
      <c r="E14" s="18"/>
      <c r="F14" s="18"/>
      <c r="G14" s="27" t="s">
        <v>55</v>
      </c>
      <c r="H14" s="19"/>
      <c r="I14" s="18"/>
    </row>
    <row r="15" spans="2:9" s="25" customFormat="1" x14ac:dyDescent="0.25">
      <c r="G15" s="27" t="s">
        <v>56</v>
      </c>
      <c r="H15" s="19"/>
    </row>
    <row r="16" spans="2:9" s="25" customFormat="1" x14ac:dyDescent="0.25">
      <c r="G16" s="27" t="s">
        <v>57</v>
      </c>
      <c r="H16" s="19"/>
    </row>
    <row r="17" spans="2:9" s="25" customFormat="1" x14ac:dyDescent="0.25">
      <c r="G17" s="27" t="s">
        <v>58</v>
      </c>
      <c r="H17" s="19"/>
    </row>
    <row r="18" spans="2:9" s="25" customFormat="1" x14ac:dyDescent="0.25">
      <c r="G18" s="27" t="s">
        <v>59</v>
      </c>
      <c r="H18" s="19"/>
    </row>
    <row r="19" spans="2:9" s="25" customFormat="1" x14ac:dyDescent="0.25">
      <c r="G19" s="27" t="s">
        <v>60</v>
      </c>
      <c r="H19" s="19"/>
    </row>
    <row r="20" spans="2:9" s="25" customFormat="1" x14ac:dyDescent="0.25">
      <c r="G20" s="27" t="s">
        <v>61</v>
      </c>
      <c r="H20" s="18"/>
    </row>
    <row r="21" spans="2:9" s="25" customFormat="1" x14ac:dyDescent="0.25">
      <c r="G21" s="27" t="s">
        <v>62</v>
      </c>
      <c r="H21" s="18"/>
    </row>
    <row r="22" spans="2:9" s="25" customFormat="1" ht="13" thickBot="1" x14ac:dyDescent="0.3">
      <c r="G22" s="28" t="s">
        <v>63</v>
      </c>
      <c r="H22" s="18"/>
    </row>
    <row r="23" spans="2:9" s="21" customFormat="1" x14ac:dyDescent="0.25">
      <c r="B23" s="25"/>
      <c r="C23" s="25"/>
      <c r="D23" s="25"/>
      <c r="E23" s="25"/>
      <c r="F23" s="25"/>
      <c r="G23" s="19"/>
      <c r="H23" s="19"/>
      <c r="I23" s="25"/>
    </row>
    <row r="24" spans="2:9" s="8" customFormat="1" x14ac:dyDescent="0.25">
      <c r="B24" s="16" t="s">
        <v>24</v>
      </c>
      <c r="C24" s="17"/>
      <c r="D24" s="17"/>
      <c r="E24" s="17"/>
      <c r="F24" s="17"/>
      <c r="G24" s="17"/>
      <c r="H24" s="17"/>
      <c r="I24" s="17"/>
    </row>
  </sheetData>
  <sheetProtection algorithmName="SHA-512" hashValue="uDGsC9w3C+BsRBNG27ZalFozQB72O14wnij08AGudHNWe+K6OGySgity3NKd8bcLnp74j5nvtGYkLDvZ9xZ3oA==" saltValue="rY1mEo33q/zFCtlUM2Gs/w==" spinCount="100000" sheet="1" objects="1" scenarios="1" selectLockedCells="1"/>
  <mergeCells count="1">
    <mergeCell ref="B2:I2"/>
  </mergeCells>
  <dataValidations count="2">
    <dataValidation allowBlank="1" showInputMessage="1" showErrorMessage="1" prompt="CEO Message" sqref="B6" xr:uid="{00000000-0002-0000-0100-000000000000}"/>
    <dataValidation allowBlank="1" showInputMessage="1" showErrorMessage="1" prompt="One of the most experienced personnel in an Agency. Oversight of multiple accounts. On average will have over 10 years’ marketing experience." sqref="B9" xr:uid="{00000000-0002-0000-0100-000001000000}"/>
  </dataValidation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E68"/>
  <sheetViews>
    <sheetView showGridLines="0" topLeftCell="B33" zoomScale="125" workbookViewId="0">
      <selection activeCell="D54" sqref="D54"/>
    </sheetView>
  </sheetViews>
  <sheetFormatPr defaultColWidth="8.81640625" defaultRowHeight="12.5" x14ac:dyDescent="0.25"/>
  <cols>
    <col min="1" max="1" width="53.453125" style="26" hidden="1" customWidth="1"/>
    <col min="2" max="2" width="33.81640625" style="20" bestFit="1" customWidth="1"/>
    <col min="3" max="3" width="95" style="80" customWidth="1"/>
    <col min="4" max="4" width="36.36328125" style="36" customWidth="1"/>
    <col min="5" max="5" width="30.453125" style="81" bestFit="1" customWidth="1"/>
  </cols>
  <sheetData>
    <row r="1" spans="1:5" s="26" customFormat="1" ht="180" customHeight="1" x14ac:dyDescent="0.25">
      <c r="B1" s="20"/>
      <c r="C1" s="80"/>
      <c r="D1" s="36"/>
      <c r="E1" s="81"/>
    </row>
    <row r="2" spans="1:5" ht="23.25" customHeight="1" x14ac:dyDescent="0.25">
      <c r="B2" s="74" t="s">
        <v>64</v>
      </c>
      <c r="C2" s="74" t="s">
        <v>65</v>
      </c>
      <c r="D2" s="74" t="s">
        <v>66</v>
      </c>
      <c r="E2" s="75" t="s">
        <v>67</v>
      </c>
    </row>
    <row r="3" spans="1:5" x14ac:dyDescent="0.25">
      <c r="B3" s="135" t="s">
        <v>26</v>
      </c>
      <c r="C3" s="136"/>
      <c r="D3" s="136"/>
      <c r="E3" s="137"/>
    </row>
    <row r="4" spans="1:5" ht="25" x14ac:dyDescent="0.25">
      <c r="A4" s="26" t="str">
        <f t="shared" ref="A4:A8" si="0">$B$3&amp;B4</f>
        <v>Agency ManagementCEO</v>
      </c>
      <c r="B4" s="76" t="s">
        <v>34</v>
      </c>
      <c r="C4" s="77" t="s">
        <v>69</v>
      </c>
      <c r="D4" s="78" t="s">
        <v>702</v>
      </c>
      <c r="E4" s="79" t="s">
        <v>70</v>
      </c>
    </row>
    <row r="5" spans="1:5" ht="25" x14ac:dyDescent="0.25">
      <c r="A5" s="26" t="str">
        <f t="shared" si="0"/>
        <v>Agency ManagementChairman</v>
      </c>
      <c r="B5" s="76" t="s">
        <v>36</v>
      </c>
      <c r="C5" s="77" t="s">
        <v>71</v>
      </c>
      <c r="D5" s="78" t="s">
        <v>36</v>
      </c>
      <c r="E5" s="79" t="s">
        <v>70</v>
      </c>
    </row>
    <row r="6" spans="1:5" ht="25" x14ac:dyDescent="0.25">
      <c r="A6" s="26" t="str">
        <f t="shared" si="0"/>
        <v>Agency ManagementPresident</v>
      </c>
      <c r="B6" s="76" t="s">
        <v>39</v>
      </c>
      <c r="C6" s="77" t="s">
        <v>71</v>
      </c>
      <c r="D6" s="78" t="s">
        <v>39</v>
      </c>
      <c r="E6" s="79" t="s">
        <v>70</v>
      </c>
    </row>
    <row r="7" spans="1:5" ht="25" x14ac:dyDescent="0.25">
      <c r="A7" s="26" t="str">
        <f t="shared" si="0"/>
        <v>Agency ManagementManaging Director</v>
      </c>
      <c r="B7" s="76" t="s">
        <v>42</v>
      </c>
      <c r="C7" s="77" t="s">
        <v>72</v>
      </c>
      <c r="D7" s="78"/>
      <c r="E7" s="79" t="s">
        <v>70</v>
      </c>
    </row>
    <row r="8" spans="1:5" ht="37.5" x14ac:dyDescent="0.25">
      <c r="A8" s="26" t="str">
        <f t="shared" si="0"/>
        <v>Agency ManagementOther (e.g. Partner, COO, etc.)</v>
      </c>
      <c r="B8" s="76" t="s">
        <v>45</v>
      </c>
      <c r="C8" s="77" t="s">
        <v>73</v>
      </c>
      <c r="D8" s="78" t="s">
        <v>74</v>
      </c>
      <c r="E8" s="79" t="s">
        <v>70</v>
      </c>
    </row>
    <row r="9" spans="1:5" x14ac:dyDescent="0.25">
      <c r="B9" s="135" t="s">
        <v>27</v>
      </c>
      <c r="C9" s="136"/>
      <c r="D9" s="136"/>
      <c r="E9" s="137"/>
    </row>
    <row r="10" spans="1:5" ht="37.5" x14ac:dyDescent="0.25">
      <c r="A10" s="26" t="str">
        <f t="shared" ref="A10:A14" si="1">$B$9&amp;B10</f>
        <v>Account ManagementDepartment Head</v>
      </c>
      <c r="B10" s="76" t="s">
        <v>35</v>
      </c>
      <c r="C10" s="77" t="s">
        <v>75</v>
      </c>
      <c r="D10" s="78" t="s">
        <v>712</v>
      </c>
      <c r="E10" s="79" t="s">
        <v>70</v>
      </c>
    </row>
    <row r="11" spans="1:5" ht="100" x14ac:dyDescent="0.25">
      <c r="A11" s="26" t="str">
        <f t="shared" si="1"/>
        <v>Account ManagementSenior</v>
      </c>
      <c r="B11" s="76" t="s">
        <v>37</v>
      </c>
      <c r="C11" s="77" t="s">
        <v>76</v>
      </c>
      <c r="D11" s="78" t="s">
        <v>713</v>
      </c>
      <c r="E11" s="79" t="s">
        <v>77</v>
      </c>
    </row>
    <row r="12" spans="1:5" ht="75" x14ac:dyDescent="0.25">
      <c r="A12" s="26" t="str">
        <f t="shared" si="1"/>
        <v>Account ManagementMiddle (Upper)</v>
      </c>
      <c r="B12" s="76" t="s">
        <v>40</v>
      </c>
      <c r="C12" s="77" t="s">
        <v>78</v>
      </c>
      <c r="D12" s="78" t="s">
        <v>79</v>
      </c>
      <c r="E12" s="79" t="s">
        <v>80</v>
      </c>
    </row>
    <row r="13" spans="1:5" ht="50" x14ac:dyDescent="0.25">
      <c r="A13" s="26" t="str">
        <f t="shared" si="1"/>
        <v>Account ManagementMiddle (Lower)</v>
      </c>
      <c r="B13" s="76" t="s">
        <v>43</v>
      </c>
      <c r="C13" s="77" t="s">
        <v>81</v>
      </c>
      <c r="D13" s="78" t="s">
        <v>714</v>
      </c>
      <c r="E13" s="79" t="s">
        <v>82</v>
      </c>
    </row>
    <row r="14" spans="1:5" ht="87.5" x14ac:dyDescent="0.25">
      <c r="A14" s="26" t="str">
        <f t="shared" si="1"/>
        <v>Account ManagementJunior</v>
      </c>
      <c r="B14" s="76" t="s">
        <v>46</v>
      </c>
      <c r="C14" s="77" t="s">
        <v>83</v>
      </c>
      <c r="D14" s="78" t="s">
        <v>84</v>
      </c>
      <c r="E14" s="79" t="s">
        <v>85</v>
      </c>
    </row>
    <row r="15" spans="1:5" x14ac:dyDescent="0.25">
      <c r="B15" s="135" t="s">
        <v>86</v>
      </c>
      <c r="C15" s="136"/>
      <c r="D15" s="136"/>
      <c r="E15" s="137"/>
    </row>
    <row r="16" spans="1:5" ht="25" x14ac:dyDescent="0.25">
      <c r="A16" s="26" t="str">
        <f t="shared" ref="A16:A24" si="2">$B$15&amp;B16</f>
        <v>Project ManagementDepartment Head</v>
      </c>
      <c r="B16" s="76" t="s">
        <v>35</v>
      </c>
      <c r="C16" s="77" t="s">
        <v>75</v>
      </c>
      <c r="D16" s="78" t="s">
        <v>715</v>
      </c>
      <c r="E16" s="79" t="s">
        <v>70</v>
      </c>
    </row>
    <row r="17" spans="1:5" ht="37.5" x14ac:dyDescent="0.25">
      <c r="A17" s="26" t="str">
        <f t="shared" si="2"/>
        <v>Project ManagementSenior</v>
      </c>
      <c r="B17" s="76" t="s">
        <v>37</v>
      </c>
      <c r="C17" s="77" t="s">
        <v>87</v>
      </c>
      <c r="D17" s="78" t="s">
        <v>716</v>
      </c>
      <c r="E17" s="79" t="s">
        <v>77</v>
      </c>
    </row>
    <row r="18" spans="1:5" ht="25" x14ac:dyDescent="0.25">
      <c r="A18" s="26" t="str">
        <f t="shared" si="2"/>
        <v>Project ManagementMiddle (Upper)</v>
      </c>
      <c r="B18" s="76" t="s">
        <v>40</v>
      </c>
      <c r="C18" s="77" t="s">
        <v>88</v>
      </c>
      <c r="D18" s="78" t="s">
        <v>89</v>
      </c>
      <c r="E18" s="79" t="s">
        <v>80</v>
      </c>
    </row>
    <row r="19" spans="1:5" ht="50" x14ac:dyDescent="0.25">
      <c r="A19" s="26" t="str">
        <f t="shared" si="2"/>
        <v>Project ManagementMiddle (Lower)</v>
      </c>
      <c r="B19" s="76" t="s">
        <v>43</v>
      </c>
      <c r="C19" s="77" t="s">
        <v>90</v>
      </c>
      <c r="D19" s="78" t="s">
        <v>717</v>
      </c>
      <c r="E19" s="79" t="s">
        <v>82</v>
      </c>
    </row>
    <row r="20" spans="1:5" ht="37.5" x14ac:dyDescent="0.25">
      <c r="A20" s="26" t="str">
        <f t="shared" si="2"/>
        <v>Project ManagementJunior</v>
      </c>
      <c r="B20" s="76" t="s">
        <v>46</v>
      </c>
      <c r="C20" s="77" t="s">
        <v>91</v>
      </c>
      <c r="D20" s="78" t="s">
        <v>92</v>
      </c>
      <c r="E20" s="79" t="s">
        <v>85</v>
      </c>
    </row>
    <row r="21" spans="1:5" ht="37.5" x14ac:dyDescent="0.25">
      <c r="A21" s="26" t="str">
        <f t="shared" si="2"/>
        <v>Project ManagementTechnology - Senior</v>
      </c>
      <c r="B21" s="76" t="s">
        <v>48</v>
      </c>
      <c r="C21" s="77" t="s">
        <v>93</v>
      </c>
      <c r="D21" s="78" t="s">
        <v>718</v>
      </c>
      <c r="E21" s="79" t="s">
        <v>77</v>
      </c>
    </row>
    <row r="22" spans="1:5" ht="37.5" x14ac:dyDescent="0.25">
      <c r="A22" s="26" t="str">
        <f t="shared" si="2"/>
        <v>Project ManagementTechnology - Middle (Upper)</v>
      </c>
      <c r="B22" s="76" t="s">
        <v>50</v>
      </c>
      <c r="C22" s="77" t="s">
        <v>94</v>
      </c>
      <c r="D22" s="78" t="s">
        <v>95</v>
      </c>
      <c r="E22" s="79" t="s">
        <v>80</v>
      </c>
    </row>
    <row r="23" spans="1:5" ht="87.5" x14ac:dyDescent="0.25">
      <c r="A23" s="26" t="str">
        <f t="shared" si="2"/>
        <v>Project ManagementTechnology - Middle (Lower)</v>
      </c>
      <c r="B23" s="76" t="s">
        <v>52</v>
      </c>
      <c r="C23" s="77" t="s">
        <v>96</v>
      </c>
      <c r="D23" s="78" t="s">
        <v>719</v>
      </c>
      <c r="E23" s="79" t="s">
        <v>82</v>
      </c>
    </row>
    <row r="24" spans="1:5" ht="37.5" x14ac:dyDescent="0.25">
      <c r="A24" s="26" t="str">
        <f t="shared" si="2"/>
        <v>Project ManagementTechnology - Junior</v>
      </c>
      <c r="B24" s="76" t="s">
        <v>54</v>
      </c>
      <c r="C24" s="77" t="s">
        <v>97</v>
      </c>
      <c r="D24" s="78" t="s">
        <v>98</v>
      </c>
      <c r="E24" s="79" t="s">
        <v>85</v>
      </c>
    </row>
    <row r="25" spans="1:5" x14ac:dyDescent="0.25">
      <c r="B25" s="135" t="s">
        <v>99</v>
      </c>
      <c r="C25" s="136"/>
      <c r="D25" s="136"/>
      <c r="E25" s="137"/>
    </row>
    <row r="26" spans="1:5" ht="75" x14ac:dyDescent="0.25">
      <c r="A26" s="26" t="str">
        <f t="shared" ref="A26:A30" si="3">$B$25&amp;B26</f>
        <v>CreativeDepartment Head</v>
      </c>
      <c r="B26" s="76" t="s">
        <v>35</v>
      </c>
      <c r="C26" s="77" t="s">
        <v>100</v>
      </c>
      <c r="D26" s="78" t="s">
        <v>720</v>
      </c>
      <c r="E26" s="79" t="s">
        <v>70</v>
      </c>
    </row>
    <row r="27" spans="1:5" ht="225" x14ac:dyDescent="0.25">
      <c r="A27" s="26" t="str">
        <f t="shared" si="3"/>
        <v>CreativeSenior</v>
      </c>
      <c r="B27" s="76" t="s">
        <v>37</v>
      </c>
      <c r="C27" s="77" t="s">
        <v>101</v>
      </c>
      <c r="D27" s="78" t="s">
        <v>721</v>
      </c>
      <c r="E27" s="79" t="s">
        <v>77</v>
      </c>
    </row>
    <row r="28" spans="1:5" ht="62.5" x14ac:dyDescent="0.25">
      <c r="A28" s="26" t="str">
        <f t="shared" si="3"/>
        <v>CreativeMiddle (Upper)</v>
      </c>
      <c r="B28" s="76" t="s">
        <v>40</v>
      </c>
      <c r="C28" s="77" t="s">
        <v>102</v>
      </c>
      <c r="D28" s="78" t="s">
        <v>722</v>
      </c>
      <c r="E28" s="79" t="s">
        <v>80</v>
      </c>
    </row>
    <row r="29" spans="1:5" ht="100" x14ac:dyDescent="0.25">
      <c r="A29" s="26" t="str">
        <f t="shared" si="3"/>
        <v>CreativeMiddle (Lower)</v>
      </c>
      <c r="B29" s="76" t="s">
        <v>43</v>
      </c>
      <c r="C29" s="77" t="s">
        <v>103</v>
      </c>
      <c r="D29" s="78" t="s">
        <v>723</v>
      </c>
      <c r="E29" s="79" t="s">
        <v>82</v>
      </c>
    </row>
    <row r="30" spans="1:5" ht="112.5" x14ac:dyDescent="0.25">
      <c r="A30" s="26" t="str">
        <f t="shared" si="3"/>
        <v>CreativeJunior</v>
      </c>
      <c r="B30" s="76" t="s">
        <v>46</v>
      </c>
      <c r="C30" s="77" t="s">
        <v>104</v>
      </c>
      <c r="D30" s="78" t="s">
        <v>105</v>
      </c>
      <c r="E30" s="79" t="s">
        <v>85</v>
      </c>
    </row>
    <row r="31" spans="1:5" x14ac:dyDescent="0.25">
      <c r="B31" s="135" t="s">
        <v>30</v>
      </c>
      <c r="C31" s="136"/>
      <c r="D31" s="136"/>
      <c r="E31" s="137"/>
    </row>
    <row r="32" spans="1:5" ht="62.5" x14ac:dyDescent="0.25">
      <c r="A32" s="26" t="str">
        <f t="shared" ref="A32:A36" si="4">$B$31&amp;B32</f>
        <v>Analytics, Planning &amp; StrategyDepartment Head</v>
      </c>
      <c r="B32" s="76" t="s">
        <v>35</v>
      </c>
      <c r="C32" s="77" t="s">
        <v>106</v>
      </c>
      <c r="D32" s="78" t="s">
        <v>724</v>
      </c>
      <c r="E32" s="79" t="s">
        <v>70</v>
      </c>
    </row>
    <row r="33" spans="1:5" ht="162.5" x14ac:dyDescent="0.25">
      <c r="A33" s="26" t="str">
        <f t="shared" si="4"/>
        <v>Analytics, Planning &amp; StrategySenior</v>
      </c>
      <c r="B33" s="76" t="s">
        <v>37</v>
      </c>
      <c r="C33" s="77" t="s">
        <v>107</v>
      </c>
      <c r="D33" s="78" t="s">
        <v>725</v>
      </c>
      <c r="E33" s="79" t="s">
        <v>77</v>
      </c>
    </row>
    <row r="34" spans="1:5" ht="100" x14ac:dyDescent="0.25">
      <c r="A34" s="26" t="str">
        <f t="shared" si="4"/>
        <v>Analytics, Planning &amp; StrategyMiddle (Upper)</v>
      </c>
      <c r="B34" s="76" t="s">
        <v>40</v>
      </c>
      <c r="C34" s="77" t="s">
        <v>108</v>
      </c>
      <c r="D34" s="78" t="s">
        <v>726</v>
      </c>
      <c r="E34" s="79" t="s">
        <v>80</v>
      </c>
    </row>
    <row r="35" spans="1:5" ht="100" x14ac:dyDescent="0.25">
      <c r="A35" s="26" t="str">
        <f t="shared" si="4"/>
        <v>Analytics, Planning &amp; StrategyMiddle (Lower)</v>
      </c>
      <c r="B35" s="76" t="s">
        <v>43</v>
      </c>
      <c r="C35" s="77" t="s">
        <v>109</v>
      </c>
      <c r="D35" s="78" t="s">
        <v>726</v>
      </c>
      <c r="E35" s="79" t="s">
        <v>82</v>
      </c>
    </row>
    <row r="36" spans="1:5" ht="100" x14ac:dyDescent="0.25">
      <c r="A36" s="26" t="str">
        <f t="shared" si="4"/>
        <v>Analytics, Planning &amp; StrategyJunior</v>
      </c>
      <c r="B36" s="76" t="s">
        <v>46</v>
      </c>
      <c r="C36" s="77" t="s">
        <v>110</v>
      </c>
      <c r="D36" s="78" t="s">
        <v>111</v>
      </c>
      <c r="E36" s="79" t="s">
        <v>85</v>
      </c>
    </row>
    <row r="37" spans="1:5" x14ac:dyDescent="0.25">
      <c r="B37" s="135" t="s">
        <v>31</v>
      </c>
      <c r="C37" s="136"/>
      <c r="D37" s="136"/>
      <c r="E37" s="137"/>
    </row>
    <row r="38" spans="1:5" ht="87.5" x14ac:dyDescent="0.25">
      <c r="A38" s="26" t="str">
        <f t="shared" ref="A38:A54" si="5">$B$37&amp;B38</f>
        <v>Production &amp; TechnologyDepartment Head</v>
      </c>
      <c r="B38" s="76" t="s">
        <v>35</v>
      </c>
      <c r="C38" s="77" t="s">
        <v>75</v>
      </c>
      <c r="D38" s="78" t="s">
        <v>727</v>
      </c>
      <c r="E38" s="79" t="s">
        <v>70</v>
      </c>
    </row>
    <row r="39" spans="1:5" ht="50" x14ac:dyDescent="0.25">
      <c r="A39" s="26" t="str">
        <f t="shared" si="5"/>
        <v>Production &amp; TechnologyBroadcast Production - Senior</v>
      </c>
      <c r="B39" s="76" t="s">
        <v>38</v>
      </c>
      <c r="C39" s="77" t="s">
        <v>112</v>
      </c>
      <c r="D39" s="78" t="s">
        <v>113</v>
      </c>
      <c r="E39" s="79" t="s">
        <v>77</v>
      </c>
    </row>
    <row r="40" spans="1:5" ht="100" x14ac:dyDescent="0.25">
      <c r="A40" s="26" t="str">
        <f t="shared" si="5"/>
        <v>Production &amp; TechnologyBroadcast Production - Middle (Upper)</v>
      </c>
      <c r="B40" s="76" t="s">
        <v>41</v>
      </c>
      <c r="C40" s="77" t="s">
        <v>114</v>
      </c>
      <c r="D40" s="78" t="s">
        <v>115</v>
      </c>
      <c r="E40" s="79" t="s">
        <v>80</v>
      </c>
    </row>
    <row r="41" spans="1:5" ht="37.5" x14ac:dyDescent="0.25">
      <c r="A41" s="26" t="str">
        <f t="shared" si="5"/>
        <v>Production &amp; TechnologyBroadcast Production - Middle (Lower)</v>
      </c>
      <c r="B41" s="76" t="s">
        <v>44</v>
      </c>
      <c r="C41" s="77" t="s">
        <v>114</v>
      </c>
      <c r="D41" s="78" t="s">
        <v>728</v>
      </c>
      <c r="E41" s="79" t="s">
        <v>82</v>
      </c>
    </row>
    <row r="42" spans="1:5" ht="62.5" x14ac:dyDescent="0.25">
      <c r="A42" s="26" t="str">
        <f t="shared" si="5"/>
        <v>Production &amp; TechnologyBroadcast Production - Junior</v>
      </c>
      <c r="B42" s="76" t="s">
        <v>47</v>
      </c>
      <c r="C42" s="77" t="s">
        <v>116</v>
      </c>
      <c r="D42" s="78" t="s">
        <v>729</v>
      </c>
      <c r="E42" s="79" t="s">
        <v>85</v>
      </c>
    </row>
    <row r="43" spans="1:5" ht="62.5" x14ac:dyDescent="0.25">
      <c r="A43" s="26" t="str">
        <f t="shared" si="5"/>
        <v>Production &amp; TechnologyPrint Production - Senior</v>
      </c>
      <c r="B43" s="76" t="s">
        <v>49</v>
      </c>
      <c r="C43" s="77"/>
      <c r="D43" s="78" t="s">
        <v>117</v>
      </c>
      <c r="E43" s="79" t="s">
        <v>77</v>
      </c>
    </row>
    <row r="44" spans="1:5" ht="25" x14ac:dyDescent="0.25">
      <c r="A44" s="26" t="str">
        <f t="shared" si="5"/>
        <v>Production &amp; TechnologyPrint Production - Middle (Upper)</v>
      </c>
      <c r="B44" s="76" t="s">
        <v>51</v>
      </c>
      <c r="C44" s="77"/>
      <c r="D44" s="78" t="s">
        <v>118</v>
      </c>
      <c r="E44" s="79" t="s">
        <v>80</v>
      </c>
    </row>
    <row r="45" spans="1:5" ht="37.5" x14ac:dyDescent="0.25">
      <c r="A45" s="26" t="str">
        <f t="shared" si="5"/>
        <v>Production &amp; TechnologyPrint Production - Middle (Lower)</v>
      </c>
      <c r="B45" s="76" t="s">
        <v>53</v>
      </c>
      <c r="C45" s="77"/>
      <c r="D45" s="78" t="s">
        <v>730</v>
      </c>
      <c r="E45" s="79" t="s">
        <v>82</v>
      </c>
    </row>
    <row r="46" spans="1:5" s="8" customFormat="1" ht="50" x14ac:dyDescent="0.25">
      <c r="A46" s="26" t="str">
        <f t="shared" si="5"/>
        <v>Production &amp; TechnologyPrint Production - Junior</v>
      </c>
      <c r="B46" s="76" t="s">
        <v>55</v>
      </c>
      <c r="C46" s="77" t="s">
        <v>119</v>
      </c>
      <c r="D46" s="78" t="s">
        <v>120</v>
      </c>
      <c r="E46" s="79" t="s">
        <v>85</v>
      </c>
    </row>
    <row r="47" spans="1:5" ht="175" x14ac:dyDescent="0.25">
      <c r="A47" s="26" t="str">
        <f t="shared" si="5"/>
        <v>Production &amp; TechnologyDigital Production - Senior</v>
      </c>
      <c r="B47" s="76" t="s">
        <v>56</v>
      </c>
      <c r="C47" s="77" t="s">
        <v>121</v>
      </c>
      <c r="D47" s="78" t="s">
        <v>122</v>
      </c>
      <c r="E47" s="79" t="s">
        <v>77</v>
      </c>
    </row>
    <row r="48" spans="1:5" ht="250" x14ac:dyDescent="0.25">
      <c r="A48" s="26" t="str">
        <f t="shared" si="5"/>
        <v>Production &amp; TechnologyDigital Production - Middle (Upper)</v>
      </c>
      <c r="B48" s="76" t="s">
        <v>57</v>
      </c>
      <c r="C48" s="77" t="s">
        <v>123</v>
      </c>
      <c r="D48" s="78" t="s">
        <v>731</v>
      </c>
      <c r="E48" s="79" t="s">
        <v>80</v>
      </c>
    </row>
    <row r="49" spans="1:5" ht="250" x14ac:dyDescent="0.25">
      <c r="A49" s="26" t="str">
        <f t="shared" si="5"/>
        <v>Production &amp; TechnologyDigital Production - Middle (Lower)</v>
      </c>
      <c r="B49" s="76" t="s">
        <v>58</v>
      </c>
      <c r="C49" s="77" t="s">
        <v>124</v>
      </c>
      <c r="D49" s="78" t="s">
        <v>732</v>
      </c>
      <c r="E49" s="79" t="s">
        <v>82</v>
      </c>
    </row>
    <row r="50" spans="1:5" ht="75" x14ac:dyDescent="0.25">
      <c r="A50" s="26" t="str">
        <f t="shared" si="5"/>
        <v>Production &amp; TechnologyDigital Production - Junior</v>
      </c>
      <c r="B50" s="76" t="s">
        <v>59</v>
      </c>
      <c r="C50" s="77" t="s">
        <v>125</v>
      </c>
      <c r="D50" s="78" t="s">
        <v>733</v>
      </c>
      <c r="E50" s="79" t="s">
        <v>85</v>
      </c>
    </row>
    <row r="51" spans="1:5" ht="50" x14ac:dyDescent="0.25">
      <c r="A51" s="26" t="str">
        <f t="shared" si="5"/>
        <v>Production &amp; TechnologyOther Production - Senior</v>
      </c>
      <c r="B51" s="76" t="s">
        <v>60</v>
      </c>
      <c r="C51" s="77" t="s">
        <v>126</v>
      </c>
      <c r="D51" s="78" t="s">
        <v>734</v>
      </c>
      <c r="E51" s="79" t="s">
        <v>77</v>
      </c>
    </row>
    <row r="52" spans="1:5" ht="75" x14ac:dyDescent="0.25">
      <c r="A52" s="26" t="str">
        <f t="shared" si="5"/>
        <v>Production &amp; TechnologyOther Production - Middle (Upper)</v>
      </c>
      <c r="B52" s="76" t="s">
        <v>61</v>
      </c>
      <c r="C52" s="77" t="s">
        <v>127</v>
      </c>
      <c r="D52" s="78" t="s">
        <v>735</v>
      </c>
      <c r="E52" s="79" t="s">
        <v>80</v>
      </c>
    </row>
    <row r="53" spans="1:5" ht="75" x14ac:dyDescent="0.25">
      <c r="A53" s="26" t="str">
        <f t="shared" si="5"/>
        <v>Production &amp; TechnologyOther Production - Middle (Lower)</v>
      </c>
      <c r="B53" s="76" t="s">
        <v>62</v>
      </c>
      <c r="C53" s="77" t="s">
        <v>127</v>
      </c>
      <c r="D53" s="78" t="s">
        <v>735</v>
      </c>
      <c r="E53" s="79" t="s">
        <v>82</v>
      </c>
    </row>
    <row r="54" spans="1:5" ht="25" x14ac:dyDescent="0.25">
      <c r="A54" s="26" t="str">
        <f t="shared" si="5"/>
        <v>Production &amp; TechnologyOther Production - Junior</v>
      </c>
      <c r="B54" s="76" t="s">
        <v>63</v>
      </c>
      <c r="C54" s="77" t="s">
        <v>128</v>
      </c>
      <c r="D54" s="78" t="s">
        <v>129</v>
      </c>
      <c r="E54" s="79" t="s">
        <v>85</v>
      </c>
    </row>
    <row r="55" spans="1:5" hidden="1" x14ac:dyDescent="0.25">
      <c r="B55" s="135" t="s">
        <v>32</v>
      </c>
      <c r="C55" s="136"/>
      <c r="D55" s="136"/>
      <c r="E55" s="137"/>
    </row>
    <row r="56" spans="1:5" ht="25" hidden="1" x14ac:dyDescent="0.25">
      <c r="A56" s="26" t="str">
        <f t="shared" ref="A56:A60" si="6">$B$55&amp;B56</f>
        <v>Media BuyingDepartment Head</v>
      </c>
      <c r="B56" s="76" t="s">
        <v>35</v>
      </c>
      <c r="C56" s="77" t="s">
        <v>75</v>
      </c>
      <c r="D56" s="78" t="s">
        <v>130</v>
      </c>
      <c r="E56" s="79" t="s">
        <v>70</v>
      </c>
    </row>
    <row r="57" spans="1:5" ht="75" hidden="1" x14ac:dyDescent="0.25">
      <c r="A57" s="26" t="str">
        <f t="shared" si="6"/>
        <v>Media BuyingSenior</v>
      </c>
      <c r="B57" s="76" t="s">
        <v>37</v>
      </c>
      <c r="C57" s="77" t="s">
        <v>131</v>
      </c>
      <c r="D57" s="78" t="s">
        <v>132</v>
      </c>
      <c r="E57" s="79" t="s">
        <v>77</v>
      </c>
    </row>
    <row r="58" spans="1:5" ht="62.5" hidden="1" x14ac:dyDescent="0.25">
      <c r="A58" s="26" t="str">
        <f t="shared" si="6"/>
        <v>Media BuyingMiddle (Upper)</v>
      </c>
      <c r="B58" s="76" t="s">
        <v>40</v>
      </c>
      <c r="C58" s="77" t="s">
        <v>133</v>
      </c>
      <c r="D58" s="78" t="s">
        <v>134</v>
      </c>
      <c r="E58" s="79" t="s">
        <v>80</v>
      </c>
    </row>
    <row r="59" spans="1:5" ht="25" hidden="1" x14ac:dyDescent="0.25">
      <c r="A59" s="26" t="str">
        <f t="shared" si="6"/>
        <v>Media BuyingMiddle (Lower)</v>
      </c>
      <c r="B59" s="76" t="s">
        <v>43</v>
      </c>
      <c r="C59" s="77" t="s">
        <v>135</v>
      </c>
      <c r="D59" s="78" t="s">
        <v>136</v>
      </c>
      <c r="E59" s="79" t="s">
        <v>82</v>
      </c>
    </row>
    <row r="60" spans="1:5" ht="75" hidden="1" x14ac:dyDescent="0.25">
      <c r="A60" s="26" t="str">
        <f t="shared" si="6"/>
        <v>Media BuyingJunior</v>
      </c>
      <c r="B60" s="76" t="s">
        <v>46</v>
      </c>
      <c r="C60" s="77" t="s">
        <v>137</v>
      </c>
      <c r="D60" s="78" t="s">
        <v>138</v>
      </c>
      <c r="E60" s="79" t="s">
        <v>85</v>
      </c>
    </row>
    <row r="61" spans="1:5" x14ac:dyDescent="0.25">
      <c r="B61" s="135" t="s">
        <v>139</v>
      </c>
      <c r="C61" s="136"/>
      <c r="D61" s="136"/>
      <c r="E61" s="137"/>
    </row>
    <row r="62" spans="1:5" ht="37.5" x14ac:dyDescent="0.25">
      <c r="A62" s="26" t="str">
        <f t="shared" ref="A62:A66" si="7">$B$61&amp;B62</f>
        <v>OtherDepartment Head</v>
      </c>
      <c r="B62" s="76" t="s">
        <v>35</v>
      </c>
      <c r="C62" s="77" t="s">
        <v>140</v>
      </c>
      <c r="D62" s="78" t="s">
        <v>141</v>
      </c>
      <c r="E62" s="79" t="s">
        <v>70</v>
      </c>
    </row>
    <row r="63" spans="1:5" x14ac:dyDescent="0.25">
      <c r="A63" s="26" t="str">
        <f t="shared" si="7"/>
        <v xml:space="preserve">OtherSenior </v>
      </c>
      <c r="B63" s="76" t="s">
        <v>142</v>
      </c>
      <c r="C63" s="77" t="s">
        <v>143</v>
      </c>
      <c r="D63" s="78" t="s">
        <v>141</v>
      </c>
      <c r="E63" s="79" t="s">
        <v>77</v>
      </c>
    </row>
    <row r="64" spans="1:5" x14ac:dyDescent="0.25">
      <c r="A64" s="26" t="str">
        <f t="shared" si="7"/>
        <v>OtherMiddle (Upper)</v>
      </c>
      <c r="B64" s="76" t="s">
        <v>40</v>
      </c>
      <c r="C64" s="77" t="s">
        <v>143</v>
      </c>
      <c r="D64" s="78" t="s">
        <v>141</v>
      </c>
      <c r="E64" s="79" t="s">
        <v>80</v>
      </c>
    </row>
    <row r="65" spans="1:5" x14ac:dyDescent="0.25">
      <c r="A65" s="26" t="str">
        <f t="shared" si="7"/>
        <v>OtherMiddle (Lower)</v>
      </c>
      <c r="B65" s="76" t="s">
        <v>43</v>
      </c>
      <c r="C65" s="77" t="s">
        <v>143</v>
      </c>
      <c r="D65" s="78" t="s">
        <v>141</v>
      </c>
      <c r="E65" s="79" t="s">
        <v>82</v>
      </c>
    </row>
    <row r="66" spans="1:5" x14ac:dyDescent="0.25">
      <c r="A66" s="26" t="str">
        <f t="shared" si="7"/>
        <v>OtherJunior</v>
      </c>
      <c r="B66" s="76" t="s">
        <v>46</v>
      </c>
      <c r="C66" s="77" t="s">
        <v>143</v>
      </c>
      <c r="D66" s="78" t="s">
        <v>141</v>
      </c>
      <c r="E66" s="79" t="s">
        <v>85</v>
      </c>
    </row>
    <row r="68" spans="1:5" x14ac:dyDescent="0.25">
      <c r="B68" s="16" t="s">
        <v>24</v>
      </c>
      <c r="C68" s="37"/>
      <c r="D68" s="37"/>
      <c r="E68" s="82"/>
    </row>
  </sheetData>
  <sheetProtection algorithmName="SHA-512" hashValue="LU0fXRyhCoI/iuC1HIIdUTlZTnbNOz25DFnQcBkspaxJHU0Hm4hwFGHMnBrQgdOaNMkk160rk0BlDpnfk1zi0g==" saltValue="9jiQDiudNpxPV95N1xatOw==" spinCount="100000" sheet="1" objects="1" scenarios="1" selectLockedCells="1"/>
  <mergeCells count="8">
    <mergeCell ref="B55:E55"/>
    <mergeCell ref="B61:E61"/>
    <mergeCell ref="B3:E3"/>
    <mergeCell ref="B9:E9"/>
    <mergeCell ref="B15:E15"/>
    <mergeCell ref="B25:E25"/>
    <mergeCell ref="B31:E31"/>
    <mergeCell ref="B37:E37"/>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26"/>
  <sheetViews>
    <sheetView workbookViewId="0">
      <selection activeCell="B29" sqref="B29"/>
    </sheetView>
  </sheetViews>
  <sheetFormatPr defaultColWidth="8.81640625" defaultRowHeight="12.5" x14ac:dyDescent="0.25"/>
  <cols>
    <col min="1" max="5" width="32.6328125" bestFit="1" customWidth="1"/>
    <col min="6" max="6" width="37.1796875" bestFit="1" customWidth="1"/>
    <col min="7" max="8" width="32.6328125" bestFit="1" customWidth="1"/>
  </cols>
  <sheetData>
    <row r="1" spans="1:8" s="36" customFormat="1" ht="201.75" customHeight="1" x14ac:dyDescent="0.35">
      <c r="A1" s="35" t="s">
        <v>144</v>
      </c>
    </row>
    <row r="2" spans="1:8" s="26" customFormat="1" x14ac:dyDescent="0.25"/>
    <row r="3" spans="1:8" s="26" customFormat="1" ht="17.5" x14ac:dyDescent="0.35">
      <c r="A3" s="134" t="s">
        <v>25</v>
      </c>
      <c r="B3" s="134"/>
      <c r="C3" s="134"/>
      <c r="D3" s="134"/>
      <c r="E3" s="134"/>
      <c r="F3" s="134"/>
      <c r="G3" s="134"/>
      <c r="H3" s="134"/>
    </row>
    <row r="4" spans="1:8" s="26" customFormat="1" x14ac:dyDescent="0.25"/>
    <row r="5" spans="1:8" s="21" customFormat="1" x14ac:dyDescent="0.25">
      <c r="A5" s="24"/>
      <c r="B5" s="24"/>
      <c r="C5" s="24"/>
      <c r="D5" s="24"/>
      <c r="E5" s="24"/>
      <c r="F5" s="24"/>
      <c r="G5" s="24"/>
      <c r="H5" s="24"/>
    </row>
    <row r="6" spans="1:8" s="25" customFormat="1" x14ac:dyDescent="0.25">
      <c r="A6" s="2" t="s">
        <v>26</v>
      </c>
      <c r="B6" s="2" t="s">
        <v>27</v>
      </c>
      <c r="C6" s="2" t="s">
        <v>28</v>
      </c>
      <c r="D6" s="2" t="s">
        <v>29</v>
      </c>
      <c r="E6" s="2" t="s">
        <v>145</v>
      </c>
      <c r="F6" s="2" t="s">
        <v>146</v>
      </c>
      <c r="G6" s="2" t="s">
        <v>32</v>
      </c>
      <c r="H6" s="2" t="s">
        <v>33</v>
      </c>
    </row>
    <row r="7" spans="1:8" s="25" customFormat="1" x14ac:dyDescent="0.25">
      <c r="A7" s="3" t="s">
        <v>68</v>
      </c>
      <c r="B7" s="3" t="s">
        <v>68</v>
      </c>
      <c r="C7" s="3" t="s">
        <v>68</v>
      </c>
      <c r="D7" s="3" t="s">
        <v>68</v>
      </c>
      <c r="E7" s="3" t="s">
        <v>68</v>
      </c>
      <c r="F7" s="3" t="s">
        <v>68</v>
      </c>
      <c r="G7" s="3" t="s">
        <v>68</v>
      </c>
      <c r="H7" s="3" t="s">
        <v>68</v>
      </c>
    </row>
    <row r="8" spans="1:8" s="25" customFormat="1" x14ac:dyDescent="0.25">
      <c r="A8" s="3" t="s">
        <v>34</v>
      </c>
      <c r="B8" s="3" t="s">
        <v>35</v>
      </c>
      <c r="C8" s="3" t="s">
        <v>35</v>
      </c>
      <c r="D8" s="3" t="s">
        <v>35</v>
      </c>
      <c r="E8" s="3" t="s">
        <v>35</v>
      </c>
      <c r="F8" s="3" t="s">
        <v>35</v>
      </c>
      <c r="G8" s="3" t="s">
        <v>35</v>
      </c>
      <c r="H8" s="3" t="s">
        <v>35</v>
      </c>
    </row>
    <row r="9" spans="1:8" s="25" customFormat="1" x14ac:dyDescent="0.25">
      <c r="A9" s="3" t="s">
        <v>36</v>
      </c>
      <c r="B9" s="3" t="s">
        <v>37</v>
      </c>
      <c r="C9" s="3" t="s">
        <v>37</v>
      </c>
      <c r="D9" s="3" t="s">
        <v>37</v>
      </c>
      <c r="E9" s="3" t="s">
        <v>37</v>
      </c>
      <c r="F9" s="3" t="s">
        <v>38</v>
      </c>
      <c r="G9" s="3" t="s">
        <v>37</v>
      </c>
      <c r="H9" s="3" t="s">
        <v>37</v>
      </c>
    </row>
    <row r="10" spans="1:8" s="25" customFormat="1" x14ac:dyDescent="0.25">
      <c r="A10" s="3" t="s">
        <v>39</v>
      </c>
      <c r="B10" s="3" t="s">
        <v>40</v>
      </c>
      <c r="C10" s="3" t="s">
        <v>40</v>
      </c>
      <c r="D10" s="3" t="s">
        <v>40</v>
      </c>
      <c r="E10" s="3" t="s">
        <v>40</v>
      </c>
      <c r="F10" s="3" t="s">
        <v>41</v>
      </c>
      <c r="G10" s="3" t="s">
        <v>40</v>
      </c>
      <c r="H10" s="3" t="s">
        <v>40</v>
      </c>
    </row>
    <row r="11" spans="1:8" s="25" customFormat="1" x14ac:dyDescent="0.25">
      <c r="A11" s="3" t="s">
        <v>42</v>
      </c>
      <c r="B11" s="3" t="s">
        <v>43</v>
      </c>
      <c r="C11" s="3" t="s">
        <v>43</v>
      </c>
      <c r="D11" s="3" t="s">
        <v>43</v>
      </c>
      <c r="E11" s="3" t="s">
        <v>43</v>
      </c>
      <c r="F11" s="3" t="s">
        <v>44</v>
      </c>
      <c r="G11" s="3" t="s">
        <v>43</v>
      </c>
      <c r="H11" s="3" t="s">
        <v>43</v>
      </c>
    </row>
    <row r="12" spans="1:8" s="25" customFormat="1" x14ac:dyDescent="0.25">
      <c r="A12" s="3" t="s">
        <v>45</v>
      </c>
      <c r="B12" s="3" t="s">
        <v>46</v>
      </c>
      <c r="C12" s="3" t="s">
        <v>46</v>
      </c>
      <c r="D12" s="3" t="s">
        <v>46</v>
      </c>
      <c r="E12" s="3" t="s">
        <v>46</v>
      </c>
      <c r="F12" s="3" t="s">
        <v>47</v>
      </c>
      <c r="G12" s="3" t="s">
        <v>46</v>
      </c>
      <c r="H12" s="3" t="s">
        <v>46</v>
      </c>
    </row>
    <row r="13" spans="1:8" s="25" customFormat="1" x14ac:dyDescent="0.25">
      <c r="A13" s="18"/>
      <c r="B13" s="4"/>
      <c r="C13" s="3" t="s">
        <v>48</v>
      </c>
      <c r="D13" s="4"/>
      <c r="E13" s="4"/>
      <c r="F13" s="3" t="s">
        <v>49</v>
      </c>
      <c r="G13" s="19"/>
      <c r="H13" s="18"/>
    </row>
    <row r="14" spans="1:8" s="25" customFormat="1" x14ac:dyDescent="0.25">
      <c r="A14" s="18"/>
      <c r="B14" s="4"/>
      <c r="C14" s="3" t="s">
        <v>50</v>
      </c>
      <c r="D14" s="4"/>
      <c r="E14" s="4"/>
      <c r="F14" s="3" t="s">
        <v>51</v>
      </c>
      <c r="G14" s="19"/>
      <c r="H14" s="4"/>
    </row>
    <row r="15" spans="1:8" s="25" customFormat="1" x14ac:dyDescent="0.25">
      <c r="A15" s="18"/>
      <c r="B15" s="18"/>
      <c r="C15" s="3" t="s">
        <v>52</v>
      </c>
      <c r="D15" s="18"/>
      <c r="E15" s="4"/>
      <c r="F15" s="3" t="s">
        <v>53</v>
      </c>
      <c r="G15" s="19"/>
      <c r="H15" s="4"/>
    </row>
    <row r="16" spans="1:8" s="25" customFormat="1" x14ac:dyDescent="0.25">
      <c r="A16" s="18"/>
      <c r="B16" s="18"/>
      <c r="C16" s="3" t="s">
        <v>54</v>
      </c>
      <c r="D16" s="18"/>
      <c r="E16" s="18"/>
      <c r="F16" s="3" t="s">
        <v>55</v>
      </c>
      <c r="G16" s="19"/>
      <c r="H16" s="18"/>
    </row>
    <row r="17" spans="1:8" s="25" customFormat="1" x14ac:dyDescent="0.25">
      <c r="F17" s="3" t="s">
        <v>56</v>
      </c>
      <c r="G17" s="19"/>
    </row>
    <row r="18" spans="1:8" s="25" customFormat="1" x14ac:dyDescent="0.25">
      <c r="F18" s="3" t="s">
        <v>57</v>
      </c>
      <c r="G18" s="19"/>
    </row>
    <row r="19" spans="1:8" s="25" customFormat="1" x14ac:dyDescent="0.25">
      <c r="F19" s="3" t="s">
        <v>58</v>
      </c>
      <c r="G19" s="19"/>
    </row>
    <row r="20" spans="1:8" s="25" customFormat="1" x14ac:dyDescent="0.25">
      <c r="F20" s="3" t="s">
        <v>59</v>
      </c>
      <c r="G20" s="19"/>
    </row>
    <row r="21" spans="1:8" s="25" customFormat="1" x14ac:dyDescent="0.25">
      <c r="F21" s="3" t="s">
        <v>60</v>
      </c>
      <c r="G21" s="19"/>
    </row>
    <row r="22" spans="1:8" s="25" customFormat="1" x14ac:dyDescent="0.25">
      <c r="F22" s="3" t="s">
        <v>61</v>
      </c>
      <c r="G22" s="18"/>
    </row>
    <row r="23" spans="1:8" s="25" customFormat="1" x14ac:dyDescent="0.25">
      <c r="F23" s="3" t="s">
        <v>62</v>
      </c>
      <c r="G23" s="18"/>
    </row>
    <row r="24" spans="1:8" s="25" customFormat="1" x14ac:dyDescent="0.25">
      <c r="F24" s="3" t="s">
        <v>63</v>
      </c>
      <c r="G24" s="18"/>
    </row>
    <row r="25" spans="1:8" s="21" customFormat="1" x14ac:dyDescent="0.25">
      <c r="A25" s="25"/>
      <c r="B25" s="25"/>
      <c r="C25" s="25"/>
      <c r="D25" s="25"/>
      <c r="E25" s="25"/>
      <c r="F25" s="19"/>
      <c r="G25" s="19"/>
      <c r="H25" s="25"/>
    </row>
    <row r="26" spans="1:8" s="8" customFormat="1" x14ac:dyDescent="0.25">
      <c r="A26" s="16" t="s">
        <v>24</v>
      </c>
      <c r="B26" s="17"/>
      <c r="C26" s="17"/>
      <c r="D26" s="17"/>
      <c r="E26" s="17"/>
      <c r="F26" s="17"/>
      <c r="G26" s="17"/>
      <c r="H26" s="17"/>
    </row>
  </sheetData>
  <sheetProtection algorithmName="SHA-512" hashValue="d8oMlUotYOgpCxcN/lDqKEEjTEbMychL3r4SFJgSbMsLGHJ6LsdA0SbxLHkiw0CQznz7MwgBwLK0wjNQ1F8iQQ==" saltValue="yqbeOA3PoZsMf7jPgXIjKw==" spinCount="100000" sheet="1" objects="1" scenarios="1"/>
  <mergeCells count="1">
    <mergeCell ref="A3:H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H303"/>
  <sheetViews>
    <sheetView showGridLines="0" showRowColHeaders="0" workbookViewId="0">
      <selection activeCell="H3" sqref="H3"/>
    </sheetView>
  </sheetViews>
  <sheetFormatPr defaultColWidth="8.81640625" defaultRowHeight="12.5" x14ac:dyDescent="0.25"/>
  <cols>
    <col min="1" max="1" width="2.453125" customWidth="1"/>
    <col min="2" max="2" width="31.453125" bestFit="1" customWidth="1"/>
    <col min="3" max="3" width="2.453125" customWidth="1"/>
    <col min="4" max="4" width="31.453125" customWidth="1"/>
    <col min="5" max="5" width="2.453125" customWidth="1"/>
    <col min="6" max="6" width="28" bestFit="1" customWidth="1"/>
    <col min="7" max="7" width="2.453125" style="26" customWidth="1"/>
    <col min="8" max="8" width="28" style="26" bestFit="1" customWidth="1"/>
  </cols>
  <sheetData>
    <row r="2" spans="2:8" x14ac:dyDescent="0.25">
      <c r="B2" s="52">
        <f>COUNTA(B4:B303)</f>
        <v>163</v>
      </c>
      <c r="C2" s="26"/>
      <c r="D2" s="52">
        <f>COUNTA(D4:D303)</f>
        <v>194</v>
      </c>
      <c r="E2" s="26"/>
      <c r="F2" s="52">
        <f>COUNTA(F4:F303)</f>
        <v>6</v>
      </c>
      <c r="H2" s="52">
        <f>COUNTA(H4:H303)</f>
        <v>8</v>
      </c>
    </row>
    <row r="3" spans="2:8" ht="14.5" x14ac:dyDescent="0.35">
      <c r="B3" s="50" t="s">
        <v>147</v>
      </c>
      <c r="C3" s="26"/>
      <c r="D3" s="50" t="s">
        <v>148</v>
      </c>
      <c r="E3" s="26"/>
      <c r="F3" s="50" t="s">
        <v>149</v>
      </c>
      <c r="H3" s="50" t="s">
        <v>150</v>
      </c>
    </row>
    <row r="4" spans="2:8" x14ac:dyDescent="0.25">
      <c r="B4" s="51" t="s">
        <v>151</v>
      </c>
      <c r="C4" s="26"/>
      <c r="D4" s="51" t="s">
        <v>152</v>
      </c>
      <c r="E4" s="26"/>
      <c r="F4" s="51" t="s">
        <v>153</v>
      </c>
      <c r="H4" s="51" t="s">
        <v>154</v>
      </c>
    </row>
    <row r="5" spans="2:8" x14ac:dyDescent="0.25">
      <c r="B5" s="51" t="s">
        <v>155</v>
      </c>
      <c r="C5" s="26"/>
      <c r="D5" s="51" t="s">
        <v>156</v>
      </c>
      <c r="E5" s="26"/>
      <c r="F5" s="51" t="s">
        <v>157</v>
      </c>
      <c r="H5" s="51" t="s">
        <v>158</v>
      </c>
    </row>
    <row r="6" spans="2:8" x14ac:dyDescent="0.25">
      <c r="B6" s="51" t="s">
        <v>159</v>
      </c>
      <c r="C6" s="26"/>
      <c r="D6" s="51" t="s">
        <v>160</v>
      </c>
      <c r="E6" s="26"/>
      <c r="F6" s="51" t="s">
        <v>161</v>
      </c>
      <c r="H6" s="51" t="s">
        <v>162</v>
      </c>
    </row>
    <row r="7" spans="2:8" x14ac:dyDescent="0.25">
      <c r="B7" s="51" t="s">
        <v>163</v>
      </c>
      <c r="C7" s="26"/>
      <c r="D7" s="51" t="s">
        <v>164</v>
      </c>
      <c r="E7" s="26"/>
      <c r="F7" s="51" t="s">
        <v>165</v>
      </c>
      <c r="H7" s="51" t="s">
        <v>166</v>
      </c>
    </row>
    <row r="8" spans="2:8" x14ac:dyDescent="0.25">
      <c r="B8" s="51" t="s">
        <v>167</v>
      </c>
      <c r="C8" s="26"/>
      <c r="D8" s="51" t="s">
        <v>168</v>
      </c>
      <c r="E8" s="26"/>
      <c r="F8" s="51" t="s">
        <v>169</v>
      </c>
      <c r="H8" s="51" t="s">
        <v>170</v>
      </c>
    </row>
    <row r="9" spans="2:8" x14ac:dyDescent="0.25">
      <c r="B9" s="51" t="s">
        <v>171</v>
      </c>
      <c r="C9" s="26"/>
      <c r="D9" s="51" t="s">
        <v>172</v>
      </c>
      <c r="E9" s="26"/>
      <c r="F9" s="51" t="s">
        <v>173</v>
      </c>
      <c r="H9" s="51" t="s">
        <v>174</v>
      </c>
    </row>
    <row r="10" spans="2:8" x14ac:dyDescent="0.25">
      <c r="B10" s="51" t="s">
        <v>175</v>
      </c>
      <c r="C10" s="26"/>
      <c r="D10" s="51" t="s">
        <v>176</v>
      </c>
      <c r="E10" s="26"/>
      <c r="F10" s="51"/>
      <c r="H10" s="51" t="s">
        <v>177</v>
      </c>
    </row>
    <row r="11" spans="2:8" x14ac:dyDescent="0.25">
      <c r="B11" s="51" t="s">
        <v>178</v>
      </c>
      <c r="C11" s="26"/>
      <c r="D11" s="51" t="s">
        <v>179</v>
      </c>
      <c r="E11" s="26"/>
      <c r="F11" s="51"/>
      <c r="H11" s="51" t="s">
        <v>180</v>
      </c>
    </row>
    <row r="12" spans="2:8" x14ac:dyDescent="0.25">
      <c r="B12" s="51" t="s">
        <v>181</v>
      </c>
      <c r="C12" s="26"/>
      <c r="D12" s="51" t="s">
        <v>182</v>
      </c>
      <c r="E12" s="26"/>
      <c r="F12" s="51"/>
      <c r="H12" s="51"/>
    </row>
    <row r="13" spans="2:8" x14ac:dyDescent="0.25">
      <c r="B13" s="51" t="s">
        <v>183</v>
      </c>
      <c r="C13" s="26"/>
      <c r="D13" s="51" t="s">
        <v>184</v>
      </c>
      <c r="E13" s="26"/>
      <c r="F13" s="51"/>
      <c r="H13" s="51"/>
    </row>
    <row r="14" spans="2:8" x14ac:dyDescent="0.25">
      <c r="B14" s="51" t="s">
        <v>185</v>
      </c>
      <c r="C14" s="26"/>
      <c r="D14" s="51" t="s">
        <v>186</v>
      </c>
      <c r="E14" s="26"/>
      <c r="F14" s="51"/>
      <c r="H14" s="51"/>
    </row>
    <row r="15" spans="2:8" x14ac:dyDescent="0.25">
      <c r="B15" s="51" t="s">
        <v>187</v>
      </c>
      <c r="C15" s="26"/>
      <c r="D15" s="51" t="s">
        <v>188</v>
      </c>
      <c r="E15" s="26"/>
      <c r="F15" s="51"/>
      <c r="H15" s="51"/>
    </row>
    <row r="16" spans="2:8" x14ac:dyDescent="0.25">
      <c r="B16" s="51" t="s">
        <v>189</v>
      </c>
      <c r="C16" s="26"/>
      <c r="D16" s="51" t="s">
        <v>190</v>
      </c>
      <c r="E16" s="26"/>
      <c r="F16" s="51"/>
      <c r="H16" s="51"/>
    </row>
    <row r="17" spans="2:8" x14ac:dyDescent="0.25">
      <c r="B17" s="51" t="s">
        <v>151</v>
      </c>
      <c r="C17" s="26"/>
      <c r="D17" s="51" t="s">
        <v>191</v>
      </c>
      <c r="E17" s="26"/>
      <c r="F17" s="51"/>
      <c r="H17" s="51"/>
    </row>
    <row r="18" spans="2:8" x14ac:dyDescent="0.25">
      <c r="B18" s="51" t="s">
        <v>192</v>
      </c>
      <c r="C18" s="26"/>
      <c r="D18" s="51" t="s">
        <v>193</v>
      </c>
      <c r="E18" s="26"/>
      <c r="F18" s="51"/>
      <c r="H18" s="51"/>
    </row>
    <row r="19" spans="2:8" x14ac:dyDescent="0.25">
      <c r="B19" s="51" t="s">
        <v>194</v>
      </c>
      <c r="C19" s="26"/>
      <c r="D19" s="51" t="s">
        <v>195</v>
      </c>
      <c r="E19" s="26"/>
      <c r="F19" s="51"/>
      <c r="H19" s="51"/>
    </row>
    <row r="20" spans="2:8" x14ac:dyDescent="0.25">
      <c r="B20" s="51" t="s">
        <v>196</v>
      </c>
      <c r="C20" s="26"/>
      <c r="D20" s="51" t="s">
        <v>197</v>
      </c>
      <c r="E20" s="26"/>
      <c r="F20" s="51"/>
      <c r="H20" s="51"/>
    </row>
    <row r="21" spans="2:8" x14ac:dyDescent="0.25">
      <c r="B21" s="51" t="s">
        <v>198</v>
      </c>
      <c r="C21" s="26"/>
      <c r="D21" s="51" t="s">
        <v>199</v>
      </c>
      <c r="E21" s="26"/>
      <c r="F21" s="51"/>
      <c r="H21" s="51"/>
    </row>
    <row r="22" spans="2:8" x14ac:dyDescent="0.25">
      <c r="B22" s="51" t="s">
        <v>200</v>
      </c>
      <c r="C22" s="26"/>
      <c r="D22" s="51" t="s">
        <v>201</v>
      </c>
      <c r="E22" s="26"/>
      <c r="F22" s="51"/>
      <c r="H22" s="51"/>
    </row>
    <row r="23" spans="2:8" x14ac:dyDescent="0.25">
      <c r="B23" s="51" t="s">
        <v>202</v>
      </c>
      <c r="C23" s="26"/>
      <c r="D23" s="51" t="s">
        <v>203</v>
      </c>
      <c r="E23" s="26"/>
      <c r="F23" s="51"/>
      <c r="H23" s="51"/>
    </row>
    <row r="24" spans="2:8" x14ac:dyDescent="0.25">
      <c r="B24" s="51" t="s">
        <v>204</v>
      </c>
      <c r="C24" s="26"/>
      <c r="D24" s="51" t="s">
        <v>205</v>
      </c>
      <c r="E24" s="26"/>
      <c r="F24" s="51"/>
      <c r="H24" s="51"/>
    </row>
    <row r="25" spans="2:8" x14ac:dyDescent="0.25">
      <c r="B25" s="51" t="s">
        <v>206</v>
      </c>
      <c r="C25" s="26"/>
      <c r="D25" s="51" t="s">
        <v>207</v>
      </c>
      <c r="E25" s="26"/>
      <c r="F25" s="51"/>
      <c r="H25" s="51"/>
    </row>
    <row r="26" spans="2:8" x14ac:dyDescent="0.25">
      <c r="B26" s="51" t="s">
        <v>208</v>
      </c>
      <c r="C26" s="26"/>
      <c r="D26" s="51" t="s">
        <v>209</v>
      </c>
      <c r="E26" s="26"/>
      <c r="F26" s="51"/>
      <c r="H26" s="51"/>
    </row>
    <row r="27" spans="2:8" x14ac:dyDescent="0.25">
      <c r="B27" s="51" t="s">
        <v>210</v>
      </c>
      <c r="C27" s="26"/>
      <c r="D27" s="51" t="s">
        <v>211</v>
      </c>
      <c r="E27" s="26"/>
      <c r="F27" s="51"/>
      <c r="H27" s="51"/>
    </row>
    <row r="28" spans="2:8" x14ac:dyDescent="0.25">
      <c r="B28" s="51" t="s">
        <v>212</v>
      </c>
      <c r="C28" s="26"/>
      <c r="D28" s="51" t="s">
        <v>213</v>
      </c>
      <c r="E28" s="26"/>
      <c r="F28" s="51"/>
      <c r="H28" s="51"/>
    </row>
    <row r="29" spans="2:8" x14ac:dyDescent="0.25">
      <c r="B29" s="51" t="s">
        <v>214</v>
      </c>
      <c r="C29" s="26"/>
      <c r="D29" s="51" t="s">
        <v>215</v>
      </c>
      <c r="E29" s="26"/>
      <c r="F29" s="51"/>
      <c r="H29" s="51"/>
    </row>
    <row r="30" spans="2:8" x14ac:dyDescent="0.25">
      <c r="B30" s="51" t="s">
        <v>216</v>
      </c>
      <c r="C30" s="26"/>
      <c r="D30" s="51" t="s">
        <v>217</v>
      </c>
      <c r="E30" s="26"/>
      <c r="F30" s="51"/>
      <c r="H30" s="51"/>
    </row>
    <row r="31" spans="2:8" x14ac:dyDescent="0.25">
      <c r="B31" s="51" t="s">
        <v>155</v>
      </c>
      <c r="C31" s="26"/>
      <c r="D31" s="51" t="s">
        <v>218</v>
      </c>
      <c r="E31" s="26"/>
      <c r="F31" s="51"/>
      <c r="H31" s="51"/>
    </row>
    <row r="32" spans="2:8" x14ac:dyDescent="0.25">
      <c r="B32" s="51" t="s">
        <v>219</v>
      </c>
      <c r="C32" s="26"/>
      <c r="D32" s="51" t="s">
        <v>220</v>
      </c>
      <c r="E32" s="26"/>
      <c r="F32" s="51"/>
      <c r="H32" s="51"/>
    </row>
    <row r="33" spans="2:8" x14ac:dyDescent="0.25">
      <c r="B33" s="51" t="s">
        <v>221</v>
      </c>
      <c r="C33" s="26"/>
      <c r="D33" s="51" t="s">
        <v>222</v>
      </c>
      <c r="E33" s="26"/>
      <c r="F33" s="51"/>
      <c r="H33" s="51"/>
    </row>
    <row r="34" spans="2:8" x14ac:dyDescent="0.25">
      <c r="B34" s="51" t="s">
        <v>223</v>
      </c>
      <c r="C34" s="26"/>
      <c r="D34" s="51" t="s">
        <v>224</v>
      </c>
      <c r="E34" s="26"/>
      <c r="F34" s="51"/>
      <c r="H34" s="51"/>
    </row>
    <row r="35" spans="2:8" x14ac:dyDescent="0.25">
      <c r="B35" s="51" t="s">
        <v>225</v>
      </c>
      <c r="C35" s="26"/>
      <c r="D35" s="51" t="s">
        <v>226</v>
      </c>
      <c r="E35" s="26"/>
      <c r="F35" s="51"/>
      <c r="H35" s="51"/>
    </row>
    <row r="36" spans="2:8" x14ac:dyDescent="0.25">
      <c r="B36" s="51" t="s">
        <v>227</v>
      </c>
      <c r="C36" s="26"/>
      <c r="D36" s="51" t="s">
        <v>228</v>
      </c>
      <c r="E36" s="26"/>
      <c r="F36" s="51"/>
      <c r="H36" s="51"/>
    </row>
    <row r="37" spans="2:8" x14ac:dyDescent="0.25">
      <c r="B37" s="51" t="s">
        <v>229</v>
      </c>
      <c r="C37" s="26"/>
      <c r="D37" s="51" t="s">
        <v>230</v>
      </c>
      <c r="E37" s="26"/>
      <c r="F37" s="51"/>
      <c r="H37" s="51"/>
    </row>
    <row r="38" spans="2:8" x14ac:dyDescent="0.25">
      <c r="B38" s="51" t="s">
        <v>231</v>
      </c>
      <c r="C38" s="26"/>
      <c r="D38" s="51" t="s">
        <v>232</v>
      </c>
      <c r="E38" s="26"/>
      <c r="F38" s="51"/>
      <c r="H38" s="51"/>
    </row>
    <row r="39" spans="2:8" x14ac:dyDescent="0.25">
      <c r="B39" s="51" t="s">
        <v>233</v>
      </c>
      <c r="C39" s="26"/>
      <c r="D39" s="51" t="s">
        <v>234</v>
      </c>
      <c r="E39" s="26"/>
      <c r="F39" s="51"/>
      <c r="H39" s="51"/>
    </row>
    <row r="40" spans="2:8" x14ac:dyDescent="0.25">
      <c r="B40" s="51" t="s">
        <v>235</v>
      </c>
      <c r="C40" s="26"/>
      <c r="D40" s="51" t="s">
        <v>236</v>
      </c>
      <c r="E40" s="26"/>
      <c r="F40" s="51"/>
      <c r="H40" s="51"/>
    </row>
    <row r="41" spans="2:8" x14ac:dyDescent="0.25">
      <c r="B41" s="51" t="s">
        <v>237</v>
      </c>
      <c r="C41" s="26"/>
      <c r="D41" s="51" t="s">
        <v>238</v>
      </c>
      <c r="E41" s="26"/>
      <c r="F41" s="51"/>
      <c r="H41" s="51"/>
    </row>
    <row r="42" spans="2:8" x14ac:dyDescent="0.25">
      <c r="B42" s="51" t="s">
        <v>239</v>
      </c>
      <c r="C42" s="26"/>
      <c r="D42" s="51" t="s">
        <v>240</v>
      </c>
      <c r="E42" s="26"/>
      <c r="F42" s="51"/>
      <c r="H42" s="51"/>
    </row>
    <row r="43" spans="2:8" x14ac:dyDescent="0.25">
      <c r="B43" s="51" t="s">
        <v>241</v>
      </c>
      <c r="C43" s="26"/>
      <c r="D43" s="51" t="s">
        <v>242</v>
      </c>
      <c r="E43" s="26"/>
      <c r="F43" s="51"/>
      <c r="H43" s="51"/>
    </row>
    <row r="44" spans="2:8" x14ac:dyDescent="0.25">
      <c r="B44" s="51" t="s">
        <v>243</v>
      </c>
      <c r="C44" s="26"/>
      <c r="D44" s="51" t="s">
        <v>244</v>
      </c>
      <c r="E44" s="26"/>
      <c r="F44" s="51"/>
      <c r="H44" s="51"/>
    </row>
    <row r="45" spans="2:8" x14ac:dyDescent="0.25">
      <c r="B45" s="51" t="s">
        <v>245</v>
      </c>
      <c r="C45" s="26"/>
      <c r="D45" s="51" t="s">
        <v>246</v>
      </c>
      <c r="E45" s="26"/>
      <c r="F45" s="51"/>
      <c r="H45" s="51"/>
    </row>
    <row r="46" spans="2:8" x14ac:dyDescent="0.25">
      <c r="B46" s="51" t="s">
        <v>247</v>
      </c>
      <c r="C46" s="26"/>
      <c r="D46" s="51" t="s">
        <v>248</v>
      </c>
      <c r="E46" s="26"/>
      <c r="F46" s="51"/>
      <c r="H46" s="51"/>
    </row>
    <row r="47" spans="2:8" x14ac:dyDescent="0.25">
      <c r="B47" s="51" t="s">
        <v>249</v>
      </c>
      <c r="C47" s="26"/>
      <c r="D47" s="51" t="s">
        <v>250</v>
      </c>
      <c r="E47" s="26"/>
      <c r="F47" s="51"/>
      <c r="H47" s="51"/>
    </row>
    <row r="48" spans="2:8" x14ac:dyDescent="0.25">
      <c r="B48" s="51" t="s">
        <v>251</v>
      </c>
      <c r="C48" s="26"/>
      <c r="D48" s="51" t="s">
        <v>252</v>
      </c>
      <c r="E48" s="26"/>
      <c r="F48" s="51"/>
      <c r="H48" s="51"/>
    </row>
    <row r="49" spans="2:8" x14ac:dyDescent="0.25">
      <c r="B49" s="51" t="s">
        <v>253</v>
      </c>
      <c r="C49" s="26"/>
      <c r="D49" s="51" t="s">
        <v>254</v>
      </c>
      <c r="E49" s="26"/>
      <c r="F49" s="51"/>
      <c r="H49" s="51"/>
    </row>
    <row r="50" spans="2:8" x14ac:dyDescent="0.25">
      <c r="B50" s="51" t="s">
        <v>255</v>
      </c>
      <c r="C50" s="26"/>
      <c r="D50" s="51" t="s">
        <v>256</v>
      </c>
      <c r="E50" s="26"/>
      <c r="F50" s="51"/>
      <c r="H50" s="51"/>
    </row>
    <row r="51" spans="2:8" x14ac:dyDescent="0.25">
      <c r="B51" s="51" t="s">
        <v>257</v>
      </c>
      <c r="C51" s="26"/>
      <c r="D51" s="51" t="s">
        <v>258</v>
      </c>
      <c r="E51" s="26"/>
      <c r="F51" s="51"/>
      <c r="H51" s="51"/>
    </row>
    <row r="52" spans="2:8" x14ac:dyDescent="0.25">
      <c r="B52" s="51" t="s">
        <v>259</v>
      </c>
      <c r="C52" s="26"/>
      <c r="D52" s="51" t="s">
        <v>260</v>
      </c>
      <c r="E52" s="26"/>
      <c r="F52" s="51"/>
      <c r="H52" s="51"/>
    </row>
    <row r="53" spans="2:8" x14ac:dyDescent="0.25">
      <c r="B53" s="51" t="s">
        <v>261</v>
      </c>
      <c r="C53" s="26"/>
      <c r="D53" s="51" t="s">
        <v>262</v>
      </c>
      <c r="E53" s="26"/>
      <c r="F53" s="51"/>
      <c r="H53" s="51"/>
    </row>
    <row r="54" spans="2:8" x14ac:dyDescent="0.25">
      <c r="B54" s="51" t="s">
        <v>263</v>
      </c>
      <c r="C54" s="26"/>
      <c r="D54" s="51" t="s">
        <v>264</v>
      </c>
      <c r="E54" s="26"/>
      <c r="F54" s="51"/>
      <c r="H54" s="51"/>
    </row>
    <row r="55" spans="2:8" x14ac:dyDescent="0.25">
      <c r="B55" s="51" t="s">
        <v>265</v>
      </c>
      <c r="C55" s="26"/>
      <c r="D55" s="51" t="s">
        <v>266</v>
      </c>
      <c r="E55" s="26"/>
      <c r="F55" s="51"/>
      <c r="H55" s="51"/>
    </row>
    <row r="56" spans="2:8" x14ac:dyDescent="0.25">
      <c r="B56" s="51" t="s">
        <v>267</v>
      </c>
      <c r="C56" s="26"/>
      <c r="D56" s="51" t="s">
        <v>268</v>
      </c>
      <c r="E56" s="26"/>
      <c r="F56" s="51"/>
      <c r="H56" s="51"/>
    </row>
    <row r="57" spans="2:8" x14ac:dyDescent="0.25">
      <c r="B57" s="51" t="s">
        <v>269</v>
      </c>
      <c r="C57" s="26"/>
      <c r="D57" s="51" t="s">
        <v>270</v>
      </c>
      <c r="E57" s="26"/>
      <c r="F57" s="51"/>
      <c r="H57" s="51"/>
    </row>
    <row r="58" spans="2:8" x14ac:dyDescent="0.25">
      <c r="B58" s="51" t="s">
        <v>271</v>
      </c>
      <c r="C58" s="26"/>
      <c r="D58" s="51" t="s">
        <v>272</v>
      </c>
      <c r="E58" s="26"/>
      <c r="F58" s="51"/>
      <c r="H58" s="51"/>
    </row>
    <row r="59" spans="2:8" x14ac:dyDescent="0.25">
      <c r="B59" s="51" t="s">
        <v>159</v>
      </c>
      <c r="C59" s="26"/>
      <c r="D59" s="51" t="s">
        <v>273</v>
      </c>
      <c r="E59" s="26"/>
      <c r="F59" s="51"/>
      <c r="H59" s="51"/>
    </row>
    <row r="60" spans="2:8" x14ac:dyDescent="0.25">
      <c r="B60" s="51" t="s">
        <v>274</v>
      </c>
      <c r="C60" s="26"/>
      <c r="D60" s="51" t="s">
        <v>275</v>
      </c>
      <c r="E60" s="26"/>
      <c r="F60" s="51"/>
      <c r="H60" s="51"/>
    </row>
    <row r="61" spans="2:8" x14ac:dyDescent="0.25">
      <c r="B61" s="51" t="s">
        <v>276</v>
      </c>
      <c r="C61" s="26"/>
      <c r="D61" s="51" t="s">
        <v>277</v>
      </c>
      <c r="E61" s="26"/>
      <c r="F61" s="51"/>
      <c r="H61" s="51"/>
    </row>
    <row r="62" spans="2:8" x14ac:dyDescent="0.25">
      <c r="B62" s="51" t="s">
        <v>278</v>
      </c>
      <c r="C62" s="26"/>
      <c r="D62" s="51" t="s">
        <v>279</v>
      </c>
      <c r="E62" s="26"/>
      <c r="F62" s="51"/>
      <c r="H62" s="51"/>
    </row>
    <row r="63" spans="2:8" x14ac:dyDescent="0.25">
      <c r="B63" s="51" t="s">
        <v>280</v>
      </c>
      <c r="C63" s="26"/>
      <c r="D63" s="51" t="s">
        <v>281</v>
      </c>
      <c r="E63" s="26"/>
      <c r="F63" s="51"/>
      <c r="H63" s="51"/>
    </row>
    <row r="64" spans="2:8" x14ac:dyDescent="0.25">
      <c r="B64" s="51" t="s">
        <v>282</v>
      </c>
      <c r="C64" s="26"/>
      <c r="D64" s="51" t="s">
        <v>283</v>
      </c>
      <c r="E64" s="26"/>
      <c r="F64" s="51"/>
      <c r="H64" s="51"/>
    </row>
    <row r="65" spans="2:8" x14ac:dyDescent="0.25">
      <c r="B65" s="51" t="s">
        <v>284</v>
      </c>
      <c r="C65" s="26"/>
      <c r="D65" s="51" t="s">
        <v>285</v>
      </c>
      <c r="E65" s="26"/>
      <c r="F65" s="51"/>
      <c r="H65" s="51"/>
    </row>
    <row r="66" spans="2:8" x14ac:dyDescent="0.25">
      <c r="B66" s="51" t="s">
        <v>286</v>
      </c>
      <c r="C66" s="26"/>
      <c r="D66" s="51" t="s">
        <v>287</v>
      </c>
      <c r="E66" s="26"/>
      <c r="F66" s="51"/>
      <c r="H66" s="51"/>
    </row>
    <row r="67" spans="2:8" x14ac:dyDescent="0.25">
      <c r="B67" s="51" t="s">
        <v>288</v>
      </c>
      <c r="C67" s="26"/>
      <c r="D67" s="51" t="s">
        <v>289</v>
      </c>
      <c r="E67" s="26"/>
      <c r="F67" s="51"/>
      <c r="H67" s="51"/>
    </row>
    <row r="68" spans="2:8" x14ac:dyDescent="0.25">
      <c r="B68" s="51" t="s">
        <v>290</v>
      </c>
      <c r="C68" s="26"/>
      <c r="D68" s="51" t="s">
        <v>291</v>
      </c>
      <c r="E68" s="26"/>
      <c r="F68" s="51"/>
      <c r="H68" s="51"/>
    </row>
    <row r="69" spans="2:8" x14ac:dyDescent="0.25">
      <c r="B69" s="51" t="s">
        <v>292</v>
      </c>
      <c r="C69" s="26"/>
      <c r="D69" s="51" t="s">
        <v>293</v>
      </c>
      <c r="E69" s="26"/>
      <c r="F69" s="51"/>
      <c r="H69" s="51"/>
    </row>
    <row r="70" spans="2:8" x14ac:dyDescent="0.25">
      <c r="B70" s="51" t="s">
        <v>294</v>
      </c>
      <c r="C70" s="26"/>
      <c r="D70" s="51" t="s">
        <v>295</v>
      </c>
      <c r="E70" s="26"/>
      <c r="F70" s="51"/>
      <c r="H70" s="51"/>
    </row>
    <row r="71" spans="2:8" x14ac:dyDescent="0.25">
      <c r="B71" s="51" t="s">
        <v>296</v>
      </c>
      <c r="C71" s="26"/>
      <c r="D71" s="51" t="s">
        <v>297</v>
      </c>
      <c r="E71" s="26"/>
      <c r="F71" s="51"/>
      <c r="H71" s="51"/>
    </row>
    <row r="72" spans="2:8" x14ac:dyDescent="0.25">
      <c r="B72" s="51" t="s">
        <v>298</v>
      </c>
      <c r="C72" s="26"/>
      <c r="D72" s="51" t="s">
        <v>299</v>
      </c>
      <c r="E72" s="26"/>
      <c r="F72" s="51"/>
      <c r="H72" s="51"/>
    </row>
    <row r="73" spans="2:8" x14ac:dyDescent="0.25">
      <c r="B73" s="51" t="s">
        <v>300</v>
      </c>
      <c r="C73" s="26"/>
      <c r="D73" s="51" t="s">
        <v>301</v>
      </c>
      <c r="E73" s="26"/>
      <c r="F73" s="51"/>
      <c r="H73" s="51"/>
    </row>
    <row r="74" spans="2:8" x14ac:dyDescent="0.25">
      <c r="B74" s="51" t="s">
        <v>302</v>
      </c>
      <c r="C74" s="26"/>
      <c r="D74" s="51" t="s">
        <v>303</v>
      </c>
      <c r="E74" s="26"/>
      <c r="F74" s="51"/>
      <c r="H74" s="51"/>
    </row>
    <row r="75" spans="2:8" x14ac:dyDescent="0.25">
      <c r="B75" s="51" t="s">
        <v>304</v>
      </c>
      <c r="C75" s="26"/>
      <c r="D75" s="51" t="s">
        <v>305</v>
      </c>
      <c r="E75" s="26"/>
      <c r="F75" s="51"/>
      <c r="H75" s="51"/>
    </row>
    <row r="76" spans="2:8" x14ac:dyDescent="0.25">
      <c r="B76" s="51" t="s">
        <v>306</v>
      </c>
      <c r="C76" s="26"/>
      <c r="D76" s="51" t="s">
        <v>307</v>
      </c>
      <c r="E76" s="26"/>
      <c r="F76" s="51"/>
      <c r="H76" s="51"/>
    </row>
    <row r="77" spans="2:8" x14ac:dyDescent="0.25">
      <c r="B77" s="51" t="s">
        <v>308</v>
      </c>
      <c r="C77" s="26"/>
      <c r="D77" s="51" t="s">
        <v>309</v>
      </c>
      <c r="E77" s="26"/>
      <c r="F77" s="51"/>
      <c r="H77" s="51"/>
    </row>
    <row r="78" spans="2:8" x14ac:dyDescent="0.25">
      <c r="B78" s="51" t="s">
        <v>310</v>
      </c>
      <c r="C78" s="26"/>
      <c r="D78" s="51" t="s">
        <v>311</v>
      </c>
      <c r="E78" s="26"/>
      <c r="F78" s="51"/>
      <c r="H78" s="51"/>
    </row>
    <row r="79" spans="2:8" x14ac:dyDescent="0.25">
      <c r="B79" s="51" t="s">
        <v>312</v>
      </c>
      <c r="C79" s="26"/>
      <c r="D79" s="51" t="s">
        <v>313</v>
      </c>
      <c r="E79" s="26"/>
      <c r="F79" s="51"/>
      <c r="H79" s="51"/>
    </row>
    <row r="80" spans="2:8" x14ac:dyDescent="0.25">
      <c r="B80" s="51" t="s">
        <v>314</v>
      </c>
      <c r="C80" s="26"/>
      <c r="D80" s="51" t="s">
        <v>315</v>
      </c>
      <c r="E80" s="26"/>
      <c r="F80" s="51"/>
      <c r="H80" s="51"/>
    </row>
    <row r="81" spans="2:8" x14ac:dyDescent="0.25">
      <c r="B81" s="51" t="s">
        <v>163</v>
      </c>
      <c r="C81" s="26"/>
      <c r="D81" s="51" t="s">
        <v>316</v>
      </c>
      <c r="E81" s="26"/>
      <c r="F81" s="51"/>
      <c r="H81" s="51"/>
    </row>
    <row r="82" spans="2:8" x14ac:dyDescent="0.25">
      <c r="B82" s="51" t="s">
        <v>317</v>
      </c>
      <c r="C82" s="26"/>
      <c r="D82" s="51" t="s">
        <v>318</v>
      </c>
      <c r="E82" s="26"/>
      <c r="F82" s="51"/>
      <c r="H82" s="51"/>
    </row>
    <row r="83" spans="2:8" x14ac:dyDescent="0.25">
      <c r="B83" s="51" t="s">
        <v>319</v>
      </c>
      <c r="C83" s="26"/>
      <c r="D83" s="51" t="s">
        <v>320</v>
      </c>
      <c r="E83" s="26"/>
      <c r="F83" s="51"/>
      <c r="H83" s="51"/>
    </row>
    <row r="84" spans="2:8" x14ac:dyDescent="0.25">
      <c r="B84" s="51" t="s">
        <v>321</v>
      </c>
      <c r="C84" s="26"/>
      <c r="D84" s="51" t="s">
        <v>322</v>
      </c>
      <c r="E84" s="26"/>
      <c r="F84" s="51"/>
      <c r="H84" s="51"/>
    </row>
    <row r="85" spans="2:8" x14ac:dyDescent="0.25">
      <c r="B85" s="51" t="s">
        <v>323</v>
      </c>
      <c r="C85" s="26"/>
      <c r="D85" s="51" t="s">
        <v>324</v>
      </c>
      <c r="E85" s="26"/>
      <c r="F85" s="51"/>
      <c r="H85" s="51"/>
    </row>
    <row r="86" spans="2:8" x14ac:dyDescent="0.25">
      <c r="B86" s="51" t="s">
        <v>325</v>
      </c>
      <c r="C86" s="26"/>
      <c r="D86" s="51" t="s">
        <v>326</v>
      </c>
      <c r="E86" s="26"/>
      <c r="F86" s="51"/>
      <c r="H86" s="51"/>
    </row>
    <row r="87" spans="2:8" x14ac:dyDescent="0.25">
      <c r="B87" s="51" t="s">
        <v>327</v>
      </c>
      <c r="C87" s="26"/>
      <c r="D87" s="51" t="s">
        <v>328</v>
      </c>
      <c r="E87" s="26"/>
      <c r="F87" s="51"/>
      <c r="H87" s="51"/>
    </row>
    <row r="88" spans="2:8" x14ac:dyDescent="0.25">
      <c r="B88" s="51" t="s">
        <v>329</v>
      </c>
      <c r="C88" s="26"/>
      <c r="D88" s="51" t="s">
        <v>330</v>
      </c>
      <c r="E88" s="26"/>
      <c r="F88" s="51"/>
      <c r="H88" s="51"/>
    </row>
    <row r="89" spans="2:8" x14ac:dyDescent="0.25">
      <c r="B89" s="51" t="s">
        <v>331</v>
      </c>
      <c r="C89" s="26"/>
      <c r="D89" s="51" t="s">
        <v>332</v>
      </c>
      <c r="E89" s="26"/>
      <c r="F89" s="51"/>
      <c r="H89" s="51"/>
    </row>
    <row r="90" spans="2:8" x14ac:dyDescent="0.25">
      <c r="B90" s="51" t="s">
        <v>333</v>
      </c>
      <c r="C90" s="26"/>
      <c r="D90" s="51" t="s">
        <v>334</v>
      </c>
      <c r="E90" s="26"/>
      <c r="F90" s="51"/>
      <c r="H90" s="51"/>
    </row>
    <row r="91" spans="2:8" x14ac:dyDescent="0.25">
      <c r="B91" s="51" t="s">
        <v>335</v>
      </c>
      <c r="C91" s="26"/>
      <c r="D91" s="51" t="s">
        <v>336</v>
      </c>
      <c r="E91" s="26"/>
      <c r="F91" s="51"/>
      <c r="H91" s="51"/>
    </row>
    <row r="92" spans="2:8" x14ac:dyDescent="0.25">
      <c r="B92" s="51" t="s">
        <v>337</v>
      </c>
      <c r="C92" s="26"/>
      <c r="D92" s="51" t="s">
        <v>338</v>
      </c>
      <c r="E92" s="26"/>
      <c r="F92" s="51"/>
      <c r="H92" s="51"/>
    </row>
    <row r="93" spans="2:8" x14ac:dyDescent="0.25">
      <c r="B93" s="51" t="s">
        <v>339</v>
      </c>
      <c r="C93" s="26"/>
      <c r="D93" s="51" t="s">
        <v>340</v>
      </c>
      <c r="E93" s="26"/>
      <c r="F93" s="51"/>
      <c r="H93" s="51"/>
    </row>
    <row r="94" spans="2:8" x14ac:dyDescent="0.25">
      <c r="B94" s="51" t="s">
        <v>341</v>
      </c>
      <c r="C94" s="26"/>
      <c r="D94" s="51" t="s">
        <v>342</v>
      </c>
      <c r="E94" s="26"/>
      <c r="F94" s="51"/>
      <c r="H94" s="51"/>
    </row>
    <row r="95" spans="2:8" x14ac:dyDescent="0.25">
      <c r="B95" s="51" t="s">
        <v>343</v>
      </c>
      <c r="C95" s="26"/>
      <c r="D95" s="51" t="s">
        <v>344</v>
      </c>
      <c r="E95" s="26"/>
      <c r="F95" s="51"/>
      <c r="H95" s="51"/>
    </row>
    <row r="96" spans="2:8" x14ac:dyDescent="0.25">
      <c r="B96" s="51" t="s">
        <v>345</v>
      </c>
      <c r="C96" s="26"/>
      <c r="D96" s="51" t="s">
        <v>346</v>
      </c>
      <c r="E96" s="26"/>
      <c r="F96" s="51"/>
      <c r="H96" s="51"/>
    </row>
    <row r="97" spans="2:8" x14ac:dyDescent="0.25">
      <c r="B97" s="51" t="s">
        <v>347</v>
      </c>
      <c r="C97" s="26"/>
      <c r="D97" s="51" t="s">
        <v>348</v>
      </c>
      <c r="E97" s="26"/>
      <c r="F97" s="51"/>
      <c r="H97" s="51"/>
    </row>
    <row r="98" spans="2:8" x14ac:dyDescent="0.25">
      <c r="B98" s="51" t="s">
        <v>349</v>
      </c>
      <c r="C98" s="26"/>
      <c r="D98" s="51" t="s">
        <v>350</v>
      </c>
      <c r="E98" s="26"/>
      <c r="F98" s="51"/>
      <c r="H98" s="51"/>
    </row>
    <row r="99" spans="2:8" x14ac:dyDescent="0.25">
      <c r="B99" s="51" t="s">
        <v>351</v>
      </c>
      <c r="C99" s="26"/>
      <c r="D99" s="51" t="s">
        <v>352</v>
      </c>
      <c r="E99" s="26"/>
      <c r="F99" s="51"/>
      <c r="H99" s="51"/>
    </row>
    <row r="100" spans="2:8" x14ac:dyDescent="0.25">
      <c r="B100" s="51" t="s">
        <v>353</v>
      </c>
      <c r="C100" s="26"/>
      <c r="D100" s="51" t="s">
        <v>354</v>
      </c>
      <c r="E100" s="26"/>
      <c r="F100" s="51"/>
      <c r="H100" s="51"/>
    </row>
    <row r="101" spans="2:8" x14ac:dyDescent="0.25">
      <c r="B101" s="51" t="s">
        <v>355</v>
      </c>
      <c r="C101" s="26"/>
      <c r="D101" s="51" t="s">
        <v>356</v>
      </c>
      <c r="E101" s="26"/>
      <c r="F101" s="51"/>
      <c r="H101" s="51"/>
    </row>
    <row r="102" spans="2:8" x14ac:dyDescent="0.25">
      <c r="B102" s="51" t="s">
        <v>357</v>
      </c>
      <c r="C102" s="26"/>
      <c r="D102" s="51" t="s">
        <v>358</v>
      </c>
      <c r="E102" s="26"/>
      <c r="F102" s="51"/>
      <c r="H102" s="51"/>
    </row>
    <row r="103" spans="2:8" x14ac:dyDescent="0.25">
      <c r="B103" s="51" t="s">
        <v>359</v>
      </c>
      <c r="C103" s="26"/>
      <c r="D103" s="51" t="s">
        <v>360</v>
      </c>
      <c r="E103" s="26"/>
      <c r="F103" s="51"/>
      <c r="H103" s="51"/>
    </row>
    <row r="104" spans="2:8" x14ac:dyDescent="0.25">
      <c r="B104" s="51" t="s">
        <v>361</v>
      </c>
      <c r="C104" s="26"/>
      <c r="D104" s="51" t="s">
        <v>362</v>
      </c>
      <c r="E104" s="26"/>
      <c r="F104" s="51"/>
      <c r="H104" s="51"/>
    </row>
    <row r="105" spans="2:8" x14ac:dyDescent="0.25">
      <c r="B105" s="51" t="s">
        <v>363</v>
      </c>
      <c r="C105" s="26"/>
      <c r="D105" s="51" t="s">
        <v>364</v>
      </c>
      <c r="E105" s="26"/>
      <c r="F105" s="51"/>
      <c r="H105" s="51"/>
    </row>
    <row r="106" spans="2:8" x14ac:dyDescent="0.25">
      <c r="B106" s="51" t="s">
        <v>365</v>
      </c>
      <c r="C106" s="26"/>
      <c r="D106" s="51" t="s">
        <v>366</v>
      </c>
      <c r="E106" s="26"/>
      <c r="F106" s="51"/>
      <c r="H106" s="51"/>
    </row>
    <row r="107" spans="2:8" x14ac:dyDescent="0.25">
      <c r="B107" s="51" t="s">
        <v>367</v>
      </c>
      <c r="C107" s="26"/>
      <c r="D107" s="51" t="s">
        <v>368</v>
      </c>
      <c r="E107" s="26"/>
      <c r="F107" s="51"/>
      <c r="H107" s="51"/>
    </row>
    <row r="108" spans="2:8" x14ac:dyDescent="0.25">
      <c r="B108" s="51" t="s">
        <v>369</v>
      </c>
      <c r="C108" s="26"/>
      <c r="D108" s="51" t="s">
        <v>370</v>
      </c>
      <c r="E108" s="26"/>
      <c r="F108" s="51"/>
      <c r="H108" s="51"/>
    </row>
    <row r="109" spans="2:8" x14ac:dyDescent="0.25">
      <c r="B109" s="51" t="s">
        <v>371</v>
      </c>
      <c r="C109" s="26"/>
      <c r="D109" s="51" t="s">
        <v>372</v>
      </c>
      <c r="E109" s="26"/>
      <c r="F109" s="51"/>
      <c r="H109" s="51"/>
    </row>
    <row r="110" spans="2:8" x14ac:dyDescent="0.25">
      <c r="B110" s="51" t="s">
        <v>373</v>
      </c>
      <c r="C110" s="26"/>
      <c r="D110" s="51" t="s">
        <v>374</v>
      </c>
      <c r="E110" s="26"/>
      <c r="F110" s="51"/>
      <c r="H110" s="51"/>
    </row>
    <row r="111" spans="2:8" x14ac:dyDescent="0.25">
      <c r="B111" s="51" t="s">
        <v>375</v>
      </c>
      <c r="C111" s="26"/>
      <c r="D111" s="51" t="s">
        <v>376</v>
      </c>
      <c r="E111" s="26"/>
      <c r="F111" s="51"/>
      <c r="H111" s="51"/>
    </row>
    <row r="112" spans="2:8" x14ac:dyDescent="0.25">
      <c r="B112" s="51" t="s">
        <v>377</v>
      </c>
      <c r="C112" s="26"/>
      <c r="D112" s="51" t="s">
        <v>378</v>
      </c>
      <c r="E112" s="26"/>
      <c r="F112" s="51"/>
      <c r="H112" s="51"/>
    </row>
    <row r="113" spans="2:8" x14ac:dyDescent="0.25">
      <c r="B113" s="51" t="s">
        <v>379</v>
      </c>
      <c r="C113" s="26"/>
      <c r="D113" s="51" t="s">
        <v>380</v>
      </c>
      <c r="E113" s="26"/>
      <c r="F113" s="51"/>
      <c r="H113" s="51"/>
    </row>
    <row r="114" spans="2:8" x14ac:dyDescent="0.25">
      <c r="B114" s="51" t="s">
        <v>381</v>
      </c>
      <c r="C114" s="26"/>
      <c r="D114" s="51" t="s">
        <v>382</v>
      </c>
      <c r="E114" s="26"/>
      <c r="F114" s="51"/>
      <c r="H114" s="51"/>
    </row>
    <row r="115" spans="2:8" x14ac:dyDescent="0.25">
      <c r="B115" s="51" t="s">
        <v>383</v>
      </c>
      <c r="C115" s="26"/>
      <c r="D115" s="51" t="s">
        <v>384</v>
      </c>
      <c r="E115" s="26"/>
      <c r="F115" s="51"/>
      <c r="H115" s="51"/>
    </row>
    <row r="116" spans="2:8" x14ac:dyDescent="0.25">
      <c r="B116" s="51" t="s">
        <v>385</v>
      </c>
      <c r="C116" s="26"/>
      <c r="D116" s="51" t="s">
        <v>386</v>
      </c>
      <c r="E116" s="26"/>
      <c r="F116" s="51"/>
      <c r="H116" s="51"/>
    </row>
    <row r="117" spans="2:8" x14ac:dyDescent="0.25">
      <c r="B117" s="51" t="s">
        <v>387</v>
      </c>
      <c r="C117" s="26"/>
      <c r="D117" s="51" t="s">
        <v>388</v>
      </c>
      <c r="E117" s="26"/>
      <c r="F117" s="51"/>
      <c r="H117" s="51"/>
    </row>
    <row r="118" spans="2:8" x14ac:dyDescent="0.25">
      <c r="B118" s="51" t="s">
        <v>389</v>
      </c>
      <c r="C118" s="26"/>
      <c r="D118" s="51" t="s">
        <v>390</v>
      </c>
      <c r="E118" s="26"/>
      <c r="F118" s="51"/>
      <c r="H118" s="51"/>
    </row>
    <row r="119" spans="2:8" x14ac:dyDescent="0.25">
      <c r="B119" s="51" t="s">
        <v>391</v>
      </c>
      <c r="C119" s="26"/>
      <c r="D119" s="51" t="s">
        <v>392</v>
      </c>
      <c r="E119" s="26"/>
      <c r="F119" s="51"/>
      <c r="H119" s="51"/>
    </row>
    <row r="120" spans="2:8" x14ac:dyDescent="0.25">
      <c r="B120" s="51" t="s">
        <v>393</v>
      </c>
      <c r="C120" s="26"/>
      <c r="D120" s="51" t="s">
        <v>394</v>
      </c>
      <c r="E120" s="26"/>
      <c r="F120" s="51"/>
      <c r="H120" s="51"/>
    </row>
    <row r="121" spans="2:8" x14ac:dyDescent="0.25">
      <c r="B121" s="51" t="s">
        <v>395</v>
      </c>
      <c r="C121" s="26"/>
      <c r="D121" s="51" t="s">
        <v>396</v>
      </c>
      <c r="E121" s="26"/>
      <c r="F121" s="51"/>
      <c r="H121" s="51"/>
    </row>
    <row r="122" spans="2:8" x14ac:dyDescent="0.25">
      <c r="B122" s="51" t="s">
        <v>397</v>
      </c>
      <c r="C122" s="26"/>
      <c r="D122" s="51" t="s">
        <v>398</v>
      </c>
      <c r="E122" s="26"/>
      <c r="F122" s="51"/>
      <c r="H122" s="51"/>
    </row>
    <row r="123" spans="2:8" x14ac:dyDescent="0.25">
      <c r="B123" s="51" t="s">
        <v>399</v>
      </c>
      <c r="C123" s="26"/>
      <c r="D123" s="51" t="s">
        <v>400</v>
      </c>
      <c r="E123" s="26"/>
      <c r="F123" s="51"/>
      <c r="H123" s="51"/>
    </row>
    <row r="124" spans="2:8" x14ac:dyDescent="0.25">
      <c r="B124" s="51" t="s">
        <v>401</v>
      </c>
      <c r="C124" s="26"/>
      <c r="D124" s="51" t="s">
        <v>402</v>
      </c>
      <c r="E124" s="26"/>
      <c r="F124" s="51"/>
      <c r="H124" s="51"/>
    </row>
    <row r="125" spans="2:8" x14ac:dyDescent="0.25">
      <c r="B125" s="51" t="s">
        <v>403</v>
      </c>
      <c r="C125" s="26"/>
      <c r="D125" s="51" t="s">
        <v>404</v>
      </c>
      <c r="E125" s="26"/>
      <c r="F125" s="51"/>
      <c r="H125" s="51"/>
    </row>
    <row r="126" spans="2:8" x14ac:dyDescent="0.25">
      <c r="B126" s="51" t="s">
        <v>405</v>
      </c>
      <c r="C126" s="26"/>
      <c r="D126" s="51" t="s">
        <v>406</v>
      </c>
      <c r="E126" s="26"/>
      <c r="F126" s="51"/>
      <c r="H126" s="51"/>
    </row>
    <row r="127" spans="2:8" x14ac:dyDescent="0.25">
      <c r="B127" s="51" t="s">
        <v>407</v>
      </c>
      <c r="C127" s="26"/>
      <c r="D127" s="51" t="s">
        <v>408</v>
      </c>
      <c r="E127" s="26"/>
      <c r="F127" s="51"/>
      <c r="H127" s="51"/>
    </row>
    <row r="128" spans="2:8" x14ac:dyDescent="0.25">
      <c r="B128" s="51" t="s">
        <v>409</v>
      </c>
      <c r="C128" s="26"/>
      <c r="D128" s="51" t="s">
        <v>410</v>
      </c>
      <c r="E128" s="26"/>
      <c r="F128" s="51"/>
      <c r="H128" s="51"/>
    </row>
    <row r="129" spans="2:8" x14ac:dyDescent="0.25">
      <c r="B129" s="51" t="s">
        <v>411</v>
      </c>
      <c r="C129" s="26"/>
      <c r="D129" s="51" t="s">
        <v>412</v>
      </c>
      <c r="E129" s="26"/>
      <c r="F129" s="51"/>
      <c r="H129" s="51"/>
    </row>
    <row r="130" spans="2:8" x14ac:dyDescent="0.25">
      <c r="B130" s="51" t="s">
        <v>413</v>
      </c>
      <c r="C130" s="26"/>
      <c r="D130" s="51" t="s">
        <v>414</v>
      </c>
      <c r="E130" s="26"/>
      <c r="F130" s="51"/>
      <c r="H130" s="51"/>
    </row>
    <row r="131" spans="2:8" x14ac:dyDescent="0.25">
      <c r="B131" s="51" t="s">
        <v>415</v>
      </c>
      <c r="C131" s="26"/>
      <c r="D131" s="51" t="s">
        <v>416</v>
      </c>
      <c r="E131" s="26"/>
      <c r="F131" s="51"/>
      <c r="H131" s="51"/>
    </row>
    <row r="132" spans="2:8" x14ac:dyDescent="0.25">
      <c r="B132" s="51" t="s">
        <v>417</v>
      </c>
      <c r="C132" s="26"/>
      <c r="D132" s="51" t="s">
        <v>418</v>
      </c>
      <c r="E132" s="26"/>
      <c r="F132" s="51"/>
      <c r="H132" s="51"/>
    </row>
    <row r="133" spans="2:8" x14ac:dyDescent="0.25">
      <c r="B133" s="51" t="s">
        <v>419</v>
      </c>
      <c r="C133" s="26"/>
      <c r="D133" s="51" t="s">
        <v>420</v>
      </c>
      <c r="E133" s="26"/>
      <c r="F133" s="51"/>
      <c r="H133" s="51"/>
    </row>
    <row r="134" spans="2:8" x14ac:dyDescent="0.25">
      <c r="B134" s="51" t="s">
        <v>421</v>
      </c>
      <c r="C134" s="26"/>
      <c r="D134" s="51" t="s">
        <v>422</v>
      </c>
      <c r="E134" s="26"/>
      <c r="F134" s="51"/>
      <c r="H134" s="51"/>
    </row>
    <row r="135" spans="2:8" x14ac:dyDescent="0.25">
      <c r="B135" s="51" t="s">
        <v>423</v>
      </c>
      <c r="C135" s="26"/>
      <c r="D135" s="51" t="s">
        <v>424</v>
      </c>
      <c r="E135" s="26"/>
      <c r="F135" s="51"/>
      <c r="H135" s="51"/>
    </row>
    <row r="136" spans="2:8" x14ac:dyDescent="0.25">
      <c r="B136" s="51" t="s">
        <v>425</v>
      </c>
      <c r="C136" s="26"/>
      <c r="D136" s="51" t="s">
        <v>426</v>
      </c>
      <c r="E136" s="26"/>
      <c r="F136" s="51"/>
      <c r="H136" s="51"/>
    </row>
    <row r="137" spans="2:8" x14ac:dyDescent="0.25">
      <c r="B137" s="51" t="s">
        <v>427</v>
      </c>
      <c r="C137" s="26"/>
      <c r="D137" s="51" t="s">
        <v>428</v>
      </c>
      <c r="E137" s="26"/>
      <c r="F137" s="51"/>
      <c r="H137" s="51"/>
    </row>
    <row r="138" spans="2:8" x14ac:dyDescent="0.25">
      <c r="B138" s="51" t="s">
        <v>429</v>
      </c>
      <c r="C138" s="26"/>
      <c r="D138" s="51" t="s">
        <v>430</v>
      </c>
      <c r="E138" s="26"/>
      <c r="F138" s="51"/>
      <c r="H138" s="51"/>
    </row>
    <row r="139" spans="2:8" x14ac:dyDescent="0.25">
      <c r="B139" s="51" t="s">
        <v>431</v>
      </c>
      <c r="C139" s="26"/>
      <c r="D139" s="51" t="s">
        <v>432</v>
      </c>
      <c r="E139" s="26"/>
      <c r="F139" s="51"/>
      <c r="H139" s="51"/>
    </row>
    <row r="140" spans="2:8" x14ac:dyDescent="0.25">
      <c r="B140" s="51" t="s">
        <v>433</v>
      </c>
      <c r="C140" s="26"/>
      <c r="D140" s="51" t="s">
        <v>434</v>
      </c>
      <c r="E140" s="26"/>
      <c r="F140" s="51"/>
      <c r="H140" s="51"/>
    </row>
    <row r="141" spans="2:8" x14ac:dyDescent="0.25">
      <c r="B141" s="51" t="s">
        <v>435</v>
      </c>
      <c r="C141" s="26"/>
      <c r="D141" s="51" t="s">
        <v>436</v>
      </c>
      <c r="E141" s="26"/>
      <c r="F141" s="51"/>
      <c r="H141" s="51"/>
    </row>
    <row r="142" spans="2:8" x14ac:dyDescent="0.25">
      <c r="B142" s="51" t="s">
        <v>437</v>
      </c>
      <c r="C142" s="26"/>
      <c r="D142" s="51" t="s">
        <v>438</v>
      </c>
      <c r="E142" s="26"/>
      <c r="F142" s="51"/>
      <c r="H142" s="51"/>
    </row>
    <row r="143" spans="2:8" x14ac:dyDescent="0.25">
      <c r="B143" s="51" t="s">
        <v>439</v>
      </c>
      <c r="C143" s="26"/>
      <c r="D143" s="51" t="s">
        <v>440</v>
      </c>
      <c r="E143" s="26"/>
      <c r="F143" s="51"/>
      <c r="H143" s="51"/>
    </row>
    <row r="144" spans="2:8" x14ac:dyDescent="0.25">
      <c r="B144" s="51" t="s">
        <v>441</v>
      </c>
      <c r="C144" s="26"/>
      <c r="D144" s="51" t="s">
        <v>442</v>
      </c>
      <c r="E144" s="26"/>
      <c r="F144" s="51"/>
      <c r="H144" s="51"/>
    </row>
    <row r="145" spans="2:8" x14ac:dyDescent="0.25">
      <c r="B145" s="51" t="s">
        <v>443</v>
      </c>
      <c r="C145" s="26"/>
      <c r="D145" s="51" t="s">
        <v>444</v>
      </c>
      <c r="E145" s="26"/>
      <c r="F145" s="51"/>
      <c r="H145" s="51"/>
    </row>
    <row r="146" spans="2:8" x14ac:dyDescent="0.25">
      <c r="B146" s="51" t="s">
        <v>167</v>
      </c>
      <c r="C146" s="26"/>
      <c r="D146" s="51" t="s">
        <v>445</v>
      </c>
      <c r="E146" s="26"/>
      <c r="F146" s="51"/>
      <c r="H146" s="51"/>
    </row>
    <row r="147" spans="2:8" x14ac:dyDescent="0.25">
      <c r="B147" s="51" t="s">
        <v>446</v>
      </c>
      <c r="C147" s="26"/>
      <c r="D147" s="51" t="s">
        <v>447</v>
      </c>
      <c r="E147" s="26"/>
      <c r="F147" s="51"/>
      <c r="H147" s="51"/>
    </row>
    <row r="148" spans="2:8" x14ac:dyDescent="0.25">
      <c r="B148" s="51" t="s">
        <v>448</v>
      </c>
      <c r="C148" s="26"/>
      <c r="D148" s="51" t="s">
        <v>449</v>
      </c>
      <c r="E148" s="26"/>
      <c r="F148" s="51"/>
      <c r="H148" s="51"/>
    </row>
    <row r="149" spans="2:8" x14ac:dyDescent="0.25">
      <c r="B149" s="51" t="s">
        <v>450</v>
      </c>
      <c r="C149" s="26"/>
      <c r="D149" s="51" t="s">
        <v>451</v>
      </c>
      <c r="E149" s="26"/>
      <c r="F149" s="51"/>
      <c r="H149" s="51"/>
    </row>
    <row r="150" spans="2:8" x14ac:dyDescent="0.25">
      <c r="B150" s="51" t="s">
        <v>452</v>
      </c>
      <c r="C150" s="26"/>
      <c r="D150" s="51" t="s">
        <v>453</v>
      </c>
      <c r="E150" s="26"/>
      <c r="F150" s="51"/>
      <c r="H150" s="51"/>
    </row>
    <row r="151" spans="2:8" x14ac:dyDescent="0.25">
      <c r="B151" s="51" t="s">
        <v>454</v>
      </c>
      <c r="C151" s="26"/>
      <c r="D151" s="51" t="s">
        <v>455</v>
      </c>
      <c r="E151" s="26"/>
      <c r="F151" s="51"/>
      <c r="H151" s="51"/>
    </row>
    <row r="152" spans="2:8" x14ac:dyDescent="0.25">
      <c r="B152" s="51" t="s">
        <v>456</v>
      </c>
      <c r="C152" s="26"/>
      <c r="D152" s="51" t="s">
        <v>457</v>
      </c>
      <c r="E152" s="26"/>
      <c r="F152" s="51"/>
      <c r="H152" s="51"/>
    </row>
    <row r="153" spans="2:8" x14ac:dyDescent="0.25">
      <c r="B153" s="51" t="s">
        <v>458</v>
      </c>
      <c r="C153" s="26"/>
      <c r="D153" s="51" t="s">
        <v>459</v>
      </c>
      <c r="E153" s="26"/>
      <c r="F153" s="51"/>
      <c r="H153" s="51"/>
    </row>
    <row r="154" spans="2:8" x14ac:dyDescent="0.25">
      <c r="B154" s="51" t="s">
        <v>460</v>
      </c>
      <c r="C154" s="26"/>
      <c r="D154" s="51" t="s">
        <v>461</v>
      </c>
      <c r="E154" s="26"/>
      <c r="F154" s="51"/>
      <c r="H154" s="51"/>
    </row>
    <row r="155" spans="2:8" x14ac:dyDescent="0.25">
      <c r="B155" s="51" t="s">
        <v>462</v>
      </c>
      <c r="C155" s="26"/>
      <c r="D155" s="51" t="s">
        <v>463</v>
      </c>
      <c r="E155" s="26"/>
      <c r="F155" s="51"/>
      <c r="H155" s="51"/>
    </row>
    <row r="156" spans="2:8" x14ac:dyDescent="0.25">
      <c r="B156" s="51" t="s">
        <v>171</v>
      </c>
      <c r="C156" s="26"/>
      <c r="D156" s="51" t="s">
        <v>464</v>
      </c>
      <c r="E156" s="26"/>
      <c r="F156" s="51"/>
      <c r="H156" s="51"/>
    </row>
    <row r="157" spans="2:8" x14ac:dyDescent="0.25">
      <c r="B157" s="51" t="s">
        <v>465</v>
      </c>
      <c r="C157" s="26"/>
      <c r="D157" s="51" t="s">
        <v>466</v>
      </c>
      <c r="E157" s="26"/>
      <c r="F157" s="51"/>
      <c r="H157" s="51"/>
    </row>
    <row r="158" spans="2:8" x14ac:dyDescent="0.25">
      <c r="B158" s="51" t="s">
        <v>467</v>
      </c>
      <c r="C158" s="26"/>
      <c r="D158" s="51" t="s">
        <v>468</v>
      </c>
      <c r="E158" s="26"/>
      <c r="F158" s="51"/>
      <c r="H158" s="51"/>
    </row>
    <row r="159" spans="2:8" x14ac:dyDescent="0.25">
      <c r="B159" s="51" t="s">
        <v>469</v>
      </c>
      <c r="C159" s="26"/>
      <c r="D159" s="51" t="s">
        <v>470</v>
      </c>
      <c r="E159" s="26"/>
      <c r="F159" s="51"/>
      <c r="H159" s="51"/>
    </row>
    <row r="160" spans="2:8" x14ac:dyDescent="0.25">
      <c r="B160" s="51" t="s">
        <v>471</v>
      </c>
      <c r="C160" s="26"/>
      <c r="D160" s="51" t="s">
        <v>472</v>
      </c>
      <c r="E160" s="26"/>
      <c r="F160" s="51"/>
      <c r="H160" s="51"/>
    </row>
    <row r="161" spans="2:8" x14ac:dyDescent="0.25">
      <c r="B161" s="51" t="s">
        <v>473</v>
      </c>
      <c r="C161" s="26"/>
      <c r="D161" s="51" t="s">
        <v>474</v>
      </c>
      <c r="E161" s="26"/>
      <c r="F161" s="51"/>
      <c r="H161" s="51"/>
    </row>
    <row r="162" spans="2:8" x14ac:dyDescent="0.25">
      <c r="B162" s="51" t="s">
        <v>475</v>
      </c>
      <c r="C162" s="26"/>
      <c r="D162" s="51" t="s">
        <v>476</v>
      </c>
      <c r="E162" s="26"/>
      <c r="F162" s="51"/>
      <c r="H162" s="51"/>
    </row>
    <row r="163" spans="2:8" x14ac:dyDescent="0.25">
      <c r="B163" s="51" t="s">
        <v>477</v>
      </c>
      <c r="C163" s="26"/>
      <c r="D163" s="51" t="s">
        <v>478</v>
      </c>
      <c r="E163" s="26"/>
      <c r="F163" s="51"/>
      <c r="H163" s="51"/>
    </row>
    <row r="164" spans="2:8" x14ac:dyDescent="0.25">
      <c r="B164" s="51" t="s">
        <v>479</v>
      </c>
      <c r="C164" s="26"/>
      <c r="D164" s="51" t="s">
        <v>480</v>
      </c>
      <c r="E164" s="26"/>
      <c r="F164" s="51"/>
      <c r="H164" s="51"/>
    </row>
    <row r="165" spans="2:8" x14ac:dyDescent="0.25">
      <c r="B165" s="51" t="s">
        <v>481</v>
      </c>
      <c r="C165" s="26"/>
      <c r="D165" s="51" t="s">
        <v>482</v>
      </c>
      <c r="E165" s="26"/>
      <c r="F165" s="51"/>
      <c r="H165" s="51"/>
    </row>
    <row r="166" spans="2:8" x14ac:dyDescent="0.25">
      <c r="B166" s="51" t="s">
        <v>483</v>
      </c>
      <c r="C166" s="26"/>
      <c r="D166" s="51" t="s">
        <v>484</v>
      </c>
      <c r="E166" s="26"/>
      <c r="F166" s="51"/>
      <c r="H166" s="51"/>
    </row>
    <row r="167" spans="2:8" x14ac:dyDescent="0.25">
      <c r="B167" s="51"/>
      <c r="C167" s="26"/>
      <c r="D167" s="51" t="s">
        <v>485</v>
      </c>
      <c r="E167" s="26"/>
      <c r="F167" s="51"/>
      <c r="H167" s="51"/>
    </row>
    <row r="168" spans="2:8" x14ac:dyDescent="0.25">
      <c r="B168" s="51"/>
      <c r="C168" s="26"/>
      <c r="D168" s="51" t="s">
        <v>486</v>
      </c>
      <c r="E168" s="26"/>
      <c r="F168" s="51"/>
      <c r="H168" s="51"/>
    </row>
    <row r="169" spans="2:8" x14ac:dyDescent="0.25">
      <c r="B169" s="51"/>
      <c r="C169" s="26"/>
      <c r="D169" s="51" t="s">
        <v>487</v>
      </c>
      <c r="E169" s="26"/>
      <c r="F169" s="51"/>
      <c r="H169" s="51"/>
    </row>
    <row r="170" spans="2:8" x14ac:dyDescent="0.25">
      <c r="B170" s="51"/>
      <c r="C170" s="26"/>
      <c r="D170" s="51" t="s">
        <v>488</v>
      </c>
      <c r="E170" s="26"/>
      <c r="F170" s="51"/>
      <c r="H170" s="51"/>
    </row>
    <row r="171" spans="2:8" x14ac:dyDescent="0.25">
      <c r="B171" s="51"/>
      <c r="C171" s="26"/>
      <c r="D171" s="51" t="s">
        <v>489</v>
      </c>
      <c r="E171" s="26"/>
      <c r="F171" s="51"/>
      <c r="H171" s="51"/>
    </row>
    <row r="172" spans="2:8" x14ac:dyDescent="0.25">
      <c r="B172" s="51"/>
      <c r="C172" s="26"/>
      <c r="D172" s="51" t="s">
        <v>490</v>
      </c>
      <c r="E172" s="26"/>
      <c r="F172" s="51"/>
      <c r="H172" s="51"/>
    </row>
    <row r="173" spans="2:8" x14ac:dyDescent="0.25">
      <c r="B173" s="51"/>
      <c r="C173" s="26"/>
      <c r="D173" s="51" t="s">
        <v>491</v>
      </c>
      <c r="E173" s="26"/>
      <c r="F173" s="51"/>
      <c r="H173" s="51"/>
    </row>
    <row r="174" spans="2:8" x14ac:dyDescent="0.25">
      <c r="B174" s="51"/>
      <c r="C174" s="26"/>
      <c r="D174" s="51" t="s">
        <v>492</v>
      </c>
      <c r="E174" s="26"/>
      <c r="F174" s="51"/>
      <c r="H174" s="51"/>
    </row>
    <row r="175" spans="2:8" x14ac:dyDescent="0.25">
      <c r="B175" s="51"/>
      <c r="C175" s="26"/>
      <c r="D175" s="51" t="s">
        <v>493</v>
      </c>
      <c r="E175" s="26"/>
      <c r="F175" s="51"/>
      <c r="H175" s="51"/>
    </row>
    <row r="176" spans="2:8" x14ac:dyDescent="0.25">
      <c r="B176" s="51"/>
      <c r="C176" s="26"/>
      <c r="D176" s="51" t="s">
        <v>494</v>
      </c>
      <c r="E176" s="26"/>
      <c r="F176" s="51"/>
      <c r="H176" s="51"/>
    </row>
    <row r="177" spans="2:8" x14ac:dyDescent="0.25">
      <c r="B177" s="51"/>
      <c r="C177" s="26"/>
      <c r="D177" s="51" t="s">
        <v>495</v>
      </c>
      <c r="E177" s="26"/>
      <c r="F177" s="51"/>
      <c r="H177" s="51"/>
    </row>
    <row r="178" spans="2:8" x14ac:dyDescent="0.25">
      <c r="B178" s="51"/>
      <c r="C178" s="26"/>
      <c r="D178" s="51" t="s">
        <v>496</v>
      </c>
      <c r="E178" s="26"/>
      <c r="F178" s="51"/>
      <c r="H178" s="51"/>
    </row>
    <row r="179" spans="2:8" x14ac:dyDescent="0.25">
      <c r="B179" s="51"/>
      <c r="C179" s="26"/>
      <c r="D179" s="51" t="s">
        <v>497</v>
      </c>
      <c r="E179" s="26"/>
      <c r="F179" s="51"/>
      <c r="H179" s="51"/>
    </row>
    <row r="180" spans="2:8" x14ac:dyDescent="0.25">
      <c r="B180" s="51"/>
      <c r="C180" s="26"/>
      <c r="D180" s="51" t="s">
        <v>498</v>
      </c>
      <c r="E180" s="26"/>
      <c r="F180" s="51"/>
      <c r="H180" s="51"/>
    </row>
    <row r="181" spans="2:8" x14ac:dyDescent="0.25">
      <c r="B181" s="51"/>
      <c r="C181" s="26"/>
      <c r="D181" s="51" t="s">
        <v>499</v>
      </c>
      <c r="E181" s="26"/>
      <c r="F181" s="51"/>
      <c r="H181" s="51"/>
    </row>
    <row r="182" spans="2:8" x14ac:dyDescent="0.25">
      <c r="B182" s="51"/>
      <c r="C182" s="26"/>
      <c r="D182" s="51" t="s">
        <v>500</v>
      </c>
      <c r="E182" s="26"/>
      <c r="F182" s="51"/>
      <c r="H182" s="51"/>
    </row>
    <row r="183" spans="2:8" x14ac:dyDescent="0.25">
      <c r="B183" s="51"/>
      <c r="C183" s="26"/>
      <c r="D183" s="51" t="s">
        <v>501</v>
      </c>
      <c r="E183" s="26"/>
      <c r="F183" s="51"/>
      <c r="H183" s="51"/>
    </row>
    <row r="184" spans="2:8" x14ac:dyDescent="0.25">
      <c r="B184" s="51"/>
      <c r="C184" s="26"/>
      <c r="D184" s="51" t="s">
        <v>502</v>
      </c>
      <c r="E184" s="26"/>
      <c r="F184" s="51"/>
      <c r="H184" s="51"/>
    </row>
    <row r="185" spans="2:8" x14ac:dyDescent="0.25">
      <c r="B185" s="51"/>
      <c r="C185" s="26"/>
      <c r="D185" s="51" t="s">
        <v>503</v>
      </c>
      <c r="E185" s="26"/>
      <c r="F185" s="51"/>
      <c r="H185" s="51"/>
    </row>
    <row r="186" spans="2:8" x14ac:dyDescent="0.25">
      <c r="B186" s="51"/>
      <c r="C186" s="26"/>
      <c r="D186" s="51" t="s">
        <v>504</v>
      </c>
      <c r="E186" s="26"/>
      <c r="F186" s="51"/>
      <c r="H186" s="51"/>
    </row>
    <row r="187" spans="2:8" x14ac:dyDescent="0.25">
      <c r="B187" s="51"/>
      <c r="C187" s="26"/>
      <c r="D187" s="51" t="s">
        <v>505</v>
      </c>
      <c r="E187" s="26"/>
      <c r="F187" s="51"/>
      <c r="H187" s="51"/>
    </row>
    <row r="188" spans="2:8" x14ac:dyDescent="0.25">
      <c r="B188" s="51"/>
      <c r="C188" s="26"/>
      <c r="D188" s="51" t="s">
        <v>506</v>
      </c>
      <c r="E188" s="26"/>
      <c r="F188" s="51"/>
      <c r="H188" s="51"/>
    </row>
    <row r="189" spans="2:8" x14ac:dyDescent="0.25">
      <c r="B189" s="51"/>
      <c r="C189" s="26"/>
      <c r="D189" s="51" t="s">
        <v>507</v>
      </c>
      <c r="E189" s="26"/>
      <c r="F189" s="51"/>
      <c r="H189" s="51"/>
    </row>
    <row r="190" spans="2:8" x14ac:dyDescent="0.25">
      <c r="B190" s="51"/>
      <c r="C190" s="26"/>
      <c r="D190" s="51" t="s">
        <v>508</v>
      </c>
      <c r="E190" s="26"/>
      <c r="F190" s="51"/>
      <c r="H190" s="51"/>
    </row>
    <row r="191" spans="2:8" x14ac:dyDescent="0.25">
      <c r="B191" s="51"/>
      <c r="C191" s="26"/>
      <c r="D191" s="51" t="s">
        <v>509</v>
      </c>
      <c r="E191" s="26"/>
      <c r="F191" s="51"/>
      <c r="H191" s="51"/>
    </row>
    <row r="192" spans="2:8" x14ac:dyDescent="0.25">
      <c r="B192" s="51"/>
      <c r="C192" s="26"/>
      <c r="D192" s="51" t="s">
        <v>510</v>
      </c>
      <c r="E192" s="26"/>
      <c r="F192" s="51"/>
      <c r="H192" s="51"/>
    </row>
    <row r="193" spans="2:8" x14ac:dyDescent="0.25">
      <c r="B193" s="51"/>
      <c r="C193" s="26"/>
      <c r="D193" s="51" t="s">
        <v>511</v>
      </c>
      <c r="E193" s="26"/>
      <c r="F193" s="51"/>
      <c r="H193" s="51"/>
    </row>
    <row r="194" spans="2:8" x14ac:dyDescent="0.25">
      <c r="B194" s="51"/>
      <c r="C194" s="26"/>
      <c r="D194" s="51" t="s">
        <v>512</v>
      </c>
      <c r="E194" s="26"/>
      <c r="F194" s="51"/>
      <c r="H194" s="51"/>
    </row>
    <row r="195" spans="2:8" x14ac:dyDescent="0.25">
      <c r="B195" s="51"/>
      <c r="C195" s="26"/>
      <c r="D195" s="51" t="s">
        <v>513</v>
      </c>
      <c r="E195" s="26"/>
      <c r="F195" s="51"/>
      <c r="H195" s="51"/>
    </row>
    <row r="196" spans="2:8" x14ac:dyDescent="0.25">
      <c r="B196" s="51"/>
      <c r="C196" s="26"/>
      <c r="D196" s="51" t="s">
        <v>514</v>
      </c>
      <c r="E196" s="26"/>
      <c r="F196" s="51"/>
      <c r="H196" s="51"/>
    </row>
    <row r="197" spans="2:8" x14ac:dyDescent="0.25">
      <c r="B197" s="51"/>
      <c r="C197" s="26"/>
      <c r="D197" s="51" t="s">
        <v>515</v>
      </c>
      <c r="E197" s="26"/>
      <c r="F197" s="51"/>
      <c r="H197" s="51"/>
    </row>
    <row r="198" spans="2:8" x14ac:dyDescent="0.25">
      <c r="B198" s="51"/>
      <c r="C198" s="26"/>
      <c r="D198" s="51"/>
      <c r="E198" s="26"/>
      <c r="F198" s="51"/>
      <c r="H198" s="51"/>
    </row>
    <row r="199" spans="2:8" x14ac:dyDescent="0.25">
      <c r="B199" s="51"/>
      <c r="C199" s="26"/>
      <c r="D199" s="51"/>
      <c r="E199" s="26"/>
      <c r="F199" s="51"/>
      <c r="H199" s="51"/>
    </row>
    <row r="200" spans="2:8" x14ac:dyDescent="0.25">
      <c r="B200" s="51"/>
      <c r="C200" s="26"/>
      <c r="D200" s="51"/>
      <c r="E200" s="26"/>
      <c r="F200" s="51"/>
      <c r="H200" s="51"/>
    </row>
    <row r="201" spans="2:8" x14ac:dyDescent="0.25">
      <c r="B201" s="51"/>
      <c r="C201" s="26"/>
      <c r="D201" s="51"/>
      <c r="E201" s="26"/>
      <c r="F201" s="51"/>
      <c r="H201" s="51"/>
    </row>
    <row r="202" spans="2:8" x14ac:dyDescent="0.25">
      <c r="B202" s="51"/>
      <c r="C202" s="26"/>
      <c r="D202" s="51"/>
      <c r="E202" s="26"/>
      <c r="F202" s="51"/>
      <c r="H202" s="51"/>
    </row>
    <row r="203" spans="2:8" x14ac:dyDescent="0.25">
      <c r="B203" s="51"/>
      <c r="C203" s="26"/>
      <c r="D203" s="51"/>
      <c r="E203" s="26"/>
      <c r="F203" s="51"/>
      <c r="H203" s="51"/>
    </row>
    <row r="204" spans="2:8" x14ac:dyDescent="0.25">
      <c r="B204" s="51"/>
      <c r="C204" s="26"/>
      <c r="D204" s="51"/>
      <c r="E204" s="26"/>
      <c r="F204" s="51"/>
      <c r="H204" s="51"/>
    </row>
    <row r="205" spans="2:8" x14ac:dyDescent="0.25">
      <c r="B205" s="51"/>
      <c r="C205" s="26"/>
      <c r="D205" s="51"/>
      <c r="E205" s="26"/>
      <c r="F205" s="51"/>
      <c r="H205" s="51"/>
    </row>
    <row r="206" spans="2:8" x14ac:dyDescent="0.25">
      <c r="B206" s="51"/>
      <c r="C206" s="26"/>
      <c r="D206" s="51"/>
      <c r="E206" s="26"/>
      <c r="F206" s="51"/>
      <c r="H206" s="51"/>
    </row>
    <row r="207" spans="2:8" x14ac:dyDescent="0.25">
      <c r="B207" s="51"/>
      <c r="C207" s="26"/>
      <c r="D207" s="51"/>
      <c r="E207" s="26"/>
      <c r="F207" s="51"/>
      <c r="H207" s="51"/>
    </row>
    <row r="208" spans="2:8" x14ac:dyDescent="0.25">
      <c r="B208" s="51"/>
      <c r="C208" s="26"/>
      <c r="D208" s="51"/>
      <c r="E208" s="26"/>
      <c r="F208" s="51"/>
      <c r="H208" s="51"/>
    </row>
    <row r="209" spans="2:8" x14ac:dyDescent="0.25">
      <c r="B209" s="51"/>
      <c r="C209" s="26"/>
      <c r="D209" s="51"/>
      <c r="E209" s="26"/>
      <c r="F209" s="51"/>
      <c r="H209" s="51"/>
    </row>
    <row r="210" spans="2:8" x14ac:dyDescent="0.25">
      <c r="B210" s="51"/>
      <c r="C210" s="26"/>
      <c r="D210" s="51"/>
      <c r="E210" s="26"/>
      <c r="F210" s="51"/>
      <c r="H210" s="51"/>
    </row>
    <row r="211" spans="2:8" x14ac:dyDescent="0.25">
      <c r="B211" s="51"/>
      <c r="C211" s="26"/>
      <c r="D211" s="51"/>
      <c r="E211" s="26"/>
      <c r="F211" s="51"/>
      <c r="H211" s="51"/>
    </row>
    <row r="212" spans="2:8" x14ac:dyDescent="0.25">
      <c r="B212" s="51"/>
      <c r="C212" s="26"/>
      <c r="D212" s="51"/>
      <c r="E212" s="26"/>
      <c r="F212" s="51"/>
      <c r="H212" s="51"/>
    </row>
    <row r="213" spans="2:8" x14ac:dyDescent="0.25">
      <c r="B213" s="51"/>
      <c r="C213" s="26"/>
      <c r="D213" s="51"/>
      <c r="E213" s="26"/>
      <c r="F213" s="51"/>
      <c r="H213" s="51"/>
    </row>
    <row r="214" spans="2:8" x14ac:dyDescent="0.25">
      <c r="B214" s="51"/>
      <c r="C214" s="26"/>
      <c r="D214" s="51"/>
      <c r="E214" s="26"/>
      <c r="F214" s="51"/>
      <c r="H214" s="51"/>
    </row>
    <row r="215" spans="2:8" x14ac:dyDescent="0.25">
      <c r="B215" s="51"/>
      <c r="C215" s="26"/>
      <c r="D215" s="51"/>
      <c r="E215" s="26"/>
      <c r="F215" s="51"/>
      <c r="H215" s="51"/>
    </row>
    <row r="216" spans="2:8" x14ac:dyDescent="0.25">
      <c r="B216" s="51"/>
      <c r="C216" s="26"/>
      <c r="D216" s="51"/>
      <c r="E216" s="26"/>
      <c r="F216" s="51"/>
      <c r="H216" s="51"/>
    </row>
    <row r="217" spans="2:8" x14ac:dyDescent="0.25">
      <c r="B217" s="51"/>
      <c r="C217" s="26"/>
      <c r="D217" s="51"/>
      <c r="E217" s="26"/>
      <c r="F217" s="51"/>
      <c r="H217" s="51"/>
    </row>
    <row r="218" spans="2:8" x14ac:dyDescent="0.25">
      <c r="B218" s="51"/>
      <c r="C218" s="26"/>
      <c r="D218" s="51"/>
      <c r="E218" s="26"/>
      <c r="F218" s="51"/>
      <c r="H218" s="51"/>
    </row>
    <row r="219" spans="2:8" x14ac:dyDescent="0.25">
      <c r="B219" s="51"/>
      <c r="C219" s="26"/>
      <c r="D219" s="51"/>
      <c r="E219" s="26"/>
      <c r="F219" s="51"/>
      <c r="H219" s="51"/>
    </row>
    <row r="220" spans="2:8" x14ac:dyDescent="0.25">
      <c r="B220" s="51"/>
      <c r="C220" s="26"/>
      <c r="D220" s="51"/>
      <c r="E220" s="26"/>
      <c r="F220" s="51"/>
      <c r="H220" s="51"/>
    </row>
    <row r="221" spans="2:8" x14ac:dyDescent="0.25">
      <c r="B221" s="51"/>
      <c r="C221" s="26"/>
      <c r="D221" s="51"/>
      <c r="E221" s="26"/>
      <c r="F221" s="51"/>
      <c r="H221" s="51"/>
    </row>
    <row r="222" spans="2:8" x14ac:dyDescent="0.25">
      <c r="B222" s="51"/>
      <c r="C222" s="26"/>
      <c r="D222" s="51"/>
      <c r="E222" s="26"/>
      <c r="F222" s="51"/>
      <c r="H222" s="51"/>
    </row>
    <row r="223" spans="2:8" x14ac:dyDescent="0.25">
      <c r="B223" s="51"/>
      <c r="C223" s="26"/>
      <c r="D223" s="51"/>
      <c r="E223" s="26"/>
      <c r="F223" s="51"/>
      <c r="H223" s="51"/>
    </row>
    <row r="224" spans="2:8" x14ac:dyDescent="0.25">
      <c r="B224" s="51"/>
      <c r="C224" s="26"/>
      <c r="D224" s="51"/>
      <c r="E224" s="26"/>
      <c r="F224" s="51"/>
      <c r="H224" s="51"/>
    </row>
    <row r="225" spans="2:8" x14ac:dyDescent="0.25">
      <c r="B225" s="51"/>
      <c r="C225" s="26"/>
      <c r="D225" s="51"/>
      <c r="E225" s="26"/>
      <c r="F225" s="51"/>
      <c r="H225" s="51"/>
    </row>
    <row r="226" spans="2:8" x14ac:dyDescent="0.25">
      <c r="B226" s="51"/>
      <c r="C226" s="26"/>
      <c r="D226" s="51"/>
      <c r="E226" s="26"/>
      <c r="F226" s="51"/>
      <c r="H226" s="51"/>
    </row>
    <row r="227" spans="2:8" x14ac:dyDescent="0.25">
      <c r="B227" s="51"/>
      <c r="C227" s="26"/>
      <c r="D227" s="51"/>
      <c r="E227" s="26"/>
      <c r="F227" s="51"/>
      <c r="H227" s="51"/>
    </row>
    <row r="228" spans="2:8" x14ac:dyDescent="0.25">
      <c r="B228" s="51"/>
      <c r="C228" s="26"/>
      <c r="D228" s="51"/>
      <c r="E228" s="26"/>
      <c r="F228" s="51"/>
      <c r="H228" s="51"/>
    </row>
    <row r="229" spans="2:8" x14ac:dyDescent="0.25">
      <c r="B229" s="51"/>
      <c r="C229" s="26"/>
      <c r="D229" s="51"/>
      <c r="E229" s="26"/>
      <c r="F229" s="51"/>
      <c r="H229" s="51"/>
    </row>
    <row r="230" spans="2:8" x14ac:dyDescent="0.25">
      <c r="B230" s="51"/>
      <c r="C230" s="26"/>
      <c r="D230" s="51"/>
      <c r="E230" s="26"/>
      <c r="F230" s="51"/>
      <c r="H230" s="51"/>
    </row>
    <row r="231" spans="2:8" x14ac:dyDescent="0.25">
      <c r="B231" s="51"/>
      <c r="C231" s="26"/>
      <c r="D231" s="51"/>
      <c r="E231" s="26"/>
      <c r="F231" s="51"/>
      <c r="H231" s="51"/>
    </row>
    <row r="232" spans="2:8" x14ac:dyDescent="0.25">
      <c r="B232" s="51"/>
      <c r="C232" s="26"/>
      <c r="D232" s="51"/>
      <c r="E232" s="26"/>
      <c r="F232" s="51"/>
      <c r="H232" s="51"/>
    </row>
    <row r="233" spans="2:8" x14ac:dyDescent="0.25">
      <c r="B233" s="51"/>
      <c r="C233" s="26"/>
      <c r="D233" s="51"/>
      <c r="E233" s="26"/>
      <c r="F233" s="51"/>
      <c r="H233" s="51"/>
    </row>
    <row r="234" spans="2:8" x14ac:dyDescent="0.25">
      <c r="B234" s="51"/>
      <c r="C234" s="26"/>
      <c r="D234" s="51"/>
      <c r="E234" s="26"/>
      <c r="F234" s="51"/>
      <c r="H234" s="51"/>
    </row>
    <row r="235" spans="2:8" x14ac:dyDescent="0.25">
      <c r="B235" s="51"/>
      <c r="C235" s="26"/>
      <c r="D235" s="51"/>
      <c r="E235" s="26"/>
      <c r="F235" s="51"/>
      <c r="H235" s="51"/>
    </row>
    <row r="236" spans="2:8" x14ac:dyDescent="0.25">
      <c r="B236" s="51"/>
      <c r="C236" s="26"/>
      <c r="D236" s="51"/>
      <c r="E236" s="26"/>
      <c r="F236" s="51"/>
      <c r="H236" s="51"/>
    </row>
    <row r="237" spans="2:8" x14ac:dyDescent="0.25">
      <c r="B237" s="51"/>
      <c r="C237" s="26"/>
      <c r="D237" s="51"/>
      <c r="E237" s="26"/>
      <c r="F237" s="51"/>
      <c r="H237" s="51"/>
    </row>
    <row r="238" spans="2:8" x14ac:dyDescent="0.25">
      <c r="B238" s="51"/>
      <c r="C238" s="26"/>
      <c r="D238" s="51"/>
      <c r="E238" s="26"/>
      <c r="F238" s="51"/>
      <c r="H238" s="51"/>
    </row>
    <row r="239" spans="2:8" x14ac:dyDescent="0.25">
      <c r="B239" s="51"/>
      <c r="C239" s="26"/>
      <c r="D239" s="51"/>
      <c r="E239" s="26"/>
      <c r="F239" s="51"/>
      <c r="H239" s="51"/>
    </row>
    <row r="240" spans="2:8" x14ac:dyDescent="0.25">
      <c r="B240" s="51"/>
      <c r="C240" s="26"/>
      <c r="D240" s="51"/>
      <c r="E240" s="26"/>
      <c r="F240" s="51"/>
      <c r="H240" s="51"/>
    </row>
    <row r="241" spans="2:8" x14ac:dyDescent="0.25">
      <c r="B241" s="51"/>
      <c r="C241" s="26"/>
      <c r="D241" s="51"/>
      <c r="E241" s="26"/>
      <c r="F241" s="51"/>
      <c r="H241" s="51"/>
    </row>
    <row r="242" spans="2:8" x14ac:dyDescent="0.25">
      <c r="B242" s="51"/>
      <c r="C242" s="26"/>
      <c r="D242" s="51"/>
      <c r="E242" s="26"/>
      <c r="F242" s="51"/>
      <c r="H242" s="51"/>
    </row>
    <row r="243" spans="2:8" x14ac:dyDescent="0.25">
      <c r="B243" s="51"/>
      <c r="C243" s="26"/>
      <c r="D243" s="51"/>
      <c r="E243" s="26"/>
      <c r="F243" s="51"/>
      <c r="H243" s="51"/>
    </row>
    <row r="244" spans="2:8" x14ac:dyDescent="0.25">
      <c r="B244" s="51"/>
      <c r="C244" s="26"/>
      <c r="D244" s="51"/>
      <c r="E244" s="26"/>
      <c r="F244" s="51"/>
      <c r="H244" s="51"/>
    </row>
    <row r="245" spans="2:8" x14ac:dyDescent="0.25">
      <c r="B245" s="51"/>
      <c r="C245" s="26"/>
      <c r="D245" s="51"/>
      <c r="E245" s="26"/>
      <c r="F245" s="51"/>
      <c r="H245" s="51"/>
    </row>
    <row r="246" spans="2:8" x14ac:dyDescent="0.25">
      <c r="B246" s="51"/>
      <c r="C246" s="26"/>
      <c r="D246" s="51"/>
      <c r="E246" s="26"/>
      <c r="F246" s="51"/>
      <c r="H246" s="51"/>
    </row>
    <row r="247" spans="2:8" x14ac:dyDescent="0.25">
      <c r="B247" s="51"/>
      <c r="C247" s="26"/>
      <c r="D247" s="51"/>
      <c r="E247" s="26"/>
      <c r="F247" s="51"/>
      <c r="H247" s="51"/>
    </row>
    <row r="248" spans="2:8" x14ac:dyDescent="0.25">
      <c r="B248" s="51"/>
      <c r="C248" s="26"/>
      <c r="D248" s="51"/>
      <c r="E248" s="26"/>
      <c r="F248" s="51"/>
      <c r="H248" s="51"/>
    </row>
    <row r="249" spans="2:8" x14ac:dyDescent="0.25">
      <c r="B249" s="51"/>
      <c r="C249" s="26"/>
      <c r="D249" s="51"/>
      <c r="E249" s="26"/>
      <c r="F249" s="51"/>
      <c r="H249" s="51"/>
    </row>
    <row r="250" spans="2:8" x14ac:dyDescent="0.25">
      <c r="B250" s="51"/>
      <c r="C250" s="26"/>
      <c r="D250" s="51"/>
      <c r="E250" s="26"/>
      <c r="F250" s="51"/>
      <c r="H250" s="51"/>
    </row>
    <row r="251" spans="2:8" x14ac:dyDescent="0.25">
      <c r="B251" s="51"/>
      <c r="C251" s="26"/>
      <c r="D251" s="51"/>
      <c r="E251" s="26"/>
      <c r="F251" s="51"/>
      <c r="H251" s="51"/>
    </row>
    <row r="252" spans="2:8" x14ac:dyDescent="0.25">
      <c r="B252" s="51"/>
      <c r="C252" s="26"/>
      <c r="D252" s="51"/>
      <c r="E252" s="26"/>
      <c r="F252" s="51"/>
      <c r="H252" s="51"/>
    </row>
    <row r="253" spans="2:8" x14ac:dyDescent="0.25">
      <c r="B253" s="51"/>
      <c r="C253" s="26"/>
      <c r="D253" s="51"/>
      <c r="E253" s="26"/>
      <c r="F253" s="51"/>
      <c r="H253" s="51"/>
    </row>
    <row r="254" spans="2:8" x14ac:dyDescent="0.25">
      <c r="B254" s="51"/>
      <c r="C254" s="26"/>
      <c r="D254" s="51"/>
      <c r="E254" s="26"/>
      <c r="F254" s="51"/>
      <c r="H254" s="51"/>
    </row>
    <row r="255" spans="2:8" x14ac:dyDescent="0.25">
      <c r="B255" s="51"/>
      <c r="C255" s="26"/>
      <c r="D255" s="51"/>
      <c r="E255" s="26"/>
      <c r="F255" s="51"/>
      <c r="H255" s="51"/>
    </row>
    <row r="256" spans="2:8" x14ac:dyDescent="0.25">
      <c r="B256" s="51"/>
      <c r="C256" s="26"/>
      <c r="D256" s="51"/>
      <c r="E256" s="26"/>
      <c r="F256" s="51"/>
      <c r="H256" s="51"/>
    </row>
    <row r="257" spans="2:8" x14ac:dyDescent="0.25">
      <c r="B257" s="51"/>
      <c r="C257" s="26"/>
      <c r="D257" s="51"/>
      <c r="E257" s="26"/>
      <c r="F257" s="51"/>
      <c r="H257" s="51"/>
    </row>
    <row r="258" spans="2:8" x14ac:dyDescent="0.25">
      <c r="B258" s="51"/>
      <c r="C258" s="26"/>
      <c r="D258" s="51"/>
      <c r="E258" s="26"/>
      <c r="F258" s="51"/>
      <c r="H258" s="51"/>
    </row>
    <row r="259" spans="2:8" x14ac:dyDescent="0.25">
      <c r="B259" s="51"/>
      <c r="C259" s="26"/>
      <c r="D259" s="51"/>
      <c r="E259" s="26"/>
      <c r="F259" s="51"/>
      <c r="H259" s="51"/>
    </row>
    <row r="260" spans="2:8" x14ac:dyDescent="0.25">
      <c r="B260" s="51"/>
      <c r="C260" s="26"/>
      <c r="D260" s="51"/>
      <c r="E260" s="26"/>
      <c r="F260" s="51"/>
      <c r="H260" s="51"/>
    </row>
    <row r="261" spans="2:8" x14ac:dyDescent="0.25">
      <c r="B261" s="51"/>
      <c r="C261" s="26"/>
      <c r="D261" s="51"/>
      <c r="E261" s="26"/>
      <c r="F261" s="51"/>
      <c r="H261" s="51"/>
    </row>
    <row r="262" spans="2:8" x14ac:dyDescent="0.25">
      <c r="B262" s="51"/>
      <c r="C262" s="26"/>
      <c r="D262" s="51"/>
      <c r="E262" s="26"/>
      <c r="F262" s="51"/>
      <c r="H262" s="51"/>
    </row>
    <row r="263" spans="2:8" x14ac:dyDescent="0.25">
      <c r="B263" s="51"/>
      <c r="C263" s="26"/>
      <c r="D263" s="51"/>
      <c r="E263" s="26"/>
      <c r="F263" s="51"/>
      <c r="H263" s="51"/>
    </row>
    <row r="264" spans="2:8" x14ac:dyDescent="0.25">
      <c r="B264" s="51"/>
      <c r="C264" s="26"/>
      <c r="D264" s="51"/>
      <c r="E264" s="26"/>
      <c r="F264" s="51"/>
      <c r="H264" s="51"/>
    </row>
    <row r="265" spans="2:8" x14ac:dyDescent="0.25">
      <c r="B265" s="51"/>
      <c r="C265" s="26"/>
      <c r="D265" s="51"/>
      <c r="E265" s="26"/>
      <c r="F265" s="51"/>
      <c r="H265" s="51"/>
    </row>
    <row r="266" spans="2:8" x14ac:dyDescent="0.25">
      <c r="B266" s="51"/>
      <c r="C266" s="26"/>
      <c r="D266" s="51"/>
      <c r="E266" s="26"/>
      <c r="F266" s="51"/>
      <c r="H266" s="51"/>
    </row>
    <row r="267" spans="2:8" x14ac:dyDescent="0.25">
      <c r="B267" s="51"/>
      <c r="C267" s="26"/>
      <c r="D267" s="51"/>
      <c r="E267" s="26"/>
      <c r="F267" s="51"/>
      <c r="H267" s="51"/>
    </row>
    <row r="268" spans="2:8" x14ac:dyDescent="0.25">
      <c r="B268" s="51"/>
      <c r="C268" s="26"/>
      <c r="D268" s="51"/>
      <c r="E268" s="26"/>
      <c r="F268" s="51"/>
      <c r="H268" s="51"/>
    </row>
    <row r="269" spans="2:8" x14ac:dyDescent="0.25">
      <c r="B269" s="51"/>
      <c r="C269" s="26"/>
      <c r="D269" s="51"/>
      <c r="E269" s="26"/>
      <c r="F269" s="51"/>
      <c r="H269" s="51"/>
    </row>
    <row r="270" spans="2:8" x14ac:dyDescent="0.25">
      <c r="B270" s="51"/>
      <c r="C270" s="26"/>
      <c r="D270" s="51"/>
      <c r="E270" s="26"/>
      <c r="F270" s="51"/>
      <c r="H270" s="51"/>
    </row>
    <row r="271" spans="2:8" x14ac:dyDescent="0.25">
      <c r="B271" s="51"/>
      <c r="C271" s="26"/>
      <c r="D271" s="51"/>
      <c r="E271" s="26"/>
      <c r="F271" s="51"/>
      <c r="H271" s="51"/>
    </row>
    <row r="272" spans="2:8" x14ac:dyDescent="0.25">
      <c r="B272" s="51"/>
      <c r="C272" s="26"/>
      <c r="D272" s="51"/>
      <c r="E272" s="26"/>
      <c r="F272" s="51"/>
      <c r="H272" s="51"/>
    </row>
    <row r="273" spans="2:8" x14ac:dyDescent="0.25">
      <c r="B273" s="51"/>
      <c r="C273" s="26"/>
      <c r="D273" s="51"/>
      <c r="E273" s="26"/>
      <c r="F273" s="51"/>
      <c r="H273" s="51"/>
    </row>
    <row r="274" spans="2:8" x14ac:dyDescent="0.25">
      <c r="B274" s="51"/>
      <c r="C274" s="26"/>
      <c r="D274" s="51"/>
      <c r="E274" s="26"/>
      <c r="F274" s="51"/>
      <c r="H274" s="51"/>
    </row>
    <row r="275" spans="2:8" x14ac:dyDescent="0.25">
      <c r="B275" s="51"/>
      <c r="C275" s="26"/>
      <c r="D275" s="51"/>
      <c r="E275" s="26"/>
      <c r="F275" s="51"/>
      <c r="H275" s="51"/>
    </row>
    <row r="276" spans="2:8" x14ac:dyDescent="0.25">
      <c r="B276" s="51"/>
      <c r="C276" s="26"/>
      <c r="D276" s="51"/>
      <c r="E276" s="26"/>
      <c r="F276" s="51"/>
      <c r="H276" s="51"/>
    </row>
    <row r="277" spans="2:8" x14ac:dyDescent="0.25">
      <c r="B277" s="51"/>
      <c r="C277" s="26"/>
      <c r="D277" s="51"/>
      <c r="E277" s="26"/>
      <c r="F277" s="51"/>
      <c r="H277" s="51"/>
    </row>
    <row r="278" spans="2:8" x14ac:dyDescent="0.25">
      <c r="B278" s="51"/>
      <c r="C278" s="26"/>
      <c r="D278" s="51"/>
      <c r="E278" s="26"/>
      <c r="F278" s="51"/>
      <c r="H278" s="51"/>
    </row>
    <row r="279" spans="2:8" x14ac:dyDescent="0.25">
      <c r="B279" s="51"/>
      <c r="C279" s="26"/>
      <c r="D279" s="51"/>
      <c r="E279" s="26"/>
      <c r="F279" s="51"/>
      <c r="H279" s="51"/>
    </row>
    <row r="280" spans="2:8" x14ac:dyDescent="0.25">
      <c r="B280" s="51"/>
      <c r="C280" s="26"/>
      <c r="D280" s="51"/>
      <c r="E280" s="26"/>
      <c r="F280" s="51"/>
      <c r="H280" s="51"/>
    </row>
    <row r="281" spans="2:8" x14ac:dyDescent="0.25">
      <c r="B281" s="51"/>
      <c r="C281" s="26"/>
      <c r="D281" s="51"/>
      <c r="E281" s="26"/>
      <c r="F281" s="51"/>
      <c r="H281" s="51"/>
    </row>
    <row r="282" spans="2:8" x14ac:dyDescent="0.25">
      <c r="B282" s="51"/>
      <c r="C282" s="26"/>
      <c r="D282" s="51"/>
      <c r="E282" s="26"/>
      <c r="F282" s="51"/>
      <c r="H282" s="51"/>
    </row>
    <row r="283" spans="2:8" x14ac:dyDescent="0.25">
      <c r="B283" s="51"/>
      <c r="C283" s="26"/>
      <c r="D283" s="51"/>
      <c r="E283" s="26"/>
      <c r="F283" s="51"/>
      <c r="H283" s="51"/>
    </row>
    <row r="284" spans="2:8" x14ac:dyDescent="0.25">
      <c r="B284" s="51"/>
      <c r="C284" s="26"/>
      <c r="D284" s="51"/>
      <c r="E284" s="26"/>
      <c r="F284" s="51"/>
      <c r="H284" s="51"/>
    </row>
    <row r="285" spans="2:8" x14ac:dyDescent="0.25">
      <c r="B285" s="51"/>
      <c r="C285" s="26"/>
      <c r="D285" s="51"/>
      <c r="E285" s="26"/>
      <c r="F285" s="51"/>
      <c r="H285" s="51"/>
    </row>
    <row r="286" spans="2:8" x14ac:dyDescent="0.25">
      <c r="B286" s="51"/>
      <c r="C286" s="26"/>
      <c r="D286" s="51"/>
      <c r="E286" s="26"/>
      <c r="F286" s="51"/>
      <c r="H286" s="51"/>
    </row>
    <row r="287" spans="2:8" x14ac:dyDescent="0.25">
      <c r="B287" s="51"/>
      <c r="C287" s="26"/>
      <c r="D287" s="51"/>
      <c r="E287" s="26"/>
      <c r="F287" s="51"/>
      <c r="H287" s="51"/>
    </row>
    <row r="288" spans="2:8" x14ac:dyDescent="0.25">
      <c r="B288" s="51"/>
      <c r="C288" s="26"/>
      <c r="D288" s="51"/>
      <c r="E288" s="26"/>
      <c r="F288" s="51"/>
      <c r="H288" s="51"/>
    </row>
    <row r="289" spans="2:8" x14ac:dyDescent="0.25">
      <c r="B289" s="51"/>
      <c r="C289" s="26"/>
      <c r="D289" s="51"/>
      <c r="E289" s="26"/>
      <c r="F289" s="51"/>
      <c r="H289" s="51"/>
    </row>
    <row r="290" spans="2:8" x14ac:dyDescent="0.25">
      <c r="B290" s="51"/>
      <c r="C290" s="26"/>
      <c r="D290" s="51"/>
      <c r="E290" s="26"/>
      <c r="F290" s="51"/>
      <c r="H290" s="51"/>
    </row>
    <row r="291" spans="2:8" x14ac:dyDescent="0.25">
      <c r="B291" s="51"/>
      <c r="C291" s="26"/>
      <c r="D291" s="51"/>
      <c r="E291" s="26"/>
      <c r="F291" s="51"/>
      <c r="H291" s="51"/>
    </row>
    <row r="292" spans="2:8" x14ac:dyDescent="0.25">
      <c r="B292" s="51"/>
      <c r="C292" s="26"/>
      <c r="D292" s="51"/>
      <c r="E292" s="26"/>
      <c r="F292" s="51"/>
      <c r="H292" s="51"/>
    </row>
    <row r="293" spans="2:8" x14ac:dyDescent="0.25">
      <c r="B293" s="51"/>
      <c r="C293" s="26"/>
      <c r="D293" s="51"/>
      <c r="E293" s="26"/>
      <c r="F293" s="51"/>
      <c r="H293" s="51"/>
    </row>
    <row r="294" spans="2:8" x14ac:dyDescent="0.25">
      <c r="B294" s="51"/>
      <c r="C294" s="26"/>
      <c r="D294" s="51"/>
      <c r="E294" s="26"/>
      <c r="F294" s="51"/>
      <c r="H294" s="51"/>
    </row>
    <row r="295" spans="2:8" x14ac:dyDescent="0.25">
      <c r="B295" s="51"/>
      <c r="C295" s="26"/>
      <c r="D295" s="51"/>
      <c r="E295" s="26"/>
      <c r="F295" s="51"/>
      <c r="H295" s="51"/>
    </row>
    <row r="296" spans="2:8" x14ac:dyDescent="0.25">
      <c r="B296" s="51"/>
      <c r="C296" s="26"/>
      <c r="D296" s="51"/>
      <c r="E296" s="26"/>
      <c r="F296" s="51"/>
      <c r="H296" s="51"/>
    </row>
    <row r="297" spans="2:8" x14ac:dyDescent="0.25">
      <c r="B297" s="51"/>
      <c r="C297" s="26"/>
      <c r="D297" s="51"/>
      <c r="E297" s="26"/>
      <c r="F297" s="51"/>
      <c r="H297" s="51"/>
    </row>
    <row r="298" spans="2:8" x14ac:dyDescent="0.25">
      <c r="B298" s="51"/>
      <c r="C298" s="26"/>
      <c r="D298" s="51"/>
      <c r="E298" s="26"/>
      <c r="F298" s="51"/>
      <c r="H298" s="51"/>
    </row>
    <row r="299" spans="2:8" x14ac:dyDescent="0.25">
      <c r="B299" s="51"/>
      <c r="C299" s="26"/>
      <c r="D299" s="51"/>
      <c r="E299" s="26"/>
      <c r="F299" s="51"/>
      <c r="H299" s="51"/>
    </row>
    <row r="300" spans="2:8" x14ac:dyDescent="0.25">
      <c r="B300" s="51"/>
      <c r="C300" s="26"/>
      <c r="D300" s="51"/>
      <c r="E300" s="26"/>
      <c r="F300" s="51"/>
      <c r="H300" s="51"/>
    </row>
    <row r="301" spans="2:8" x14ac:dyDescent="0.25">
      <c r="B301" s="51"/>
      <c r="C301" s="26"/>
      <c r="D301" s="51"/>
      <c r="E301" s="26"/>
      <c r="F301" s="51"/>
      <c r="H301" s="51"/>
    </row>
    <row r="302" spans="2:8" x14ac:dyDescent="0.25">
      <c r="B302" s="51"/>
      <c r="C302" s="26"/>
      <c r="D302" s="51"/>
      <c r="E302" s="26"/>
      <c r="F302" s="51"/>
      <c r="H302" s="51"/>
    </row>
    <row r="303" spans="2:8" x14ac:dyDescent="0.25">
      <c r="B303" s="51"/>
      <c r="C303" s="26"/>
      <c r="D303" s="51"/>
      <c r="E303" s="26"/>
      <c r="F303" s="51"/>
      <c r="H303" s="51"/>
    </row>
  </sheetData>
  <sheetProtection algorithmName="SHA-512" hashValue="r1mdqfwJpIiCsWBSc6YbKLVx7YAS7lW26x16KdmXBkPYPc/7hy2wB51OMgx2an40Li6YR0fHp1GfBB6dX14Gqg==" saltValue="iIJEgXNemHi3l4L+Fua6og==" spinCount="100000" sheet="1" objects="1" scenarios="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M143"/>
  <sheetViews>
    <sheetView showGridLines="0" showRowColHeaders="0" tabSelected="1" zoomScaleNormal="76" zoomScalePageLayoutView="76" workbookViewId="0">
      <selection activeCell="F10" sqref="F10"/>
    </sheetView>
  </sheetViews>
  <sheetFormatPr defaultColWidth="8.81640625" defaultRowHeight="12.5" x14ac:dyDescent="0.25"/>
  <cols>
    <col min="1" max="1" width="29.81640625" customWidth="1"/>
    <col min="2" max="2" width="8.81640625" style="26" hidden="1" customWidth="1"/>
    <col min="3" max="3" width="45.1796875" style="26" hidden="1" customWidth="1"/>
    <col min="4" max="4" width="41.453125" style="26" hidden="1" customWidth="1"/>
    <col min="5" max="5" width="41.453125" customWidth="1"/>
    <col min="6" max="6" width="36.36328125" customWidth="1"/>
    <col min="7" max="7" width="15.453125" style="22" customWidth="1"/>
    <col min="8" max="8" width="0.453125" customWidth="1"/>
    <col min="9" max="9" width="2.36328125" customWidth="1"/>
    <col min="10" max="10" width="0.453125" style="26" customWidth="1"/>
    <col min="11" max="11" width="29.81640625" bestFit="1" customWidth="1"/>
    <col min="12" max="12" width="30.1796875" customWidth="1"/>
    <col min="13" max="13" width="18.6328125" bestFit="1" customWidth="1"/>
  </cols>
  <sheetData>
    <row r="1" spans="2:13" x14ac:dyDescent="0.25">
      <c r="B1" s="49" t="s">
        <v>516</v>
      </c>
      <c r="C1" s="49" t="s">
        <v>516</v>
      </c>
      <c r="D1" s="49" t="s">
        <v>516</v>
      </c>
      <c r="E1" s="26"/>
      <c r="F1" s="26"/>
      <c r="H1" s="26"/>
      <c r="I1" s="26"/>
      <c r="K1" s="26"/>
      <c r="L1" s="26"/>
      <c r="M1" s="26"/>
    </row>
    <row r="2" spans="2:13" ht="19.5" x14ac:dyDescent="0.35">
      <c r="E2" s="142" t="s">
        <v>668</v>
      </c>
      <c r="F2" s="142"/>
      <c r="G2" s="142"/>
      <c r="H2" s="26"/>
      <c r="I2" s="41"/>
      <c r="J2" s="41"/>
      <c r="K2" s="41"/>
      <c r="L2" s="41"/>
      <c r="M2" s="41"/>
    </row>
    <row r="3" spans="2:13" s="26" customFormat="1" ht="14.25" customHeight="1" thickBot="1" x14ac:dyDescent="0.4">
      <c r="E3" s="87"/>
      <c r="F3" s="87"/>
      <c r="G3" s="87"/>
      <c r="I3" s="41"/>
      <c r="J3" s="41"/>
      <c r="K3" s="41"/>
      <c r="L3" s="41"/>
      <c r="M3" s="41"/>
    </row>
    <row r="4" spans="2:13" s="1" customFormat="1" ht="15" customHeight="1" thickBot="1" x14ac:dyDescent="0.3">
      <c r="E4" s="138"/>
      <c r="F4" s="139"/>
      <c r="H4" s="26"/>
      <c r="K4" s="21"/>
      <c r="L4" s="21"/>
      <c r="M4" s="21"/>
    </row>
    <row r="5" spans="2:13" ht="15" customHeight="1" x14ac:dyDescent="0.25">
      <c r="E5" s="40" t="s">
        <v>517</v>
      </c>
      <c r="F5" s="93" t="s">
        <v>653</v>
      </c>
      <c r="H5" s="26"/>
      <c r="I5" s="26"/>
      <c r="K5" s="8"/>
      <c r="L5" s="8"/>
      <c r="M5" s="8"/>
    </row>
    <row r="6" spans="2:13" ht="30" customHeight="1" x14ac:dyDescent="0.25">
      <c r="E6" s="39" t="s">
        <v>518</v>
      </c>
      <c r="F6" s="109" t="s">
        <v>736</v>
      </c>
      <c r="H6" s="26"/>
      <c r="I6" s="26"/>
      <c r="K6" s="26"/>
      <c r="L6" s="26"/>
      <c r="M6" s="26"/>
    </row>
    <row r="7" spans="2:13" ht="15" customHeight="1" thickBot="1" x14ac:dyDescent="0.3">
      <c r="E7" s="53" t="s">
        <v>147</v>
      </c>
      <c r="F7" s="94" t="s">
        <v>155</v>
      </c>
      <c r="H7" s="26"/>
      <c r="I7" s="26"/>
      <c r="K7" s="26"/>
      <c r="L7" s="26"/>
      <c r="M7" s="26"/>
    </row>
    <row r="8" spans="2:13" s="26" customFormat="1" ht="17.25" customHeight="1" thickBot="1" x14ac:dyDescent="0.4">
      <c r="E8" s="87"/>
      <c r="F8" s="87"/>
      <c r="I8" s="41"/>
      <c r="J8" s="41"/>
      <c r="K8" s="41"/>
      <c r="L8" s="41"/>
      <c r="M8" s="41"/>
    </row>
    <row r="9" spans="2:13" s="26" customFormat="1" ht="15" customHeight="1" thickBot="1" x14ac:dyDescent="0.3">
      <c r="E9" s="140" t="s">
        <v>519</v>
      </c>
      <c r="F9" s="141"/>
      <c r="K9" s="23"/>
      <c r="L9" s="23"/>
      <c r="M9" s="38"/>
    </row>
    <row r="10" spans="2:13" s="26" customFormat="1" ht="15" customHeight="1" x14ac:dyDescent="0.25">
      <c r="E10" s="40" t="s">
        <v>520</v>
      </c>
      <c r="F10" s="65"/>
      <c r="K10" s="46"/>
      <c r="L10" s="8"/>
      <c r="M10" s="47"/>
    </row>
    <row r="11" spans="2:13" s="26" customFormat="1" ht="15" customHeight="1" x14ac:dyDescent="0.25">
      <c r="E11" s="39" t="s">
        <v>521</v>
      </c>
      <c r="F11" s="66"/>
      <c r="K11" s="5"/>
      <c r="L11" s="5"/>
      <c r="M11" s="5"/>
    </row>
    <row r="12" spans="2:13" s="26" customFormat="1" ht="15" customHeight="1" x14ac:dyDescent="0.25">
      <c r="E12" s="39" t="s">
        <v>522</v>
      </c>
      <c r="F12" s="66"/>
    </row>
    <row r="13" spans="2:13" s="26" customFormat="1" ht="15" customHeight="1" x14ac:dyDescent="0.25">
      <c r="E13" s="39" t="s">
        <v>523</v>
      </c>
      <c r="F13" s="66"/>
    </row>
    <row r="14" spans="2:13" s="26" customFormat="1" ht="15" customHeight="1" x14ac:dyDescent="0.25">
      <c r="E14" s="39" t="s">
        <v>524</v>
      </c>
      <c r="F14" s="67"/>
    </row>
    <row r="15" spans="2:13" s="26" customFormat="1" ht="15" customHeight="1" x14ac:dyDescent="0.25">
      <c r="E15" s="39" t="s">
        <v>148</v>
      </c>
      <c r="F15" s="66"/>
    </row>
    <row r="16" spans="2:13" s="26" customFormat="1" ht="15" customHeight="1" x14ac:dyDescent="0.25">
      <c r="E16" s="39" t="s">
        <v>525</v>
      </c>
      <c r="F16" s="66"/>
    </row>
    <row r="17" spans="1:13" s="26" customFormat="1" ht="15" customHeight="1" x14ac:dyDescent="0.25">
      <c r="E17" s="39" t="s">
        <v>526</v>
      </c>
      <c r="F17" s="83"/>
    </row>
    <row r="18" spans="1:13" ht="15" customHeight="1" x14ac:dyDescent="0.25">
      <c r="A18" s="26"/>
      <c r="E18" s="39" t="s">
        <v>527</v>
      </c>
      <c r="F18" s="85"/>
      <c r="H18" s="26"/>
      <c r="I18" s="26"/>
      <c r="K18" s="26"/>
      <c r="L18" s="26"/>
      <c r="M18" s="26"/>
    </row>
    <row r="19" spans="1:13" s="26" customFormat="1" ht="15" customHeight="1" x14ac:dyDescent="0.25">
      <c r="E19" s="39" t="s">
        <v>11</v>
      </c>
      <c r="F19" s="84"/>
    </row>
    <row r="20" spans="1:13" s="26" customFormat="1" ht="15" customHeight="1" x14ac:dyDescent="0.25">
      <c r="E20" s="39" t="s">
        <v>528</v>
      </c>
      <c r="F20" s="84"/>
    </row>
    <row r="21" spans="1:13" s="26" customFormat="1" ht="15" customHeight="1" x14ac:dyDescent="0.25">
      <c r="E21" s="39" t="s">
        <v>529</v>
      </c>
      <c r="F21" s="68"/>
    </row>
    <row r="22" spans="1:13" s="26" customFormat="1" ht="15" customHeight="1" thickBot="1" x14ac:dyDescent="0.3">
      <c r="E22" s="53" t="s">
        <v>530</v>
      </c>
      <c r="F22" s="69"/>
    </row>
    <row r="23" spans="1:13" ht="13" thickBot="1" x14ac:dyDescent="0.3">
      <c r="A23" s="26"/>
      <c r="E23" s="26"/>
      <c r="F23" s="26"/>
      <c r="H23" s="26"/>
      <c r="I23" s="26"/>
      <c r="K23" s="26"/>
      <c r="L23" s="26"/>
      <c r="M23" s="26"/>
    </row>
    <row r="24" spans="1:13" ht="40.5" customHeight="1" x14ac:dyDescent="0.25">
      <c r="A24" s="26"/>
      <c r="E24" s="60" t="s">
        <v>531</v>
      </c>
      <c r="F24" s="61" t="s">
        <v>7</v>
      </c>
      <c r="G24" s="62" t="str">
        <f>"Hourly rate (Gross, " &amp; IF(F7="","TBC",RIGHT(F7,3)) &amp; ")"</f>
        <v>Hourly rate (Gross, GBP)</v>
      </c>
      <c r="H24" s="26"/>
      <c r="I24" s="26"/>
      <c r="K24" s="26"/>
      <c r="L24" s="26"/>
      <c r="M24" s="26"/>
    </row>
    <row r="25" spans="1:13" ht="13.5" customHeight="1" x14ac:dyDescent="0.25">
      <c r="A25" s="26"/>
      <c r="E25" s="26"/>
      <c r="F25" s="26"/>
      <c r="G25" s="26"/>
      <c r="H25" s="26"/>
      <c r="I25" s="26"/>
      <c r="K25" s="26"/>
      <c r="L25" s="26"/>
      <c r="M25" s="26"/>
    </row>
    <row r="26" spans="1:13" x14ac:dyDescent="0.25">
      <c r="A26" s="26"/>
      <c r="E26" s="6" t="s">
        <v>26</v>
      </c>
      <c r="F26" s="58" t="s">
        <v>532</v>
      </c>
      <c r="G26" s="26"/>
      <c r="H26" s="26"/>
      <c r="I26" s="26"/>
      <c r="K26" s="26"/>
      <c r="L26" s="26"/>
      <c r="M26" s="26"/>
    </row>
    <row r="27" spans="1:13" s="26" customFormat="1" hidden="1" x14ac:dyDescent="0.25">
      <c r="A27" s="49" t="s">
        <v>533</v>
      </c>
      <c r="D27" s="26" t="str">
        <f>$E$26</f>
        <v>Agency Management</v>
      </c>
      <c r="E27" s="55"/>
      <c r="F27" s="56"/>
      <c r="G27" s="70"/>
      <c r="I27" s="57" t="s">
        <v>534</v>
      </c>
    </row>
    <row r="28" spans="1:13" s="26" customFormat="1" ht="15.5" x14ac:dyDescent="0.35">
      <c r="A28" s="49"/>
      <c r="B28" s="26">
        <v>1001</v>
      </c>
      <c r="C28" s="26" t="s">
        <v>613</v>
      </c>
      <c r="D28" s="26" t="str">
        <f t="shared" ref="D28:D33" si="0">$E$26</f>
        <v>Agency Management</v>
      </c>
      <c r="E28" s="88" t="s">
        <v>34</v>
      </c>
      <c r="F28" s="89" t="s">
        <v>538</v>
      </c>
      <c r="G28" s="105"/>
      <c r="I28" s="57"/>
    </row>
    <row r="29" spans="1:13" s="26" customFormat="1" ht="15.5" x14ac:dyDescent="0.35">
      <c r="A29" s="49"/>
      <c r="B29" s="26">
        <v>1002</v>
      </c>
      <c r="C29" s="26" t="s">
        <v>614</v>
      </c>
      <c r="D29" s="26" t="str">
        <f t="shared" si="0"/>
        <v>Agency Management</v>
      </c>
      <c r="E29" s="88" t="s">
        <v>42</v>
      </c>
      <c r="F29" s="89" t="s">
        <v>42</v>
      </c>
      <c r="G29" s="105"/>
      <c r="I29" s="57"/>
    </row>
    <row r="30" spans="1:13" s="26" customFormat="1" ht="15.5" x14ac:dyDescent="0.35">
      <c r="A30" s="49"/>
      <c r="B30" s="26">
        <v>1003</v>
      </c>
      <c r="C30" s="26" t="s">
        <v>615</v>
      </c>
      <c r="D30" s="26" t="str">
        <f t="shared" si="0"/>
        <v>Agency Management</v>
      </c>
      <c r="E30" s="88" t="s">
        <v>45</v>
      </c>
      <c r="F30" s="89" t="s">
        <v>535</v>
      </c>
      <c r="G30" s="105"/>
      <c r="I30" s="57"/>
    </row>
    <row r="31" spans="1:13" s="26" customFormat="1" ht="15.5" x14ac:dyDescent="0.35">
      <c r="A31" s="49"/>
      <c r="B31" s="26">
        <v>1004</v>
      </c>
      <c r="C31" s="26" t="s">
        <v>592</v>
      </c>
      <c r="D31" s="26" t="str">
        <f t="shared" si="0"/>
        <v>Agency Management</v>
      </c>
      <c r="E31" s="88" t="s">
        <v>45</v>
      </c>
      <c r="F31" s="89" t="s">
        <v>536</v>
      </c>
      <c r="G31" s="105"/>
      <c r="I31" s="57"/>
    </row>
    <row r="32" spans="1:13" s="26" customFormat="1" ht="15.5" x14ac:dyDescent="0.35">
      <c r="A32" s="49"/>
      <c r="B32" s="26">
        <v>1005</v>
      </c>
      <c r="C32" s="26" t="s">
        <v>652</v>
      </c>
      <c r="D32" s="26" t="str">
        <f t="shared" si="0"/>
        <v>Agency Management</v>
      </c>
      <c r="E32" s="88" t="s">
        <v>45</v>
      </c>
      <c r="F32" s="89" t="s">
        <v>537</v>
      </c>
      <c r="G32" s="105"/>
      <c r="I32" s="57"/>
    </row>
    <row r="33" spans="1:13" s="26" customFormat="1" x14ac:dyDescent="0.25">
      <c r="A33" s="49"/>
      <c r="D33" s="26" t="str">
        <f t="shared" si="0"/>
        <v>Agency Management</v>
      </c>
      <c r="E33" s="55"/>
      <c r="F33" s="56"/>
      <c r="G33" s="70"/>
      <c r="I33" s="57" t="s">
        <v>534</v>
      </c>
    </row>
    <row r="34" spans="1:13" s="26" customFormat="1" x14ac:dyDescent="0.25">
      <c r="A34" s="49"/>
      <c r="D34" s="26" t="str">
        <f>$E$26</f>
        <v>Agency Management</v>
      </c>
      <c r="E34" s="55"/>
      <c r="F34" s="56"/>
      <c r="G34" s="70"/>
      <c r="I34" s="57" t="s">
        <v>534</v>
      </c>
    </row>
    <row r="35" spans="1:13" x14ac:dyDescent="0.25">
      <c r="A35" s="26"/>
      <c r="C35" s="26" t="s">
        <v>593</v>
      </c>
      <c r="E35" s="54" t="s">
        <v>27</v>
      </c>
      <c r="F35" s="59" t="s">
        <v>532</v>
      </c>
      <c r="G35" s="26"/>
      <c r="H35" s="26"/>
      <c r="I35" s="26"/>
      <c r="K35" s="26"/>
      <c r="L35" s="26"/>
      <c r="M35" s="26"/>
    </row>
    <row r="36" spans="1:13" s="26" customFormat="1" hidden="1" x14ac:dyDescent="0.25">
      <c r="A36" s="49" t="s">
        <v>533</v>
      </c>
      <c r="B36" s="26">
        <v>1010</v>
      </c>
      <c r="C36" s="26" t="s">
        <v>593</v>
      </c>
      <c r="D36" s="26" t="str">
        <f t="shared" ref="D36:D48" si="1">$E$35</f>
        <v>Account Management</v>
      </c>
      <c r="E36" s="55"/>
      <c r="F36" s="56"/>
      <c r="G36" s="70"/>
      <c r="I36" s="57" t="s">
        <v>534</v>
      </c>
    </row>
    <row r="37" spans="1:13" ht="15.5" x14ac:dyDescent="0.35">
      <c r="A37" s="26"/>
      <c r="B37" s="26">
        <v>1011</v>
      </c>
      <c r="C37" s="26" t="s">
        <v>616</v>
      </c>
      <c r="D37" s="26" t="str">
        <f t="shared" si="1"/>
        <v>Account Management</v>
      </c>
      <c r="E37" s="88" t="s">
        <v>35</v>
      </c>
      <c r="F37" s="89" t="s">
        <v>654</v>
      </c>
      <c r="G37" s="105"/>
      <c r="H37" s="26"/>
      <c r="I37" s="57"/>
      <c r="K37" s="26"/>
    </row>
    <row r="38" spans="1:13" ht="15.5" x14ac:dyDescent="0.35">
      <c r="A38" s="26"/>
      <c r="B38" s="26">
        <v>1012</v>
      </c>
      <c r="C38" s="26" t="s">
        <v>617</v>
      </c>
      <c r="D38" s="26" t="str">
        <f t="shared" si="1"/>
        <v>Account Management</v>
      </c>
      <c r="E38" s="88" t="s">
        <v>37</v>
      </c>
      <c r="F38" s="89" t="s">
        <v>539</v>
      </c>
      <c r="G38" s="105"/>
      <c r="H38" s="26"/>
      <c r="I38" s="57"/>
      <c r="K38" s="26"/>
    </row>
    <row r="39" spans="1:13" s="26" customFormat="1" ht="15.5" x14ac:dyDescent="0.35">
      <c r="A39" s="49"/>
      <c r="B39" s="26">
        <v>1013</v>
      </c>
      <c r="C39" s="26" t="s">
        <v>618</v>
      </c>
      <c r="D39" s="26" t="str">
        <f t="shared" si="1"/>
        <v>Account Management</v>
      </c>
      <c r="E39" s="88" t="s">
        <v>37</v>
      </c>
      <c r="F39" s="89" t="s">
        <v>540</v>
      </c>
      <c r="G39" s="105"/>
      <c r="I39" s="57"/>
    </row>
    <row r="40" spans="1:13" s="26" customFormat="1" ht="15.5" x14ac:dyDescent="0.35">
      <c r="A40" s="49"/>
      <c r="B40" s="26">
        <v>1014</v>
      </c>
      <c r="C40" s="26" t="s">
        <v>619</v>
      </c>
      <c r="D40" s="26" t="str">
        <f t="shared" si="1"/>
        <v>Account Management</v>
      </c>
      <c r="E40" s="88" t="s">
        <v>40</v>
      </c>
      <c r="F40" s="89" t="s">
        <v>541</v>
      </c>
      <c r="G40" s="105"/>
      <c r="I40" s="57"/>
    </row>
    <row r="41" spans="1:13" s="26" customFormat="1" ht="15.5" x14ac:dyDescent="0.35">
      <c r="A41" s="49"/>
      <c r="B41" s="26">
        <v>1015</v>
      </c>
      <c r="C41" s="26" t="s">
        <v>620</v>
      </c>
      <c r="D41" s="26" t="str">
        <f t="shared" si="1"/>
        <v>Account Management</v>
      </c>
      <c r="E41" s="88" t="s">
        <v>40</v>
      </c>
      <c r="F41" s="89" t="s">
        <v>542</v>
      </c>
      <c r="G41" s="105"/>
      <c r="I41" s="57"/>
    </row>
    <row r="42" spans="1:13" s="26" customFormat="1" ht="15.5" x14ac:dyDescent="0.35">
      <c r="A42" s="49"/>
      <c r="B42" s="26">
        <v>1016</v>
      </c>
      <c r="C42" s="26" t="s">
        <v>621</v>
      </c>
      <c r="D42" s="26" t="str">
        <f t="shared" si="1"/>
        <v>Account Management</v>
      </c>
      <c r="E42" s="88" t="s">
        <v>43</v>
      </c>
      <c r="F42" s="89" t="s">
        <v>543</v>
      </c>
      <c r="G42" s="105"/>
      <c r="I42" s="57"/>
    </row>
    <row r="43" spans="1:13" s="26" customFormat="1" ht="15.5" x14ac:dyDescent="0.35">
      <c r="A43" s="49"/>
      <c r="B43" s="26">
        <v>1017</v>
      </c>
      <c r="C43" s="26" t="s">
        <v>622</v>
      </c>
      <c r="D43" s="26" t="str">
        <f t="shared" si="1"/>
        <v>Account Management</v>
      </c>
      <c r="E43" s="88" t="s">
        <v>43</v>
      </c>
      <c r="F43" s="89" t="s">
        <v>544</v>
      </c>
      <c r="G43" s="105"/>
      <c r="I43" s="57"/>
    </row>
    <row r="44" spans="1:13" s="26" customFormat="1" ht="15.5" x14ac:dyDescent="0.35">
      <c r="A44" s="49"/>
      <c r="B44" s="26">
        <v>1018</v>
      </c>
      <c r="C44" s="26" t="s">
        <v>623</v>
      </c>
      <c r="D44" s="26" t="str">
        <f t="shared" si="1"/>
        <v>Account Management</v>
      </c>
      <c r="E44" s="88" t="s">
        <v>46</v>
      </c>
      <c r="F44" s="89" t="s">
        <v>545</v>
      </c>
      <c r="G44" s="105"/>
      <c r="I44" s="57"/>
    </row>
    <row r="45" spans="1:13" s="26" customFormat="1" ht="15.5" x14ac:dyDescent="0.35">
      <c r="A45" s="49"/>
      <c r="B45" s="26">
        <v>1019</v>
      </c>
      <c r="C45" s="26" t="s">
        <v>624</v>
      </c>
      <c r="D45" s="26" t="str">
        <f t="shared" si="1"/>
        <v>Account Management</v>
      </c>
      <c r="E45" s="88" t="s">
        <v>46</v>
      </c>
      <c r="F45" s="89" t="s">
        <v>546</v>
      </c>
      <c r="G45" s="105"/>
      <c r="I45" s="57"/>
    </row>
    <row r="46" spans="1:13" s="26" customFormat="1" x14ac:dyDescent="0.25">
      <c r="A46" s="49"/>
      <c r="C46" s="26" t="s">
        <v>593</v>
      </c>
      <c r="D46" s="26" t="str">
        <f t="shared" si="1"/>
        <v>Account Management</v>
      </c>
      <c r="E46" s="55"/>
      <c r="F46" s="56"/>
      <c r="G46" s="70"/>
      <c r="I46" s="57" t="s">
        <v>534</v>
      </c>
    </row>
    <row r="47" spans="1:13" s="26" customFormat="1" x14ac:dyDescent="0.25">
      <c r="A47" s="49"/>
      <c r="C47" s="26" t="s">
        <v>593</v>
      </c>
      <c r="D47" s="26" t="str">
        <f t="shared" si="1"/>
        <v>Account Management</v>
      </c>
      <c r="E47" s="55"/>
      <c r="F47" s="56"/>
      <c r="G47" s="70"/>
      <c r="I47" s="57" t="s">
        <v>534</v>
      </c>
    </row>
    <row r="48" spans="1:13" s="26" customFormat="1" x14ac:dyDescent="0.25">
      <c r="A48" s="49"/>
      <c r="C48" s="26" t="s">
        <v>593</v>
      </c>
      <c r="D48" s="26" t="str">
        <f t="shared" si="1"/>
        <v>Account Management</v>
      </c>
      <c r="E48" s="55"/>
      <c r="F48" s="56"/>
      <c r="G48" s="70"/>
      <c r="I48" s="57" t="s">
        <v>534</v>
      </c>
    </row>
    <row r="49" spans="1:11" x14ac:dyDescent="0.25">
      <c r="A49" s="26"/>
      <c r="C49" s="26" t="s">
        <v>593</v>
      </c>
      <c r="E49" s="6" t="s">
        <v>86</v>
      </c>
      <c r="F49" s="58" t="s">
        <v>532</v>
      </c>
      <c r="G49" s="26"/>
      <c r="H49" s="26"/>
      <c r="I49" s="26"/>
      <c r="K49" s="26"/>
    </row>
    <row r="50" spans="1:11" s="26" customFormat="1" hidden="1" x14ac:dyDescent="0.25">
      <c r="A50" s="49" t="s">
        <v>533</v>
      </c>
      <c r="B50" s="26">
        <v>1041</v>
      </c>
      <c r="C50" s="26" t="s">
        <v>593</v>
      </c>
      <c r="D50" s="26" t="str">
        <f t="shared" ref="D50:D61" si="2">$E$49</f>
        <v>Project Management</v>
      </c>
      <c r="E50" s="55"/>
      <c r="F50" s="56"/>
      <c r="G50" s="70"/>
      <c r="I50" s="57" t="s">
        <v>534</v>
      </c>
    </row>
    <row r="51" spans="1:11" ht="15.5" x14ac:dyDescent="0.35">
      <c r="A51" s="26"/>
      <c r="B51" s="26">
        <v>1042</v>
      </c>
      <c r="C51" s="26" t="s">
        <v>625</v>
      </c>
      <c r="D51" s="26" t="str">
        <f t="shared" si="2"/>
        <v>Project Management</v>
      </c>
      <c r="E51" s="88" t="s">
        <v>35</v>
      </c>
      <c r="F51" s="89" t="s">
        <v>547</v>
      </c>
      <c r="G51" s="105"/>
      <c r="H51" s="26"/>
      <c r="I51" s="57"/>
      <c r="K51" s="26"/>
    </row>
    <row r="52" spans="1:11" ht="15.5" x14ac:dyDescent="0.35">
      <c r="A52" s="26"/>
      <c r="B52" s="26">
        <v>1043</v>
      </c>
      <c r="C52" s="26" t="s">
        <v>626</v>
      </c>
      <c r="D52" s="26" t="str">
        <f t="shared" si="2"/>
        <v>Project Management</v>
      </c>
      <c r="E52" s="88" t="s">
        <v>37</v>
      </c>
      <c r="F52" s="89" t="s">
        <v>548</v>
      </c>
      <c r="G52" s="105"/>
      <c r="H52" s="26"/>
      <c r="I52" s="57"/>
      <c r="K52" s="26"/>
    </row>
    <row r="53" spans="1:11" ht="15.5" x14ac:dyDescent="0.35">
      <c r="A53" s="26"/>
      <c r="B53" s="26">
        <v>1044</v>
      </c>
      <c r="C53" s="26" t="s">
        <v>627</v>
      </c>
      <c r="D53" s="26" t="str">
        <f t="shared" si="2"/>
        <v>Project Management</v>
      </c>
      <c r="E53" s="88" t="s">
        <v>37</v>
      </c>
      <c r="F53" s="89" t="s">
        <v>549</v>
      </c>
      <c r="G53" s="105"/>
      <c r="H53" s="26"/>
      <c r="I53" s="57"/>
      <c r="K53" s="26"/>
    </row>
    <row r="54" spans="1:11" ht="15.5" x14ac:dyDescent="0.35">
      <c r="A54" s="26"/>
      <c r="B54" s="26">
        <v>1045</v>
      </c>
      <c r="C54" s="26" t="s">
        <v>628</v>
      </c>
      <c r="D54" s="26" t="str">
        <f t="shared" si="2"/>
        <v>Project Management</v>
      </c>
      <c r="E54" s="88" t="s">
        <v>40</v>
      </c>
      <c r="F54" s="89" t="s">
        <v>544</v>
      </c>
      <c r="G54" s="105"/>
      <c r="H54" s="26"/>
      <c r="I54" s="57"/>
      <c r="K54" s="26"/>
    </row>
    <row r="55" spans="1:11" s="26" customFormat="1" ht="15.5" x14ac:dyDescent="0.35">
      <c r="A55" s="49"/>
      <c r="B55" s="26">
        <v>1046</v>
      </c>
      <c r="C55" s="26" t="s">
        <v>629</v>
      </c>
      <c r="D55" s="26" t="str">
        <f t="shared" si="2"/>
        <v>Project Management</v>
      </c>
      <c r="E55" s="88" t="s">
        <v>46</v>
      </c>
      <c r="F55" s="89" t="s">
        <v>550</v>
      </c>
      <c r="G55" s="105"/>
      <c r="I55" s="57"/>
    </row>
    <row r="56" spans="1:11" s="26" customFormat="1" ht="15.5" x14ac:dyDescent="0.35">
      <c r="A56" s="49"/>
      <c r="B56" s="26">
        <v>1047</v>
      </c>
      <c r="C56" s="26" t="s">
        <v>630</v>
      </c>
      <c r="D56" s="26" t="str">
        <f t="shared" si="2"/>
        <v>Project Management</v>
      </c>
      <c r="E56" s="88" t="s">
        <v>46</v>
      </c>
      <c r="F56" s="89" t="s">
        <v>551</v>
      </c>
      <c r="G56" s="105"/>
      <c r="I56" s="57"/>
    </row>
    <row r="57" spans="1:11" s="26" customFormat="1" ht="15.5" x14ac:dyDescent="0.35">
      <c r="A57" s="49"/>
      <c r="B57" s="26">
        <v>1048</v>
      </c>
      <c r="C57" s="26" t="s">
        <v>594</v>
      </c>
      <c r="D57" s="26" t="str">
        <f t="shared" si="2"/>
        <v>Project Management</v>
      </c>
      <c r="E57" s="88" t="s">
        <v>48</v>
      </c>
      <c r="F57" s="89" t="s">
        <v>552</v>
      </c>
      <c r="G57" s="105"/>
      <c r="I57" s="57"/>
    </row>
    <row r="58" spans="1:11" s="26" customFormat="1" ht="15.5" x14ac:dyDescent="0.35">
      <c r="A58" s="49"/>
      <c r="B58" s="26">
        <v>1049</v>
      </c>
      <c r="C58" s="26" t="s">
        <v>595</v>
      </c>
      <c r="D58" s="26" t="str">
        <f t="shared" si="2"/>
        <v>Project Management</v>
      </c>
      <c r="E58" s="88" t="s">
        <v>48</v>
      </c>
      <c r="F58" s="89" t="s">
        <v>553</v>
      </c>
      <c r="G58" s="105"/>
      <c r="I58" s="57"/>
    </row>
    <row r="59" spans="1:11" s="26" customFormat="1" x14ac:dyDescent="0.25">
      <c r="A59" s="49"/>
      <c r="C59" s="26" t="s">
        <v>593</v>
      </c>
      <c r="D59" s="26" t="str">
        <f t="shared" si="2"/>
        <v>Project Management</v>
      </c>
      <c r="E59" s="55"/>
      <c r="F59" s="56"/>
      <c r="G59" s="70"/>
      <c r="I59" s="57" t="s">
        <v>534</v>
      </c>
    </row>
    <row r="60" spans="1:11" s="26" customFormat="1" x14ac:dyDescent="0.25">
      <c r="A60" s="49"/>
      <c r="C60" s="26" t="s">
        <v>593</v>
      </c>
      <c r="D60" s="26" t="str">
        <f t="shared" si="2"/>
        <v>Project Management</v>
      </c>
      <c r="E60" s="55"/>
      <c r="F60" s="56"/>
      <c r="G60" s="70"/>
      <c r="I60" s="57" t="s">
        <v>534</v>
      </c>
    </row>
    <row r="61" spans="1:11" s="26" customFormat="1" x14ac:dyDescent="0.25">
      <c r="A61" s="49"/>
      <c r="C61" s="26" t="s">
        <v>593</v>
      </c>
      <c r="D61" s="26" t="str">
        <f t="shared" si="2"/>
        <v>Project Management</v>
      </c>
      <c r="E61" s="55"/>
      <c r="F61" s="56"/>
      <c r="G61" s="70"/>
      <c r="I61" s="57" t="s">
        <v>534</v>
      </c>
    </row>
    <row r="62" spans="1:11" x14ac:dyDescent="0.25">
      <c r="A62" s="26"/>
      <c r="C62" s="26" t="s">
        <v>593</v>
      </c>
      <c r="E62" s="6" t="s">
        <v>99</v>
      </c>
      <c r="F62" s="58" t="s">
        <v>532</v>
      </c>
      <c r="G62" s="26"/>
      <c r="H62" s="26"/>
      <c r="I62" s="26"/>
      <c r="K62" s="26"/>
    </row>
    <row r="63" spans="1:11" s="26" customFormat="1" hidden="1" x14ac:dyDescent="0.25">
      <c r="A63" s="49" t="s">
        <v>533</v>
      </c>
      <c r="B63" s="26">
        <v>1060</v>
      </c>
      <c r="C63" s="26" t="s">
        <v>593</v>
      </c>
      <c r="D63" s="26" t="str">
        <f t="shared" ref="D63:D74" si="3">$E$62</f>
        <v>Creative</v>
      </c>
      <c r="E63" s="55"/>
      <c r="F63" s="56"/>
      <c r="G63" s="70"/>
      <c r="I63" s="57" t="s">
        <v>534</v>
      </c>
    </row>
    <row r="64" spans="1:11" s="26" customFormat="1" ht="15.5" x14ac:dyDescent="0.35">
      <c r="A64" s="49"/>
      <c r="B64" s="26">
        <v>1061</v>
      </c>
      <c r="C64" s="26" t="s">
        <v>631</v>
      </c>
      <c r="D64" s="26" t="str">
        <f t="shared" si="3"/>
        <v>Creative</v>
      </c>
      <c r="E64" s="88" t="s">
        <v>37</v>
      </c>
      <c r="F64" s="89" t="s">
        <v>561</v>
      </c>
      <c r="G64" s="105"/>
      <c r="I64" s="57"/>
    </row>
    <row r="65" spans="1:11" s="26" customFormat="1" ht="15.5" x14ac:dyDescent="0.35">
      <c r="A65" s="49"/>
      <c r="B65" s="26">
        <v>1062</v>
      </c>
      <c r="C65" s="26" t="s">
        <v>632</v>
      </c>
      <c r="D65" s="26" t="str">
        <f t="shared" si="3"/>
        <v>Creative</v>
      </c>
      <c r="E65" s="88" t="s">
        <v>37</v>
      </c>
      <c r="F65" s="89" t="s">
        <v>562</v>
      </c>
      <c r="G65" s="105"/>
      <c r="I65" s="57"/>
    </row>
    <row r="66" spans="1:11" s="26" customFormat="1" ht="15.5" x14ac:dyDescent="0.35">
      <c r="A66" s="49"/>
      <c r="B66" s="26">
        <v>1063</v>
      </c>
      <c r="C66" s="26" t="s">
        <v>633</v>
      </c>
      <c r="D66" s="26" t="str">
        <f t="shared" si="3"/>
        <v>Creative</v>
      </c>
      <c r="E66" s="88" t="s">
        <v>40</v>
      </c>
      <c r="F66" s="89" t="s">
        <v>563</v>
      </c>
      <c r="G66" s="105"/>
      <c r="I66" s="57"/>
    </row>
    <row r="67" spans="1:11" s="26" customFormat="1" ht="15.5" x14ac:dyDescent="0.35">
      <c r="A67" s="49"/>
      <c r="B67" s="26">
        <v>1064</v>
      </c>
      <c r="C67" s="26" t="s">
        <v>634</v>
      </c>
      <c r="D67" s="26" t="str">
        <f t="shared" si="3"/>
        <v>Creative</v>
      </c>
      <c r="E67" s="88" t="s">
        <v>40</v>
      </c>
      <c r="F67" s="89" t="s">
        <v>564</v>
      </c>
      <c r="G67" s="105"/>
      <c r="I67" s="57"/>
    </row>
    <row r="68" spans="1:11" s="26" customFormat="1" ht="15.5" x14ac:dyDescent="0.35">
      <c r="A68" s="49"/>
      <c r="B68" s="26">
        <v>1065</v>
      </c>
      <c r="C68" s="26" t="s">
        <v>635</v>
      </c>
      <c r="D68" s="26" t="str">
        <f t="shared" si="3"/>
        <v>Creative</v>
      </c>
      <c r="E68" s="88" t="s">
        <v>43</v>
      </c>
      <c r="F68" s="89" t="s">
        <v>565</v>
      </c>
      <c r="G68" s="105"/>
      <c r="I68" s="57"/>
    </row>
    <row r="69" spans="1:11" s="26" customFormat="1" ht="15.5" x14ac:dyDescent="0.35">
      <c r="A69" s="49"/>
      <c r="B69" s="26">
        <v>1066</v>
      </c>
      <c r="C69" s="26" t="s">
        <v>636</v>
      </c>
      <c r="D69" s="26" t="str">
        <f t="shared" si="3"/>
        <v>Creative</v>
      </c>
      <c r="E69" s="88" t="s">
        <v>43</v>
      </c>
      <c r="F69" s="89" t="s">
        <v>566</v>
      </c>
      <c r="G69" s="105"/>
      <c r="I69" s="57"/>
    </row>
    <row r="70" spans="1:11" s="26" customFormat="1" ht="15.5" x14ac:dyDescent="0.35">
      <c r="A70" s="49"/>
      <c r="B70" s="26">
        <v>1067</v>
      </c>
      <c r="C70" s="26" t="s">
        <v>637</v>
      </c>
      <c r="D70" s="26" t="str">
        <f t="shared" si="3"/>
        <v>Creative</v>
      </c>
      <c r="E70" s="88" t="s">
        <v>46</v>
      </c>
      <c r="F70" s="89" t="s">
        <v>568</v>
      </c>
      <c r="G70" s="105"/>
      <c r="I70" s="57"/>
    </row>
    <row r="71" spans="1:11" s="26" customFormat="1" ht="15.5" x14ac:dyDescent="0.35">
      <c r="A71" s="49"/>
      <c r="B71" s="26">
        <v>1068</v>
      </c>
      <c r="C71" s="26" t="s">
        <v>638</v>
      </c>
      <c r="D71" s="26" t="str">
        <f t="shared" si="3"/>
        <v>Creative</v>
      </c>
      <c r="E71" s="88" t="s">
        <v>46</v>
      </c>
      <c r="F71" s="89" t="s">
        <v>567</v>
      </c>
      <c r="G71" s="105"/>
      <c r="I71" s="57"/>
    </row>
    <row r="72" spans="1:11" s="26" customFormat="1" x14ac:dyDescent="0.25">
      <c r="A72" s="49"/>
      <c r="C72" s="26" t="s">
        <v>593</v>
      </c>
      <c r="D72" s="26" t="str">
        <f t="shared" si="3"/>
        <v>Creative</v>
      </c>
      <c r="E72" s="55"/>
      <c r="F72" s="56"/>
      <c r="G72" s="70"/>
      <c r="I72" s="57" t="s">
        <v>534</v>
      </c>
    </row>
    <row r="73" spans="1:11" s="26" customFormat="1" x14ac:dyDescent="0.25">
      <c r="A73" s="49"/>
      <c r="C73" s="26" t="s">
        <v>593</v>
      </c>
      <c r="D73" s="26" t="str">
        <f t="shared" si="3"/>
        <v>Creative</v>
      </c>
      <c r="E73" s="55"/>
      <c r="F73" s="56"/>
      <c r="G73" s="70"/>
      <c r="I73" s="57" t="s">
        <v>534</v>
      </c>
    </row>
    <row r="74" spans="1:11" s="26" customFormat="1" x14ac:dyDescent="0.25">
      <c r="A74" s="49"/>
      <c r="C74" s="26" t="s">
        <v>593</v>
      </c>
      <c r="D74" s="26" t="str">
        <f t="shared" si="3"/>
        <v>Creative</v>
      </c>
      <c r="E74" s="55"/>
      <c r="F74" s="56"/>
      <c r="G74" s="70"/>
      <c r="I74" s="57" t="s">
        <v>534</v>
      </c>
    </row>
    <row r="75" spans="1:11" x14ac:dyDescent="0.25">
      <c r="A75" s="26"/>
      <c r="C75" s="26" t="s">
        <v>593</v>
      </c>
      <c r="E75" s="6" t="s">
        <v>30</v>
      </c>
      <c r="F75" s="58" t="s">
        <v>532</v>
      </c>
      <c r="G75" s="26"/>
      <c r="H75" s="26"/>
      <c r="I75" s="5"/>
      <c r="J75" s="5"/>
      <c r="K75" s="26"/>
    </row>
    <row r="76" spans="1:11" s="26" customFormat="1" hidden="1" x14ac:dyDescent="0.25">
      <c r="A76" s="49" t="s">
        <v>533</v>
      </c>
      <c r="B76" s="26">
        <v>1073</v>
      </c>
      <c r="C76" s="26" t="s">
        <v>593</v>
      </c>
      <c r="D76" s="26" t="str">
        <f>$E$75</f>
        <v>Analytics, Planning &amp; Strategy</v>
      </c>
      <c r="E76" s="55"/>
      <c r="F76" s="56"/>
      <c r="G76" s="70"/>
      <c r="I76" s="57" t="s">
        <v>534</v>
      </c>
    </row>
    <row r="77" spans="1:11" s="26" customFormat="1" ht="15.5" x14ac:dyDescent="0.35">
      <c r="A77" s="49"/>
      <c r="B77" s="26">
        <v>1074</v>
      </c>
      <c r="C77" s="26" t="s">
        <v>639</v>
      </c>
      <c r="D77" s="26" t="str">
        <f t="shared" ref="D77:D87" si="4">$E$75</f>
        <v>Analytics, Planning &amp; Strategy</v>
      </c>
      <c r="E77" s="88" t="s">
        <v>37</v>
      </c>
      <c r="F77" s="89" t="s">
        <v>570</v>
      </c>
      <c r="G77" s="105"/>
      <c r="I77" s="57"/>
    </row>
    <row r="78" spans="1:11" s="26" customFormat="1" ht="15.5" x14ac:dyDescent="0.35">
      <c r="A78" s="49"/>
      <c r="B78" s="26">
        <v>1075</v>
      </c>
      <c r="C78" s="26" t="s">
        <v>640</v>
      </c>
      <c r="D78" s="26" t="str">
        <f t="shared" si="4"/>
        <v>Analytics, Planning &amp; Strategy</v>
      </c>
      <c r="E78" s="88" t="s">
        <v>37</v>
      </c>
      <c r="F78" s="89" t="s">
        <v>571</v>
      </c>
      <c r="G78" s="105"/>
      <c r="I78" s="57"/>
    </row>
    <row r="79" spans="1:11" s="26" customFormat="1" ht="15.5" x14ac:dyDescent="0.35">
      <c r="A79" s="49"/>
      <c r="B79" s="26">
        <v>1076</v>
      </c>
      <c r="C79" s="26" t="s">
        <v>641</v>
      </c>
      <c r="D79" s="26" t="str">
        <f t="shared" si="4"/>
        <v>Analytics, Planning &amp; Strategy</v>
      </c>
      <c r="E79" s="88" t="s">
        <v>40</v>
      </c>
      <c r="F79" s="89" t="s">
        <v>572</v>
      </c>
      <c r="G79" s="105"/>
      <c r="I79" s="57"/>
    </row>
    <row r="80" spans="1:11" s="26" customFormat="1" ht="15.5" x14ac:dyDescent="0.35">
      <c r="A80" s="49"/>
      <c r="B80" s="26">
        <v>1077</v>
      </c>
      <c r="C80" s="26" t="s">
        <v>602</v>
      </c>
      <c r="D80" s="26" t="str">
        <f t="shared" si="4"/>
        <v>Analytics, Planning &amp; Strategy</v>
      </c>
      <c r="E80" s="88" t="s">
        <v>40</v>
      </c>
      <c r="F80" s="89" t="s">
        <v>655</v>
      </c>
      <c r="G80" s="105"/>
      <c r="I80" s="57"/>
    </row>
    <row r="81" spans="1:11" s="26" customFormat="1" ht="15.5" x14ac:dyDescent="0.35">
      <c r="A81" s="49"/>
      <c r="B81" s="26">
        <v>1078</v>
      </c>
      <c r="C81" s="26" t="s">
        <v>642</v>
      </c>
      <c r="D81" s="26" t="str">
        <f t="shared" si="4"/>
        <v>Analytics, Planning &amp; Strategy</v>
      </c>
      <c r="E81" s="88" t="s">
        <v>43</v>
      </c>
      <c r="F81" s="89" t="s">
        <v>574</v>
      </c>
      <c r="G81" s="105"/>
      <c r="I81" s="57"/>
    </row>
    <row r="82" spans="1:11" s="26" customFormat="1" ht="15.5" x14ac:dyDescent="0.35">
      <c r="A82" s="49"/>
      <c r="B82" s="26">
        <v>1079</v>
      </c>
      <c r="C82" s="26" t="s">
        <v>603</v>
      </c>
      <c r="D82" s="26" t="str">
        <f t="shared" si="4"/>
        <v>Analytics, Planning &amp; Strategy</v>
      </c>
      <c r="E82" s="88" t="s">
        <v>43</v>
      </c>
      <c r="F82" s="89" t="s">
        <v>575</v>
      </c>
      <c r="G82" s="105"/>
      <c r="I82" s="57"/>
    </row>
    <row r="83" spans="1:11" s="26" customFormat="1" ht="15.5" x14ac:dyDescent="0.35">
      <c r="A83" s="49"/>
      <c r="B83" s="26">
        <v>1080</v>
      </c>
      <c r="C83" s="26" t="s">
        <v>643</v>
      </c>
      <c r="D83" s="26" t="str">
        <f t="shared" si="4"/>
        <v>Analytics, Planning &amp; Strategy</v>
      </c>
      <c r="E83" s="88" t="s">
        <v>46</v>
      </c>
      <c r="F83" s="89" t="s">
        <v>576</v>
      </c>
      <c r="G83" s="105"/>
      <c r="I83" s="57"/>
    </row>
    <row r="84" spans="1:11" s="26" customFormat="1" ht="15.5" x14ac:dyDescent="0.35">
      <c r="A84" s="49"/>
      <c r="B84" s="26">
        <v>1081</v>
      </c>
      <c r="C84" s="26" t="s">
        <v>604</v>
      </c>
      <c r="D84" s="26" t="str">
        <f t="shared" si="4"/>
        <v>Analytics, Planning &amp; Strategy</v>
      </c>
      <c r="E84" s="88" t="s">
        <v>46</v>
      </c>
      <c r="F84" s="89" t="s">
        <v>577</v>
      </c>
      <c r="G84" s="105"/>
      <c r="I84" s="57"/>
    </row>
    <row r="85" spans="1:11" s="26" customFormat="1" x14ac:dyDescent="0.25">
      <c r="A85" s="49"/>
      <c r="C85" s="26" t="s">
        <v>593</v>
      </c>
      <c r="D85" s="26" t="str">
        <f t="shared" si="4"/>
        <v>Analytics, Planning &amp; Strategy</v>
      </c>
      <c r="E85" s="55"/>
      <c r="F85" s="56"/>
      <c r="G85" s="70"/>
      <c r="I85" s="57" t="s">
        <v>534</v>
      </c>
    </row>
    <row r="86" spans="1:11" s="26" customFormat="1" x14ac:dyDescent="0.25">
      <c r="A86" s="49"/>
      <c r="C86" s="26" t="s">
        <v>593</v>
      </c>
      <c r="D86" s="26" t="str">
        <f t="shared" si="4"/>
        <v>Analytics, Planning &amp; Strategy</v>
      </c>
      <c r="E86" s="55"/>
      <c r="F86" s="56"/>
      <c r="G86" s="70"/>
      <c r="I86" s="57" t="s">
        <v>534</v>
      </c>
    </row>
    <row r="87" spans="1:11" s="26" customFormat="1" x14ac:dyDescent="0.25">
      <c r="A87" s="49"/>
      <c r="C87" s="26" t="s">
        <v>593</v>
      </c>
      <c r="D87" s="26" t="str">
        <f t="shared" si="4"/>
        <v>Analytics, Planning &amp; Strategy</v>
      </c>
      <c r="E87" s="55"/>
      <c r="F87" s="56"/>
      <c r="G87" s="70"/>
      <c r="I87" s="57" t="s">
        <v>534</v>
      </c>
    </row>
    <row r="88" spans="1:11" x14ac:dyDescent="0.25">
      <c r="A88" s="26"/>
      <c r="C88" s="26" t="s">
        <v>593</v>
      </c>
      <c r="E88" s="6" t="s">
        <v>31</v>
      </c>
      <c r="F88" s="58" t="s">
        <v>532</v>
      </c>
      <c r="G88" s="26"/>
      <c r="H88" s="26"/>
      <c r="I88" s="26"/>
      <c r="K88" s="26"/>
    </row>
    <row r="89" spans="1:11" s="26" customFormat="1" hidden="1" x14ac:dyDescent="0.25">
      <c r="A89" s="49" t="s">
        <v>533</v>
      </c>
      <c r="B89" s="26">
        <v>1086</v>
      </c>
      <c r="C89" s="26" t="s">
        <v>593</v>
      </c>
      <c r="D89" s="26" t="str">
        <f t="shared" ref="D89:D107" si="5">$E$88</f>
        <v>Production &amp; Technology</v>
      </c>
      <c r="E89" s="55"/>
      <c r="F89" s="56"/>
      <c r="G89" s="70"/>
      <c r="I89" s="57" t="s">
        <v>534</v>
      </c>
    </row>
    <row r="90" spans="1:11" ht="15.5" x14ac:dyDescent="0.35">
      <c r="A90" s="26"/>
      <c r="B90" s="26">
        <v>1087</v>
      </c>
      <c r="C90" s="26" t="s">
        <v>644</v>
      </c>
      <c r="D90" s="26" t="str">
        <f t="shared" si="5"/>
        <v>Production &amp; Technology</v>
      </c>
      <c r="E90" s="88" t="s">
        <v>35</v>
      </c>
      <c r="F90" s="89" t="s">
        <v>578</v>
      </c>
      <c r="G90" s="105"/>
      <c r="H90" s="26"/>
      <c r="I90" s="57"/>
      <c r="K90" s="26"/>
    </row>
    <row r="91" spans="1:11" s="26" customFormat="1" ht="15.5" x14ac:dyDescent="0.35">
      <c r="A91" s="49"/>
      <c r="B91" s="26">
        <v>1089</v>
      </c>
      <c r="C91" s="26" t="s">
        <v>646</v>
      </c>
      <c r="D91" s="26" t="str">
        <f t="shared" si="5"/>
        <v>Production &amp; Technology</v>
      </c>
      <c r="E91" s="88" t="s">
        <v>38</v>
      </c>
      <c r="F91" s="89" t="s">
        <v>579</v>
      </c>
      <c r="G91" s="105"/>
      <c r="I91" s="57"/>
    </row>
    <row r="92" spans="1:11" s="26" customFormat="1" ht="15.5" x14ac:dyDescent="0.35">
      <c r="A92" s="49"/>
      <c r="B92" s="26">
        <v>1090</v>
      </c>
      <c r="C92" s="26" t="s">
        <v>647</v>
      </c>
      <c r="D92" s="26" t="str">
        <f t="shared" si="5"/>
        <v>Production &amp; Technology</v>
      </c>
      <c r="E92" s="88" t="s">
        <v>41</v>
      </c>
      <c r="F92" s="89" t="s">
        <v>580</v>
      </c>
      <c r="G92" s="105"/>
      <c r="I92" s="57"/>
    </row>
    <row r="93" spans="1:11" s="26" customFormat="1" ht="15.5" x14ac:dyDescent="0.35">
      <c r="A93" s="49"/>
      <c r="B93" s="26">
        <v>1091</v>
      </c>
      <c r="C93" s="26" t="s">
        <v>648</v>
      </c>
      <c r="D93" s="26" t="str">
        <f t="shared" si="5"/>
        <v>Production &amp; Technology</v>
      </c>
      <c r="E93" s="88" t="s">
        <v>44</v>
      </c>
      <c r="F93" s="89" t="s">
        <v>581</v>
      </c>
      <c r="G93" s="105"/>
      <c r="I93" s="57"/>
    </row>
    <row r="94" spans="1:11" s="26" customFormat="1" ht="15.5" x14ac:dyDescent="0.35">
      <c r="A94" s="49"/>
      <c r="B94" s="26">
        <v>1092</v>
      </c>
      <c r="C94" s="26" t="s">
        <v>649</v>
      </c>
      <c r="D94" s="26" t="str">
        <f t="shared" si="5"/>
        <v>Production &amp; Technology</v>
      </c>
      <c r="E94" s="88" t="s">
        <v>51</v>
      </c>
      <c r="F94" s="89" t="s">
        <v>590</v>
      </c>
      <c r="G94" s="105"/>
      <c r="I94" s="57"/>
    </row>
    <row r="95" spans="1:11" s="26" customFormat="1" ht="15.5" x14ac:dyDescent="0.35">
      <c r="A95" s="49"/>
      <c r="B95" s="26">
        <v>1093</v>
      </c>
      <c r="C95" s="26" t="s">
        <v>650</v>
      </c>
      <c r="D95" s="26" t="str">
        <f t="shared" si="5"/>
        <v>Production &amp; Technology</v>
      </c>
      <c r="E95" s="88" t="s">
        <v>53</v>
      </c>
      <c r="F95" s="89" t="s">
        <v>582</v>
      </c>
      <c r="G95" s="105"/>
      <c r="I95" s="57"/>
    </row>
    <row r="96" spans="1:11" s="26" customFormat="1" ht="15.5" x14ac:dyDescent="0.35">
      <c r="A96" s="49"/>
      <c r="B96" s="26">
        <v>1094</v>
      </c>
      <c r="C96" s="26" t="s">
        <v>651</v>
      </c>
      <c r="D96" s="26" t="str">
        <f t="shared" si="5"/>
        <v>Production &amp; Technology</v>
      </c>
      <c r="E96" s="88" t="s">
        <v>55</v>
      </c>
      <c r="F96" s="89" t="s">
        <v>569</v>
      </c>
      <c r="G96" s="105"/>
      <c r="I96" s="57"/>
    </row>
    <row r="97" spans="1:13" s="26" customFormat="1" ht="15.5" x14ac:dyDescent="0.35">
      <c r="A97" s="49"/>
      <c r="B97" s="26">
        <v>1095</v>
      </c>
      <c r="C97" s="26" t="s">
        <v>605</v>
      </c>
      <c r="D97" s="26" t="str">
        <f t="shared" si="5"/>
        <v>Production &amp; Technology</v>
      </c>
      <c r="E97" s="88" t="s">
        <v>56</v>
      </c>
      <c r="F97" s="89" t="s">
        <v>583</v>
      </c>
      <c r="G97" s="105"/>
      <c r="I97" s="57"/>
    </row>
    <row r="98" spans="1:13" s="26" customFormat="1" ht="15.5" x14ac:dyDescent="0.35">
      <c r="A98" s="49"/>
      <c r="B98" s="26">
        <v>1096</v>
      </c>
      <c r="C98" s="26" t="s">
        <v>606</v>
      </c>
      <c r="D98" s="26" t="str">
        <f t="shared" si="5"/>
        <v>Production &amp; Technology</v>
      </c>
      <c r="E98" s="88" t="s">
        <v>56</v>
      </c>
      <c r="F98" s="89" t="s">
        <v>656</v>
      </c>
      <c r="G98" s="105"/>
      <c r="I98" s="57"/>
    </row>
    <row r="99" spans="1:13" s="26" customFormat="1" ht="15.5" x14ac:dyDescent="0.35">
      <c r="A99" s="49"/>
      <c r="B99" s="26">
        <v>1097</v>
      </c>
      <c r="C99" s="26" t="s">
        <v>607</v>
      </c>
      <c r="D99" s="26" t="str">
        <f t="shared" si="5"/>
        <v>Production &amp; Technology</v>
      </c>
      <c r="E99" s="88" t="s">
        <v>57</v>
      </c>
      <c r="F99" s="89" t="s">
        <v>585</v>
      </c>
      <c r="G99" s="105"/>
      <c r="I99" s="57"/>
    </row>
    <row r="100" spans="1:13" s="26" customFormat="1" ht="15.5" x14ac:dyDescent="0.35">
      <c r="A100" s="49"/>
      <c r="B100" s="26">
        <v>1098</v>
      </c>
      <c r="C100" s="26" t="s">
        <v>608</v>
      </c>
      <c r="D100" s="26" t="str">
        <f t="shared" si="5"/>
        <v>Production &amp; Technology</v>
      </c>
      <c r="E100" s="88" t="s">
        <v>57</v>
      </c>
      <c r="F100" s="89" t="s">
        <v>586</v>
      </c>
      <c r="G100" s="105"/>
      <c r="I100" s="57"/>
    </row>
    <row r="101" spans="1:13" s="26" customFormat="1" ht="15.5" x14ac:dyDescent="0.35">
      <c r="A101" s="49"/>
      <c r="B101" s="26">
        <v>1099</v>
      </c>
      <c r="C101" s="26" t="s">
        <v>609</v>
      </c>
      <c r="D101" s="26" t="str">
        <f t="shared" si="5"/>
        <v>Production &amp; Technology</v>
      </c>
      <c r="E101" s="88" t="s">
        <v>58</v>
      </c>
      <c r="F101" s="89" t="s">
        <v>585</v>
      </c>
      <c r="G101" s="105"/>
      <c r="I101" s="57"/>
    </row>
    <row r="102" spans="1:13" s="26" customFormat="1" ht="15.5" x14ac:dyDescent="0.35">
      <c r="A102" s="49"/>
      <c r="B102" s="26">
        <v>1100</v>
      </c>
      <c r="C102" s="26" t="s">
        <v>610</v>
      </c>
      <c r="D102" s="26" t="str">
        <f t="shared" si="5"/>
        <v>Production &amp; Technology</v>
      </c>
      <c r="E102" s="88" t="s">
        <v>58</v>
      </c>
      <c r="F102" s="89" t="s">
        <v>587</v>
      </c>
      <c r="G102" s="105"/>
      <c r="I102" s="57"/>
    </row>
    <row r="103" spans="1:13" s="26" customFormat="1" ht="15.5" x14ac:dyDescent="0.35">
      <c r="A103" s="49"/>
      <c r="B103" s="26">
        <v>1101</v>
      </c>
      <c r="C103" s="26" t="s">
        <v>611</v>
      </c>
      <c r="D103" s="26" t="str">
        <f t="shared" si="5"/>
        <v>Production &amp; Technology</v>
      </c>
      <c r="E103" s="88" t="s">
        <v>59</v>
      </c>
      <c r="F103" s="89" t="s">
        <v>588</v>
      </c>
      <c r="G103" s="105"/>
      <c r="I103" s="57"/>
    </row>
    <row r="104" spans="1:13" s="26" customFormat="1" ht="15.5" x14ac:dyDescent="0.35">
      <c r="A104" s="49"/>
      <c r="B104" s="26">
        <v>1102</v>
      </c>
      <c r="C104" s="26" t="s">
        <v>612</v>
      </c>
      <c r="D104" s="26" t="str">
        <f t="shared" si="5"/>
        <v>Production &amp; Technology</v>
      </c>
      <c r="E104" s="88" t="s">
        <v>59</v>
      </c>
      <c r="F104" s="89" t="s">
        <v>589</v>
      </c>
      <c r="G104" s="105"/>
      <c r="I104" s="57"/>
    </row>
    <row r="105" spans="1:13" s="26" customFormat="1" x14ac:dyDescent="0.25">
      <c r="A105" s="49"/>
      <c r="C105" s="26" t="s">
        <v>593</v>
      </c>
      <c r="D105" s="26" t="str">
        <f t="shared" si="5"/>
        <v>Production &amp; Technology</v>
      </c>
      <c r="E105" s="55"/>
      <c r="F105" s="56"/>
      <c r="G105" s="70"/>
      <c r="I105" s="57" t="s">
        <v>534</v>
      </c>
    </row>
    <row r="106" spans="1:13" s="26" customFormat="1" x14ac:dyDescent="0.25">
      <c r="A106" s="49"/>
      <c r="C106" s="26" t="s">
        <v>593</v>
      </c>
      <c r="D106" s="26" t="str">
        <f t="shared" si="5"/>
        <v>Production &amp; Technology</v>
      </c>
      <c r="E106" s="55"/>
      <c r="F106" s="56"/>
      <c r="G106" s="70"/>
      <c r="I106" s="57" t="s">
        <v>534</v>
      </c>
    </row>
    <row r="107" spans="1:13" s="26" customFormat="1" x14ac:dyDescent="0.25">
      <c r="A107" s="49"/>
      <c r="C107" s="26" t="s">
        <v>593</v>
      </c>
      <c r="D107" s="26" t="str">
        <f t="shared" si="5"/>
        <v>Production &amp; Technology</v>
      </c>
      <c r="E107" s="55"/>
      <c r="F107" s="56"/>
      <c r="G107" s="70"/>
      <c r="I107" s="57" t="s">
        <v>534</v>
      </c>
    </row>
    <row r="108" spans="1:13" hidden="1" x14ac:dyDescent="0.25">
      <c r="A108" s="26"/>
      <c r="C108" s="26" t="s">
        <v>593</v>
      </c>
      <c r="E108" s="6" t="s">
        <v>32</v>
      </c>
      <c r="F108" s="58" t="s">
        <v>532</v>
      </c>
      <c r="G108" s="26"/>
      <c r="H108" s="26"/>
      <c r="I108" s="26"/>
      <c r="K108" s="26"/>
    </row>
    <row r="109" spans="1:13" s="26" customFormat="1" hidden="1" x14ac:dyDescent="0.25">
      <c r="A109" s="49" t="s">
        <v>533</v>
      </c>
      <c r="C109" s="26" t="s">
        <v>593</v>
      </c>
      <c r="D109" s="26" t="str">
        <f>$E$108</f>
        <v>Media Buying</v>
      </c>
      <c r="E109" s="55"/>
      <c r="F109" s="56"/>
      <c r="G109" s="70"/>
      <c r="I109" s="57" t="s">
        <v>534</v>
      </c>
    </row>
    <row r="110" spans="1:13" hidden="1" x14ac:dyDescent="0.25">
      <c r="A110" s="26"/>
      <c r="C110" s="26" t="s">
        <v>593</v>
      </c>
      <c r="D110" s="26" t="str">
        <f t="shared" ref="D110:D113" si="6">$E$108</f>
        <v>Media Buying</v>
      </c>
      <c r="E110" s="55"/>
      <c r="F110" s="56" t="s">
        <v>591</v>
      </c>
      <c r="G110" s="70"/>
      <c r="H110" s="26"/>
      <c r="I110" s="57" t="s">
        <v>534</v>
      </c>
      <c r="K110" s="26"/>
    </row>
    <row r="111" spans="1:13" s="21" customFormat="1" hidden="1" x14ac:dyDescent="0.25">
      <c r="B111" s="26"/>
      <c r="C111" s="26" t="s">
        <v>593</v>
      </c>
      <c r="D111" s="26" t="str">
        <f t="shared" si="6"/>
        <v>Media Buying</v>
      </c>
      <c r="E111" s="55"/>
      <c r="F111" s="56"/>
      <c r="G111" s="70"/>
      <c r="H111" s="26"/>
      <c r="I111" s="57" t="s">
        <v>534</v>
      </c>
      <c r="K111" s="26"/>
      <c r="L111" s="26"/>
      <c r="M111" s="26"/>
    </row>
    <row r="112" spans="1:13" s="8" customFormat="1" hidden="1" x14ac:dyDescent="0.25">
      <c r="B112" s="26"/>
      <c r="C112" s="26" t="s">
        <v>593</v>
      </c>
      <c r="D112" s="26" t="str">
        <f t="shared" si="6"/>
        <v>Media Buying</v>
      </c>
      <c r="E112" s="55"/>
      <c r="F112" s="56"/>
      <c r="G112" s="70"/>
      <c r="H112" s="26"/>
      <c r="I112" s="57" t="s">
        <v>534</v>
      </c>
      <c r="K112" s="26"/>
      <c r="L112" s="26"/>
      <c r="M112" s="26"/>
    </row>
    <row r="113" spans="1:13" hidden="1" x14ac:dyDescent="0.25">
      <c r="A113" s="26"/>
      <c r="C113" s="26" t="s">
        <v>593</v>
      </c>
      <c r="D113" s="26" t="str">
        <f t="shared" si="6"/>
        <v>Media Buying</v>
      </c>
      <c r="E113" s="55"/>
      <c r="F113" s="56"/>
      <c r="G113" s="70"/>
      <c r="H113" s="26"/>
      <c r="I113" s="57" t="s">
        <v>534</v>
      </c>
      <c r="K113" s="26"/>
      <c r="L113" s="26"/>
      <c r="M113" s="26"/>
    </row>
    <row r="114" spans="1:13" x14ac:dyDescent="0.25">
      <c r="A114" s="26"/>
      <c r="C114" s="26" t="s">
        <v>593</v>
      </c>
      <c r="E114" s="6" t="s">
        <v>139</v>
      </c>
      <c r="F114" s="58" t="s">
        <v>532</v>
      </c>
      <c r="G114" s="26"/>
      <c r="H114" s="26"/>
      <c r="I114" s="26"/>
      <c r="K114" s="26"/>
      <c r="L114" s="26"/>
      <c r="M114" s="26"/>
    </row>
    <row r="115" spans="1:13" s="26" customFormat="1" ht="13" hidden="1" thickBot="1" x14ac:dyDescent="0.3">
      <c r="A115" s="49" t="s">
        <v>533</v>
      </c>
      <c r="C115" s="26" t="s">
        <v>593</v>
      </c>
      <c r="D115" s="26" t="str">
        <f>$E$114</f>
        <v>Other</v>
      </c>
      <c r="E115" s="71"/>
      <c r="F115" s="72"/>
      <c r="G115" s="73"/>
      <c r="I115" s="57" t="s">
        <v>534</v>
      </c>
    </row>
    <row r="116" spans="1:13" x14ac:dyDescent="0.25">
      <c r="A116" s="26"/>
      <c r="C116" s="26" t="s">
        <v>593</v>
      </c>
      <c r="D116" s="26" t="str">
        <f>$E$114</f>
        <v>Other</v>
      </c>
      <c r="E116" s="55"/>
      <c r="F116" s="56"/>
      <c r="G116" s="70"/>
      <c r="H116" s="26"/>
      <c r="I116" s="57" t="s">
        <v>534</v>
      </c>
      <c r="K116" s="26"/>
      <c r="L116" s="26"/>
      <c r="M116" s="26"/>
    </row>
    <row r="117" spans="1:13" x14ac:dyDescent="0.25">
      <c r="A117" s="26"/>
      <c r="C117" s="26" t="s">
        <v>593</v>
      </c>
      <c r="D117" s="26" t="str">
        <f>$E$114</f>
        <v>Other</v>
      </c>
      <c r="E117" s="55"/>
      <c r="F117" s="56"/>
      <c r="G117" s="70"/>
      <c r="H117" s="26"/>
      <c r="I117" s="57" t="s">
        <v>534</v>
      </c>
      <c r="K117" s="26"/>
      <c r="L117" s="26"/>
      <c r="M117" s="26"/>
    </row>
    <row r="118" spans="1:13" ht="13" thickBot="1" x14ac:dyDescent="0.3">
      <c r="A118" s="26"/>
      <c r="C118" s="26" t="s">
        <v>593</v>
      </c>
      <c r="D118" s="26" t="str">
        <f>$E$114</f>
        <v>Other</v>
      </c>
      <c r="E118" s="71"/>
      <c r="F118" s="72"/>
      <c r="G118" s="73"/>
      <c r="H118" s="26"/>
      <c r="I118" s="57" t="s">
        <v>534</v>
      </c>
      <c r="K118" s="26"/>
      <c r="L118" s="26"/>
      <c r="M118" s="26"/>
    </row>
    <row r="119" spans="1:13" hidden="1" x14ac:dyDescent="0.25">
      <c r="A119" s="26"/>
      <c r="E119" s="26"/>
      <c r="F119" s="26"/>
      <c r="H119" s="26"/>
      <c r="I119" s="26"/>
      <c r="K119" s="26"/>
      <c r="L119" s="26"/>
      <c r="M119" s="26"/>
    </row>
    <row r="120" spans="1:13" s="26" customFormat="1" ht="13.5" customHeight="1" x14ac:dyDescent="0.25">
      <c r="G120" s="22"/>
    </row>
    <row r="121" spans="1:13" x14ac:dyDescent="0.25">
      <c r="A121" s="26"/>
      <c r="E121" s="48" t="s">
        <v>24</v>
      </c>
      <c r="F121" s="43"/>
      <c r="G121" s="44"/>
      <c r="H121" s="26"/>
      <c r="I121" s="26"/>
      <c r="K121" s="26"/>
      <c r="L121" s="26"/>
      <c r="M121" s="26"/>
    </row>
    <row r="122" spans="1:13" ht="54" customHeight="1" thickBot="1" x14ac:dyDescent="0.4">
      <c r="B122" s="26">
        <v>6666661</v>
      </c>
      <c r="E122" s="26" t="s">
        <v>675</v>
      </c>
      <c r="F122" s="26"/>
      <c r="G122" s="92" t="str">
        <f>IF(F125&lt;&gt;E125,"Not all essential rates are completed",AVERAGE(G90:G96,G77:G84,G64:G71,G51:G58,G37:G45,G28:G32))</f>
        <v>Not all essential rates are completed</v>
      </c>
    </row>
    <row r="123" spans="1:13" ht="55" customHeight="1" thickBot="1" x14ac:dyDescent="0.4">
      <c r="E123" s="143" t="s">
        <v>707</v>
      </c>
      <c r="F123" s="144"/>
      <c r="G123" s="106" t="str">
        <f>IF(SUM(F125:F130)&lt;&gt;SUM(E125:E130),"Not all essential rates are completed",AVERAGE(G90:G96,G77:G84,G64:G71,G51:G58,G37:G45,G28:G32,
Content!G28,Content!G33:G41,Content!G47:G60,Content!G66:G73,Content!G79:G86,Content!G92:G107,
'Digital &amp; Social'!G28:G32,'Digital &amp; Social'!G37:G44,'Digital &amp; Social'!G50:G57,'Digital &amp; Social'!G63:G70,'Digital &amp; Social'!G76:G83,'Digital &amp; Social'!G89:G96,
'Direct Marketing'!G28:G32,'Direct Marketing'!G37:G45,'Direct Marketing'!G51:G64,'Direct Marketing'!G70:G77,'Direct Marketing'!G83:G90,'Direct Marketing'!G96:G111,
PR!G28:G29,PR!G34:G42,PR!G48:G61,PR!G77:G88,
Design!G28:G32,Design!G37:G45,Design!G51:G61,Design!G66:G73,Design!G79:G83,Design!G89:G97,
Partnership!G28:G32,Partnership!G37:G45,Partnership!G51:G64,Partnership!G70:G77,Partnership!G83:G90,Partnership!G96:G111,
'Events-Experiential'!G28:G29,'Events-Experiential'!G32:G38,'Events-Experiential'!G46:G51,'Events-Experiential'!G65:G70,'Events-Experiential'!G73:G79))</f>
        <v>Not all essential rates are completed</v>
      </c>
    </row>
    <row r="124" spans="1:13" x14ac:dyDescent="0.25">
      <c r="A124" s="49"/>
      <c r="B124" s="103">
        <v>6666662</v>
      </c>
      <c r="C124" s="103"/>
      <c r="D124" s="103"/>
      <c r="E124" s="4" t="s">
        <v>708</v>
      </c>
      <c r="F124" s="4"/>
      <c r="G124" s="91" t="str">
        <f>IF(G123&lt;&gt;"Not all essential rates are completed","","Rates missing from:")</f>
        <v>Rates missing from:</v>
      </c>
    </row>
    <row r="125" spans="1:13" x14ac:dyDescent="0.25">
      <c r="A125" s="98" t="s">
        <v>99</v>
      </c>
      <c r="B125" s="98"/>
      <c r="C125" s="98"/>
      <c r="D125" s="98"/>
      <c r="E125" s="98">
        <v>45</v>
      </c>
      <c r="F125" s="98">
        <f>COUNT(G90:G96,G77:G84,G64:G71,G51:G58,G37:G45,G28:G32)</f>
        <v>0</v>
      </c>
      <c r="G125" s="91" t="str">
        <f t="shared" ref="G125:G130" si="7">IF(E125&lt;&gt;F125,A125,"")</f>
        <v>Creative</v>
      </c>
    </row>
    <row r="126" spans="1:13" x14ac:dyDescent="0.25">
      <c r="A126" s="98" t="s">
        <v>669</v>
      </c>
      <c r="B126" s="98"/>
      <c r="C126" s="98"/>
      <c r="D126" s="98"/>
      <c r="E126" s="98">
        <v>56</v>
      </c>
      <c r="F126" s="98">
        <f>COUNT(Content!G28,Content!G33:G41,Content!G47:G60,Content!G66:G73,Content!G79:G86,Content!G92:G107)</f>
        <v>0</v>
      </c>
      <c r="G126" s="91" t="str">
        <f t="shared" si="7"/>
        <v>Content</v>
      </c>
    </row>
    <row r="127" spans="1:13" x14ac:dyDescent="0.25">
      <c r="A127" s="98" t="s">
        <v>670</v>
      </c>
      <c r="B127" s="98"/>
      <c r="C127" s="98"/>
      <c r="D127" s="98"/>
      <c r="E127" s="98">
        <v>45</v>
      </c>
      <c r="F127" s="98">
        <f>COUNT('Digital &amp; Social'!G28:G32,'Digital &amp; Social'!G37:G44,'Digital &amp; Social'!G50:G57,'Digital &amp; Social'!G63:G70,'Digital &amp; Social'!G76:G83,'Digital &amp; Social'!G89:G96)</f>
        <v>0</v>
      </c>
      <c r="G127" s="91" t="str">
        <f t="shared" si="7"/>
        <v>Digital &amp; Social</v>
      </c>
    </row>
    <row r="128" spans="1:13" x14ac:dyDescent="0.25">
      <c r="A128" s="98" t="s">
        <v>671</v>
      </c>
      <c r="B128" s="98"/>
      <c r="C128" s="98"/>
      <c r="D128" s="98"/>
      <c r="E128" s="98">
        <v>60</v>
      </c>
      <c r="F128" s="98">
        <f>COUNT('Direct Marketing'!G28:G32,'Direct Marketing'!G37:G45,'Direct Marketing'!G51:G64,'Direct Marketing'!G70:G77,'Direct Marketing'!G83:G90,'Direct Marketing'!G96:G111)</f>
        <v>0</v>
      </c>
      <c r="G128" s="91" t="str">
        <f t="shared" si="7"/>
        <v>Direct Marketing</v>
      </c>
    </row>
    <row r="129" spans="1:7" x14ac:dyDescent="0.25">
      <c r="A129" s="98" t="s">
        <v>672</v>
      </c>
      <c r="B129" s="98"/>
      <c r="C129" s="98"/>
      <c r="D129" s="98"/>
      <c r="E129" s="98">
        <v>37</v>
      </c>
      <c r="F129" s="98">
        <f>COUNT(PR!G28:G29,PR!G34:G42,PR!G48:G61,PR!G77:G88)</f>
        <v>0</v>
      </c>
      <c r="G129" s="91" t="str">
        <f t="shared" si="7"/>
        <v>PR</v>
      </c>
    </row>
    <row r="130" spans="1:7" x14ac:dyDescent="0.25">
      <c r="A130" s="98" t="s">
        <v>673</v>
      </c>
      <c r="B130" s="98"/>
      <c r="C130" s="98"/>
      <c r="D130" s="98"/>
      <c r="E130" s="98">
        <v>47</v>
      </c>
      <c r="F130" s="98">
        <f>COUNT(Design!G28:G32,Design!G37:G45,Design!G51:G61,Design!G66:G73,Design!G79:G83,Design!G89:G97)</f>
        <v>0</v>
      </c>
      <c r="G130" s="91" t="str">
        <f t="shared" si="7"/>
        <v>Design</v>
      </c>
    </row>
    <row r="131" spans="1:7" x14ac:dyDescent="0.25">
      <c r="A131" s="98" t="s">
        <v>674</v>
      </c>
      <c r="B131" s="98"/>
      <c r="C131" s="98"/>
      <c r="D131" s="98"/>
      <c r="E131" s="19"/>
      <c r="F131" s="19"/>
      <c r="G131" s="91"/>
    </row>
    <row r="132" spans="1:7" x14ac:dyDescent="0.25">
      <c r="A132" s="104" t="s">
        <v>701</v>
      </c>
      <c r="B132" s="104"/>
      <c r="C132" s="104"/>
      <c r="D132" s="104"/>
      <c r="E132" s="4"/>
      <c r="F132" s="4"/>
      <c r="G132" s="91"/>
    </row>
    <row r="133" spans="1:7" x14ac:dyDescent="0.25">
      <c r="A133" s="49"/>
      <c r="B133" s="49"/>
      <c r="C133" s="49"/>
      <c r="D133" s="49"/>
      <c r="E133" s="4"/>
      <c r="F133" s="4"/>
      <c r="G133" s="91"/>
    </row>
    <row r="134" spans="1:7" x14ac:dyDescent="0.25">
      <c r="A134" s="49"/>
      <c r="B134" s="49"/>
      <c r="C134" s="49"/>
      <c r="D134" s="49"/>
      <c r="E134" s="4"/>
      <c r="F134" s="4"/>
      <c r="G134" s="91"/>
    </row>
    <row r="135" spans="1:7" x14ac:dyDescent="0.25">
      <c r="A135" s="49"/>
      <c r="B135" s="49"/>
      <c r="C135" s="49"/>
      <c r="D135" s="49"/>
      <c r="E135" s="49"/>
      <c r="F135" s="49"/>
    </row>
    <row r="136" spans="1:7" x14ac:dyDescent="0.25">
      <c r="A136" s="49"/>
      <c r="B136" s="49"/>
      <c r="C136" s="49"/>
      <c r="D136" s="49"/>
      <c r="E136" s="49"/>
      <c r="F136" s="49"/>
    </row>
    <row r="137" spans="1:7" x14ac:dyDescent="0.25">
      <c r="A137" s="49"/>
      <c r="B137" s="49"/>
      <c r="C137" s="49"/>
      <c r="D137" s="49"/>
      <c r="E137" s="49"/>
      <c r="F137" s="49"/>
    </row>
    <row r="138" spans="1:7" x14ac:dyDescent="0.25">
      <c r="A138" s="49"/>
      <c r="B138" s="49"/>
      <c r="C138" s="49"/>
      <c r="D138" s="49"/>
      <c r="E138" s="49"/>
      <c r="F138" s="49"/>
    </row>
    <row r="139" spans="1:7" x14ac:dyDescent="0.25">
      <c r="A139" s="49"/>
      <c r="B139" s="49"/>
      <c r="C139" s="49"/>
      <c r="D139" s="49"/>
      <c r="E139" s="49"/>
      <c r="F139" s="49"/>
    </row>
    <row r="140" spans="1:7" x14ac:dyDescent="0.25">
      <c r="A140" s="49"/>
      <c r="B140" s="49"/>
      <c r="C140" s="49"/>
      <c r="D140" s="49"/>
      <c r="E140" s="49"/>
      <c r="F140" s="49"/>
    </row>
    <row r="141" spans="1:7" x14ac:dyDescent="0.25">
      <c r="A141" s="49"/>
      <c r="B141" s="49"/>
      <c r="C141" s="49"/>
      <c r="D141" s="49"/>
      <c r="E141" s="49"/>
      <c r="F141" s="49"/>
    </row>
    <row r="142" spans="1:7" x14ac:dyDescent="0.25">
      <c r="A142" s="49"/>
      <c r="B142" s="49"/>
      <c r="C142" s="49"/>
      <c r="D142" s="49"/>
      <c r="E142" s="49"/>
      <c r="F142" s="49"/>
    </row>
    <row r="143" spans="1:7" x14ac:dyDescent="0.25">
      <c r="A143" s="49"/>
      <c r="B143" s="49"/>
      <c r="C143" s="49"/>
      <c r="D143" s="49"/>
      <c r="E143" s="49"/>
      <c r="F143" s="49"/>
    </row>
  </sheetData>
  <sheetProtection algorithmName="SHA-512" hashValue="CQQnlSNG6mtIjux5H+N8E5BgyCARt6T3Q/qo0ZjJiL72FAranOzgJcrbhPlpmslofiOY1iiwwVmKuFZpU9AWGg==" saltValue="lDkPr1WvQRifnWcmAceS8Q==" spinCount="100000" sheet="1" objects="1" scenarios="1" selectLockedCells="1"/>
  <mergeCells count="4">
    <mergeCell ref="E4:F4"/>
    <mergeCell ref="E9:F9"/>
    <mergeCell ref="E2:G2"/>
    <mergeCell ref="E123:F123"/>
  </mergeCells>
  <conditionalFormatting sqref="G123">
    <cfRule type="containsText" dxfId="8" priority="2" operator="containsText" text="Not all essential rates are completed">
      <formula>NOT(ISERROR(SEARCH("Not all essential rates are completed",G123)))</formula>
    </cfRule>
  </conditionalFormatting>
  <conditionalFormatting sqref="G122">
    <cfRule type="containsText" dxfId="7" priority="1" operator="containsText" text="Not all essential rates are completed">
      <formula>NOT(ISERROR(SEARCH("Not all essential rates are completed",G122)))</formula>
    </cfRule>
  </conditionalFormatting>
  <dataValidations count="8">
    <dataValidation type="list" allowBlank="1" showInputMessage="1" showErrorMessage="1" sqref="F7" xr:uid="{00000000-0002-0000-0500-000000000000}">
      <formula1>RangeCurrencies</formula1>
    </dataValidation>
    <dataValidation type="whole" allowBlank="1" showInputMessage="1" showErrorMessage="1" sqref="F18" xr:uid="{00000000-0002-0000-0500-000001000000}">
      <formula1>0</formula1>
      <formula2>10000</formula2>
    </dataValidation>
    <dataValidation type="date" operator="greaterThanOrEqual" allowBlank="1" showInputMessage="1" showErrorMessage="1" sqref="F14" xr:uid="{00000000-0002-0000-0500-000002000000}">
      <formula1>42339</formula1>
    </dataValidation>
    <dataValidation type="list" allowBlank="1" showInputMessage="1" showErrorMessage="1" sqref="F15" xr:uid="{00000000-0002-0000-0500-000003000000}">
      <formula1>RangeCountries</formula1>
    </dataValidation>
    <dataValidation type="list" allowBlank="1" showInputMessage="1" showErrorMessage="1" sqref="F17" xr:uid="{00000000-0002-0000-0500-000004000000}">
      <formula1>RangeAgencyEmployees</formula1>
    </dataValidation>
    <dataValidation type="decimal" allowBlank="1" showInputMessage="1" showErrorMessage="1" sqref="F21:F22" xr:uid="{00000000-0002-0000-0500-000005000000}">
      <formula1>0</formula1>
      <formula2>10</formula2>
    </dataValidation>
    <dataValidation type="decimal" allowBlank="1" showInputMessage="1" showErrorMessage="1" sqref="G109:G113 G115:G118 G63:G74 G50:G61 G76:G87 G36:G48 G27:G34 G89:G107" xr:uid="{00000000-0002-0000-0500-000006000000}">
      <formula1>0</formula1>
      <formula2>10000000</formula2>
    </dataValidation>
    <dataValidation type="list" allowBlank="1" showInputMessage="1" showErrorMessage="1" sqref="F19" xr:uid="{00000000-0002-0000-0500-000007000000}">
      <formula1>RangeAgencyOwnership</formula1>
    </dataValidation>
  </dataValidations>
  <pageMargins left="0.7" right="0.7" top="0.75" bottom="0.75" header="0.3" footer="0.3"/>
  <pageSetup paperSize="9" scale="37" orientation="portrait" horizontalDpi="360" verticalDpi="360"/>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8000000}">
          <x14:formula1>
            <xm:f>'Depts &amp; Generic descriptors'!$B$6:$B$10</xm:f>
          </x14:formula1>
          <xm:sqref>E115 E36 E50 E89 E109 E105:E107 E63:E74 E76:E87 E55:E61 E39:E48 E27:E34</xm:sqref>
        </x14:dataValidation>
        <x14:dataValidation type="list" allowBlank="1" showInputMessage="1" showErrorMessage="1" xr:uid="{00000000-0002-0000-0500-000009000000}">
          <x14:formula1>
            <xm:f>'Depts &amp; Generic descriptors'!$D$6:$D$14</xm:f>
          </x14:formula1>
          <xm:sqref>E51:E54</xm:sqref>
        </x14:dataValidation>
        <x14:dataValidation type="list" allowBlank="1" showInputMessage="1" showErrorMessage="1" xr:uid="{00000000-0002-0000-0500-00000A000000}">
          <x14:formula1>
            <xm:f>'Depts &amp; Generic descriptors'!$H$6:$H$10</xm:f>
          </x14:formula1>
          <xm:sqref>E110:E113</xm:sqref>
        </x14:dataValidation>
        <x14:dataValidation type="list" allowBlank="1" showInputMessage="1" showErrorMessage="1" xr:uid="{00000000-0002-0000-0500-00000B000000}">
          <x14:formula1>
            <xm:f>'Depts &amp; Generic descriptors'!$C$6:$C$10</xm:f>
          </x14:formula1>
          <xm:sqref>E37:E38</xm:sqref>
        </x14:dataValidation>
        <x14:dataValidation type="list" allowBlank="1" showInputMessage="1" showErrorMessage="1" xr:uid="{00000000-0002-0000-0500-00000C000000}">
          <x14:formula1>
            <xm:f>'Depts &amp; Generic descriptors'!$I$6:$I$10</xm:f>
          </x14:formula1>
          <xm:sqref>E116:E118</xm:sqref>
        </x14:dataValidation>
        <x14:dataValidation type="list" allowBlank="1" showInputMessage="1" showErrorMessage="1" xr:uid="{00000000-0002-0000-0500-00000D000000}">
          <x14:formula1>
            <xm:f>'Depts &amp; Generic descriptors'!$G$6:$G$22</xm:f>
          </x14:formula1>
          <xm:sqref>E90:E104</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fitToPage="1"/>
  </sheetPr>
  <dimension ref="A1:M133"/>
  <sheetViews>
    <sheetView showGridLines="0" showRowColHeaders="0" workbookViewId="0">
      <selection activeCell="F10" sqref="F10"/>
    </sheetView>
  </sheetViews>
  <sheetFormatPr defaultColWidth="8.81640625" defaultRowHeight="12.5" x14ac:dyDescent="0.25"/>
  <cols>
    <col min="1" max="1" width="29.81640625" style="26" customWidth="1"/>
    <col min="2" max="2" width="8.81640625" style="26" hidden="1" customWidth="1"/>
    <col min="3" max="3" width="45.1796875" style="26" hidden="1" customWidth="1"/>
    <col min="4" max="4" width="41.453125" style="26" hidden="1" customWidth="1"/>
    <col min="5" max="5" width="41.453125" style="26" customWidth="1"/>
    <col min="6" max="6" width="36.36328125" style="26" customWidth="1"/>
    <col min="7" max="7" width="15.453125" style="22" customWidth="1"/>
    <col min="8" max="8" width="0.453125" style="26" customWidth="1"/>
    <col min="9" max="9" width="2.36328125" style="26" customWidth="1"/>
    <col min="10" max="10" width="0.453125" style="26" customWidth="1"/>
    <col min="11" max="11" width="29.81640625" style="26" bestFit="1" customWidth="1"/>
    <col min="12" max="12" width="30.1796875" style="26" customWidth="1"/>
    <col min="13" max="13" width="18.6328125" style="26" bestFit="1" customWidth="1"/>
    <col min="14" max="16384" width="8.81640625" style="26"/>
  </cols>
  <sheetData>
    <row r="1" spans="2:13" x14ac:dyDescent="0.25">
      <c r="B1" s="49" t="s">
        <v>516</v>
      </c>
      <c r="C1" s="49" t="s">
        <v>516</v>
      </c>
      <c r="D1" s="49" t="s">
        <v>516</v>
      </c>
    </row>
    <row r="2" spans="2:13" ht="19.5" x14ac:dyDescent="0.35">
      <c r="E2" s="142" t="s">
        <v>667</v>
      </c>
      <c r="F2" s="142"/>
      <c r="G2" s="142"/>
      <c r="I2" s="41"/>
      <c r="J2" s="41"/>
      <c r="K2" s="41"/>
      <c r="L2" s="41"/>
      <c r="M2" s="41"/>
    </row>
    <row r="3" spans="2:13" ht="14.25" customHeight="1" thickBot="1" x14ac:dyDescent="0.4">
      <c r="E3" s="95"/>
      <c r="F3" s="95"/>
      <c r="G3" s="95"/>
      <c r="I3" s="41"/>
      <c r="J3" s="41"/>
      <c r="K3" s="41"/>
      <c r="L3" s="41"/>
      <c r="M3" s="41"/>
    </row>
    <row r="4" spans="2:13" s="1" customFormat="1" ht="15" customHeight="1" thickBot="1" x14ac:dyDescent="0.3">
      <c r="E4" s="138"/>
      <c r="F4" s="139"/>
      <c r="H4" s="26"/>
      <c r="K4" s="21"/>
      <c r="L4" s="21"/>
      <c r="M4" s="21"/>
    </row>
    <row r="5" spans="2:13" ht="15" customHeight="1" x14ac:dyDescent="0.25">
      <c r="E5" s="40" t="s">
        <v>517</v>
      </c>
      <c r="F5" s="93" t="s">
        <v>653</v>
      </c>
      <c r="K5" s="8"/>
      <c r="L5" s="8"/>
      <c r="M5" s="8"/>
    </row>
    <row r="6" spans="2:13" ht="28" customHeight="1" x14ac:dyDescent="0.25">
      <c r="E6" s="39" t="s">
        <v>518</v>
      </c>
      <c r="F6" s="109" t="s">
        <v>736</v>
      </c>
    </row>
    <row r="7" spans="2:13" ht="15" customHeight="1" thickBot="1" x14ac:dyDescent="0.3">
      <c r="E7" s="53" t="s">
        <v>147</v>
      </c>
      <c r="F7" s="94" t="s">
        <v>155</v>
      </c>
    </row>
    <row r="8" spans="2:13" ht="17.25" customHeight="1" thickBot="1" x14ac:dyDescent="0.4">
      <c r="E8" s="95"/>
      <c r="F8" s="95"/>
      <c r="G8" s="26"/>
      <c r="I8" s="41"/>
      <c r="J8" s="41"/>
      <c r="K8" s="41"/>
      <c r="L8" s="41"/>
      <c r="M8" s="41"/>
    </row>
    <row r="9" spans="2:13" ht="15" customHeight="1" thickBot="1" x14ac:dyDescent="0.3">
      <c r="E9" s="140" t="s">
        <v>519</v>
      </c>
      <c r="F9" s="141"/>
      <c r="G9" s="26"/>
      <c r="K9" s="23"/>
      <c r="L9" s="23"/>
      <c r="M9" s="38"/>
    </row>
    <row r="10" spans="2:13" ht="15" customHeight="1" x14ac:dyDescent="0.25">
      <c r="E10" s="40" t="s">
        <v>520</v>
      </c>
      <c r="F10" s="65"/>
      <c r="G10" s="26"/>
      <c r="K10" s="46"/>
      <c r="L10" s="8"/>
      <c r="M10" s="47"/>
    </row>
    <row r="11" spans="2:13" ht="15" customHeight="1" x14ac:dyDescent="0.25">
      <c r="E11" s="39" t="s">
        <v>521</v>
      </c>
      <c r="F11" s="66"/>
      <c r="G11" s="26"/>
      <c r="K11" s="5"/>
      <c r="L11" s="5"/>
      <c r="M11" s="5"/>
    </row>
    <row r="12" spans="2:13" ht="15" customHeight="1" x14ac:dyDescent="0.25">
      <c r="E12" s="39" t="s">
        <v>522</v>
      </c>
      <c r="F12" s="66"/>
      <c r="G12" s="26"/>
    </row>
    <row r="13" spans="2:13" ht="15" customHeight="1" x14ac:dyDescent="0.25">
      <c r="E13" s="39" t="s">
        <v>523</v>
      </c>
      <c r="F13" s="66"/>
      <c r="G13" s="26"/>
    </row>
    <row r="14" spans="2:13" ht="15" customHeight="1" x14ac:dyDescent="0.25">
      <c r="E14" s="39" t="s">
        <v>524</v>
      </c>
      <c r="F14" s="67"/>
      <c r="G14" s="26"/>
    </row>
    <row r="15" spans="2:13" ht="15" customHeight="1" x14ac:dyDescent="0.25">
      <c r="E15" s="39" t="s">
        <v>148</v>
      </c>
      <c r="F15" s="66"/>
      <c r="G15" s="26"/>
    </row>
    <row r="16" spans="2:13" ht="15" customHeight="1" x14ac:dyDescent="0.25">
      <c r="E16" s="39" t="s">
        <v>525</v>
      </c>
      <c r="F16" s="66"/>
      <c r="G16" s="26"/>
    </row>
    <row r="17" spans="1:9" ht="15" customHeight="1" x14ac:dyDescent="0.25">
      <c r="E17" s="39" t="s">
        <v>526</v>
      </c>
      <c r="F17" s="83"/>
      <c r="G17" s="26"/>
    </row>
    <row r="18" spans="1:9" ht="15" customHeight="1" x14ac:dyDescent="0.25">
      <c r="E18" s="39" t="s">
        <v>527</v>
      </c>
      <c r="F18" s="85"/>
    </row>
    <row r="19" spans="1:9" ht="15" customHeight="1" x14ac:dyDescent="0.25">
      <c r="E19" s="39" t="s">
        <v>11</v>
      </c>
      <c r="F19" s="84"/>
      <c r="G19" s="26"/>
    </row>
    <row r="20" spans="1:9" ht="15" customHeight="1" x14ac:dyDescent="0.25">
      <c r="E20" s="39" t="s">
        <v>528</v>
      </c>
      <c r="F20" s="84"/>
      <c r="G20" s="26"/>
    </row>
    <row r="21" spans="1:9" ht="15" customHeight="1" x14ac:dyDescent="0.25">
      <c r="E21" s="39" t="s">
        <v>529</v>
      </c>
      <c r="F21" s="68"/>
      <c r="G21" s="26"/>
    </row>
    <row r="22" spans="1:9" ht="15" customHeight="1" thickBot="1" x14ac:dyDescent="0.3">
      <c r="E22" s="53" t="s">
        <v>530</v>
      </c>
      <c r="F22" s="69"/>
      <c r="G22" s="26"/>
    </row>
    <row r="23" spans="1:9" ht="13" thickBot="1" x14ac:dyDescent="0.3"/>
    <row r="24" spans="1:9" ht="40.5" customHeight="1" x14ac:dyDescent="0.25">
      <c r="E24" s="60" t="s">
        <v>531</v>
      </c>
      <c r="F24" s="61" t="s">
        <v>7</v>
      </c>
      <c r="G24" s="62" t="str">
        <f>"Hourly rate (Gross, " &amp; IF(F7="","TBC",RIGHT(F7,3)) &amp; ")"</f>
        <v>Hourly rate (Gross, GBP)</v>
      </c>
    </row>
    <row r="25" spans="1:9" ht="13.5" customHeight="1" x14ac:dyDescent="0.25">
      <c r="G25" s="26"/>
    </row>
    <row r="26" spans="1:9" x14ac:dyDescent="0.25">
      <c r="E26" s="6" t="s">
        <v>26</v>
      </c>
      <c r="F26" s="58" t="s">
        <v>532</v>
      </c>
      <c r="G26" s="26"/>
    </row>
    <row r="27" spans="1:9" hidden="1" x14ac:dyDescent="0.25">
      <c r="A27" s="49" t="s">
        <v>533</v>
      </c>
      <c r="D27" s="26" t="str">
        <f>$E$26</f>
        <v>Agency Management</v>
      </c>
      <c r="E27" s="55"/>
      <c r="F27" s="56"/>
      <c r="G27" s="70"/>
      <c r="I27" s="57" t="s">
        <v>534</v>
      </c>
    </row>
    <row r="28" spans="1:9" ht="15.5" x14ac:dyDescent="0.35">
      <c r="A28" s="49"/>
      <c r="B28" s="26">
        <v>1002</v>
      </c>
      <c r="C28" s="26" t="s">
        <v>614</v>
      </c>
      <c r="D28" s="26" t="str">
        <f t="shared" ref="D28:D29" si="0">$E$26</f>
        <v>Agency Management</v>
      </c>
      <c r="E28" s="88" t="s">
        <v>42</v>
      </c>
      <c r="F28" s="89" t="s">
        <v>42</v>
      </c>
      <c r="G28" s="105"/>
      <c r="I28" s="57"/>
    </row>
    <row r="29" spans="1:9" x14ac:dyDescent="0.25">
      <c r="A29" s="49"/>
      <c r="D29" s="26" t="str">
        <f t="shared" si="0"/>
        <v>Agency Management</v>
      </c>
      <c r="E29" s="55"/>
      <c r="F29" s="56"/>
      <c r="G29" s="70"/>
      <c r="I29" s="57" t="s">
        <v>534</v>
      </c>
    </row>
    <row r="30" spans="1:9" x14ac:dyDescent="0.25">
      <c r="A30" s="49"/>
      <c r="D30" s="26" t="str">
        <f>$E$26</f>
        <v>Agency Management</v>
      </c>
      <c r="E30" s="55"/>
      <c r="F30" s="56"/>
      <c r="G30" s="70"/>
      <c r="I30" s="57" t="s">
        <v>534</v>
      </c>
    </row>
    <row r="31" spans="1:9" x14ac:dyDescent="0.25">
      <c r="C31" s="26" t="s">
        <v>593</v>
      </c>
      <c r="E31" s="54" t="s">
        <v>27</v>
      </c>
      <c r="F31" s="59" t="s">
        <v>532</v>
      </c>
      <c r="G31" s="26"/>
    </row>
    <row r="32" spans="1:9" hidden="1" x14ac:dyDescent="0.25">
      <c r="A32" s="49" t="s">
        <v>533</v>
      </c>
      <c r="B32" s="26">
        <v>1010</v>
      </c>
      <c r="C32" s="26" t="s">
        <v>593</v>
      </c>
      <c r="D32" s="26" t="str">
        <f t="shared" ref="D32:D44" si="1">$E$31</f>
        <v>Account Management</v>
      </c>
      <c r="E32" s="55"/>
      <c r="F32" s="56"/>
      <c r="G32" s="70"/>
      <c r="I32" s="57" t="s">
        <v>534</v>
      </c>
    </row>
    <row r="33" spans="1:9" ht="15.5" x14ac:dyDescent="0.35">
      <c r="B33" s="26">
        <v>1011</v>
      </c>
      <c r="C33" s="26" t="s">
        <v>616</v>
      </c>
      <c r="D33" s="26" t="str">
        <f t="shared" si="1"/>
        <v>Account Management</v>
      </c>
      <c r="E33" s="88" t="s">
        <v>35</v>
      </c>
      <c r="F33" s="89" t="s">
        <v>35</v>
      </c>
      <c r="G33" s="105"/>
      <c r="I33" s="57"/>
    </row>
    <row r="34" spans="1:9" ht="15.5" x14ac:dyDescent="0.35">
      <c r="B34" s="26">
        <v>1012</v>
      </c>
      <c r="C34" s="26" t="s">
        <v>617</v>
      </c>
      <c r="D34" s="26" t="str">
        <f t="shared" si="1"/>
        <v>Account Management</v>
      </c>
      <c r="E34" s="88" t="s">
        <v>37</v>
      </c>
      <c r="F34" s="89" t="s">
        <v>539</v>
      </c>
      <c r="G34" s="105"/>
      <c r="I34" s="57"/>
    </row>
    <row r="35" spans="1:9" ht="15.5" x14ac:dyDescent="0.35">
      <c r="A35" s="49"/>
      <c r="B35" s="26">
        <v>1013</v>
      </c>
      <c r="C35" s="26" t="s">
        <v>618</v>
      </c>
      <c r="D35" s="26" t="str">
        <f t="shared" si="1"/>
        <v>Account Management</v>
      </c>
      <c r="E35" s="88" t="s">
        <v>37</v>
      </c>
      <c r="F35" s="89" t="s">
        <v>540</v>
      </c>
      <c r="G35" s="105"/>
      <c r="I35" s="57"/>
    </row>
    <row r="36" spans="1:9" ht="15.5" x14ac:dyDescent="0.35">
      <c r="A36" s="49"/>
      <c r="B36" s="26">
        <v>1014</v>
      </c>
      <c r="C36" s="26" t="s">
        <v>619</v>
      </c>
      <c r="D36" s="26" t="str">
        <f t="shared" si="1"/>
        <v>Account Management</v>
      </c>
      <c r="E36" s="88" t="s">
        <v>40</v>
      </c>
      <c r="F36" s="89" t="s">
        <v>541</v>
      </c>
      <c r="G36" s="105"/>
      <c r="I36" s="57"/>
    </row>
    <row r="37" spans="1:9" ht="15.5" x14ac:dyDescent="0.35">
      <c r="A37" s="49"/>
      <c r="B37" s="26">
        <v>1015</v>
      </c>
      <c r="C37" s="26" t="s">
        <v>620</v>
      </c>
      <c r="D37" s="26" t="str">
        <f t="shared" si="1"/>
        <v>Account Management</v>
      </c>
      <c r="E37" s="88" t="s">
        <v>40</v>
      </c>
      <c r="F37" s="89" t="s">
        <v>542</v>
      </c>
      <c r="G37" s="105"/>
      <c r="I37" s="57"/>
    </row>
    <row r="38" spans="1:9" ht="15.5" x14ac:dyDescent="0.35">
      <c r="A38" s="49"/>
      <c r="B38" s="26">
        <v>1016</v>
      </c>
      <c r="C38" s="26" t="s">
        <v>621</v>
      </c>
      <c r="D38" s="26" t="str">
        <f t="shared" si="1"/>
        <v>Account Management</v>
      </c>
      <c r="E38" s="88" t="s">
        <v>43</v>
      </c>
      <c r="F38" s="89" t="s">
        <v>543</v>
      </c>
      <c r="G38" s="105"/>
      <c r="I38" s="57"/>
    </row>
    <row r="39" spans="1:9" ht="15.5" x14ac:dyDescent="0.35">
      <c r="A39" s="49"/>
      <c r="B39" s="26">
        <v>1017</v>
      </c>
      <c r="C39" s="26" t="s">
        <v>622</v>
      </c>
      <c r="D39" s="26" t="str">
        <f t="shared" si="1"/>
        <v>Account Management</v>
      </c>
      <c r="E39" s="88" t="s">
        <v>43</v>
      </c>
      <c r="F39" s="89" t="s">
        <v>544</v>
      </c>
      <c r="G39" s="105"/>
      <c r="I39" s="57"/>
    </row>
    <row r="40" spans="1:9" ht="15.5" x14ac:dyDescent="0.35">
      <c r="A40" s="49"/>
      <c r="B40" s="26">
        <v>1018</v>
      </c>
      <c r="C40" s="26" t="s">
        <v>623</v>
      </c>
      <c r="D40" s="26" t="str">
        <f t="shared" si="1"/>
        <v>Account Management</v>
      </c>
      <c r="E40" s="88" t="s">
        <v>46</v>
      </c>
      <c r="F40" s="89" t="s">
        <v>545</v>
      </c>
      <c r="G40" s="105"/>
      <c r="I40" s="57"/>
    </row>
    <row r="41" spans="1:9" ht="15.5" x14ac:dyDescent="0.35">
      <c r="A41" s="49"/>
      <c r="B41" s="26">
        <v>1019</v>
      </c>
      <c r="C41" s="26" t="s">
        <v>624</v>
      </c>
      <c r="D41" s="26" t="str">
        <f t="shared" si="1"/>
        <v>Account Management</v>
      </c>
      <c r="E41" s="88" t="s">
        <v>46</v>
      </c>
      <c r="F41" s="89" t="s">
        <v>546</v>
      </c>
      <c r="G41" s="105"/>
      <c r="I41" s="57"/>
    </row>
    <row r="42" spans="1:9" x14ac:dyDescent="0.25">
      <c r="A42" s="49"/>
      <c r="C42" s="26" t="s">
        <v>593</v>
      </c>
      <c r="D42" s="26" t="str">
        <f t="shared" si="1"/>
        <v>Account Management</v>
      </c>
      <c r="E42" s="55"/>
      <c r="F42" s="56"/>
      <c r="G42" s="70"/>
      <c r="I42" s="57" t="s">
        <v>534</v>
      </c>
    </row>
    <row r="43" spans="1:9" x14ac:dyDescent="0.25">
      <c r="A43" s="49"/>
      <c r="C43" s="26" t="s">
        <v>593</v>
      </c>
      <c r="D43" s="26" t="str">
        <f t="shared" si="1"/>
        <v>Account Management</v>
      </c>
      <c r="E43" s="55"/>
      <c r="F43" s="56"/>
      <c r="G43" s="70"/>
      <c r="I43" s="57" t="s">
        <v>534</v>
      </c>
    </row>
    <row r="44" spans="1:9" x14ac:dyDescent="0.25">
      <c r="A44" s="49"/>
      <c r="C44" s="26" t="s">
        <v>593</v>
      </c>
      <c r="D44" s="26" t="str">
        <f t="shared" si="1"/>
        <v>Account Management</v>
      </c>
      <c r="E44" s="55"/>
      <c r="F44" s="56"/>
      <c r="G44" s="70"/>
      <c r="I44" s="57" t="s">
        <v>534</v>
      </c>
    </row>
    <row r="45" spans="1:9" x14ac:dyDescent="0.25">
      <c r="C45" s="26" t="s">
        <v>593</v>
      </c>
      <c r="E45" s="6" t="s">
        <v>86</v>
      </c>
      <c r="F45" s="58" t="s">
        <v>532</v>
      </c>
      <c r="G45" s="26"/>
    </row>
    <row r="46" spans="1:9" hidden="1" x14ac:dyDescent="0.25">
      <c r="A46" s="49" t="s">
        <v>533</v>
      </c>
      <c r="B46" s="26">
        <v>1041</v>
      </c>
      <c r="C46" s="26" t="s">
        <v>593</v>
      </c>
      <c r="D46" s="26" t="str">
        <f t="shared" ref="D46:D63" si="2">$E$45</f>
        <v>Project Management</v>
      </c>
      <c r="E46" s="55"/>
      <c r="F46" s="56"/>
      <c r="G46" s="70"/>
      <c r="I46" s="57" t="s">
        <v>534</v>
      </c>
    </row>
    <row r="47" spans="1:9" ht="15.5" x14ac:dyDescent="0.35">
      <c r="B47" s="26">
        <v>1042</v>
      </c>
      <c r="C47" s="26" t="s">
        <v>625</v>
      </c>
      <c r="D47" s="26" t="str">
        <f t="shared" si="2"/>
        <v>Project Management</v>
      </c>
      <c r="E47" s="88" t="s">
        <v>35</v>
      </c>
      <c r="F47" s="89" t="s">
        <v>547</v>
      </c>
      <c r="G47" s="105"/>
      <c r="I47" s="57"/>
    </row>
    <row r="48" spans="1:9" ht="15.5" x14ac:dyDescent="0.35">
      <c r="B48" s="26">
        <v>1043</v>
      </c>
      <c r="C48" s="26" t="s">
        <v>626</v>
      </c>
      <c r="D48" s="26" t="str">
        <f t="shared" si="2"/>
        <v>Project Management</v>
      </c>
      <c r="E48" s="88" t="s">
        <v>37</v>
      </c>
      <c r="F48" s="89" t="s">
        <v>548</v>
      </c>
      <c r="G48" s="105"/>
      <c r="I48" s="57"/>
    </row>
    <row r="49" spans="1:9" ht="15.5" x14ac:dyDescent="0.35">
      <c r="B49" s="26">
        <v>1044</v>
      </c>
      <c r="C49" s="26" t="s">
        <v>627</v>
      </c>
      <c r="D49" s="26" t="str">
        <f t="shared" si="2"/>
        <v>Project Management</v>
      </c>
      <c r="E49" s="88" t="s">
        <v>37</v>
      </c>
      <c r="F49" s="89" t="s">
        <v>549</v>
      </c>
      <c r="G49" s="105"/>
      <c r="I49" s="57"/>
    </row>
    <row r="50" spans="1:9" ht="15.5" x14ac:dyDescent="0.35">
      <c r="B50" s="26">
        <v>1045</v>
      </c>
      <c r="C50" s="26" t="s">
        <v>628</v>
      </c>
      <c r="D50" s="26" t="str">
        <f t="shared" si="2"/>
        <v>Project Management</v>
      </c>
      <c r="E50" s="88" t="s">
        <v>40</v>
      </c>
      <c r="F50" s="89" t="s">
        <v>544</v>
      </c>
      <c r="G50" s="105"/>
      <c r="I50" s="57"/>
    </row>
    <row r="51" spans="1:9" ht="15.5" x14ac:dyDescent="0.35">
      <c r="A51" s="49"/>
      <c r="B51" s="26">
        <v>1046</v>
      </c>
      <c r="C51" s="26" t="s">
        <v>629</v>
      </c>
      <c r="D51" s="26" t="str">
        <f t="shared" si="2"/>
        <v>Project Management</v>
      </c>
      <c r="E51" s="88" t="s">
        <v>46</v>
      </c>
      <c r="F51" s="89" t="s">
        <v>550</v>
      </c>
      <c r="G51" s="105"/>
      <c r="I51" s="57"/>
    </row>
    <row r="52" spans="1:9" ht="15.5" x14ac:dyDescent="0.35">
      <c r="A52" s="49"/>
      <c r="B52" s="26">
        <v>1047</v>
      </c>
      <c r="C52" s="26" t="s">
        <v>630</v>
      </c>
      <c r="D52" s="26" t="str">
        <f t="shared" si="2"/>
        <v>Project Management</v>
      </c>
      <c r="E52" s="88" t="s">
        <v>46</v>
      </c>
      <c r="F52" s="89" t="s">
        <v>551</v>
      </c>
      <c r="G52" s="105"/>
      <c r="I52" s="57"/>
    </row>
    <row r="53" spans="1:9" ht="15.5" x14ac:dyDescent="0.35">
      <c r="A53" s="49"/>
      <c r="B53" s="26">
        <v>1048</v>
      </c>
      <c r="C53" s="26" t="s">
        <v>594</v>
      </c>
      <c r="D53" s="26" t="str">
        <f t="shared" si="2"/>
        <v>Project Management</v>
      </c>
      <c r="E53" s="88" t="s">
        <v>48</v>
      </c>
      <c r="F53" s="89" t="s">
        <v>552</v>
      </c>
      <c r="G53" s="105"/>
      <c r="I53" s="57"/>
    </row>
    <row r="54" spans="1:9" ht="15.5" x14ac:dyDescent="0.35">
      <c r="A54" s="49"/>
      <c r="B54" s="26">
        <v>1049</v>
      </c>
      <c r="C54" s="26" t="s">
        <v>595</v>
      </c>
      <c r="D54" s="26" t="str">
        <f t="shared" si="2"/>
        <v>Project Management</v>
      </c>
      <c r="E54" s="88" t="s">
        <v>48</v>
      </c>
      <c r="F54" s="89" t="s">
        <v>553</v>
      </c>
      <c r="G54" s="105"/>
      <c r="I54" s="57"/>
    </row>
    <row r="55" spans="1:9" ht="15.5" x14ac:dyDescent="0.35">
      <c r="A55" s="49"/>
      <c r="B55" s="26">
        <v>1050</v>
      </c>
      <c r="C55" s="26" t="s">
        <v>596</v>
      </c>
      <c r="D55" s="26" t="str">
        <f t="shared" si="2"/>
        <v>Project Management</v>
      </c>
      <c r="E55" s="88" t="s">
        <v>50</v>
      </c>
      <c r="F55" s="89" t="s">
        <v>554</v>
      </c>
      <c r="G55" s="105"/>
      <c r="I55" s="57"/>
    </row>
    <row r="56" spans="1:9" ht="15.5" x14ac:dyDescent="0.35">
      <c r="A56" s="49"/>
      <c r="B56" s="26">
        <v>1051</v>
      </c>
      <c r="C56" s="26" t="s">
        <v>597</v>
      </c>
      <c r="D56" s="26" t="str">
        <f t="shared" si="2"/>
        <v>Project Management</v>
      </c>
      <c r="E56" s="88" t="s">
        <v>50</v>
      </c>
      <c r="F56" s="89" t="s">
        <v>555</v>
      </c>
      <c r="G56" s="105"/>
      <c r="I56" s="57"/>
    </row>
    <row r="57" spans="1:9" ht="15.5" x14ac:dyDescent="0.35">
      <c r="A57" s="49"/>
      <c r="B57" s="26">
        <v>1052</v>
      </c>
      <c r="C57" s="26" t="s">
        <v>598</v>
      </c>
      <c r="D57" s="26" t="str">
        <f t="shared" si="2"/>
        <v>Project Management</v>
      </c>
      <c r="E57" s="88" t="s">
        <v>52</v>
      </c>
      <c r="F57" s="89" t="s">
        <v>559</v>
      </c>
      <c r="G57" s="105"/>
      <c r="I57" s="57"/>
    </row>
    <row r="58" spans="1:9" ht="15.5" x14ac:dyDescent="0.35">
      <c r="A58" s="49"/>
      <c r="B58" s="26">
        <v>1053</v>
      </c>
      <c r="C58" s="26" t="s">
        <v>599</v>
      </c>
      <c r="D58" s="26" t="str">
        <f t="shared" si="2"/>
        <v>Project Management</v>
      </c>
      <c r="E58" s="88" t="s">
        <v>52</v>
      </c>
      <c r="F58" s="89" t="s">
        <v>556</v>
      </c>
      <c r="G58" s="105"/>
      <c r="I58" s="57"/>
    </row>
    <row r="59" spans="1:9" ht="15.5" x14ac:dyDescent="0.35">
      <c r="A59" s="49"/>
      <c r="B59" s="26">
        <v>1054</v>
      </c>
      <c r="C59" s="26" t="s">
        <v>600</v>
      </c>
      <c r="D59" s="26" t="str">
        <f t="shared" si="2"/>
        <v>Project Management</v>
      </c>
      <c r="E59" s="88" t="s">
        <v>54</v>
      </c>
      <c r="F59" s="89" t="s">
        <v>557</v>
      </c>
      <c r="G59" s="105"/>
      <c r="I59" s="57"/>
    </row>
    <row r="60" spans="1:9" ht="15.5" x14ac:dyDescent="0.35">
      <c r="A60" s="49"/>
      <c r="B60" s="26">
        <v>1055</v>
      </c>
      <c r="C60" s="26" t="s">
        <v>601</v>
      </c>
      <c r="D60" s="26" t="str">
        <f t="shared" si="2"/>
        <v>Project Management</v>
      </c>
      <c r="E60" s="88" t="s">
        <v>54</v>
      </c>
      <c r="F60" s="89" t="s">
        <v>558</v>
      </c>
      <c r="G60" s="105"/>
      <c r="I60" s="57"/>
    </row>
    <row r="61" spans="1:9" x14ac:dyDescent="0.25">
      <c r="A61" s="49"/>
      <c r="C61" s="26" t="s">
        <v>593</v>
      </c>
      <c r="D61" s="26" t="str">
        <f t="shared" si="2"/>
        <v>Project Management</v>
      </c>
      <c r="E61" s="55"/>
      <c r="F61" s="56"/>
      <c r="G61" s="70"/>
      <c r="I61" s="57" t="s">
        <v>534</v>
      </c>
    </row>
    <row r="62" spans="1:9" x14ac:dyDescent="0.25">
      <c r="A62" s="49"/>
      <c r="C62" s="26" t="s">
        <v>593</v>
      </c>
      <c r="D62" s="26" t="str">
        <f t="shared" si="2"/>
        <v>Project Management</v>
      </c>
      <c r="E62" s="55"/>
      <c r="F62" s="56"/>
      <c r="G62" s="70"/>
      <c r="I62" s="57" t="s">
        <v>534</v>
      </c>
    </row>
    <row r="63" spans="1:9" x14ac:dyDescent="0.25">
      <c r="A63" s="49"/>
      <c r="C63" s="26" t="s">
        <v>593</v>
      </c>
      <c r="D63" s="26" t="str">
        <f t="shared" si="2"/>
        <v>Project Management</v>
      </c>
      <c r="E63" s="55"/>
      <c r="F63" s="56"/>
      <c r="G63" s="70"/>
      <c r="I63" s="57" t="s">
        <v>534</v>
      </c>
    </row>
    <row r="64" spans="1:9" x14ac:dyDescent="0.25">
      <c r="C64" s="26" t="s">
        <v>593</v>
      </c>
      <c r="E64" s="6" t="s">
        <v>99</v>
      </c>
      <c r="F64" s="58" t="s">
        <v>532</v>
      </c>
      <c r="G64" s="26"/>
    </row>
    <row r="65" spans="1:10" hidden="1" x14ac:dyDescent="0.25">
      <c r="A65" s="49" t="s">
        <v>533</v>
      </c>
      <c r="B65" s="26">
        <v>1060</v>
      </c>
      <c r="C65" s="26" t="s">
        <v>593</v>
      </c>
      <c r="D65" s="26" t="str">
        <f t="shared" ref="D65:D76" si="3">$E$64</f>
        <v>Creative</v>
      </c>
      <c r="E65" s="55"/>
      <c r="F65" s="56"/>
      <c r="G65" s="70"/>
      <c r="I65" s="57" t="s">
        <v>534</v>
      </c>
    </row>
    <row r="66" spans="1:10" ht="15.5" x14ac:dyDescent="0.35">
      <c r="A66" s="49"/>
      <c r="B66" s="26">
        <v>1061</v>
      </c>
      <c r="C66" s="26" t="s">
        <v>631</v>
      </c>
      <c r="D66" s="26" t="str">
        <f t="shared" si="3"/>
        <v>Creative</v>
      </c>
      <c r="E66" s="88" t="s">
        <v>37</v>
      </c>
      <c r="F66" s="89" t="s">
        <v>561</v>
      </c>
      <c r="G66" s="105"/>
      <c r="I66" s="57"/>
    </row>
    <row r="67" spans="1:10" ht="15.5" x14ac:dyDescent="0.35">
      <c r="A67" s="49"/>
      <c r="B67" s="26">
        <v>1062</v>
      </c>
      <c r="C67" s="26" t="s">
        <v>632</v>
      </c>
      <c r="D67" s="26" t="str">
        <f t="shared" si="3"/>
        <v>Creative</v>
      </c>
      <c r="E67" s="88" t="s">
        <v>37</v>
      </c>
      <c r="F67" s="89" t="s">
        <v>562</v>
      </c>
      <c r="G67" s="105"/>
      <c r="I67" s="57"/>
    </row>
    <row r="68" spans="1:10" ht="15.5" x14ac:dyDescent="0.35">
      <c r="A68" s="49"/>
      <c r="B68" s="26">
        <v>1063</v>
      </c>
      <c r="C68" s="26" t="s">
        <v>633</v>
      </c>
      <c r="D68" s="26" t="str">
        <f t="shared" si="3"/>
        <v>Creative</v>
      </c>
      <c r="E68" s="88" t="s">
        <v>40</v>
      </c>
      <c r="F68" s="89" t="s">
        <v>563</v>
      </c>
      <c r="G68" s="105"/>
      <c r="I68" s="57"/>
    </row>
    <row r="69" spans="1:10" ht="15.5" x14ac:dyDescent="0.35">
      <c r="A69" s="49"/>
      <c r="B69" s="26">
        <v>1064</v>
      </c>
      <c r="C69" s="26" t="s">
        <v>634</v>
      </c>
      <c r="D69" s="26" t="str">
        <f t="shared" si="3"/>
        <v>Creative</v>
      </c>
      <c r="E69" s="88" t="s">
        <v>40</v>
      </c>
      <c r="F69" s="89" t="s">
        <v>564</v>
      </c>
      <c r="G69" s="105"/>
      <c r="I69" s="57"/>
    </row>
    <row r="70" spans="1:10" ht="15.5" x14ac:dyDescent="0.35">
      <c r="A70" s="49"/>
      <c r="B70" s="26">
        <v>1065</v>
      </c>
      <c r="C70" s="26" t="s">
        <v>635</v>
      </c>
      <c r="D70" s="26" t="str">
        <f t="shared" si="3"/>
        <v>Creative</v>
      </c>
      <c r="E70" s="88" t="s">
        <v>43</v>
      </c>
      <c r="F70" s="89" t="s">
        <v>565</v>
      </c>
      <c r="G70" s="105"/>
      <c r="I70" s="57"/>
    </row>
    <row r="71" spans="1:10" ht="15.5" x14ac:dyDescent="0.35">
      <c r="A71" s="49"/>
      <c r="B71" s="26">
        <v>1066</v>
      </c>
      <c r="C71" s="26" t="s">
        <v>636</v>
      </c>
      <c r="D71" s="26" t="str">
        <f t="shared" si="3"/>
        <v>Creative</v>
      </c>
      <c r="E71" s="88" t="s">
        <v>43</v>
      </c>
      <c r="F71" s="89" t="s">
        <v>566</v>
      </c>
      <c r="G71" s="105"/>
      <c r="I71" s="57"/>
    </row>
    <row r="72" spans="1:10" ht="15.5" x14ac:dyDescent="0.35">
      <c r="A72" s="49"/>
      <c r="B72" s="26">
        <v>1067</v>
      </c>
      <c r="C72" s="26" t="s">
        <v>637</v>
      </c>
      <c r="D72" s="26" t="str">
        <f t="shared" si="3"/>
        <v>Creative</v>
      </c>
      <c r="E72" s="88" t="s">
        <v>46</v>
      </c>
      <c r="F72" s="89" t="s">
        <v>568</v>
      </c>
      <c r="G72" s="105"/>
      <c r="I72" s="57"/>
    </row>
    <row r="73" spans="1:10" ht="15.5" x14ac:dyDescent="0.35">
      <c r="A73" s="49"/>
      <c r="B73" s="26">
        <v>1068</v>
      </c>
      <c r="C73" s="26" t="s">
        <v>638</v>
      </c>
      <c r="D73" s="26" t="str">
        <f t="shared" si="3"/>
        <v>Creative</v>
      </c>
      <c r="E73" s="88" t="s">
        <v>46</v>
      </c>
      <c r="F73" s="89" t="s">
        <v>567</v>
      </c>
      <c r="G73" s="105"/>
      <c r="I73" s="57"/>
    </row>
    <row r="74" spans="1:10" x14ac:dyDescent="0.25">
      <c r="A74" s="49"/>
      <c r="C74" s="26" t="s">
        <v>593</v>
      </c>
      <c r="D74" s="26" t="str">
        <f t="shared" si="3"/>
        <v>Creative</v>
      </c>
      <c r="E74" s="55"/>
      <c r="F74" s="56"/>
      <c r="G74" s="70"/>
      <c r="I74" s="57" t="s">
        <v>534</v>
      </c>
    </row>
    <row r="75" spans="1:10" x14ac:dyDescent="0.25">
      <c r="A75" s="49"/>
      <c r="C75" s="26" t="s">
        <v>593</v>
      </c>
      <c r="D75" s="26" t="str">
        <f t="shared" si="3"/>
        <v>Creative</v>
      </c>
      <c r="E75" s="55"/>
      <c r="F75" s="56"/>
      <c r="G75" s="70"/>
      <c r="I75" s="57" t="s">
        <v>534</v>
      </c>
    </row>
    <row r="76" spans="1:10" x14ac:dyDescent="0.25">
      <c r="A76" s="49"/>
      <c r="C76" s="26" t="s">
        <v>593</v>
      </c>
      <c r="D76" s="26" t="str">
        <f t="shared" si="3"/>
        <v>Creative</v>
      </c>
      <c r="E76" s="55"/>
      <c r="F76" s="56"/>
      <c r="G76" s="70"/>
      <c r="I76" s="57" t="s">
        <v>534</v>
      </c>
    </row>
    <row r="77" spans="1:10" x14ac:dyDescent="0.25">
      <c r="C77" s="26" t="s">
        <v>593</v>
      </c>
      <c r="E77" s="6" t="s">
        <v>30</v>
      </c>
      <c r="F77" s="58" t="s">
        <v>532</v>
      </c>
      <c r="G77" s="26"/>
      <c r="I77" s="5"/>
      <c r="J77" s="5"/>
    </row>
    <row r="78" spans="1:10" hidden="1" x14ac:dyDescent="0.25">
      <c r="A78" s="49" t="s">
        <v>533</v>
      </c>
      <c r="B78" s="26">
        <v>1073</v>
      </c>
      <c r="C78" s="26" t="s">
        <v>593</v>
      </c>
      <c r="D78" s="26" t="str">
        <f>$E$77</f>
        <v>Analytics, Planning &amp; Strategy</v>
      </c>
      <c r="E78" s="55"/>
      <c r="F78" s="56"/>
      <c r="G78" s="70"/>
      <c r="I78" s="57" t="s">
        <v>534</v>
      </c>
    </row>
    <row r="79" spans="1:10" ht="15.5" x14ac:dyDescent="0.35">
      <c r="A79" s="49"/>
      <c r="B79" s="26">
        <v>1074</v>
      </c>
      <c r="C79" s="26" t="s">
        <v>639</v>
      </c>
      <c r="D79" s="26" t="str">
        <f t="shared" ref="D79:D89" si="4">$E$77</f>
        <v>Analytics, Planning &amp; Strategy</v>
      </c>
      <c r="E79" s="88" t="s">
        <v>37</v>
      </c>
      <c r="F79" s="89" t="s">
        <v>570</v>
      </c>
      <c r="G79" s="105"/>
      <c r="I79" s="57"/>
    </row>
    <row r="80" spans="1:10" ht="15.5" x14ac:dyDescent="0.35">
      <c r="A80" s="49"/>
      <c r="B80" s="26">
        <v>1075</v>
      </c>
      <c r="C80" s="26" t="s">
        <v>640</v>
      </c>
      <c r="D80" s="26" t="str">
        <f t="shared" si="4"/>
        <v>Analytics, Planning &amp; Strategy</v>
      </c>
      <c r="E80" s="88" t="s">
        <v>37</v>
      </c>
      <c r="F80" s="89" t="s">
        <v>571</v>
      </c>
      <c r="G80" s="105"/>
      <c r="I80" s="57"/>
    </row>
    <row r="81" spans="1:9" ht="15.5" x14ac:dyDescent="0.35">
      <c r="A81" s="49"/>
      <c r="B81" s="26">
        <v>1076</v>
      </c>
      <c r="C81" s="26" t="s">
        <v>641</v>
      </c>
      <c r="D81" s="26" t="str">
        <f t="shared" si="4"/>
        <v>Analytics, Planning &amp; Strategy</v>
      </c>
      <c r="E81" s="88" t="s">
        <v>40</v>
      </c>
      <c r="F81" s="89" t="s">
        <v>572</v>
      </c>
      <c r="G81" s="105"/>
      <c r="I81" s="57"/>
    </row>
    <row r="82" spans="1:9" ht="15.5" x14ac:dyDescent="0.35">
      <c r="A82" s="49"/>
      <c r="B82" s="26">
        <v>1077</v>
      </c>
      <c r="C82" s="26" t="s">
        <v>602</v>
      </c>
      <c r="D82" s="26" t="str">
        <f t="shared" si="4"/>
        <v>Analytics, Planning &amp; Strategy</v>
      </c>
      <c r="E82" s="88" t="s">
        <v>40</v>
      </c>
      <c r="F82" s="89" t="s">
        <v>573</v>
      </c>
      <c r="G82" s="105"/>
      <c r="I82" s="57"/>
    </row>
    <row r="83" spans="1:9" ht="15.5" x14ac:dyDescent="0.35">
      <c r="A83" s="49"/>
      <c r="B83" s="26">
        <v>1078</v>
      </c>
      <c r="C83" s="26" t="s">
        <v>642</v>
      </c>
      <c r="D83" s="26" t="str">
        <f t="shared" si="4"/>
        <v>Analytics, Planning &amp; Strategy</v>
      </c>
      <c r="E83" s="88" t="s">
        <v>43</v>
      </c>
      <c r="F83" s="89" t="s">
        <v>574</v>
      </c>
      <c r="G83" s="105"/>
      <c r="I83" s="57"/>
    </row>
    <row r="84" spans="1:9" ht="15.5" x14ac:dyDescent="0.35">
      <c r="A84" s="49"/>
      <c r="B84" s="26">
        <v>1079</v>
      </c>
      <c r="C84" s="26" t="s">
        <v>603</v>
      </c>
      <c r="D84" s="26" t="str">
        <f t="shared" si="4"/>
        <v>Analytics, Planning &amp; Strategy</v>
      </c>
      <c r="E84" s="88" t="s">
        <v>43</v>
      </c>
      <c r="F84" s="89" t="s">
        <v>575</v>
      </c>
      <c r="G84" s="105"/>
      <c r="I84" s="57"/>
    </row>
    <row r="85" spans="1:9" ht="15.5" x14ac:dyDescent="0.35">
      <c r="A85" s="49"/>
      <c r="B85" s="26">
        <v>1080</v>
      </c>
      <c r="C85" s="26" t="s">
        <v>643</v>
      </c>
      <c r="D85" s="26" t="str">
        <f t="shared" si="4"/>
        <v>Analytics, Planning &amp; Strategy</v>
      </c>
      <c r="E85" s="88" t="s">
        <v>46</v>
      </c>
      <c r="F85" s="89" t="s">
        <v>576</v>
      </c>
      <c r="G85" s="105"/>
      <c r="I85" s="57"/>
    </row>
    <row r="86" spans="1:9" ht="15.5" x14ac:dyDescent="0.35">
      <c r="A86" s="49"/>
      <c r="B86" s="26">
        <v>1081</v>
      </c>
      <c r="C86" s="26" t="s">
        <v>604</v>
      </c>
      <c r="D86" s="26" t="str">
        <f t="shared" si="4"/>
        <v>Analytics, Planning &amp; Strategy</v>
      </c>
      <c r="E86" s="88" t="s">
        <v>46</v>
      </c>
      <c r="F86" s="89" t="s">
        <v>577</v>
      </c>
      <c r="G86" s="105"/>
      <c r="I86" s="57"/>
    </row>
    <row r="87" spans="1:9" x14ac:dyDescent="0.25">
      <c r="A87" s="49"/>
      <c r="C87" s="26" t="s">
        <v>593</v>
      </c>
      <c r="D87" s="26" t="str">
        <f t="shared" si="4"/>
        <v>Analytics, Planning &amp; Strategy</v>
      </c>
      <c r="E87" s="55"/>
      <c r="F87" s="56"/>
      <c r="G87" s="70"/>
      <c r="I87" s="57" t="s">
        <v>534</v>
      </c>
    </row>
    <row r="88" spans="1:9" x14ac:dyDescent="0.25">
      <c r="A88" s="49"/>
      <c r="C88" s="26" t="s">
        <v>593</v>
      </c>
      <c r="D88" s="26" t="str">
        <f t="shared" si="4"/>
        <v>Analytics, Planning &amp; Strategy</v>
      </c>
      <c r="E88" s="55"/>
      <c r="F88" s="56"/>
      <c r="G88" s="70"/>
      <c r="I88" s="57" t="s">
        <v>534</v>
      </c>
    </row>
    <row r="89" spans="1:9" x14ac:dyDescent="0.25">
      <c r="A89" s="49"/>
      <c r="C89" s="26" t="s">
        <v>593</v>
      </c>
      <c r="D89" s="26" t="str">
        <f t="shared" si="4"/>
        <v>Analytics, Planning &amp; Strategy</v>
      </c>
      <c r="E89" s="55"/>
      <c r="F89" s="56"/>
      <c r="G89" s="70"/>
      <c r="I89" s="57" t="s">
        <v>534</v>
      </c>
    </row>
    <row r="90" spans="1:9" x14ac:dyDescent="0.25">
      <c r="C90" s="26" t="s">
        <v>593</v>
      </c>
      <c r="E90" s="6" t="s">
        <v>31</v>
      </c>
      <c r="F90" s="58" t="s">
        <v>532</v>
      </c>
      <c r="G90" s="26"/>
    </row>
    <row r="91" spans="1:9" hidden="1" x14ac:dyDescent="0.25">
      <c r="A91" s="49" t="s">
        <v>533</v>
      </c>
      <c r="B91" s="26">
        <v>1086</v>
      </c>
      <c r="C91" s="26" t="s">
        <v>593</v>
      </c>
      <c r="D91" s="26" t="str">
        <f t="shared" ref="D91:D110" si="5">$E$90</f>
        <v>Production &amp; Technology</v>
      </c>
      <c r="E91" s="55"/>
      <c r="F91" s="56"/>
      <c r="G91" s="70"/>
      <c r="I91" s="57" t="s">
        <v>534</v>
      </c>
    </row>
    <row r="92" spans="1:9" ht="15.5" x14ac:dyDescent="0.35">
      <c r="B92" s="26">
        <v>1087</v>
      </c>
      <c r="C92" s="26" t="s">
        <v>644</v>
      </c>
      <c r="D92" s="26" t="str">
        <f t="shared" si="5"/>
        <v>Production &amp; Technology</v>
      </c>
      <c r="E92" s="88" t="s">
        <v>35</v>
      </c>
      <c r="F92" s="89" t="s">
        <v>578</v>
      </c>
      <c r="G92" s="105"/>
      <c r="I92" s="57"/>
    </row>
    <row r="93" spans="1:9" ht="15.5" x14ac:dyDescent="0.35">
      <c r="B93" s="26">
        <v>1088</v>
      </c>
      <c r="C93" s="26" t="s">
        <v>645</v>
      </c>
      <c r="D93" s="26" t="str">
        <f t="shared" si="5"/>
        <v>Production &amp; Technology</v>
      </c>
      <c r="E93" s="88" t="s">
        <v>35</v>
      </c>
      <c r="F93" s="89" t="s">
        <v>560</v>
      </c>
      <c r="G93" s="105"/>
      <c r="I93" s="57"/>
    </row>
    <row r="94" spans="1:9" ht="15.5" x14ac:dyDescent="0.35">
      <c r="A94" s="49"/>
      <c r="B94" s="26">
        <v>1089</v>
      </c>
      <c r="C94" s="26" t="s">
        <v>646</v>
      </c>
      <c r="D94" s="26" t="str">
        <f t="shared" si="5"/>
        <v>Production &amp; Technology</v>
      </c>
      <c r="E94" s="88" t="s">
        <v>38</v>
      </c>
      <c r="F94" s="89" t="s">
        <v>579</v>
      </c>
      <c r="G94" s="105"/>
      <c r="I94" s="57"/>
    </row>
    <row r="95" spans="1:9" ht="15.5" x14ac:dyDescent="0.35">
      <c r="A95" s="49"/>
      <c r="B95" s="26">
        <v>1090</v>
      </c>
      <c r="C95" s="26" t="s">
        <v>647</v>
      </c>
      <c r="D95" s="26" t="str">
        <f t="shared" si="5"/>
        <v>Production &amp; Technology</v>
      </c>
      <c r="E95" s="88" t="s">
        <v>41</v>
      </c>
      <c r="F95" s="89" t="s">
        <v>580</v>
      </c>
      <c r="G95" s="105"/>
      <c r="I95" s="57"/>
    </row>
    <row r="96" spans="1:9" ht="15.5" x14ac:dyDescent="0.35">
      <c r="A96" s="49"/>
      <c r="B96" s="26">
        <v>1091</v>
      </c>
      <c r="C96" s="26" t="s">
        <v>648</v>
      </c>
      <c r="D96" s="26" t="str">
        <f t="shared" si="5"/>
        <v>Production &amp; Technology</v>
      </c>
      <c r="E96" s="88" t="s">
        <v>44</v>
      </c>
      <c r="F96" s="89" t="s">
        <v>581</v>
      </c>
      <c r="G96" s="105"/>
      <c r="I96" s="57"/>
    </row>
    <row r="97" spans="1:9" ht="15.5" x14ac:dyDescent="0.35">
      <c r="A97" s="49"/>
      <c r="B97" s="26">
        <v>1092</v>
      </c>
      <c r="C97" s="26" t="s">
        <v>649</v>
      </c>
      <c r="D97" s="26" t="str">
        <f t="shared" si="5"/>
        <v>Production &amp; Technology</v>
      </c>
      <c r="E97" s="88" t="s">
        <v>51</v>
      </c>
      <c r="F97" s="89" t="s">
        <v>590</v>
      </c>
      <c r="G97" s="105"/>
      <c r="I97" s="57"/>
    </row>
    <row r="98" spans="1:9" ht="15.5" x14ac:dyDescent="0.35">
      <c r="A98" s="49"/>
      <c r="B98" s="26">
        <v>1093</v>
      </c>
      <c r="C98" s="26" t="s">
        <v>650</v>
      </c>
      <c r="D98" s="26" t="str">
        <f t="shared" si="5"/>
        <v>Production &amp; Technology</v>
      </c>
      <c r="E98" s="88" t="s">
        <v>53</v>
      </c>
      <c r="F98" s="89" t="s">
        <v>582</v>
      </c>
      <c r="G98" s="105"/>
      <c r="I98" s="57"/>
    </row>
    <row r="99" spans="1:9" ht="15.5" x14ac:dyDescent="0.35">
      <c r="A99" s="49"/>
      <c r="B99" s="26">
        <v>1094</v>
      </c>
      <c r="C99" s="26" t="s">
        <v>651</v>
      </c>
      <c r="D99" s="26" t="str">
        <f t="shared" si="5"/>
        <v>Production &amp; Technology</v>
      </c>
      <c r="E99" s="88" t="s">
        <v>55</v>
      </c>
      <c r="F99" s="89" t="s">
        <v>569</v>
      </c>
      <c r="G99" s="105"/>
      <c r="I99" s="57"/>
    </row>
    <row r="100" spans="1:9" ht="15.5" x14ac:dyDescent="0.35">
      <c r="A100" s="49"/>
      <c r="B100" s="26">
        <v>1095</v>
      </c>
      <c r="C100" s="26" t="s">
        <v>605</v>
      </c>
      <c r="D100" s="26" t="str">
        <f t="shared" si="5"/>
        <v>Production &amp; Technology</v>
      </c>
      <c r="E100" s="88" t="s">
        <v>56</v>
      </c>
      <c r="F100" s="89" t="s">
        <v>583</v>
      </c>
      <c r="G100" s="105"/>
      <c r="I100" s="57"/>
    </row>
    <row r="101" spans="1:9" ht="15.5" x14ac:dyDescent="0.35">
      <c r="A101" s="49"/>
      <c r="B101" s="26">
        <v>1096</v>
      </c>
      <c r="C101" s="26" t="s">
        <v>606</v>
      </c>
      <c r="D101" s="26" t="str">
        <f t="shared" si="5"/>
        <v>Production &amp; Technology</v>
      </c>
      <c r="E101" s="88" t="s">
        <v>56</v>
      </c>
      <c r="F101" s="89" t="s">
        <v>656</v>
      </c>
      <c r="G101" s="105"/>
      <c r="I101" s="57"/>
    </row>
    <row r="102" spans="1:9" ht="15.5" x14ac:dyDescent="0.35">
      <c r="A102" s="49"/>
      <c r="B102" s="26">
        <v>1097</v>
      </c>
      <c r="C102" s="26" t="s">
        <v>607</v>
      </c>
      <c r="D102" s="26" t="str">
        <f t="shared" si="5"/>
        <v>Production &amp; Technology</v>
      </c>
      <c r="E102" s="88" t="s">
        <v>57</v>
      </c>
      <c r="F102" s="89" t="s">
        <v>585</v>
      </c>
      <c r="G102" s="105"/>
      <c r="I102" s="57"/>
    </row>
    <row r="103" spans="1:9" ht="15.5" x14ac:dyDescent="0.35">
      <c r="A103" s="49"/>
      <c r="B103" s="26">
        <v>1098</v>
      </c>
      <c r="C103" s="26" t="s">
        <v>608</v>
      </c>
      <c r="D103" s="26" t="str">
        <f t="shared" si="5"/>
        <v>Production &amp; Technology</v>
      </c>
      <c r="E103" s="88" t="s">
        <v>57</v>
      </c>
      <c r="F103" s="89" t="s">
        <v>586</v>
      </c>
      <c r="G103" s="105"/>
      <c r="I103" s="57"/>
    </row>
    <row r="104" spans="1:9" ht="15.5" x14ac:dyDescent="0.35">
      <c r="A104" s="49"/>
      <c r="B104" s="26">
        <v>1099</v>
      </c>
      <c r="C104" s="26" t="s">
        <v>609</v>
      </c>
      <c r="D104" s="26" t="str">
        <f t="shared" si="5"/>
        <v>Production &amp; Technology</v>
      </c>
      <c r="E104" s="88" t="s">
        <v>58</v>
      </c>
      <c r="F104" s="89" t="s">
        <v>585</v>
      </c>
      <c r="G104" s="105"/>
      <c r="I104" s="57"/>
    </row>
    <row r="105" spans="1:9" ht="15.5" x14ac:dyDescent="0.35">
      <c r="A105" s="49"/>
      <c r="B105" s="26">
        <v>1100</v>
      </c>
      <c r="C105" s="26" t="s">
        <v>610</v>
      </c>
      <c r="D105" s="26" t="str">
        <f t="shared" si="5"/>
        <v>Production &amp; Technology</v>
      </c>
      <c r="E105" s="88" t="s">
        <v>58</v>
      </c>
      <c r="F105" s="89" t="s">
        <v>587</v>
      </c>
      <c r="G105" s="105"/>
      <c r="I105" s="57"/>
    </row>
    <row r="106" spans="1:9" ht="15.5" x14ac:dyDescent="0.35">
      <c r="A106" s="49"/>
      <c r="B106" s="26">
        <v>1101</v>
      </c>
      <c r="C106" s="26" t="s">
        <v>611</v>
      </c>
      <c r="D106" s="26" t="str">
        <f t="shared" si="5"/>
        <v>Production &amp; Technology</v>
      </c>
      <c r="E106" s="88" t="s">
        <v>59</v>
      </c>
      <c r="F106" s="89" t="s">
        <v>588</v>
      </c>
      <c r="G106" s="105"/>
      <c r="I106" s="57"/>
    </row>
    <row r="107" spans="1:9" ht="15.5" x14ac:dyDescent="0.35">
      <c r="A107" s="49"/>
      <c r="B107" s="26">
        <v>1102</v>
      </c>
      <c r="C107" s="26" t="s">
        <v>612</v>
      </c>
      <c r="D107" s="26" t="str">
        <f t="shared" si="5"/>
        <v>Production &amp; Technology</v>
      </c>
      <c r="E107" s="88" t="s">
        <v>59</v>
      </c>
      <c r="F107" s="89" t="s">
        <v>589</v>
      </c>
      <c r="G107" s="105"/>
      <c r="I107" s="57"/>
    </row>
    <row r="108" spans="1:9" x14ac:dyDescent="0.25">
      <c r="A108" s="49"/>
      <c r="C108" s="26" t="s">
        <v>593</v>
      </c>
      <c r="D108" s="26" t="str">
        <f t="shared" si="5"/>
        <v>Production &amp; Technology</v>
      </c>
      <c r="E108" s="55"/>
      <c r="F108" s="56"/>
      <c r="G108" s="70"/>
      <c r="I108" s="57" t="s">
        <v>534</v>
      </c>
    </row>
    <row r="109" spans="1:9" x14ac:dyDescent="0.25">
      <c r="A109" s="49"/>
      <c r="C109" s="26" t="s">
        <v>593</v>
      </c>
      <c r="D109" s="26" t="str">
        <f t="shared" si="5"/>
        <v>Production &amp; Technology</v>
      </c>
      <c r="E109" s="55"/>
      <c r="F109" s="56"/>
      <c r="G109" s="70"/>
      <c r="I109" s="57" t="s">
        <v>534</v>
      </c>
    </row>
    <row r="110" spans="1:9" x14ac:dyDescent="0.25">
      <c r="A110" s="49"/>
      <c r="C110" s="26" t="s">
        <v>593</v>
      </c>
      <c r="D110" s="26" t="str">
        <f t="shared" si="5"/>
        <v>Production &amp; Technology</v>
      </c>
      <c r="E110" s="55"/>
      <c r="F110" s="56"/>
      <c r="G110" s="70"/>
      <c r="I110" s="57" t="s">
        <v>534</v>
      </c>
    </row>
    <row r="111" spans="1:9" hidden="1" x14ac:dyDescent="0.25">
      <c r="C111" s="26" t="s">
        <v>593</v>
      </c>
      <c r="E111" s="6" t="s">
        <v>32</v>
      </c>
      <c r="F111" s="58" t="s">
        <v>532</v>
      </c>
      <c r="G111" s="26"/>
    </row>
    <row r="112" spans="1:9" hidden="1" x14ac:dyDescent="0.25">
      <c r="A112" s="49" t="s">
        <v>533</v>
      </c>
      <c r="C112" s="26" t="s">
        <v>593</v>
      </c>
      <c r="D112" s="26" t="str">
        <f>$E$111</f>
        <v>Media Buying</v>
      </c>
      <c r="E112" s="55"/>
      <c r="F112" s="56"/>
      <c r="G112" s="70"/>
      <c r="I112" s="57" t="s">
        <v>534</v>
      </c>
    </row>
    <row r="113" spans="1:13" hidden="1" x14ac:dyDescent="0.25">
      <c r="C113" s="26" t="s">
        <v>593</v>
      </c>
      <c r="D113" s="26" t="str">
        <f t="shared" ref="D113:D116" si="6">$E$111</f>
        <v>Media Buying</v>
      </c>
      <c r="E113" s="55"/>
      <c r="F113" s="56" t="s">
        <v>591</v>
      </c>
      <c r="G113" s="70"/>
      <c r="I113" s="57" t="s">
        <v>534</v>
      </c>
    </row>
    <row r="114" spans="1:13" s="21" customFormat="1" hidden="1" x14ac:dyDescent="0.25">
      <c r="B114" s="26"/>
      <c r="C114" s="26" t="s">
        <v>593</v>
      </c>
      <c r="D114" s="26" t="str">
        <f t="shared" si="6"/>
        <v>Media Buying</v>
      </c>
      <c r="E114" s="55"/>
      <c r="F114" s="56"/>
      <c r="G114" s="70"/>
      <c r="H114" s="26"/>
      <c r="I114" s="57" t="s">
        <v>534</v>
      </c>
      <c r="K114" s="26"/>
      <c r="L114" s="26"/>
      <c r="M114" s="26"/>
    </row>
    <row r="115" spans="1:13" s="8" customFormat="1" hidden="1" x14ac:dyDescent="0.25">
      <c r="B115" s="26"/>
      <c r="C115" s="26" t="s">
        <v>593</v>
      </c>
      <c r="D115" s="26" t="str">
        <f t="shared" si="6"/>
        <v>Media Buying</v>
      </c>
      <c r="E115" s="55"/>
      <c r="F115" s="56"/>
      <c r="G115" s="70"/>
      <c r="H115" s="26"/>
      <c r="I115" s="57" t="s">
        <v>534</v>
      </c>
      <c r="K115" s="26"/>
      <c r="L115" s="26"/>
      <c r="M115" s="26"/>
    </row>
    <row r="116" spans="1:13" hidden="1" x14ac:dyDescent="0.25">
      <c r="C116" s="26" t="s">
        <v>593</v>
      </c>
      <c r="D116" s="26" t="str">
        <f t="shared" si="6"/>
        <v>Media Buying</v>
      </c>
      <c r="E116" s="55"/>
      <c r="F116" s="56"/>
      <c r="G116" s="70"/>
      <c r="I116" s="57" t="s">
        <v>534</v>
      </c>
    </row>
    <row r="117" spans="1:13" x14ac:dyDescent="0.25">
      <c r="C117" s="26" t="s">
        <v>593</v>
      </c>
      <c r="E117" s="6" t="s">
        <v>139</v>
      </c>
      <c r="F117" s="58" t="s">
        <v>532</v>
      </c>
      <c r="G117" s="26"/>
    </row>
    <row r="118" spans="1:13" ht="13" hidden="1" thickBot="1" x14ac:dyDescent="0.3">
      <c r="A118" s="49" t="s">
        <v>533</v>
      </c>
      <c r="C118" s="26" t="s">
        <v>593</v>
      </c>
      <c r="D118" s="26" t="str">
        <f>$E$117</f>
        <v>Other</v>
      </c>
      <c r="E118" s="71"/>
      <c r="F118" s="72"/>
      <c r="G118" s="73"/>
      <c r="I118" s="57" t="s">
        <v>534</v>
      </c>
    </row>
    <row r="119" spans="1:13" x14ac:dyDescent="0.25">
      <c r="C119" s="26" t="s">
        <v>593</v>
      </c>
      <c r="D119" s="26" t="str">
        <f>$E$117</f>
        <v>Other</v>
      </c>
      <c r="E119" s="55"/>
      <c r="F119" s="56"/>
      <c r="G119" s="70"/>
      <c r="I119" s="57" t="s">
        <v>534</v>
      </c>
    </row>
    <row r="120" spans="1:13" x14ac:dyDescent="0.25">
      <c r="C120" s="26" t="s">
        <v>593</v>
      </c>
      <c r="D120" s="26" t="str">
        <f>$E$117</f>
        <v>Other</v>
      </c>
      <c r="E120" s="55"/>
      <c r="F120" s="56"/>
      <c r="G120" s="70"/>
      <c r="I120" s="57" t="s">
        <v>534</v>
      </c>
    </row>
    <row r="121" spans="1:13" ht="13" thickBot="1" x14ac:dyDescent="0.3">
      <c r="C121" s="26" t="s">
        <v>593</v>
      </c>
      <c r="D121" s="26" t="str">
        <f>$E$117</f>
        <v>Other</v>
      </c>
      <c r="E121" s="71"/>
      <c r="F121" s="72"/>
      <c r="G121" s="73"/>
      <c r="I121" s="57" t="s">
        <v>534</v>
      </c>
    </row>
    <row r="122" spans="1:13" hidden="1" x14ac:dyDescent="0.25"/>
    <row r="123" spans="1:13" ht="13.5" customHeight="1" x14ac:dyDescent="0.25"/>
    <row r="124" spans="1:13" x14ac:dyDescent="0.25">
      <c r="E124" s="48" t="s">
        <v>24</v>
      </c>
      <c r="F124" s="43"/>
      <c r="G124" s="44"/>
    </row>
    <row r="125" spans="1:13" ht="50" customHeight="1" x14ac:dyDescent="0.35">
      <c r="B125" s="26">
        <v>6666661</v>
      </c>
      <c r="E125" s="26" t="s">
        <v>676</v>
      </c>
      <c r="G125" s="92" t="str">
        <f>IF(COUNT(G28,G33:G41,G47:G60,G66:G73,G79:G86,G92:G107)&lt;&gt;56,"Not all essential rates are completed",AVERAGE(G28,G33:G41,G47:G60,G66:G73,G79:G86,G92:G107))</f>
        <v>Not all essential rates are completed</v>
      </c>
    </row>
    <row r="126" spans="1:13" x14ac:dyDescent="0.25">
      <c r="B126" s="26">
        <v>6666662</v>
      </c>
      <c r="E126" s="4"/>
      <c r="F126" s="4"/>
      <c r="G126" s="91"/>
    </row>
    <row r="127" spans="1:13" x14ac:dyDescent="0.25">
      <c r="E127" s="4"/>
      <c r="F127" s="4"/>
      <c r="G127" s="91"/>
    </row>
    <row r="128" spans="1:13" x14ac:dyDescent="0.25">
      <c r="E128" s="4"/>
      <c r="F128" s="91"/>
      <c r="G128" s="91"/>
    </row>
    <row r="129" spans="5:7" x14ac:dyDescent="0.25">
      <c r="E129" s="4"/>
      <c r="F129" s="91"/>
      <c r="G129" s="91"/>
    </row>
    <row r="130" spans="5:7" x14ac:dyDescent="0.25">
      <c r="E130" s="4"/>
      <c r="F130" s="91"/>
      <c r="G130" s="91"/>
    </row>
    <row r="131" spans="5:7" x14ac:dyDescent="0.25">
      <c r="E131" s="4"/>
      <c r="F131" s="4"/>
      <c r="G131" s="91"/>
    </row>
    <row r="132" spans="5:7" x14ac:dyDescent="0.25">
      <c r="E132" s="4"/>
      <c r="F132" s="4"/>
      <c r="G132" s="91"/>
    </row>
    <row r="133" spans="5:7" x14ac:dyDescent="0.25">
      <c r="E133" s="4"/>
      <c r="F133" s="4"/>
      <c r="G133" s="91"/>
    </row>
  </sheetData>
  <sheetProtection algorithmName="SHA-512" hashValue="9atgrfiMFtexcsSOeW3gTX1SHvMezmuvWaAI+/GYzcyi79xDHmmkQBcQvXG/NJ/InxY8/i/U67cSAwC55AeAgg==" saltValue="rW0OFV7g2xPcxHeyApwKaA==" spinCount="100000" sheet="1" objects="1" scenarios="1" selectLockedCells="1"/>
  <mergeCells count="3">
    <mergeCell ref="E2:G2"/>
    <mergeCell ref="E4:F4"/>
    <mergeCell ref="E9:F9"/>
  </mergeCells>
  <conditionalFormatting sqref="G125">
    <cfRule type="containsText" dxfId="6" priority="1" operator="containsText" text="Not all essential rates are completed">
      <formula>NOT(ISERROR(SEARCH("Not all essential rates are completed",G125)))</formula>
    </cfRule>
  </conditionalFormatting>
  <dataValidations count="8">
    <dataValidation type="list" allowBlank="1" showInputMessage="1" showErrorMessage="1" sqref="F7" xr:uid="{00000000-0002-0000-0600-000000000000}">
      <formula1>RangeCurrencies</formula1>
    </dataValidation>
    <dataValidation type="whole" allowBlank="1" showInputMessage="1" showErrorMessage="1" sqref="F18" xr:uid="{00000000-0002-0000-0600-000001000000}">
      <formula1>0</formula1>
      <formula2>10000</formula2>
    </dataValidation>
    <dataValidation type="date" operator="greaterThanOrEqual" allowBlank="1" showInputMessage="1" showErrorMessage="1" sqref="F14" xr:uid="{00000000-0002-0000-0600-000002000000}">
      <formula1>42339</formula1>
    </dataValidation>
    <dataValidation type="list" allowBlank="1" showInputMessage="1" showErrorMessage="1" sqref="F15" xr:uid="{00000000-0002-0000-0600-000003000000}">
      <formula1>RangeCountries</formula1>
    </dataValidation>
    <dataValidation type="list" allowBlank="1" showInputMessage="1" showErrorMessage="1" sqref="F17" xr:uid="{00000000-0002-0000-0600-000004000000}">
      <formula1>RangeAgencyEmployees</formula1>
    </dataValidation>
    <dataValidation type="decimal" allowBlank="1" showInputMessage="1" showErrorMessage="1" sqref="F21:F22" xr:uid="{00000000-0002-0000-0600-000005000000}">
      <formula1>0</formula1>
      <formula2>10</formula2>
    </dataValidation>
    <dataValidation type="decimal" allowBlank="1" showInputMessage="1" showErrorMessage="1" sqref="G112:G116 G78:G89 G118:G121 G32:G44 G65:G76 G46:G63 G27:G30 G91:G110" xr:uid="{00000000-0002-0000-0600-000006000000}">
      <formula1>0</formula1>
      <formula2>10000000</formula2>
    </dataValidation>
    <dataValidation type="list" allowBlank="1" showInputMessage="1" showErrorMessage="1" sqref="F19" xr:uid="{00000000-0002-0000-0600-000007000000}">
      <formula1>RangeAgencyOwnership</formula1>
    </dataValidation>
  </dataValidations>
  <pageMargins left="0.7" right="0.7" top="0.75" bottom="0.75" header="0.3" footer="0.3"/>
  <pageSetup paperSize="9" scale="37" orientation="portrait" horizontalDpi="360" verticalDpi="360"/>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8000000}">
          <x14:formula1>
            <xm:f>'Depts &amp; Generic descriptors'!$B$6:$B$10</xm:f>
          </x14:formula1>
          <xm:sqref>E118 E32 E46 E91 E112 E108:E110 E51:E63 E65:E76 E78:E89 E35:E44 E27:E30</xm:sqref>
        </x14:dataValidation>
        <x14:dataValidation type="list" allowBlank="1" showInputMessage="1" showErrorMessage="1" xr:uid="{00000000-0002-0000-0600-000009000000}">
          <x14:formula1>
            <xm:f>'Depts &amp; Generic descriptors'!$D$6:$D$14</xm:f>
          </x14:formula1>
          <xm:sqref>E47:E50</xm:sqref>
        </x14:dataValidation>
        <x14:dataValidation type="list" allowBlank="1" showInputMessage="1" showErrorMessage="1" xr:uid="{00000000-0002-0000-0600-00000A000000}">
          <x14:formula1>
            <xm:f>'Depts &amp; Generic descriptors'!$H$6:$H$10</xm:f>
          </x14:formula1>
          <xm:sqref>E113:E116</xm:sqref>
        </x14:dataValidation>
        <x14:dataValidation type="list" allowBlank="1" showInputMessage="1" showErrorMessage="1" xr:uid="{00000000-0002-0000-0600-00000B000000}">
          <x14:formula1>
            <xm:f>'Depts &amp; Generic descriptors'!$C$6:$C$10</xm:f>
          </x14:formula1>
          <xm:sqref>E33:E34</xm:sqref>
        </x14:dataValidation>
        <x14:dataValidation type="list" allowBlank="1" showInputMessage="1" showErrorMessage="1" xr:uid="{00000000-0002-0000-0600-00000C000000}">
          <x14:formula1>
            <xm:f>'Depts &amp; Generic descriptors'!$G$6:$G$22</xm:f>
          </x14:formula1>
          <xm:sqref>E92:E107</xm:sqref>
        </x14:dataValidation>
        <x14:dataValidation type="list" allowBlank="1" showInputMessage="1" showErrorMessage="1" xr:uid="{00000000-0002-0000-0600-00000D000000}">
          <x14:formula1>
            <xm:f>'Depts &amp; Generic descriptors'!$I$6:$I$10</xm:f>
          </x14:formula1>
          <xm:sqref>E119:E121</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M122"/>
  <sheetViews>
    <sheetView showGridLines="0" showRowColHeaders="0" workbookViewId="0">
      <selection activeCell="F10" sqref="F10"/>
    </sheetView>
  </sheetViews>
  <sheetFormatPr defaultColWidth="8.81640625" defaultRowHeight="12.5" x14ac:dyDescent="0.25"/>
  <cols>
    <col min="1" max="1" width="29.81640625" style="26" customWidth="1"/>
    <col min="2" max="2" width="8.81640625" style="26" hidden="1" customWidth="1"/>
    <col min="3" max="3" width="45.1796875" style="26" hidden="1" customWidth="1"/>
    <col min="4" max="4" width="41.453125" style="26" hidden="1" customWidth="1"/>
    <col min="5" max="5" width="41.453125" style="26" customWidth="1"/>
    <col min="6" max="6" width="36.36328125" style="26" customWidth="1"/>
    <col min="7" max="7" width="15.453125" style="22" customWidth="1"/>
    <col min="8" max="8" width="0.453125" style="26" customWidth="1"/>
    <col min="9" max="9" width="2.36328125" style="26" customWidth="1"/>
    <col min="10" max="10" width="0.453125" style="26" customWidth="1"/>
    <col min="11" max="11" width="29.81640625" style="26" bestFit="1" customWidth="1"/>
    <col min="12" max="12" width="30.1796875" style="26" customWidth="1"/>
    <col min="13" max="13" width="18.6328125" style="26" bestFit="1" customWidth="1"/>
    <col min="14" max="16384" width="8.81640625" style="26"/>
  </cols>
  <sheetData>
    <row r="1" spans="2:13" x14ac:dyDescent="0.25">
      <c r="B1" s="49" t="s">
        <v>516</v>
      </c>
      <c r="C1" s="49" t="s">
        <v>516</v>
      </c>
      <c r="D1" s="49" t="s">
        <v>516</v>
      </c>
    </row>
    <row r="2" spans="2:13" ht="19.5" x14ac:dyDescent="0.35">
      <c r="E2" s="142" t="s">
        <v>666</v>
      </c>
      <c r="F2" s="142"/>
      <c r="G2" s="142"/>
      <c r="I2" s="41"/>
      <c r="J2" s="41"/>
      <c r="K2" s="41"/>
      <c r="L2" s="41"/>
      <c r="M2" s="41"/>
    </row>
    <row r="3" spans="2:13" ht="14.25" customHeight="1" thickBot="1" x14ac:dyDescent="0.4">
      <c r="E3" s="96"/>
      <c r="F3" s="96"/>
      <c r="G3" s="96"/>
      <c r="I3" s="41"/>
      <c r="J3" s="41"/>
      <c r="K3" s="41"/>
      <c r="L3" s="41"/>
      <c r="M3" s="41"/>
    </row>
    <row r="4" spans="2:13" s="1" customFormat="1" ht="15" customHeight="1" thickBot="1" x14ac:dyDescent="0.3">
      <c r="E4" s="138"/>
      <c r="F4" s="139"/>
      <c r="H4" s="26"/>
      <c r="K4" s="21"/>
      <c r="L4" s="21"/>
      <c r="M4" s="21"/>
    </row>
    <row r="5" spans="2:13" ht="15" customHeight="1" x14ac:dyDescent="0.25">
      <c r="E5" s="40" t="s">
        <v>517</v>
      </c>
      <c r="F5" s="93" t="s">
        <v>653</v>
      </c>
      <c r="K5" s="8"/>
      <c r="L5" s="8"/>
      <c r="M5" s="8"/>
    </row>
    <row r="6" spans="2:13" ht="29" customHeight="1" x14ac:dyDescent="0.25">
      <c r="E6" s="39" t="s">
        <v>518</v>
      </c>
      <c r="F6" s="109" t="s">
        <v>736</v>
      </c>
    </row>
    <row r="7" spans="2:13" ht="15" customHeight="1" thickBot="1" x14ac:dyDescent="0.3">
      <c r="E7" s="53" t="s">
        <v>147</v>
      </c>
      <c r="F7" s="94" t="s">
        <v>155</v>
      </c>
    </row>
    <row r="8" spans="2:13" ht="17.25" customHeight="1" thickBot="1" x14ac:dyDescent="0.4">
      <c r="E8" s="96"/>
      <c r="F8" s="96"/>
      <c r="G8" s="26"/>
      <c r="I8" s="41"/>
      <c r="J8" s="41"/>
      <c r="K8" s="41"/>
      <c r="L8" s="41"/>
      <c r="M8" s="41"/>
    </row>
    <row r="9" spans="2:13" ht="15" customHeight="1" thickBot="1" x14ac:dyDescent="0.3">
      <c r="E9" s="140" t="s">
        <v>519</v>
      </c>
      <c r="F9" s="141"/>
      <c r="G9" s="26"/>
      <c r="K9" s="23"/>
      <c r="L9" s="23"/>
      <c r="M9" s="38"/>
    </row>
    <row r="10" spans="2:13" ht="15" customHeight="1" x14ac:dyDescent="0.25">
      <c r="E10" s="40" t="s">
        <v>520</v>
      </c>
      <c r="F10" s="65"/>
      <c r="G10" s="26"/>
      <c r="K10" s="46"/>
      <c r="L10" s="8"/>
      <c r="M10" s="47"/>
    </row>
    <row r="11" spans="2:13" ht="15" customHeight="1" x14ac:dyDescent="0.25">
      <c r="E11" s="39" t="s">
        <v>521</v>
      </c>
      <c r="F11" s="66"/>
      <c r="G11" s="26"/>
      <c r="K11" s="5"/>
      <c r="L11" s="5"/>
      <c r="M11" s="5"/>
    </row>
    <row r="12" spans="2:13" ht="15" customHeight="1" x14ac:dyDescent="0.25">
      <c r="E12" s="39" t="s">
        <v>522</v>
      </c>
      <c r="F12" s="66"/>
      <c r="G12" s="26"/>
    </row>
    <row r="13" spans="2:13" ht="15" customHeight="1" x14ac:dyDescent="0.25">
      <c r="E13" s="39" t="s">
        <v>523</v>
      </c>
      <c r="F13" s="66"/>
      <c r="G13" s="26"/>
    </row>
    <row r="14" spans="2:13" ht="15" customHeight="1" x14ac:dyDescent="0.25">
      <c r="E14" s="39" t="s">
        <v>524</v>
      </c>
      <c r="F14" s="67"/>
      <c r="G14" s="26"/>
    </row>
    <row r="15" spans="2:13" ht="15" customHeight="1" x14ac:dyDescent="0.25">
      <c r="E15" s="39" t="s">
        <v>148</v>
      </c>
      <c r="F15" s="66"/>
      <c r="G15" s="26"/>
    </row>
    <row r="16" spans="2:13" ht="15" customHeight="1" x14ac:dyDescent="0.25">
      <c r="E16" s="39" t="s">
        <v>525</v>
      </c>
      <c r="F16" s="66"/>
      <c r="G16" s="26"/>
    </row>
    <row r="17" spans="1:9" ht="15" customHeight="1" x14ac:dyDescent="0.25">
      <c r="E17" s="39" t="s">
        <v>526</v>
      </c>
      <c r="F17" s="83"/>
      <c r="G17" s="26"/>
    </row>
    <row r="18" spans="1:9" ht="15" customHeight="1" x14ac:dyDescent="0.25">
      <c r="E18" s="39" t="s">
        <v>527</v>
      </c>
      <c r="F18" s="85"/>
    </row>
    <row r="19" spans="1:9" ht="15" customHeight="1" x14ac:dyDescent="0.25">
      <c r="E19" s="39" t="s">
        <v>11</v>
      </c>
      <c r="F19" s="84"/>
      <c r="G19" s="26"/>
    </row>
    <row r="20" spans="1:9" ht="15" customHeight="1" x14ac:dyDescent="0.25">
      <c r="E20" s="39" t="s">
        <v>528</v>
      </c>
      <c r="F20" s="84"/>
      <c r="G20" s="26"/>
    </row>
    <row r="21" spans="1:9" ht="15" customHeight="1" x14ac:dyDescent="0.25">
      <c r="E21" s="39" t="s">
        <v>529</v>
      </c>
      <c r="F21" s="68"/>
      <c r="G21" s="26"/>
    </row>
    <row r="22" spans="1:9" ht="15" customHeight="1" thickBot="1" x14ac:dyDescent="0.3">
      <c r="E22" s="53" t="s">
        <v>530</v>
      </c>
      <c r="F22" s="69"/>
      <c r="G22" s="26"/>
    </row>
    <row r="23" spans="1:9" ht="13" thickBot="1" x14ac:dyDescent="0.3"/>
    <row r="24" spans="1:9" ht="40.5" customHeight="1" x14ac:dyDescent="0.25">
      <c r="E24" s="60" t="s">
        <v>531</v>
      </c>
      <c r="F24" s="61" t="s">
        <v>7</v>
      </c>
      <c r="G24" s="62" t="str">
        <f>"Hourly rate (Gross, " &amp; IF(F7="","TBC",RIGHT(F7,3)) &amp; ")"</f>
        <v>Hourly rate (Gross, GBP)</v>
      </c>
    </row>
    <row r="25" spans="1:9" ht="13.5" customHeight="1" x14ac:dyDescent="0.25">
      <c r="G25" s="26"/>
    </row>
    <row r="26" spans="1:9" x14ac:dyDescent="0.25">
      <c r="E26" s="6" t="s">
        <v>26</v>
      </c>
      <c r="F26" s="58" t="s">
        <v>532</v>
      </c>
      <c r="G26" s="26"/>
    </row>
    <row r="27" spans="1:9" hidden="1" x14ac:dyDescent="0.25">
      <c r="A27" s="49" t="s">
        <v>533</v>
      </c>
      <c r="D27" s="26" t="str">
        <f>$E$26</f>
        <v>Agency Management</v>
      </c>
      <c r="E27" s="55"/>
      <c r="F27" s="56"/>
      <c r="G27" s="70"/>
      <c r="I27" s="57" t="s">
        <v>534</v>
      </c>
    </row>
    <row r="28" spans="1:9" ht="15.5" x14ac:dyDescent="0.35">
      <c r="A28" s="49"/>
      <c r="B28" s="26">
        <v>1001</v>
      </c>
      <c r="C28" s="26" t="s">
        <v>613</v>
      </c>
      <c r="D28" s="26" t="str">
        <f t="shared" ref="D28:D33" si="0">$E$26</f>
        <v>Agency Management</v>
      </c>
      <c r="E28" s="88" t="s">
        <v>34</v>
      </c>
      <c r="F28" s="89" t="s">
        <v>538</v>
      </c>
      <c r="G28" s="105"/>
      <c r="I28" s="57"/>
    </row>
    <row r="29" spans="1:9" ht="15.5" x14ac:dyDescent="0.35">
      <c r="A29" s="49"/>
      <c r="B29" s="26">
        <v>1002</v>
      </c>
      <c r="C29" s="26" t="s">
        <v>614</v>
      </c>
      <c r="D29" s="26" t="str">
        <f t="shared" si="0"/>
        <v>Agency Management</v>
      </c>
      <c r="E29" s="88" t="s">
        <v>42</v>
      </c>
      <c r="F29" s="89" t="s">
        <v>42</v>
      </c>
      <c r="G29" s="105"/>
      <c r="I29" s="57"/>
    </row>
    <row r="30" spans="1:9" ht="15.5" x14ac:dyDescent="0.35">
      <c r="A30" s="49"/>
      <c r="B30" s="26">
        <v>1003</v>
      </c>
      <c r="C30" s="26" t="s">
        <v>615</v>
      </c>
      <c r="D30" s="26" t="str">
        <f t="shared" si="0"/>
        <v>Agency Management</v>
      </c>
      <c r="E30" s="88" t="s">
        <v>45</v>
      </c>
      <c r="F30" s="89" t="s">
        <v>535</v>
      </c>
      <c r="G30" s="105"/>
      <c r="I30" s="57"/>
    </row>
    <row r="31" spans="1:9" ht="15.5" x14ac:dyDescent="0.35">
      <c r="A31" s="49"/>
      <c r="B31" s="26">
        <v>1004</v>
      </c>
      <c r="C31" s="26" t="s">
        <v>592</v>
      </c>
      <c r="D31" s="26" t="str">
        <f t="shared" si="0"/>
        <v>Agency Management</v>
      </c>
      <c r="E31" s="88" t="s">
        <v>45</v>
      </c>
      <c r="F31" s="89" t="s">
        <v>536</v>
      </c>
      <c r="G31" s="105"/>
      <c r="I31" s="57"/>
    </row>
    <row r="32" spans="1:9" ht="15.5" x14ac:dyDescent="0.35">
      <c r="A32" s="49"/>
      <c r="B32" s="26">
        <v>1005</v>
      </c>
      <c r="C32" s="26" t="s">
        <v>652</v>
      </c>
      <c r="D32" s="26" t="str">
        <f t="shared" si="0"/>
        <v>Agency Management</v>
      </c>
      <c r="E32" s="88" t="s">
        <v>45</v>
      </c>
      <c r="F32" s="89" t="s">
        <v>537</v>
      </c>
      <c r="G32" s="105"/>
      <c r="I32" s="57"/>
    </row>
    <row r="33" spans="1:9" x14ac:dyDescent="0.25">
      <c r="A33" s="49"/>
      <c r="D33" s="26" t="str">
        <f t="shared" si="0"/>
        <v>Agency Management</v>
      </c>
      <c r="E33" s="55"/>
      <c r="F33" s="56"/>
      <c r="G33" s="70"/>
      <c r="I33" s="57" t="s">
        <v>534</v>
      </c>
    </row>
    <row r="34" spans="1:9" x14ac:dyDescent="0.25">
      <c r="A34" s="49"/>
      <c r="D34" s="26" t="str">
        <f>$E$26</f>
        <v>Agency Management</v>
      </c>
      <c r="E34" s="55"/>
      <c r="F34" s="56"/>
      <c r="G34" s="70"/>
      <c r="I34" s="57" t="s">
        <v>534</v>
      </c>
    </row>
    <row r="35" spans="1:9" x14ac:dyDescent="0.25">
      <c r="C35" s="26" t="s">
        <v>593</v>
      </c>
      <c r="E35" s="54" t="s">
        <v>27</v>
      </c>
      <c r="F35" s="59" t="s">
        <v>532</v>
      </c>
      <c r="G35" s="26"/>
    </row>
    <row r="36" spans="1:9" hidden="1" x14ac:dyDescent="0.25">
      <c r="A36" s="49" t="s">
        <v>533</v>
      </c>
      <c r="B36" s="26">
        <v>1010</v>
      </c>
      <c r="C36" s="26" t="s">
        <v>593</v>
      </c>
      <c r="D36" s="26" t="str">
        <f t="shared" ref="D36:D47" si="1">$E$35</f>
        <v>Account Management</v>
      </c>
      <c r="E36" s="55"/>
      <c r="F36" s="56"/>
      <c r="G36" s="70"/>
      <c r="I36" s="57" t="s">
        <v>534</v>
      </c>
    </row>
    <row r="37" spans="1:9" ht="15.5" x14ac:dyDescent="0.35">
      <c r="B37" s="26">
        <v>1012</v>
      </c>
      <c r="C37" s="26" t="s">
        <v>617</v>
      </c>
      <c r="D37" s="26" t="str">
        <f t="shared" si="1"/>
        <v>Account Management</v>
      </c>
      <c r="E37" s="88" t="s">
        <v>37</v>
      </c>
      <c r="F37" s="89" t="s">
        <v>539</v>
      </c>
      <c r="G37" s="105"/>
      <c r="I37" s="57"/>
    </row>
    <row r="38" spans="1:9" ht="15.5" x14ac:dyDescent="0.35">
      <c r="A38" s="49"/>
      <c r="B38" s="26">
        <v>1013</v>
      </c>
      <c r="C38" s="26" t="s">
        <v>618</v>
      </c>
      <c r="D38" s="26" t="str">
        <f t="shared" si="1"/>
        <v>Account Management</v>
      </c>
      <c r="E38" s="88" t="s">
        <v>37</v>
      </c>
      <c r="F38" s="89" t="s">
        <v>540</v>
      </c>
      <c r="G38" s="105"/>
      <c r="I38" s="57"/>
    </row>
    <row r="39" spans="1:9" ht="15.5" x14ac:dyDescent="0.35">
      <c r="A39" s="49"/>
      <c r="B39" s="26">
        <v>1014</v>
      </c>
      <c r="C39" s="26" t="s">
        <v>619</v>
      </c>
      <c r="D39" s="26" t="str">
        <f t="shared" si="1"/>
        <v>Account Management</v>
      </c>
      <c r="E39" s="88" t="s">
        <v>40</v>
      </c>
      <c r="F39" s="89" t="s">
        <v>541</v>
      </c>
      <c r="G39" s="105"/>
      <c r="I39" s="57"/>
    </row>
    <row r="40" spans="1:9" ht="15.5" x14ac:dyDescent="0.35">
      <c r="A40" s="49"/>
      <c r="B40" s="26">
        <v>1015</v>
      </c>
      <c r="C40" s="26" t="s">
        <v>620</v>
      </c>
      <c r="D40" s="26" t="str">
        <f t="shared" si="1"/>
        <v>Account Management</v>
      </c>
      <c r="E40" s="88" t="s">
        <v>40</v>
      </c>
      <c r="F40" s="89" t="s">
        <v>542</v>
      </c>
      <c r="G40" s="105"/>
      <c r="I40" s="57"/>
    </row>
    <row r="41" spans="1:9" ht="15.5" x14ac:dyDescent="0.35">
      <c r="A41" s="49"/>
      <c r="B41" s="26">
        <v>1016</v>
      </c>
      <c r="C41" s="26" t="s">
        <v>621</v>
      </c>
      <c r="D41" s="26" t="str">
        <f t="shared" si="1"/>
        <v>Account Management</v>
      </c>
      <c r="E41" s="88" t="s">
        <v>43</v>
      </c>
      <c r="F41" s="89" t="s">
        <v>543</v>
      </c>
      <c r="G41" s="105"/>
      <c r="I41" s="57"/>
    </row>
    <row r="42" spans="1:9" ht="15.5" x14ac:dyDescent="0.35">
      <c r="A42" s="49"/>
      <c r="B42" s="26">
        <v>1017</v>
      </c>
      <c r="C42" s="26" t="s">
        <v>622</v>
      </c>
      <c r="D42" s="26" t="str">
        <f t="shared" si="1"/>
        <v>Account Management</v>
      </c>
      <c r="E42" s="88" t="s">
        <v>43</v>
      </c>
      <c r="F42" s="89" t="s">
        <v>544</v>
      </c>
      <c r="G42" s="105"/>
      <c r="I42" s="57"/>
    </row>
    <row r="43" spans="1:9" ht="15.5" x14ac:dyDescent="0.35">
      <c r="A43" s="49"/>
      <c r="B43" s="26">
        <v>1018</v>
      </c>
      <c r="C43" s="26" t="s">
        <v>623</v>
      </c>
      <c r="D43" s="26" t="str">
        <f t="shared" si="1"/>
        <v>Account Management</v>
      </c>
      <c r="E43" s="88" t="s">
        <v>46</v>
      </c>
      <c r="F43" s="89" t="s">
        <v>545</v>
      </c>
      <c r="G43" s="105"/>
      <c r="I43" s="57"/>
    </row>
    <row r="44" spans="1:9" ht="15.5" x14ac:dyDescent="0.35">
      <c r="A44" s="49"/>
      <c r="B44" s="26">
        <v>1019</v>
      </c>
      <c r="C44" s="26" t="s">
        <v>624</v>
      </c>
      <c r="D44" s="26" t="str">
        <f t="shared" si="1"/>
        <v>Account Management</v>
      </c>
      <c r="E44" s="88" t="s">
        <v>46</v>
      </c>
      <c r="F44" s="89" t="s">
        <v>546</v>
      </c>
      <c r="G44" s="105"/>
      <c r="I44" s="57"/>
    </row>
    <row r="45" spans="1:9" x14ac:dyDescent="0.25">
      <c r="A45" s="49"/>
      <c r="C45" s="26" t="s">
        <v>593</v>
      </c>
      <c r="D45" s="26" t="str">
        <f t="shared" si="1"/>
        <v>Account Management</v>
      </c>
      <c r="E45" s="55"/>
      <c r="F45" s="56"/>
      <c r="G45" s="70"/>
      <c r="I45" s="57" t="s">
        <v>534</v>
      </c>
    </row>
    <row r="46" spans="1:9" x14ac:dyDescent="0.25">
      <c r="A46" s="49"/>
      <c r="C46" s="26" t="s">
        <v>593</v>
      </c>
      <c r="D46" s="26" t="str">
        <f t="shared" si="1"/>
        <v>Account Management</v>
      </c>
      <c r="E46" s="55"/>
      <c r="F46" s="56"/>
      <c r="G46" s="70"/>
      <c r="I46" s="57" t="s">
        <v>534</v>
      </c>
    </row>
    <row r="47" spans="1:9" x14ac:dyDescent="0.25">
      <c r="A47" s="49"/>
      <c r="C47" s="26" t="s">
        <v>593</v>
      </c>
      <c r="D47" s="26" t="str">
        <f t="shared" si="1"/>
        <v>Account Management</v>
      </c>
      <c r="E47" s="55"/>
      <c r="F47" s="56"/>
      <c r="G47" s="70"/>
      <c r="I47" s="57" t="s">
        <v>534</v>
      </c>
    </row>
    <row r="48" spans="1:9" x14ac:dyDescent="0.25">
      <c r="C48" s="26" t="s">
        <v>593</v>
      </c>
      <c r="E48" s="6" t="s">
        <v>86</v>
      </c>
      <c r="F48" s="58" t="s">
        <v>532</v>
      </c>
      <c r="G48" s="26"/>
    </row>
    <row r="49" spans="1:9" hidden="1" x14ac:dyDescent="0.25">
      <c r="A49" s="49" t="s">
        <v>533</v>
      </c>
      <c r="B49" s="26">
        <v>1041</v>
      </c>
      <c r="C49" s="26" t="s">
        <v>593</v>
      </c>
      <c r="D49" s="26" t="str">
        <f t="shared" ref="D49:D60" si="2">$E$48</f>
        <v>Project Management</v>
      </c>
      <c r="E49" s="55"/>
      <c r="F49" s="56"/>
      <c r="G49" s="70"/>
      <c r="I49" s="57" t="s">
        <v>534</v>
      </c>
    </row>
    <row r="50" spans="1:9" ht="15.5" x14ac:dyDescent="0.35">
      <c r="A50" s="49"/>
      <c r="B50" s="26">
        <v>1048</v>
      </c>
      <c r="C50" s="26" t="s">
        <v>594</v>
      </c>
      <c r="D50" s="26" t="str">
        <f t="shared" si="2"/>
        <v>Project Management</v>
      </c>
      <c r="E50" s="88" t="s">
        <v>48</v>
      </c>
      <c r="F50" s="89" t="s">
        <v>552</v>
      </c>
      <c r="G50" s="105"/>
      <c r="I50" s="57"/>
    </row>
    <row r="51" spans="1:9" ht="15.5" x14ac:dyDescent="0.35">
      <c r="A51" s="49"/>
      <c r="B51" s="26">
        <v>1049</v>
      </c>
      <c r="C51" s="26" t="s">
        <v>595</v>
      </c>
      <c r="D51" s="26" t="str">
        <f t="shared" si="2"/>
        <v>Project Management</v>
      </c>
      <c r="E51" s="88" t="s">
        <v>48</v>
      </c>
      <c r="F51" s="89" t="s">
        <v>553</v>
      </c>
      <c r="G51" s="105"/>
      <c r="I51" s="57"/>
    </row>
    <row r="52" spans="1:9" ht="15.5" x14ac:dyDescent="0.35">
      <c r="A52" s="49"/>
      <c r="B52" s="26">
        <v>1050</v>
      </c>
      <c r="C52" s="26" t="s">
        <v>596</v>
      </c>
      <c r="D52" s="26" t="str">
        <f t="shared" si="2"/>
        <v>Project Management</v>
      </c>
      <c r="E52" s="88" t="s">
        <v>50</v>
      </c>
      <c r="F52" s="89" t="s">
        <v>554</v>
      </c>
      <c r="G52" s="105"/>
      <c r="I52" s="57"/>
    </row>
    <row r="53" spans="1:9" ht="15.5" x14ac:dyDescent="0.35">
      <c r="A53" s="49"/>
      <c r="B53" s="26">
        <v>1051</v>
      </c>
      <c r="C53" s="26" t="s">
        <v>597</v>
      </c>
      <c r="D53" s="26" t="str">
        <f t="shared" si="2"/>
        <v>Project Management</v>
      </c>
      <c r="E53" s="88" t="s">
        <v>50</v>
      </c>
      <c r="F53" s="89" t="s">
        <v>555</v>
      </c>
      <c r="G53" s="105"/>
      <c r="I53" s="57"/>
    </row>
    <row r="54" spans="1:9" ht="15.5" x14ac:dyDescent="0.35">
      <c r="A54" s="49"/>
      <c r="B54" s="26">
        <v>1052</v>
      </c>
      <c r="C54" s="26" t="s">
        <v>598</v>
      </c>
      <c r="D54" s="26" t="str">
        <f t="shared" si="2"/>
        <v>Project Management</v>
      </c>
      <c r="E54" s="88" t="s">
        <v>52</v>
      </c>
      <c r="F54" s="89" t="s">
        <v>559</v>
      </c>
      <c r="G54" s="105"/>
      <c r="I54" s="57"/>
    </row>
    <row r="55" spans="1:9" ht="15.5" x14ac:dyDescent="0.35">
      <c r="A55" s="49"/>
      <c r="B55" s="26">
        <v>1053</v>
      </c>
      <c r="C55" s="26" t="s">
        <v>599</v>
      </c>
      <c r="D55" s="26" t="str">
        <f t="shared" si="2"/>
        <v>Project Management</v>
      </c>
      <c r="E55" s="88" t="s">
        <v>52</v>
      </c>
      <c r="F55" s="89" t="s">
        <v>556</v>
      </c>
      <c r="G55" s="105"/>
      <c r="I55" s="57"/>
    </row>
    <row r="56" spans="1:9" ht="15.5" x14ac:dyDescent="0.35">
      <c r="A56" s="49"/>
      <c r="B56" s="26">
        <v>1054</v>
      </c>
      <c r="C56" s="26" t="s">
        <v>600</v>
      </c>
      <c r="D56" s="26" t="str">
        <f t="shared" si="2"/>
        <v>Project Management</v>
      </c>
      <c r="E56" s="88" t="s">
        <v>54</v>
      </c>
      <c r="F56" s="89" t="s">
        <v>557</v>
      </c>
      <c r="G56" s="105"/>
      <c r="I56" s="57"/>
    </row>
    <row r="57" spans="1:9" ht="15.5" x14ac:dyDescent="0.35">
      <c r="A57" s="49"/>
      <c r="B57" s="26">
        <v>1055</v>
      </c>
      <c r="C57" s="26" t="s">
        <v>601</v>
      </c>
      <c r="D57" s="26" t="str">
        <f t="shared" si="2"/>
        <v>Project Management</v>
      </c>
      <c r="E57" s="88" t="s">
        <v>54</v>
      </c>
      <c r="F57" s="89" t="s">
        <v>558</v>
      </c>
      <c r="G57" s="105"/>
      <c r="I57" s="57"/>
    </row>
    <row r="58" spans="1:9" x14ac:dyDescent="0.25">
      <c r="A58" s="49"/>
      <c r="C58" s="26" t="s">
        <v>593</v>
      </c>
      <c r="D58" s="26" t="str">
        <f t="shared" si="2"/>
        <v>Project Management</v>
      </c>
      <c r="E58" s="55"/>
      <c r="F58" s="56"/>
      <c r="G58" s="70"/>
      <c r="I58" s="57" t="s">
        <v>534</v>
      </c>
    </row>
    <row r="59" spans="1:9" x14ac:dyDescent="0.25">
      <c r="A59" s="49"/>
      <c r="C59" s="26" t="s">
        <v>593</v>
      </c>
      <c r="D59" s="26" t="str">
        <f t="shared" si="2"/>
        <v>Project Management</v>
      </c>
      <c r="E59" s="55"/>
      <c r="F59" s="56"/>
      <c r="G59" s="70"/>
      <c r="I59" s="57" t="s">
        <v>534</v>
      </c>
    </row>
    <row r="60" spans="1:9" x14ac:dyDescent="0.25">
      <c r="A60" s="49"/>
      <c r="C60" s="26" t="s">
        <v>593</v>
      </c>
      <c r="D60" s="26" t="str">
        <f t="shared" si="2"/>
        <v>Project Management</v>
      </c>
      <c r="E60" s="55"/>
      <c r="F60" s="56"/>
      <c r="G60" s="70"/>
      <c r="I60" s="57" t="s">
        <v>534</v>
      </c>
    </row>
    <row r="61" spans="1:9" x14ac:dyDescent="0.25">
      <c r="C61" s="26" t="s">
        <v>593</v>
      </c>
      <c r="E61" s="6" t="s">
        <v>99</v>
      </c>
      <c r="F61" s="58" t="s">
        <v>532</v>
      </c>
      <c r="G61" s="26"/>
    </row>
    <row r="62" spans="1:9" hidden="1" x14ac:dyDescent="0.25">
      <c r="A62" s="49" t="s">
        <v>533</v>
      </c>
      <c r="B62" s="26">
        <v>1060</v>
      </c>
      <c r="C62" s="26" t="s">
        <v>593</v>
      </c>
      <c r="D62" s="26" t="str">
        <f t="shared" ref="D62:D73" si="3">$E$61</f>
        <v>Creative</v>
      </c>
      <c r="E62" s="55"/>
      <c r="F62" s="56"/>
      <c r="G62" s="70"/>
      <c r="I62" s="57" t="s">
        <v>534</v>
      </c>
    </row>
    <row r="63" spans="1:9" ht="15.5" x14ac:dyDescent="0.35">
      <c r="A63" s="49"/>
      <c r="B63" s="26">
        <v>1061</v>
      </c>
      <c r="C63" s="26" t="s">
        <v>631</v>
      </c>
      <c r="D63" s="26" t="str">
        <f t="shared" si="3"/>
        <v>Creative</v>
      </c>
      <c r="E63" s="88" t="s">
        <v>37</v>
      </c>
      <c r="F63" s="89" t="s">
        <v>561</v>
      </c>
      <c r="G63" s="105"/>
      <c r="I63" s="57"/>
    </row>
    <row r="64" spans="1:9" ht="15.5" x14ac:dyDescent="0.35">
      <c r="A64" s="49"/>
      <c r="B64" s="26">
        <v>1062</v>
      </c>
      <c r="C64" s="26" t="s">
        <v>632</v>
      </c>
      <c r="D64" s="26" t="str">
        <f t="shared" si="3"/>
        <v>Creative</v>
      </c>
      <c r="E64" s="88" t="s">
        <v>37</v>
      </c>
      <c r="F64" s="89" t="s">
        <v>562</v>
      </c>
      <c r="G64" s="105"/>
      <c r="I64" s="57"/>
    </row>
    <row r="65" spans="1:10" ht="15.5" x14ac:dyDescent="0.35">
      <c r="A65" s="49"/>
      <c r="B65" s="26">
        <v>1063</v>
      </c>
      <c r="C65" s="26" t="s">
        <v>633</v>
      </c>
      <c r="D65" s="26" t="str">
        <f t="shared" si="3"/>
        <v>Creative</v>
      </c>
      <c r="E65" s="88" t="s">
        <v>40</v>
      </c>
      <c r="F65" s="89" t="s">
        <v>563</v>
      </c>
      <c r="G65" s="105"/>
      <c r="I65" s="57"/>
    </row>
    <row r="66" spans="1:10" ht="15.5" x14ac:dyDescent="0.35">
      <c r="A66" s="49"/>
      <c r="B66" s="26">
        <v>1064</v>
      </c>
      <c r="C66" s="26" t="s">
        <v>634</v>
      </c>
      <c r="D66" s="26" t="str">
        <f t="shared" si="3"/>
        <v>Creative</v>
      </c>
      <c r="E66" s="88" t="s">
        <v>40</v>
      </c>
      <c r="F66" s="89" t="s">
        <v>564</v>
      </c>
      <c r="G66" s="105"/>
      <c r="I66" s="57"/>
    </row>
    <row r="67" spans="1:10" ht="15.5" x14ac:dyDescent="0.35">
      <c r="A67" s="49"/>
      <c r="B67" s="26">
        <v>1065</v>
      </c>
      <c r="C67" s="26" t="s">
        <v>635</v>
      </c>
      <c r="D67" s="26" t="str">
        <f t="shared" si="3"/>
        <v>Creative</v>
      </c>
      <c r="E67" s="88" t="s">
        <v>43</v>
      </c>
      <c r="F67" s="89" t="s">
        <v>565</v>
      </c>
      <c r="G67" s="105"/>
      <c r="I67" s="57"/>
    </row>
    <row r="68" spans="1:10" ht="15.5" x14ac:dyDescent="0.35">
      <c r="A68" s="49"/>
      <c r="B68" s="26">
        <v>1066</v>
      </c>
      <c r="C68" s="26" t="s">
        <v>636</v>
      </c>
      <c r="D68" s="26" t="str">
        <f t="shared" si="3"/>
        <v>Creative</v>
      </c>
      <c r="E68" s="88" t="s">
        <v>43</v>
      </c>
      <c r="F68" s="89" t="s">
        <v>566</v>
      </c>
      <c r="G68" s="105"/>
      <c r="I68" s="57"/>
    </row>
    <row r="69" spans="1:10" ht="15.5" x14ac:dyDescent="0.35">
      <c r="A69" s="49"/>
      <c r="B69" s="26">
        <v>1067</v>
      </c>
      <c r="C69" s="26" t="s">
        <v>637</v>
      </c>
      <c r="D69" s="26" t="str">
        <f t="shared" si="3"/>
        <v>Creative</v>
      </c>
      <c r="E69" s="88" t="s">
        <v>46</v>
      </c>
      <c r="F69" s="89" t="s">
        <v>568</v>
      </c>
      <c r="G69" s="105"/>
      <c r="I69" s="57"/>
    </row>
    <row r="70" spans="1:10" ht="15.5" x14ac:dyDescent="0.35">
      <c r="A70" s="49"/>
      <c r="B70" s="26">
        <v>1068</v>
      </c>
      <c r="C70" s="26" t="s">
        <v>638</v>
      </c>
      <c r="D70" s="26" t="str">
        <f t="shared" si="3"/>
        <v>Creative</v>
      </c>
      <c r="E70" s="88" t="s">
        <v>46</v>
      </c>
      <c r="F70" s="89" t="s">
        <v>567</v>
      </c>
      <c r="G70" s="105"/>
      <c r="I70" s="57"/>
    </row>
    <row r="71" spans="1:10" x14ac:dyDescent="0.25">
      <c r="A71" s="49"/>
      <c r="C71" s="26" t="s">
        <v>593</v>
      </c>
      <c r="D71" s="26" t="str">
        <f t="shared" si="3"/>
        <v>Creative</v>
      </c>
      <c r="E71" s="55"/>
      <c r="F71" s="56"/>
      <c r="G71" s="70"/>
      <c r="I71" s="57" t="s">
        <v>534</v>
      </c>
    </row>
    <row r="72" spans="1:10" x14ac:dyDescent="0.25">
      <c r="A72" s="49"/>
      <c r="C72" s="26" t="s">
        <v>593</v>
      </c>
      <c r="D72" s="26" t="str">
        <f t="shared" si="3"/>
        <v>Creative</v>
      </c>
      <c r="E72" s="55"/>
      <c r="F72" s="56"/>
      <c r="G72" s="70"/>
      <c r="I72" s="57" t="s">
        <v>534</v>
      </c>
    </row>
    <row r="73" spans="1:10" x14ac:dyDescent="0.25">
      <c r="A73" s="49"/>
      <c r="C73" s="26" t="s">
        <v>593</v>
      </c>
      <c r="D73" s="26" t="str">
        <f t="shared" si="3"/>
        <v>Creative</v>
      </c>
      <c r="E73" s="55"/>
      <c r="F73" s="56"/>
      <c r="G73" s="70"/>
      <c r="I73" s="57" t="s">
        <v>534</v>
      </c>
    </row>
    <row r="74" spans="1:10" x14ac:dyDescent="0.25">
      <c r="C74" s="26" t="s">
        <v>593</v>
      </c>
      <c r="E74" s="6" t="s">
        <v>30</v>
      </c>
      <c r="F74" s="58" t="s">
        <v>532</v>
      </c>
      <c r="G74" s="26"/>
      <c r="I74" s="5"/>
      <c r="J74" s="5"/>
    </row>
    <row r="75" spans="1:10" hidden="1" x14ac:dyDescent="0.25">
      <c r="A75" s="49" t="s">
        <v>533</v>
      </c>
      <c r="B75" s="26">
        <v>1073</v>
      </c>
      <c r="C75" s="26" t="s">
        <v>593</v>
      </c>
      <c r="D75" s="26" t="str">
        <f>$E$74</f>
        <v>Analytics, Planning &amp; Strategy</v>
      </c>
      <c r="E75" s="55"/>
      <c r="F75" s="56"/>
      <c r="G75" s="70"/>
      <c r="I75" s="57" t="s">
        <v>534</v>
      </c>
    </row>
    <row r="76" spans="1:10" ht="15.5" x14ac:dyDescent="0.35">
      <c r="A76" s="49"/>
      <c r="B76" s="26">
        <v>1074</v>
      </c>
      <c r="C76" s="26" t="s">
        <v>639</v>
      </c>
      <c r="D76" s="26" t="str">
        <f t="shared" ref="D76:D86" si="4">$E$74</f>
        <v>Analytics, Planning &amp; Strategy</v>
      </c>
      <c r="E76" s="88" t="s">
        <v>37</v>
      </c>
      <c r="F76" s="89" t="s">
        <v>570</v>
      </c>
      <c r="G76" s="105"/>
      <c r="I76" s="57"/>
    </row>
    <row r="77" spans="1:10" ht="15.5" x14ac:dyDescent="0.35">
      <c r="A77" s="49"/>
      <c r="B77" s="26">
        <v>1075</v>
      </c>
      <c r="C77" s="26" t="s">
        <v>640</v>
      </c>
      <c r="D77" s="26" t="str">
        <f t="shared" si="4"/>
        <v>Analytics, Planning &amp; Strategy</v>
      </c>
      <c r="E77" s="88" t="s">
        <v>37</v>
      </c>
      <c r="F77" s="89" t="s">
        <v>571</v>
      </c>
      <c r="G77" s="105"/>
      <c r="I77" s="57"/>
    </row>
    <row r="78" spans="1:10" ht="15.5" x14ac:dyDescent="0.35">
      <c r="A78" s="49"/>
      <c r="B78" s="26">
        <v>1076</v>
      </c>
      <c r="C78" s="26" t="s">
        <v>641</v>
      </c>
      <c r="D78" s="26" t="str">
        <f t="shared" si="4"/>
        <v>Analytics, Planning &amp; Strategy</v>
      </c>
      <c r="E78" s="88" t="s">
        <v>40</v>
      </c>
      <c r="F78" s="89" t="s">
        <v>572</v>
      </c>
      <c r="G78" s="105"/>
      <c r="I78" s="57"/>
    </row>
    <row r="79" spans="1:10" ht="15.5" x14ac:dyDescent="0.35">
      <c r="A79" s="49"/>
      <c r="B79" s="26">
        <v>1077</v>
      </c>
      <c r="C79" s="26" t="s">
        <v>602</v>
      </c>
      <c r="D79" s="26" t="str">
        <f t="shared" si="4"/>
        <v>Analytics, Planning &amp; Strategy</v>
      </c>
      <c r="E79" s="88" t="s">
        <v>40</v>
      </c>
      <c r="F79" s="89" t="s">
        <v>573</v>
      </c>
      <c r="G79" s="105"/>
      <c r="I79" s="57"/>
    </row>
    <row r="80" spans="1:10" ht="15.5" x14ac:dyDescent="0.35">
      <c r="A80" s="49"/>
      <c r="B80" s="26">
        <v>1078</v>
      </c>
      <c r="C80" s="26" t="s">
        <v>642</v>
      </c>
      <c r="D80" s="26" t="str">
        <f t="shared" si="4"/>
        <v>Analytics, Planning &amp; Strategy</v>
      </c>
      <c r="E80" s="88" t="s">
        <v>43</v>
      </c>
      <c r="F80" s="89" t="s">
        <v>574</v>
      </c>
      <c r="G80" s="105"/>
      <c r="I80" s="57"/>
    </row>
    <row r="81" spans="1:9" ht="15.5" x14ac:dyDescent="0.35">
      <c r="A81" s="49"/>
      <c r="B81" s="26">
        <v>1079</v>
      </c>
      <c r="C81" s="26" t="s">
        <v>603</v>
      </c>
      <c r="D81" s="26" t="str">
        <f t="shared" si="4"/>
        <v>Analytics, Planning &amp; Strategy</v>
      </c>
      <c r="E81" s="88" t="s">
        <v>43</v>
      </c>
      <c r="F81" s="89" t="s">
        <v>575</v>
      </c>
      <c r="G81" s="105"/>
      <c r="I81" s="57"/>
    </row>
    <row r="82" spans="1:9" ht="15.5" x14ac:dyDescent="0.35">
      <c r="A82" s="49"/>
      <c r="B82" s="26">
        <v>1080</v>
      </c>
      <c r="C82" s="26" t="s">
        <v>643</v>
      </c>
      <c r="D82" s="26" t="str">
        <f t="shared" si="4"/>
        <v>Analytics, Planning &amp; Strategy</v>
      </c>
      <c r="E82" s="88" t="s">
        <v>46</v>
      </c>
      <c r="F82" s="89" t="s">
        <v>576</v>
      </c>
      <c r="G82" s="105"/>
      <c r="I82" s="57"/>
    </row>
    <row r="83" spans="1:9" ht="15.5" x14ac:dyDescent="0.35">
      <c r="A83" s="49"/>
      <c r="B83" s="26">
        <v>1081</v>
      </c>
      <c r="C83" s="26" t="s">
        <v>604</v>
      </c>
      <c r="D83" s="26" t="str">
        <f t="shared" si="4"/>
        <v>Analytics, Planning &amp; Strategy</v>
      </c>
      <c r="E83" s="88" t="s">
        <v>46</v>
      </c>
      <c r="F83" s="89" t="s">
        <v>577</v>
      </c>
      <c r="G83" s="105"/>
      <c r="I83" s="57"/>
    </row>
    <row r="84" spans="1:9" x14ac:dyDescent="0.25">
      <c r="A84" s="49"/>
      <c r="C84" s="26" t="s">
        <v>593</v>
      </c>
      <c r="D84" s="26" t="str">
        <f t="shared" si="4"/>
        <v>Analytics, Planning &amp; Strategy</v>
      </c>
      <c r="E84" s="55"/>
      <c r="F84" s="56"/>
      <c r="G84" s="70"/>
      <c r="I84" s="57" t="s">
        <v>534</v>
      </c>
    </row>
    <row r="85" spans="1:9" x14ac:dyDescent="0.25">
      <c r="A85" s="49"/>
      <c r="C85" s="26" t="s">
        <v>593</v>
      </c>
      <c r="D85" s="26" t="str">
        <f t="shared" si="4"/>
        <v>Analytics, Planning &amp; Strategy</v>
      </c>
      <c r="E85" s="55"/>
      <c r="F85" s="56"/>
      <c r="G85" s="70"/>
      <c r="I85" s="57" t="s">
        <v>534</v>
      </c>
    </row>
    <row r="86" spans="1:9" x14ac:dyDescent="0.25">
      <c r="A86" s="49"/>
      <c r="C86" s="26" t="s">
        <v>593</v>
      </c>
      <c r="D86" s="26" t="str">
        <f t="shared" si="4"/>
        <v>Analytics, Planning &amp; Strategy</v>
      </c>
      <c r="E86" s="55"/>
      <c r="F86" s="56"/>
      <c r="G86" s="70"/>
      <c r="I86" s="57" t="s">
        <v>534</v>
      </c>
    </row>
    <row r="87" spans="1:9" x14ac:dyDescent="0.25">
      <c r="C87" s="26" t="s">
        <v>593</v>
      </c>
      <c r="E87" s="6" t="s">
        <v>31</v>
      </c>
      <c r="F87" s="58" t="s">
        <v>532</v>
      </c>
      <c r="G87" s="26"/>
    </row>
    <row r="88" spans="1:9" hidden="1" x14ac:dyDescent="0.25">
      <c r="A88" s="49" t="s">
        <v>533</v>
      </c>
      <c r="B88" s="26">
        <v>1086</v>
      </c>
      <c r="C88" s="26" t="s">
        <v>593</v>
      </c>
      <c r="D88" s="26" t="str">
        <f t="shared" ref="D88:D99" si="5">$E$87</f>
        <v>Production &amp; Technology</v>
      </c>
      <c r="E88" s="55"/>
      <c r="F88" s="56"/>
      <c r="G88" s="70"/>
      <c r="I88" s="57" t="s">
        <v>534</v>
      </c>
    </row>
    <row r="89" spans="1:9" ht="15.5" x14ac:dyDescent="0.35">
      <c r="A89" s="49"/>
      <c r="B89" s="26">
        <v>1095</v>
      </c>
      <c r="C89" s="26" t="s">
        <v>605</v>
      </c>
      <c r="D89" s="26" t="str">
        <f t="shared" si="5"/>
        <v>Production &amp; Technology</v>
      </c>
      <c r="E89" s="88" t="s">
        <v>56</v>
      </c>
      <c r="F89" s="89" t="s">
        <v>583</v>
      </c>
      <c r="G89" s="105"/>
      <c r="I89" s="57"/>
    </row>
    <row r="90" spans="1:9" ht="15.5" x14ac:dyDescent="0.35">
      <c r="A90" s="49"/>
      <c r="B90" s="26">
        <v>1096</v>
      </c>
      <c r="C90" s="26" t="s">
        <v>606</v>
      </c>
      <c r="D90" s="26" t="str">
        <f t="shared" si="5"/>
        <v>Production &amp; Technology</v>
      </c>
      <c r="E90" s="88" t="s">
        <v>56</v>
      </c>
      <c r="F90" s="89" t="s">
        <v>656</v>
      </c>
      <c r="G90" s="105"/>
      <c r="I90" s="57"/>
    </row>
    <row r="91" spans="1:9" ht="15.5" x14ac:dyDescent="0.35">
      <c r="A91" s="49"/>
      <c r="B91" s="26">
        <v>1097</v>
      </c>
      <c r="C91" s="26" t="s">
        <v>607</v>
      </c>
      <c r="D91" s="26" t="str">
        <f t="shared" si="5"/>
        <v>Production &amp; Technology</v>
      </c>
      <c r="E91" s="88" t="s">
        <v>57</v>
      </c>
      <c r="F91" s="89" t="s">
        <v>585</v>
      </c>
      <c r="G91" s="105"/>
      <c r="I91" s="57"/>
    </row>
    <row r="92" spans="1:9" ht="15.5" x14ac:dyDescent="0.35">
      <c r="A92" s="49"/>
      <c r="B92" s="26">
        <v>1098</v>
      </c>
      <c r="C92" s="26" t="s">
        <v>608</v>
      </c>
      <c r="D92" s="26" t="str">
        <f t="shared" si="5"/>
        <v>Production &amp; Technology</v>
      </c>
      <c r="E92" s="88" t="s">
        <v>57</v>
      </c>
      <c r="F92" s="89" t="s">
        <v>586</v>
      </c>
      <c r="G92" s="105"/>
      <c r="I92" s="57"/>
    </row>
    <row r="93" spans="1:9" ht="15.5" x14ac:dyDescent="0.35">
      <c r="A93" s="49"/>
      <c r="B93" s="26">
        <v>1099</v>
      </c>
      <c r="C93" s="26" t="s">
        <v>609</v>
      </c>
      <c r="D93" s="26" t="str">
        <f t="shared" si="5"/>
        <v>Production &amp; Technology</v>
      </c>
      <c r="E93" s="88" t="s">
        <v>58</v>
      </c>
      <c r="F93" s="89" t="s">
        <v>585</v>
      </c>
      <c r="G93" s="105"/>
      <c r="I93" s="57"/>
    </row>
    <row r="94" spans="1:9" ht="15.5" x14ac:dyDescent="0.35">
      <c r="A94" s="49"/>
      <c r="B94" s="26">
        <v>1100</v>
      </c>
      <c r="C94" s="26" t="s">
        <v>610</v>
      </c>
      <c r="D94" s="26" t="str">
        <f t="shared" si="5"/>
        <v>Production &amp; Technology</v>
      </c>
      <c r="E94" s="88" t="s">
        <v>58</v>
      </c>
      <c r="F94" s="89" t="s">
        <v>587</v>
      </c>
      <c r="G94" s="105"/>
      <c r="I94" s="57"/>
    </row>
    <row r="95" spans="1:9" ht="15.5" x14ac:dyDescent="0.35">
      <c r="A95" s="49"/>
      <c r="B95" s="26">
        <v>1101</v>
      </c>
      <c r="C95" s="26" t="s">
        <v>611</v>
      </c>
      <c r="D95" s="26" t="str">
        <f t="shared" si="5"/>
        <v>Production &amp; Technology</v>
      </c>
      <c r="E95" s="88" t="s">
        <v>59</v>
      </c>
      <c r="F95" s="89" t="s">
        <v>588</v>
      </c>
      <c r="G95" s="105"/>
      <c r="I95" s="57"/>
    </row>
    <row r="96" spans="1:9" ht="15.5" x14ac:dyDescent="0.35">
      <c r="A96" s="49"/>
      <c r="B96" s="26">
        <v>1102</v>
      </c>
      <c r="C96" s="26" t="s">
        <v>612</v>
      </c>
      <c r="D96" s="26" t="str">
        <f t="shared" si="5"/>
        <v>Production &amp; Technology</v>
      </c>
      <c r="E96" s="88" t="s">
        <v>59</v>
      </c>
      <c r="F96" s="89" t="s">
        <v>589</v>
      </c>
      <c r="G96" s="105"/>
      <c r="I96" s="57"/>
    </row>
    <row r="97" spans="1:13" x14ac:dyDescent="0.25">
      <c r="A97" s="49"/>
      <c r="C97" s="26" t="s">
        <v>593</v>
      </c>
      <c r="D97" s="26" t="str">
        <f t="shared" si="5"/>
        <v>Production &amp; Technology</v>
      </c>
      <c r="E97" s="55"/>
      <c r="F97" s="56"/>
      <c r="G97" s="70"/>
      <c r="I97" s="57" t="s">
        <v>534</v>
      </c>
    </row>
    <row r="98" spans="1:13" x14ac:dyDescent="0.25">
      <c r="A98" s="49"/>
      <c r="C98" s="26" t="s">
        <v>593</v>
      </c>
      <c r="D98" s="26" t="str">
        <f t="shared" si="5"/>
        <v>Production &amp; Technology</v>
      </c>
      <c r="E98" s="55"/>
      <c r="F98" s="56"/>
      <c r="G98" s="70"/>
      <c r="I98" s="57" t="s">
        <v>534</v>
      </c>
    </row>
    <row r="99" spans="1:13" x14ac:dyDescent="0.25">
      <c r="A99" s="49"/>
      <c r="C99" s="26" t="s">
        <v>593</v>
      </c>
      <c r="D99" s="26" t="str">
        <f t="shared" si="5"/>
        <v>Production &amp; Technology</v>
      </c>
      <c r="E99" s="55"/>
      <c r="F99" s="56"/>
      <c r="G99" s="70"/>
      <c r="I99" s="57" t="s">
        <v>534</v>
      </c>
    </row>
    <row r="100" spans="1:13" hidden="1" x14ac:dyDescent="0.25">
      <c r="C100" s="26" t="s">
        <v>593</v>
      </c>
      <c r="E100" s="6" t="s">
        <v>32</v>
      </c>
      <c r="F100" s="58" t="s">
        <v>532</v>
      </c>
      <c r="G100" s="26"/>
    </row>
    <row r="101" spans="1:13" hidden="1" x14ac:dyDescent="0.25">
      <c r="A101" s="49" t="s">
        <v>533</v>
      </c>
      <c r="C101" s="26" t="s">
        <v>593</v>
      </c>
      <c r="D101" s="26" t="str">
        <f>$E$100</f>
        <v>Media Buying</v>
      </c>
      <c r="E101" s="55"/>
      <c r="F101" s="56"/>
      <c r="G101" s="70"/>
      <c r="I101" s="57" t="s">
        <v>534</v>
      </c>
    </row>
    <row r="102" spans="1:13" hidden="1" x14ac:dyDescent="0.25">
      <c r="C102" s="26" t="s">
        <v>593</v>
      </c>
      <c r="D102" s="26" t="str">
        <f t="shared" ref="D102:D105" si="6">$E$100</f>
        <v>Media Buying</v>
      </c>
      <c r="E102" s="55"/>
      <c r="F102" s="56" t="s">
        <v>591</v>
      </c>
      <c r="G102" s="70"/>
      <c r="I102" s="57" t="s">
        <v>534</v>
      </c>
    </row>
    <row r="103" spans="1:13" s="21" customFormat="1" hidden="1" x14ac:dyDescent="0.25">
      <c r="B103" s="26"/>
      <c r="C103" s="26" t="s">
        <v>593</v>
      </c>
      <c r="D103" s="26" t="str">
        <f t="shared" si="6"/>
        <v>Media Buying</v>
      </c>
      <c r="E103" s="55"/>
      <c r="F103" s="56"/>
      <c r="G103" s="70"/>
      <c r="H103" s="26"/>
      <c r="I103" s="57" t="s">
        <v>534</v>
      </c>
      <c r="K103" s="26"/>
      <c r="L103" s="26"/>
      <c r="M103" s="26"/>
    </row>
    <row r="104" spans="1:13" s="8" customFormat="1" hidden="1" x14ac:dyDescent="0.25">
      <c r="B104" s="26"/>
      <c r="C104" s="26" t="s">
        <v>593</v>
      </c>
      <c r="D104" s="26" t="str">
        <f t="shared" si="6"/>
        <v>Media Buying</v>
      </c>
      <c r="E104" s="55"/>
      <c r="F104" s="56"/>
      <c r="G104" s="70"/>
      <c r="H104" s="26"/>
      <c r="I104" s="57" t="s">
        <v>534</v>
      </c>
      <c r="K104" s="26"/>
      <c r="L104" s="26"/>
      <c r="M104" s="26"/>
    </row>
    <row r="105" spans="1:13" hidden="1" x14ac:dyDescent="0.25">
      <c r="C105" s="26" t="s">
        <v>593</v>
      </c>
      <c r="D105" s="26" t="str">
        <f t="shared" si="6"/>
        <v>Media Buying</v>
      </c>
      <c r="E105" s="55"/>
      <c r="F105" s="56"/>
      <c r="G105" s="70"/>
      <c r="I105" s="57" t="s">
        <v>534</v>
      </c>
    </row>
    <row r="106" spans="1:13" x14ac:dyDescent="0.25">
      <c r="C106" s="26" t="s">
        <v>593</v>
      </c>
      <c r="E106" s="6" t="s">
        <v>139</v>
      </c>
      <c r="F106" s="58" t="s">
        <v>532</v>
      </c>
      <c r="G106" s="26"/>
    </row>
    <row r="107" spans="1:13" ht="13" hidden="1" thickBot="1" x14ac:dyDescent="0.3">
      <c r="A107" s="49" t="s">
        <v>533</v>
      </c>
      <c r="C107" s="26" t="s">
        <v>593</v>
      </c>
      <c r="D107" s="26" t="str">
        <f>$E$106</f>
        <v>Other</v>
      </c>
      <c r="E107" s="71"/>
      <c r="F107" s="72"/>
      <c r="G107" s="73"/>
      <c r="I107" s="57" t="s">
        <v>534</v>
      </c>
    </row>
    <row r="108" spans="1:13" x14ac:dyDescent="0.25">
      <c r="C108" s="26" t="s">
        <v>593</v>
      </c>
      <c r="D108" s="26" t="str">
        <f>$E$106</f>
        <v>Other</v>
      </c>
      <c r="E108" s="55"/>
      <c r="F108" s="56"/>
      <c r="G108" s="70"/>
      <c r="I108" s="57" t="s">
        <v>534</v>
      </c>
    </row>
    <row r="109" spans="1:13" x14ac:dyDescent="0.25">
      <c r="C109" s="26" t="s">
        <v>593</v>
      </c>
      <c r="D109" s="26" t="str">
        <f>$E$106</f>
        <v>Other</v>
      </c>
      <c r="E109" s="55"/>
      <c r="F109" s="56"/>
      <c r="G109" s="70"/>
      <c r="I109" s="57" t="s">
        <v>534</v>
      </c>
    </row>
    <row r="110" spans="1:13" ht="13" thickBot="1" x14ac:dyDescent="0.3">
      <c r="C110" s="26" t="s">
        <v>593</v>
      </c>
      <c r="D110" s="26" t="str">
        <f>$E$106</f>
        <v>Other</v>
      </c>
      <c r="E110" s="71"/>
      <c r="F110" s="72"/>
      <c r="G110" s="73"/>
      <c r="I110" s="57" t="s">
        <v>534</v>
      </c>
    </row>
    <row r="111" spans="1:13" hidden="1" x14ac:dyDescent="0.25"/>
    <row r="112" spans="1:13" ht="13.5" customHeight="1" x14ac:dyDescent="0.25"/>
    <row r="113" spans="2:7" x14ac:dyDescent="0.25">
      <c r="E113" s="48" t="s">
        <v>24</v>
      </c>
      <c r="F113" s="43"/>
      <c r="G113" s="44"/>
    </row>
    <row r="114" spans="2:7" ht="50" customHeight="1" x14ac:dyDescent="0.35">
      <c r="B114" s="26">
        <v>6666661</v>
      </c>
      <c r="E114" s="26" t="s">
        <v>676</v>
      </c>
      <c r="G114" s="92" t="str">
        <f>IF(COUNT(G28:G32,G37:G44,G50:G57,G63:G70,G76:G83,G89:G96)&lt;&gt;45,"Not all essential rates are completed",AVERAGE(G28:G32,G37:G44,G50:G57,G63:G70,G76:G83,G89:G96))</f>
        <v>Not all essential rates are completed</v>
      </c>
    </row>
    <row r="115" spans="2:7" x14ac:dyDescent="0.25">
      <c r="B115" s="26">
        <v>6666662</v>
      </c>
      <c r="E115" s="4"/>
      <c r="F115" s="4"/>
      <c r="G115" s="91"/>
    </row>
    <row r="116" spans="2:7" x14ac:dyDescent="0.25">
      <c r="E116" s="4"/>
      <c r="F116" s="4"/>
      <c r="G116" s="91"/>
    </row>
    <row r="117" spans="2:7" x14ac:dyDescent="0.25">
      <c r="E117" s="4"/>
      <c r="F117" s="91"/>
      <c r="G117" s="91"/>
    </row>
    <row r="118" spans="2:7" x14ac:dyDescent="0.25">
      <c r="E118" s="4"/>
      <c r="F118" s="91"/>
      <c r="G118" s="91"/>
    </row>
    <row r="119" spans="2:7" x14ac:dyDescent="0.25">
      <c r="E119" s="4"/>
      <c r="F119" s="91"/>
      <c r="G119" s="91"/>
    </row>
    <row r="120" spans="2:7" x14ac:dyDescent="0.25">
      <c r="E120" s="4"/>
      <c r="F120" s="4"/>
      <c r="G120" s="91"/>
    </row>
    <row r="121" spans="2:7" x14ac:dyDescent="0.25">
      <c r="E121" s="4"/>
      <c r="F121" s="4"/>
      <c r="G121" s="91"/>
    </row>
    <row r="122" spans="2:7" x14ac:dyDescent="0.25">
      <c r="E122" s="4"/>
      <c r="F122" s="4"/>
      <c r="G122" s="91"/>
    </row>
  </sheetData>
  <sheetProtection algorithmName="SHA-512" hashValue="OeiTbRRfnyni4SLNhlXm9S8V/t3dVLiuq3Pi3hgbGLA678agg6UWTOhKyNN7rXSMWADhbfcish2gUjzQWnn7Xw==" saltValue="Z7LycT6MmE8xwmooI35OKg==" spinCount="100000" sheet="1" objects="1" scenarios="1" selectLockedCells="1"/>
  <mergeCells count="3">
    <mergeCell ref="E2:G2"/>
    <mergeCell ref="E4:F4"/>
    <mergeCell ref="E9:F9"/>
  </mergeCells>
  <conditionalFormatting sqref="G114">
    <cfRule type="containsText" dxfId="5" priority="1" operator="containsText" text="Not all essential rates are completed">
      <formula>NOT(ISERROR(SEARCH("Not all essential rates are completed",G114)))</formula>
    </cfRule>
  </conditionalFormatting>
  <dataValidations count="8">
    <dataValidation type="list" allowBlank="1" showInputMessage="1" showErrorMessage="1" sqref="F19" xr:uid="{00000000-0002-0000-0700-000000000000}">
      <formula1>RangeAgencyOwnership</formula1>
    </dataValidation>
    <dataValidation type="decimal" allowBlank="1" showInputMessage="1" showErrorMessage="1" sqref="G101:G105 G107:G110 G62:G73 G49:G60 G27:G34 G36:G47 G75:G86 G88:G99" xr:uid="{00000000-0002-0000-0700-000001000000}">
      <formula1>0</formula1>
      <formula2>10000000</formula2>
    </dataValidation>
    <dataValidation type="decimal" allowBlank="1" showInputMessage="1" showErrorMessage="1" sqref="F21:F22" xr:uid="{00000000-0002-0000-0700-000002000000}">
      <formula1>0</formula1>
      <formula2>10</formula2>
    </dataValidation>
    <dataValidation type="list" allowBlank="1" showInputMessage="1" showErrorMessage="1" sqref="F17" xr:uid="{00000000-0002-0000-0700-000003000000}">
      <formula1>RangeAgencyEmployees</formula1>
    </dataValidation>
    <dataValidation type="list" allowBlank="1" showInputMessage="1" showErrorMessage="1" sqref="F15" xr:uid="{00000000-0002-0000-0700-000004000000}">
      <formula1>RangeCountries</formula1>
    </dataValidation>
    <dataValidation type="date" operator="greaterThanOrEqual" allowBlank="1" showInputMessage="1" showErrorMessage="1" sqref="F14" xr:uid="{00000000-0002-0000-0700-000005000000}">
      <formula1>42339</formula1>
    </dataValidation>
    <dataValidation type="whole" allowBlank="1" showInputMessage="1" showErrorMessage="1" sqref="F18" xr:uid="{00000000-0002-0000-0700-000006000000}">
      <formula1>0</formula1>
      <formula2>10000</formula2>
    </dataValidation>
    <dataValidation type="list" allowBlank="1" showInputMessage="1" showErrorMessage="1" sqref="F7" xr:uid="{00000000-0002-0000-0700-000007000000}">
      <formula1>RangeCurrencies</formula1>
    </dataValidation>
  </dataValidations>
  <pageMargins left="0.7" right="0.7" top="0.75" bottom="0.75" header="0.3" footer="0.3"/>
  <pageSetup paperSize="9" scale="37" orientation="portrait" horizontalDpi="360" verticalDpi="360"/>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8000000}">
          <x14:formula1>
            <xm:f>'Depts &amp; Generic descriptors'!$I$6:$I$10</xm:f>
          </x14:formula1>
          <xm:sqref>E108:E110</xm:sqref>
        </x14:dataValidation>
        <x14:dataValidation type="list" allowBlank="1" showInputMessage="1" showErrorMessage="1" xr:uid="{00000000-0002-0000-0700-000009000000}">
          <x14:formula1>
            <xm:f>'Depts &amp; Generic descriptors'!$H$6:$H$10</xm:f>
          </x14:formula1>
          <xm:sqref>E102:E105</xm:sqref>
        </x14:dataValidation>
        <x14:dataValidation type="list" allowBlank="1" showInputMessage="1" showErrorMessage="1" xr:uid="{00000000-0002-0000-0700-00000A000000}">
          <x14:formula1>
            <xm:f>'Depts &amp; Generic descriptors'!$B$6:$B$10</xm:f>
          </x14:formula1>
          <xm:sqref>E107 E36 E88 E101 E97:E99 E62:E73 E75:E86 E27:E34 E38:E47 E49:E60</xm:sqref>
        </x14:dataValidation>
        <x14:dataValidation type="list" allowBlank="1" showInputMessage="1" showErrorMessage="1" xr:uid="{00000000-0002-0000-0700-00000B000000}">
          <x14:formula1>
            <xm:f>'Depts &amp; Generic descriptors'!$G$6:$G$22</xm:f>
          </x14:formula1>
          <xm:sqref>E89:E96</xm:sqref>
        </x14:dataValidation>
        <x14:dataValidation type="list" allowBlank="1" showInputMessage="1" showErrorMessage="1" xr:uid="{00000000-0002-0000-0700-00000C000000}">
          <x14:formula1>
            <xm:f>'Depts &amp; Generic descriptors'!$C$6:$C$10</xm:f>
          </x14:formula1>
          <xm:sqref>E37</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M137"/>
  <sheetViews>
    <sheetView showGridLines="0" showRowColHeaders="0" workbookViewId="0">
      <selection activeCell="F10" sqref="F10"/>
    </sheetView>
  </sheetViews>
  <sheetFormatPr defaultColWidth="8.81640625" defaultRowHeight="12.5" x14ac:dyDescent="0.25"/>
  <cols>
    <col min="1" max="1" width="29.81640625" style="26" customWidth="1"/>
    <col min="2" max="2" width="8.81640625" style="26" hidden="1" customWidth="1"/>
    <col min="3" max="3" width="45.1796875" style="26" hidden="1" customWidth="1"/>
    <col min="4" max="4" width="41.453125" style="26" hidden="1" customWidth="1"/>
    <col min="5" max="5" width="41.453125" style="26" customWidth="1"/>
    <col min="6" max="6" width="36.36328125" style="26" customWidth="1"/>
    <col min="7" max="7" width="15.453125" style="22" customWidth="1"/>
    <col min="8" max="8" width="0.453125" style="26" customWidth="1"/>
    <col min="9" max="9" width="2.36328125" style="26" customWidth="1"/>
    <col min="10" max="10" width="0.453125" style="26" customWidth="1"/>
    <col min="11" max="11" width="29.81640625" style="26" bestFit="1" customWidth="1"/>
    <col min="12" max="12" width="30.1796875" style="26" customWidth="1"/>
    <col min="13" max="13" width="18.6328125" style="26" bestFit="1" customWidth="1"/>
    <col min="14" max="16384" width="8.81640625" style="26"/>
  </cols>
  <sheetData>
    <row r="1" spans="2:13" x14ac:dyDescent="0.25">
      <c r="B1" s="49" t="s">
        <v>516</v>
      </c>
      <c r="C1" s="49" t="s">
        <v>516</v>
      </c>
      <c r="D1" s="49" t="s">
        <v>516</v>
      </c>
    </row>
    <row r="2" spans="2:13" ht="19.5" x14ac:dyDescent="0.35">
      <c r="E2" s="142" t="s">
        <v>665</v>
      </c>
      <c r="F2" s="142"/>
      <c r="G2" s="142"/>
      <c r="I2" s="41"/>
      <c r="J2" s="41"/>
      <c r="K2" s="41"/>
      <c r="L2" s="41"/>
      <c r="M2" s="41"/>
    </row>
    <row r="3" spans="2:13" ht="14.25" customHeight="1" thickBot="1" x14ac:dyDescent="0.4">
      <c r="E3" s="95"/>
      <c r="F3" s="95"/>
      <c r="G3" s="95"/>
      <c r="I3" s="41"/>
      <c r="J3" s="41"/>
      <c r="K3" s="41"/>
      <c r="L3" s="41"/>
      <c r="M3" s="41"/>
    </row>
    <row r="4" spans="2:13" s="1" customFormat="1" ht="15" customHeight="1" thickBot="1" x14ac:dyDescent="0.3">
      <c r="E4" s="138"/>
      <c r="F4" s="139"/>
      <c r="H4" s="26"/>
      <c r="K4" s="21"/>
      <c r="L4" s="21"/>
      <c r="M4" s="21"/>
    </row>
    <row r="5" spans="2:13" ht="15" customHeight="1" x14ac:dyDescent="0.25">
      <c r="E5" s="40" t="s">
        <v>517</v>
      </c>
      <c r="F5" s="93" t="s">
        <v>653</v>
      </c>
      <c r="K5" s="8"/>
      <c r="L5" s="8"/>
      <c r="M5" s="8"/>
    </row>
    <row r="6" spans="2:13" ht="31" customHeight="1" x14ac:dyDescent="0.25">
      <c r="E6" s="39" t="s">
        <v>518</v>
      </c>
      <c r="F6" s="109" t="s">
        <v>736</v>
      </c>
    </row>
    <row r="7" spans="2:13" ht="15" customHeight="1" thickBot="1" x14ac:dyDescent="0.3">
      <c r="E7" s="53" t="s">
        <v>147</v>
      </c>
      <c r="F7" s="94" t="s">
        <v>155</v>
      </c>
    </row>
    <row r="8" spans="2:13" ht="17.25" customHeight="1" thickBot="1" x14ac:dyDescent="0.4">
      <c r="E8" s="95"/>
      <c r="F8" s="95"/>
      <c r="G8" s="26"/>
      <c r="I8" s="41"/>
      <c r="J8" s="41"/>
      <c r="K8" s="41"/>
      <c r="L8" s="41"/>
      <c r="M8" s="41"/>
    </row>
    <row r="9" spans="2:13" ht="15" customHeight="1" thickBot="1" x14ac:dyDescent="0.3">
      <c r="E9" s="140" t="s">
        <v>519</v>
      </c>
      <c r="F9" s="141"/>
      <c r="G9" s="26"/>
      <c r="K9" s="23"/>
      <c r="L9" s="23"/>
      <c r="M9" s="38"/>
    </row>
    <row r="10" spans="2:13" ht="15" customHeight="1" x14ac:dyDescent="0.25">
      <c r="E10" s="40" t="s">
        <v>520</v>
      </c>
      <c r="F10" s="65"/>
      <c r="G10" s="26"/>
      <c r="K10" s="46"/>
      <c r="L10" s="8"/>
      <c r="M10" s="47"/>
    </row>
    <row r="11" spans="2:13" ht="15" customHeight="1" x14ac:dyDescent="0.25">
      <c r="E11" s="39" t="s">
        <v>521</v>
      </c>
      <c r="F11" s="66"/>
      <c r="G11" s="26"/>
      <c r="K11" s="5"/>
      <c r="L11" s="5"/>
      <c r="M11" s="5"/>
    </row>
    <row r="12" spans="2:13" ht="15" customHeight="1" x14ac:dyDescent="0.25">
      <c r="E12" s="39" t="s">
        <v>522</v>
      </c>
      <c r="F12" s="66"/>
      <c r="G12" s="26"/>
    </row>
    <row r="13" spans="2:13" ht="15" customHeight="1" x14ac:dyDescent="0.25">
      <c r="E13" s="39" t="s">
        <v>523</v>
      </c>
      <c r="F13" s="66"/>
      <c r="G13" s="26"/>
    </row>
    <row r="14" spans="2:13" ht="15" customHeight="1" x14ac:dyDescent="0.25">
      <c r="E14" s="39" t="s">
        <v>524</v>
      </c>
      <c r="F14" s="67"/>
      <c r="G14" s="26"/>
    </row>
    <row r="15" spans="2:13" ht="15" customHeight="1" x14ac:dyDescent="0.25">
      <c r="E15" s="39" t="s">
        <v>148</v>
      </c>
      <c r="F15" s="66"/>
      <c r="G15" s="26"/>
    </row>
    <row r="16" spans="2:13" ht="15" customHeight="1" x14ac:dyDescent="0.25">
      <c r="E16" s="39" t="s">
        <v>525</v>
      </c>
      <c r="F16" s="66"/>
      <c r="G16" s="26"/>
    </row>
    <row r="17" spans="1:9" ht="15" customHeight="1" x14ac:dyDescent="0.25">
      <c r="E17" s="39" t="s">
        <v>526</v>
      </c>
      <c r="F17" s="83"/>
      <c r="G17" s="26"/>
    </row>
    <row r="18" spans="1:9" ht="15" customHeight="1" x14ac:dyDescent="0.25">
      <c r="E18" s="39" t="s">
        <v>527</v>
      </c>
      <c r="F18" s="85"/>
    </row>
    <row r="19" spans="1:9" ht="15" customHeight="1" x14ac:dyDescent="0.25">
      <c r="E19" s="39" t="s">
        <v>11</v>
      </c>
      <c r="F19" s="84"/>
      <c r="G19" s="26"/>
    </row>
    <row r="20" spans="1:9" ht="15" customHeight="1" x14ac:dyDescent="0.25">
      <c r="E20" s="39" t="s">
        <v>528</v>
      </c>
      <c r="F20" s="84"/>
      <c r="G20" s="26"/>
    </row>
    <row r="21" spans="1:9" ht="15" customHeight="1" x14ac:dyDescent="0.25">
      <c r="E21" s="39" t="s">
        <v>529</v>
      </c>
      <c r="F21" s="68"/>
      <c r="G21" s="26"/>
    </row>
    <row r="22" spans="1:9" ht="15" customHeight="1" thickBot="1" x14ac:dyDescent="0.3">
      <c r="E22" s="53" t="s">
        <v>530</v>
      </c>
      <c r="F22" s="69"/>
      <c r="G22" s="26"/>
    </row>
    <row r="23" spans="1:9" ht="13" thickBot="1" x14ac:dyDescent="0.3"/>
    <row r="24" spans="1:9" ht="40.5" customHeight="1" x14ac:dyDescent="0.25">
      <c r="E24" s="60" t="s">
        <v>531</v>
      </c>
      <c r="F24" s="61" t="s">
        <v>7</v>
      </c>
      <c r="G24" s="62" t="str">
        <f>"Hourly rate (Gross, " &amp; IF(F7="","TBC",RIGHT(F7,3)) &amp; ")"</f>
        <v>Hourly rate (Gross, GBP)</v>
      </c>
    </row>
    <row r="25" spans="1:9" ht="13.5" customHeight="1" x14ac:dyDescent="0.25">
      <c r="G25" s="26"/>
    </row>
    <row r="26" spans="1:9" x14ac:dyDescent="0.25">
      <c r="E26" s="6" t="s">
        <v>26</v>
      </c>
      <c r="F26" s="58" t="s">
        <v>532</v>
      </c>
      <c r="G26" s="26"/>
    </row>
    <row r="27" spans="1:9" hidden="1" x14ac:dyDescent="0.25">
      <c r="A27" s="49" t="s">
        <v>533</v>
      </c>
      <c r="D27" s="26" t="str">
        <f>$E$26</f>
        <v>Agency Management</v>
      </c>
      <c r="E27" s="55"/>
      <c r="F27" s="56"/>
      <c r="G27" s="70"/>
      <c r="I27" s="57" t="s">
        <v>534</v>
      </c>
    </row>
    <row r="28" spans="1:9" ht="15.5" x14ac:dyDescent="0.35">
      <c r="A28" s="49"/>
      <c r="B28" s="26">
        <v>1001</v>
      </c>
      <c r="C28" s="26" t="s">
        <v>613</v>
      </c>
      <c r="D28" s="26" t="str">
        <f t="shared" ref="D28:D33" si="0">$E$26</f>
        <v>Agency Management</v>
      </c>
      <c r="E28" s="88" t="s">
        <v>34</v>
      </c>
      <c r="F28" s="89" t="s">
        <v>538</v>
      </c>
      <c r="G28" s="105"/>
      <c r="I28" s="57"/>
    </row>
    <row r="29" spans="1:9" ht="15.5" x14ac:dyDescent="0.35">
      <c r="A29" s="49"/>
      <c r="B29" s="26">
        <v>1002</v>
      </c>
      <c r="C29" s="26" t="s">
        <v>614</v>
      </c>
      <c r="D29" s="26" t="str">
        <f t="shared" si="0"/>
        <v>Agency Management</v>
      </c>
      <c r="E29" s="88" t="s">
        <v>42</v>
      </c>
      <c r="F29" s="89" t="s">
        <v>42</v>
      </c>
      <c r="G29" s="105"/>
      <c r="I29" s="57"/>
    </row>
    <row r="30" spans="1:9" ht="15.5" x14ac:dyDescent="0.35">
      <c r="A30" s="49"/>
      <c r="B30" s="26">
        <v>1003</v>
      </c>
      <c r="C30" s="26" t="s">
        <v>615</v>
      </c>
      <c r="D30" s="26" t="str">
        <f t="shared" si="0"/>
        <v>Agency Management</v>
      </c>
      <c r="E30" s="88" t="s">
        <v>45</v>
      </c>
      <c r="F30" s="89" t="s">
        <v>535</v>
      </c>
      <c r="G30" s="105"/>
      <c r="I30" s="57"/>
    </row>
    <row r="31" spans="1:9" ht="15.5" x14ac:dyDescent="0.35">
      <c r="A31" s="49"/>
      <c r="B31" s="26">
        <v>1004</v>
      </c>
      <c r="C31" s="26" t="s">
        <v>592</v>
      </c>
      <c r="D31" s="26" t="str">
        <f t="shared" si="0"/>
        <v>Agency Management</v>
      </c>
      <c r="E31" s="88" t="s">
        <v>45</v>
      </c>
      <c r="F31" s="89" t="s">
        <v>536</v>
      </c>
      <c r="G31" s="105"/>
      <c r="I31" s="57"/>
    </row>
    <row r="32" spans="1:9" ht="15.5" x14ac:dyDescent="0.35">
      <c r="A32" s="49"/>
      <c r="B32" s="26">
        <v>1005</v>
      </c>
      <c r="C32" s="26" t="s">
        <v>652</v>
      </c>
      <c r="D32" s="26" t="str">
        <f t="shared" si="0"/>
        <v>Agency Management</v>
      </c>
      <c r="E32" s="88" t="s">
        <v>45</v>
      </c>
      <c r="F32" s="89" t="s">
        <v>537</v>
      </c>
      <c r="G32" s="105"/>
      <c r="I32" s="57"/>
    </row>
    <row r="33" spans="1:9" x14ac:dyDescent="0.25">
      <c r="A33" s="49"/>
      <c r="D33" s="26" t="str">
        <f t="shared" si="0"/>
        <v>Agency Management</v>
      </c>
      <c r="E33" s="55"/>
      <c r="F33" s="56"/>
      <c r="G33" s="70"/>
      <c r="I33" s="57" t="s">
        <v>534</v>
      </c>
    </row>
    <row r="34" spans="1:9" x14ac:dyDescent="0.25">
      <c r="A34" s="49"/>
      <c r="D34" s="26" t="str">
        <f>$E$26</f>
        <v>Agency Management</v>
      </c>
      <c r="E34" s="55"/>
      <c r="F34" s="56"/>
      <c r="G34" s="70"/>
      <c r="I34" s="57" t="s">
        <v>534</v>
      </c>
    </row>
    <row r="35" spans="1:9" x14ac:dyDescent="0.25">
      <c r="C35" s="26" t="s">
        <v>593</v>
      </c>
      <c r="E35" s="54" t="s">
        <v>27</v>
      </c>
      <c r="F35" s="59" t="s">
        <v>532</v>
      </c>
      <c r="G35" s="26"/>
    </row>
    <row r="36" spans="1:9" hidden="1" x14ac:dyDescent="0.25">
      <c r="A36" s="49" t="s">
        <v>533</v>
      </c>
      <c r="B36" s="26">
        <v>1010</v>
      </c>
      <c r="C36" s="26" t="s">
        <v>593</v>
      </c>
      <c r="D36" s="26" t="str">
        <f t="shared" ref="D36:D48" si="1">$E$35</f>
        <v>Account Management</v>
      </c>
      <c r="E36" s="55"/>
      <c r="F36" s="56"/>
      <c r="G36" s="70"/>
      <c r="I36" s="57" t="s">
        <v>534</v>
      </c>
    </row>
    <row r="37" spans="1:9" ht="15.5" x14ac:dyDescent="0.35">
      <c r="B37" s="26">
        <v>1011</v>
      </c>
      <c r="C37" s="26" t="s">
        <v>616</v>
      </c>
      <c r="D37" s="26" t="str">
        <f t="shared" si="1"/>
        <v>Account Management</v>
      </c>
      <c r="E37" s="88" t="s">
        <v>35</v>
      </c>
      <c r="F37" s="89" t="s">
        <v>35</v>
      </c>
      <c r="G37" s="105"/>
      <c r="I37" s="57"/>
    </row>
    <row r="38" spans="1:9" ht="15.5" x14ac:dyDescent="0.35">
      <c r="B38" s="26">
        <v>1012</v>
      </c>
      <c r="C38" s="26" t="s">
        <v>617</v>
      </c>
      <c r="D38" s="26" t="str">
        <f t="shared" si="1"/>
        <v>Account Management</v>
      </c>
      <c r="E38" s="88" t="s">
        <v>37</v>
      </c>
      <c r="F38" s="89" t="s">
        <v>539</v>
      </c>
      <c r="G38" s="105"/>
      <c r="I38" s="57"/>
    </row>
    <row r="39" spans="1:9" ht="15.5" x14ac:dyDescent="0.35">
      <c r="A39" s="49"/>
      <c r="B39" s="26">
        <v>1013</v>
      </c>
      <c r="C39" s="26" t="s">
        <v>618</v>
      </c>
      <c r="D39" s="26" t="str">
        <f t="shared" si="1"/>
        <v>Account Management</v>
      </c>
      <c r="E39" s="88" t="s">
        <v>37</v>
      </c>
      <c r="F39" s="89" t="s">
        <v>540</v>
      </c>
      <c r="G39" s="105"/>
      <c r="I39" s="57"/>
    </row>
    <row r="40" spans="1:9" ht="15.5" x14ac:dyDescent="0.35">
      <c r="A40" s="49"/>
      <c r="B40" s="26">
        <v>1014</v>
      </c>
      <c r="C40" s="26" t="s">
        <v>619</v>
      </c>
      <c r="D40" s="26" t="str">
        <f t="shared" si="1"/>
        <v>Account Management</v>
      </c>
      <c r="E40" s="88" t="s">
        <v>40</v>
      </c>
      <c r="F40" s="89" t="s">
        <v>541</v>
      </c>
      <c r="G40" s="105"/>
      <c r="I40" s="57"/>
    </row>
    <row r="41" spans="1:9" ht="15.5" x14ac:dyDescent="0.35">
      <c r="A41" s="49"/>
      <c r="B41" s="26">
        <v>1015</v>
      </c>
      <c r="C41" s="26" t="s">
        <v>620</v>
      </c>
      <c r="D41" s="26" t="str">
        <f t="shared" si="1"/>
        <v>Account Management</v>
      </c>
      <c r="E41" s="88" t="s">
        <v>40</v>
      </c>
      <c r="F41" s="89" t="s">
        <v>542</v>
      </c>
      <c r="G41" s="105"/>
      <c r="I41" s="57"/>
    </row>
    <row r="42" spans="1:9" ht="15.5" x14ac:dyDescent="0.35">
      <c r="A42" s="49"/>
      <c r="B42" s="26">
        <v>1016</v>
      </c>
      <c r="C42" s="26" t="s">
        <v>621</v>
      </c>
      <c r="D42" s="26" t="str">
        <f t="shared" si="1"/>
        <v>Account Management</v>
      </c>
      <c r="E42" s="88" t="s">
        <v>43</v>
      </c>
      <c r="F42" s="89" t="s">
        <v>543</v>
      </c>
      <c r="G42" s="105"/>
      <c r="I42" s="57"/>
    </row>
    <row r="43" spans="1:9" ht="15.5" x14ac:dyDescent="0.35">
      <c r="A43" s="49"/>
      <c r="B43" s="26">
        <v>1017</v>
      </c>
      <c r="C43" s="26" t="s">
        <v>622</v>
      </c>
      <c r="D43" s="26" t="str">
        <f t="shared" si="1"/>
        <v>Account Management</v>
      </c>
      <c r="E43" s="88" t="s">
        <v>43</v>
      </c>
      <c r="F43" s="89" t="s">
        <v>544</v>
      </c>
      <c r="G43" s="105"/>
      <c r="I43" s="57"/>
    </row>
    <row r="44" spans="1:9" ht="15.5" x14ac:dyDescent="0.35">
      <c r="A44" s="49"/>
      <c r="B44" s="26">
        <v>1018</v>
      </c>
      <c r="C44" s="26" t="s">
        <v>623</v>
      </c>
      <c r="D44" s="26" t="str">
        <f t="shared" si="1"/>
        <v>Account Management</v>
      </c>
      <c r="E44" s="88" t="s">
        <v>46</v>
      </c>
      <c r="F44" s="89" t="s">
        <v>545</v>
      </c>
      <c r="G44" s="105"/>
      <c r="I44" s="57"/>
    </row>
    <row r="45" spans="1:9" ht="15.5" x14ac:dyDescent="0.35">
      <c r="A45" s="49"/>
      <c r="B45" s="26">
        <v>1019</v>
      </c>
      <c r="C45" s="26" t="s">
        <v>624</v>
      </c>
      <c r="D45" s="26" t="str">
        <f t="shared" si="1"/>
        <v>Account Management</v>
      </c>
      <c r="E45" s="88" t="s">
        <v>46</v>
      </c>
      <c r="F45" s="89" t="s">
        <v>546</v>
      </c>
      <c r="G45" s="105"/>
      <c r="I45" s="57"/>
    </row>
    <row r="46" spans="1:9" x14ac:dyDescent="0.25">
      <c r="A46" s="49"/>
      <c r="C46" s="26" t="s">
        <v>593</v>
      </c>
      <c r="D46" s="26" t="str">
        <f t="shared" si="1"/>
        <v>Account Management</v>
      </c>
      <c r="E46" s="55"/>
      <c r="F46" s="56"/>
      <c r="G46" s="70"/>
      <c r="I46" s="57" t="s">
        <v>534</v>
      </c>
    </row>
    <row r="47" spans="1:9" x14ac:dyDescent="0.25">
      <c r="A47" s="49"/>
      <c r="C47" s="26" t="s">
        <v>593</v>
      </c>
      <c r="D47" s="26" t="str">
        <f t="shared" si="1"/>
        <v>Account Management</v>
      </c>
      <c r="E47" s="55"/>
      <c r="F47" s="56"/>
      <c r="G47" s="70"/>
      <c r="I47" s="57" t="s">
        <v>534</v>
      </c>
    </row>
    <row r="48" spans="1:9" x14ac:dyDescent="0.25">
      <c r="A48" s="49"/>
      <c r="C48" s="26" t="s">
        <v>593</v>
      </c>
      <c r="D48" s="26" t="str">
        <f t="shared" si="1"/>
        <v>Account Management</v>
      </c>
      <c r="E48" s="55"/>
      <c r="F48" s="56"/>
      <c r="G48" s="70"/>
      <c r="I48" s="57" t="s">
        <v>534</v>
      </c>
    </row>
    <row r="49" spans="1:9" x14ac:dyDescent="0.25">
      <c r="C49" s="26" t="s">
        <v>593</v>
      </c>
      <c r="E49" s="6" t="s">
        <v>86</v>
      </c>
      <c r="F49" s="58" t="s">
        <v>532</v>
      </c>
      <c r="G49" s="26"/>
    </row>
    <row r="50" spans="1:9" hidden="1" x14ac:dyDescent="0.25">
      <c r="A50" s="49" t="s">
        <v>533</v>
      </c>
      <c r="B50" s="26">
        <v>1041</v>
      </c>
      <c r="C50" s="26" t="s">
        <v>593</v>
      </c>
      <c r="D50" s="26" t="str">
        <f t="shared" ref="D50:D67" si="2">$E$49</f>
        <v>Project Management</v>
      </c>
      <c r="E50" s="55"/>
      <c r="F50" s="56"/>
      <c r="G50" s="70"/>
      <c r="I50" s="57" t="s">
        <v>534</v>
      </c>
    </row>
    <row r="51" spans="1:9" ht="15.5" x14ac:dyDescent="0.35">
      <c r="B51" s="26">
        <v>1042</v>
      </c>
      <c r="C51" s="26" t="s">
        <v>625</v>
      </c>
      <c r="D51" s="26" t="str">
        <f t="shared" si="2"/>
        <v>Project Management</v>
      </c>
      <c r="E51" s="88" t="s">
        <v>35</v>
      </c>
      <c r="F51" s="89" t="s">
        <v>547</v>
      </c>
      <c r="G51" s="105"/>
      <c r="I51" s="57"/>
    </row>
    <row r="52" spans="1:9" ht="15.5" x14ac:dyDescent="0.35">
      <c r="B52" s="26">
        <v>1043</v>
      </c>
      <c r="C52" s="26" t="s">
        <v>626</v>
      </c>
      <c r="D52" s="26" t="str">
        <f t="shared" si="2"/>
        <v>Project Management</v>
      </c>
      <c r="E52" s="88" t="s">
        <v>37</v>
      </c>
      <c r="F52" s="89" t="s">
        <v>548</v>
      </c>
      <c r="G52" s="105"/>
      <c r="I52" s="57"/>
    </row>
    <row r="53" spans="1:9" ht="15.5" x14ac:dyDescent="0.35">
      <c r="B53" s="26">
        <v>1044</v>
      </c>
      <c r="C53" s="26" t="s">
        <v>627</v>
      </c>
      <c r="D53" s="26" t="str">
        <f t="shared" si="2"/>
        <v>Project Management</v>
      </c>
      <c r="E53" s="88" t="s">
        <v>37</v>
      </c>
      <c r="F53" s="89" t="s">
        <v>549</v>
      </c>
      <c r="G53" s="105"/>
      <c r="I53" s="57"/>
    </row>
    <row r="54" spans="1:9" ht="15.5" x14ac:dyDescent="0.35">
      <c r="B54" s="26">
        <v>1045</v>
      </c>
      <c r="C54" s="26" t="s">
        <v>628</v>
      </c>
      <c r="D54" s="26" t="str">
        <f t="shared" si="2"/>
        <v>Project Management</v>
      </c>
      <c r="E54" s="88" t="s">
        <v>40</v>
      </c>
      <c r="F54" s="89" t="s">
        <v>544</v>
      </c>
      <c r="G54" s="105"/>
      <c r="I54" s="57"/>
    </row>
    <row r="55" spans="1:9" ht="15.5" x14ac:dyDescent="0.35">
      <c r="A55" s="49"/>
      <c r="B55" s="26">
        <v>1046</v>
      </c>
      <c r="C55" s="26" t="s">
        <v>629</v>
      </c>
      <c r="D55" s="26" t="str">
        <f t="shared" si="2"/>
        <v>Project Management</v>
      </c>
      <c r="E55" s="88" t="s">
        <v>46</v>
      </c>
      <c r="F55" s="89" t="s">
        <v>550</v>
      </c>
      <c r="G55" s="105"/>
      <c r="I55" s="57"/>
    </row>
    <row r="56" spans="1:9" ht="15.5" x14ac:dyDescent="0.35">
      <c r="A56" s="49"/>
      <c r="B56" s="26">
        <v>1047</v>
      </c>
      <c r="C56" s="26" t="s">
        <v>630</v>
      </c>
      <c r="D56" s="26" t="str">
        <f t="shared" si="2"/>
        <v>Project Management</v>
      </c>
      <c r="E56" s="88" t="s">
        <v>46</v>
      </c>
      <c r="F56" s="89" t="s">
        <v>551</v>
      </c>
      <c r="G56" s="105"/>
      <c r="I56" s="57"/>
    </row>
    <row r="57" spans="1:9" ht="15.5" x14ac:dyDescent="0.35">
      <c r="A57" s="49"/>
      <c r="B57" s="26">
        <v>1048</v>
      </c>
      <c r="C57" s="26" t="s">
        <v>594</v>
      </c>
      <c r="D57" s="26" t="str">
        <f t="shared" si="2"/>
        <v>Project Management</v>
      </c>
      <c r="E57" s="88" t="s">
        <v>48</v>
      </c>
      <c r="F57" s="89" t="s">
        <v>552</v>
      </c>
      <c r="G57" s="105"/>
      <c r="I57" s="57"/>
    </row>
    <row r="58" spans="1:9" ht="15.5" x14ac:dyDescent="0.35">
      <c r="A58" s="49"/>
      <c r="B58" s="26">
        <v>1049</v>
      </c>
      <c r="C58" s="26" t="s">
        <v>595</v>
      </c>
      <c r="D58" s="26" t="str">
        <f t="shared" si="2"/>
        <v>Project Management</v>
      </c>
      <c r="E58" s="88" t="s">
        <v>48</v>
      </c>
      <c r="F58" s="89" t="s">
        <v>553</v>
      </c>
      <c r="G58" s="105"/>
      <c r="I58" s="57"/>
    </row>
    <row r="59" spans="1:9" ht="15.5" x14ac:dyDescent="0.35">
      <c r="A59" s="49"/>
      <c r="B59" s="26">
        <v>1050</v>
      </c>
      <c r="C59" s="26" t="s">
        <v>596</v>
      </c>
      <c r="D59" s="26" t="str">
        <f t="shared" si="2"/>
        <v>Project Management</v>
      </c>
      <c r="E59" s="88" t="s">
        <v>50</v>
      </c>
      <c r="F59" s="89" t="s">
        <v>554</v>
      </c>
      <c r="G59" s="105"/>
      <c r="I59" s="57"/>
    </row>
    <row r="60" spans="1:9" ht="15.5" x14ac:dyDescent="0.35">
      <c r="A60" s="49"/>
      <c r="B60" s="26">
        <v>1051</v>
      </c>
      <c r="C60" s="26" t="s">
        <v>597</v>
      </c>
      <c r="D60" s="26" t="str">
        <f t="shared" si="2"/>
        <v>Project Management</v>
      </c>
      <c r="E60" s="88" t="s">
        <v>50</v>
      </c>
      <c r="F60" s="89" t="s">
        <v>555</v>
      </c>
      <c r="G60" s="105"/>
      <c r="I60" s="57"/>
    </row>
    <row r="61" spans="1:9" ht="15.5" x14ac:dyDescent="0.35">
      <c r="A61" s="49"/>
      <c r="B61" s="26">
        <v>1052</v>
      </c>
      <c r="C61" s="26" t="s">
        <v>598</v>
      </c>
      <c r="D61" s="26" t="str">
        <f t="shared" si="2"/>
        <v>Project Management</v>
      </c>
      <c r="E61" s="88" t="s">
        <v>52</v>
      </c>
      <c r="F61" s="89" t="s">
        <v>559</v>
      </c>
      <c r="G61" s="105"/>
      <c r="I61" s="57"/>
    </row>
    <row r="62" spans="1:9" ht="15.5" x14ac:dyDescent="0.35">
      <c r="A62" s="49"/>
      <c r="B62" s="26">
        <v>1053</v>
      </c>
      <c r="C62" s="26" t="s">
        <v>599</v>
      </c>
      <c r="D62" s="26" t="str">
        <f t="shared" si="2"/>
        <v>Project Management</v>
      </c>
      <c r="E62" s="88" t="s">
        <v>52</v>
      </c>
      <c r="F62" s="89" t="s">
        <v>556</v>
      </c>
      <c r="G62" s="105"/>
      <c r="I62" s="57"/>
    </row>
    <row r="63" spans="1:9" ht="15.5" x14ac:dyDescent="0.35">
      <c r="A63" s="49"/>
      <c r="B63" s="26">
        <v>1054</v>
      </c>
      <c r="C63" s="26" t="s">
        <v>600</v>
      </c>
      <c r="D63" s="26" t="str">
        <f t="shared" si="2"/>
        <v>Project Management</v>
      </c>
      <c r="E63" s="88" t="s">
        <v>54</v>
      </c>
      <c r="F63" s="89" t="s">
        <v>557</v>
      </c>
      <c r="G63" s="105"/>
      <c r="I63" s="57"/>
    </row>
    <row r="64" spans="1:9" ht="15.5" x14ac:dyDescent="0.35">
      <c r="A64" s="49"/>
      <c r="B64" s="26">
        <v>1055</v>
      </c>
      <c r="C64" s="26" t="s">
        <v>601</v>
      </c>
      <c r="D64" s="26" t="str">
        <f t="shared" si="2"/>
        <v>Project Management</v>
      </c>
      <c r="E64" s="88" t="s">
        <v>54</v>
      </c>
      <c r="F64" s="89" t="s">
        <v>558</v>
      </c>
      <c r="G64" s="105"/>
      <c r="I64" s="57"/>
    </row>
    <row r="65" spans="1:9" x14ac:dyDescent="0.25">
      <c r="A65" s="49"/>
      <c r="C65" s="26" t="s">
        <v>593</v>
      </c>
      <c r="D65" s="26" t="str">
        <f t="shared" si="2"/>
        <v>Project Management</v>
      </c>
      <c r="E65" s="55"/>
      <c r="F65" s="56"/>
      <c r="G65" s="70"/>
      <c r="I65" s="57" t="s">
        <v>534</v>
      </c>
    </row>
    <row r="66" spans="1:9" x14ac:dyDescent="0.25">
      <c r="A66" s="49"/>
      <c r="C66" s="26" t="s">
        <v>593</v>
      </c>
      <c r="D66" s="26" t="str">
        <f t="shared" si="2"/>
        <v>Project Management</v>
      </c>
      <c r="E66" s="55"/>
      <c r="F66" s="56"/>
      <c r="G66" s="70"/>
      <c r="I66" s="57" t="s">
        <v>534</v>
      </c>
    </row>
    <row r="67" spans="1:9" x14ac:dyDescent="0.25">
      <c r="A67" s="49"/>
      <c r="C67" s="26" t="s">
        <v>593</v>
      </c>
      <c r="D67" s="26" t="str">
        <f t="shared" si="2"/>
        <v>Project Management</v>
      </c>
      <c r="E67" s="55"/>
      <c r="F67" s="56"/>
      <c r="G67" s="70"/>
      <c r="I67" s="57" t="s">
        <v>534</v>
      </c>
    </row>
    <row r="68" spans="1:9" x14ac:dyDescent="0.25">
      <c r="C68" s="26" t="s">
        <v>593</v>
      </c>
      <c r="E68" s="6" t="s">
        <v>99</v>
      </c>
      <c r="F68" s="58" t="s">
        <v>532</v>
      </c>
      <c r="G68" s="26"/>
    </row>
    <row r="69" spans="1:9" hidden="1" x14ac:dyDescent="0.25">
      <c r="A69" s="49" t="s">
        <v>533</v>
      </c>
      <c r="B69" s="26">
        <v>1060</v>
      </c>
      <c r="C69" s="26" t="s">
        <v>593</v>
      </c>
      <c r="D69" s="26" t="str">
        <f t="shared" ref="D69:D80" si="3">$E$68</f>
        <v>Creative</v>
      </c>
      <c r="E69" s="55"/>
      <c r="F69" s="56"/>
      <c r="G69" s="70"/>
      <c r="I69" s="57" t="s">
        <v>534</v>
      </c>
    </row>
    <row r="70" spans="1:9" ht="15.5" x14ac:dyDescent="0.35">
      <c r="A70" s="49"/>
      <c r="B70" s="26">
        <v>1061</v>
      </c>
      <c r="C70" s="26" t="s">
        <v>631</v>
      </c>
      <c r="D70" s="26" t="str">
        <f t="shared" si="3"/>
        <v>Creative</v>
      </c>
      <c r="E70" s="88" t="s">
        <v>37</v>
      </c>
      <c r="F70" s="89" t="s">
        <v>561</v>
      </c>
      <c r="G70" s="105"/>
      <c r="I70" s="57"/>
    </row>
    <row r="71" spans="1:9" ht="15.5" x14ac:dyDescent="0.35">
      <c r="A71" s="49"/>
      <c r="B71" s="26">
        <v>1062</v>
      </c>
      <c r="C71" s="26" t="s">
        <v>632</v>
      </c>
      <c r="D71" s="26" t="str">
        <f t="shared" si="3"/>
        <v>Creative</v>
      </c>
      <c r="E71" s="88" t="s">
        <v>37</v>
      </c>
      <c r="F71" s="89" t="s">
        <v>562</v>
      </c>
      <c r="G71" s="105"/>
      <c r="I71" s="57"/>
    </row>
    <row r="72" spans="1:9" ht="15.5" x14ac:dyDescent="0.35">
      <c r="A72" s="49"/>
      <c r="B72" s="26">
        <v>1063</v>
      </c>
      <c r="C72" s="26" t="s">
        <v>633</v>
      </c>
      <c r="D72" s="26" t="str">
        <f t="shared" si="3"/>
        <v>Creative</v>
      </c>
      <c r="E72" s="88" t="s">
        <v>40</v>
      </c>
      <c r="F72" s="89" t="s">
        <v>563</v>
      </c>
      <c r="G72" s="105"/>
      <c r="I72" s="57"/>
    </row>
    <row r="73" spans="1:9" ht="15.5" x14ac:dyDescent="0.35">
      <c r="A73" s="49"/>
      <c r="B73" s="26">
        <v>1064</v>
      </c>
      <c r="C73" s="26" t="s">
        <v>634</v>
      </c>
      <c r="D73" s="26" t="str">
        <f t="shared" si="3"/>
        <v>Creative</v>
      </c>
      <c r="E73" s="88" t="s">
        <v>40</v>
      </c>
      <c r="F73" s="89" t="s">
        <v>564</v>
      </c>
      <c r="G73" s="105"/>
      <c r="I73" s="57"/>
    </row>
    <row r="74" spans="1:9" ht="15.5" x14ac:dyDescent="0.35">
      <c r="A74" s="49"/>
      <c r="B74" s="26">
        <v>1065</v>
      </c>
      <c r="C74" s="26" t="s">
        <v>635</v>
      </c>
      <c r="D74" s="26" t="str">
        <f t="shared" si="3"/>
        <v>Creative</v>
      </c>
      <c r="E74" s="88" t="s">
        <v>43</v>
      </c>
      <c r="F74" s="89" t="s">
        <v>565</v>
      </c>
      <c r="G74" s="105"/>
      <c r="I74" s="57"/>
    </row>
    <row r="75" spans="1:9" ht="15.5" x14ac:dyDescent="0.35">
      <c r="A75" s="49"/>
      <c r="B75" s="26">
        <v>1066</v>
      </c>
      <c r="C75" s="26" t="s">
        <v>636</v>
      </c>
      <c r="D75" s="26" t="str">
        <f t="shared" si="3"/>
        <v>Creative</v>
      </c>
      <c r="E75" s="88" t="s">
        <v>43</v>
      </c>
      <c r="F75" s="89" t="s">
        <v>566</v>
      </c>
      <c r="G75" s="105"/>
      <c r="I75" s="57"/>
    </row>
    <row r="76" spans="1:9" ht="15.5" x14ac:dyDescent="0.35">
      <c r="A76" s="49"/>
      <c r="B76" s="26">
        <v>1067</v>
      </c>
      <c r="C76" s="26" t="s">
        <v>637</v>
      </c>
      <c r="D76" s="26" t="str">
        <f t="shared" si="3"/>
        <v>Creative</v>
      </c>
      <c r="E76" s="88" t="s">
        <v>46</v>
      </c>
      <c r="F76" s="89" t="s">
        <v>568</v>
      </c>
      <c r="G76" s="105"/>
      <c r="I76" s="57"/>
    </row>
    <row r="77" spans="1:9" ht="15.5" x14ac:dyDescent="0.35">
      <c r="A77" s="49"/>
      <c r="B77" s="26">
        <v>1068</v>
      </c>
      <c r="C77" s="26" t="s">
        <v>638</v>
      </c>
      <c r="D77" s="26" t="str">
        <f t="shared" si="3"/>
        <v>Creative</v>
      </c>
      <c r="E77" s="88" t="s">
        <v>46</v>
      </c>
      <c r="F77" s="89" t="s">
        <v>567</v>
      </c>
      <c r="G77" s="105"/>
      <c r="I77" s="57"/>
    </row>
    <row r="78" spans="1:9" x14ac:dyDescent="0.25">
      <c r="A78" s="49"/>
      <c r="C78" s="26" t="s">
        <v>593</v>
      </c>
      <c r="D78" s="26" t="str">
        <f t="shared" si="3"/>
        <v>Creative</v>
      </c>
      <c r="E78" s="55"/>
      <c r="F78" s="56"/>
      <c r="G78" s="70"/>
      <c r="I78" s="57" t="s">
        <v>534</v>
      </c>
    </row>
    <row r="79" spans="1:9" x14ac:dyDescent="0.25">
      <c r="A79" s="49"/>
      <c r="C79" s="26" t="s">
        <v>593</v>
      </c>
      <c r="D79" s="26" t="str">
        <f t="shared" si="3"/>
        <v>Creative</v>
      </c>
      <c r="E79" s="55"/>
      <c r="F79" s="56"/>
      <c r="G79" s="70"/>
      <c r="I79" s="57" t="s">
        <v>534</v>
      </c>
    </row>
    <row r="80" spans="1:9" x14ac:dyDescent="0.25">
      <c r="A80" s="49"/>
      <c r="C80" s="26" t="s">
        <v>593</v>
      </c>
      <c r="D80" s="26" t="str">
        <f t="shared" si="3"/>
        <v>Creative</v>
      </c>
      <c r="E80" s="55"/>
      <c r="F80" s="56"/>
      <c r="G80" s="70"/>
      <c r="I80" s="57" t="s">
        <v>534</v>
      </c>
    </row>
    <row r="81" spans="1:10" x14ac:dyDescent="0.25">
      <c r="C81" s="26" t="s">
        <v>593</v>
      </c>
      <c r="E81" s="6" t="s">
        <v>30</v>
      </c>
      <c r="F81" s="58" t="s">
        <v>532</v>
      </c>
      <c r="G81" s="26"/>
      <c r="I81" s="5"/>
      <c r="J81" s="5"/>
    </row>
    <row r="82" spans="1:10" hidden="1" x14ac:dyDescent="0.25">
      <c r="A82" s="49" t="s">
        <v>533</v>
      </c>
      <c r="B82" s="26">
        <v>1073</v>
      </c>
      <c r="C82" s="26" t="s">
        <v>593</v>
      </c>
      <c r="D82" s="26" t="str">
        <f>$E$81</f>
        <v>Analytics, Planning &amp; Strategy</v>
      </c>
      <c r="E82" s="55"/>
      <c r="F82" s="56"/>
      <c r="G82" s="70"/>
      <c r="I82" s="57" t="s">
        <v>534</v>
      </c>
    </row>
    <row r="83" spans="1:10" ht="15.5" x14ac:dyDescent="0.35">
      <c r="A83" s="49"/>
      <c r="B83" s="26">
        <v>1074</v>
      </c>
      <c r="C83" s="26" t="s">
        <v>639</v>
      </c>
      <c r="D83" s="26" t="str">
        <f t="shared" ref="D83:D93" si="4">$E$81</f>
        <v>Analytics, Planning &amp; Strategy</v>
      </c>
      <c r="E83" s="88" t="s">
        <v>37</v>
      </c>
      <c r="F83" s="89" t="s">
        <v>570</v>
      </c>
      <c r="G83" s="105"/>
      <c r="I83" s="57"/>
    </row>
    <row r="84" spans="1:10" ht="15.5" x14ac:dyDescent="0.35">
      <c r="A84" s="49"/>
      <c r="B84" s="26">
        <v>1075</v>
      </c>
      <c r="C84" s="26" t="s">
        <v>640</v>
      </c>
      <c r="D84" s="26" t="str">
        <f t="shared" si="4"/>
        <v>Analytics, Planning &amp; Strategy</v>
      </c>
      <c r="E84" s="88" t="s">
        <v>37</v>
      </c>
      <c r="F84" s="89" t="s">
        <v>571</v>
      </c>
      <c r="G84" s="105"/>
      <c r="I84" s="57"/>
    </row>
    <row r="85" spans="1:10" ht="15.5" x14ac:dyDescent="0.35">
      <c r="A85" s="49"/>
      <c r="B85" s="26">
        <v>1076</v>
      </c>
      <c r="C85" s="26" t="s">
        <v>641</v>
      </c>
      <c r="D85" s="26" t="str">
        <f t="shared" si="4"/>
        <v>Analytics, Planning &amp; Strategy</v>
      </c>
      <c r="E85" s="88" t="s">
        <v>40</v>
      </c>
      <c r="F85" s="89" t="s">
        <v>572</v>
      </c>
      <c r="G85" s="105"/>
      <c r="I85" s="57"/>
    </row>
    <row r="86" spans="1:10" ht="15.5" x14ac:dyDescent="0.35">
      <c r="A86" s="49"/>
      <c r="B86" s="26">
        <v>1077</v>
      </c>
      <c r="C86" s="26" t="s">
        <v>602</v>
      </c>
      <c r="D86" s="26" t="str">
        <f t="shared" si="4"/>
        <v>Analytics, Planning &amp; Strategy</v>
      </c>
      <c r="E86" s="88" t="s">
        <v>40</v>
      </c>
      <c r="F86" s="89" t="s">
        <v>573</v>
      </c>
      <c r="G86" s="105"/>
      <c r="I86" s="57"/>
    </row>
    <row r="87" spans="1:10" ht="15.5" x14ac:dyDescent="0.35">
      <c r="A87" s="49"/>
      <c r="B87" s="26">
        <v>1078</v>
      </c>
      <c r="C87" s="26" t="s">
        <v>642</v>
      </c>
      <c r="D87" s="26" t="str">
        <f t="shared" si="4"/>
        <v>Analytics, Planning &amp; Strategy</v>
      </c>
      <c r="E87" s="88" t="s">
        <v>43</v>
      </c>
      <c r="F87" s="89" t="s">
        <v>574</v>
      </c>
      <c r="G87" s="105"/>
      <c r="I87" s="57"/>
    </row>
    <row r="88" spans="1:10" ht="15.5" x14ac:dyDescent="0.35">
      <c r="A88" s="49"/>
      <c r="B88" s="26">
        <v>1079</v>
      </c>
      <c r="C88" s="26" t="s">
        <v>603</v>
      </c>
      <c r="D88" s="26" t="str">
        <f t="shared" si="4"/>
        <v>Analytics, Planning &amp; Strategy</v>
      </c>
      <c r="E88" s="88" t="s">
        <v>43</v>
      </c>
      <c r="F88" s="89" t="s">
        <v>575</v>
      </c>
      <c r="G88" s="105"/>
      <c r="I88" s="57"/>
    </row>
    <row r="89" spans="1:10" ht="15.5" x14ac:dyDescent="0.35">
      <c r="A89" s="49"/>
      <c r="B89" s="26">
        <v>1080</v>
      </c>
      <c r="C89" s="26" t="s">
        <v>643</v>
      </c>
      <c r="D89" s="26" t="str">
        <f t="shared" si="4"/>
        <v>Analytics, Planning &amp; Strategy</v>
      </c>
      <c r="E89" s="88" t="s">
        <v>46</v>
      </c>
      <c r="F89" s="89" t="s">
        <v>576</v>
      </c>
      <c r="G89" s="105"/>
      <c r="I89" s="57"/>
    </row>
    <row r="90" spans="1:10" ht="15.5" x14ac:dyDescent="0.35">
      <c r="A90" s="49"/>
      <c r="B90" s="26">
        <v>1081</v>
      </c>
      <c r="C90" s="26" t="s">
        <v>604</v>
      </c>
      <c r="D90" s="26" t="str">
        <f t="shared" si="4"/>
        <v>Analytics, Planning &amp; Strategy</v>
      </c>
      <c r="E90" s="88" t="s">
        <v>46</v>
      </c>
      <c r="F90" s="89" t="s">
        <v>577</v>
      </c>
      <c r="G90" s="105"/>
      <c r="I90" s="57"/>
    </row>
    <row r="91" spans="1:10" x14ac:dyDescent="0.25">
      <c r="A91" s="49"/>
      <c r="C91" s="26" t="s">
        <v>593</v>
      </c>
      <c r="D91" s="26" t="str">
        <f t="shared" si="4"/>
        <v>Analytics, Planning &amp; Strategy</v>
      </c>
      <c r="E91" s="55"/>
      <c r="F91" s="56"/>
      <c r="G91" s="70"/>
      <c r="I91" s="57" t="s">
        <v>534</v>
      </c>
    </row>
    <row r="92" spans="1:10" x14ac:dyDescent="0.25">
      <c r="A92" s="49"/>
      <c r="C92" s="26" t="s">
        <v>593</v>
      </c>
      <c r="D92" s="26" t="str">
        <f t="shared" si="4"/>
        <v>Analytics, Planning &amp; Strategy</v>
      </c>
      <c r="E92" s="55"/>
      <c r="F92" s="56"/>
      <c r="G92" s="70"/>
      <c r="I92" s="57" t="s">
        <v>534</v>
      </c>
    </row>
    <row r="93" spans="1:10" x14ac:dyDescent="0.25">
      <c r="A93" s="49"/>
      <c r="C93" s="26" t="s">
        <v>593</v>
      </c>
      <c r="D93" s="26" t="str">
        <f t="shared" si="4"/>
        <v>Analytics, Planning &amp; Strategy</v>
      </c>
      <c r="E93" s="55"/>
      <c r="F93" s="56"/>
      <c r="G93" s="70"/>
      <c r="I93" s="57" t="s">
        <v>534</v>
      </c>
    </row>
    <row r="94" spans="1:10" x14ac:dyDescent="0.25">
      <c r="C94" s="26" t="s">
        <v>593</v>
      </c>
      <c r="E94" s="6" t="s">
        <v>31</v>
      </c>
      <c r="F94" s="58" t="s">
        <v>532</v>
      </c>
      <c r="G94" s="26"/>
    </row>
    <row r="95" spans="1:10" hidden="1" x14ac:dyDescent="0.25">
      <c r="A95" s="49" t="s">
        <v>533</v>
      </c>
      <c r="B95" s="26">
        <v>1086</v>
      </c>
      <c r="C95" s="26" t="s">
        <v>593</v>
      </c>
      <c r="D95" s="26" t="str">
        <f t="shared" ref="D95:D114" si="5">$E$94</f>
        <v>Production &amp; Technology</v>
      </c>
      <c r="E95" s="55"/>
      <c r="F95" s="56"/>
      <c r="G95" s="70"/>
      <c r="I95" s="57" t="s">
        <v>534</v>
      </c>
    </row>
    <row r="96" spans="1:10" ht="15.5" x14ac:dyDescent="0.35">
      <c r="B96" s="26">
        <v>1087</v>
      </c>
      <c r="C96" s="26" t="s">
        <v>644</v>
      </c>
      <c r="D96" s="26" t="str">
        <f t="shared" si="5"/>
        <v>Production &amp; Technology</v>
      </c>
      <c r="E96" s="88" t="s">
        <v>35</v>
      </c>
      <c r="F96" s="89" t="s">
        <v>578</v>
      </c>
      <c r="G96" s="105"/>
      <c r="I96" s="57"/>
    </row>
    <row r="97" spans="1:9" ht="15.5" x14ac:dyDescent="0.35">
      <c r="B97" s="26">
        <v>1088</v>
      </c>
      <c r="C97" s="26" t="s">
        <v>645</v>
      </c>
      <c r="D97" s="26" t="str">
        <f t="shared" si="5"/>
        <v>Production &amp; Technology</v>
      </c>
      <c r="E97" s="88" t="s">
        <v>35</v>
      </c>
      <c r="F97" s="89" t="s">
        <v>560</v>
      </c>
      <c r="G97" s="105"/>
      <c r="I97" s="57"/>
    </row>
    <row r="98" spans="1:9" ht="15.5" x14ac:dyDescent="0.35">
      <c r="A98" s="49"/>
      <c r="B98" s="26">
        <v>1089</v>
      </c>
      <c r="C98" s="26" t="s">
        <v>646</v>
      </c>
      <c r="D98" s="26" t="str">
        <f t="shared" si="5"/>
        <v>Production &amp; Technology</v>
      </c>
      <c r="E98" s="88" t="s">
        <v>38</v>
      </c>
      <c r="F98" s="89" t="s">
        <v>579</v>
      </c>
      <c r="G98" s="105"/>
      <c r="I98" s="57"/>
    </row>
    <row r="99" spans="1:9" ht="15.5" x14ac:dyDescent="0.35">
      <c r="A99" s="49"/>
      <c r="B99" s="26">
        <v>1090</v>
      </c>
      <c r="C99" s="26" t="s">
        <v>647</v>
      </c>
      <c r="D99" s="26" t="str">
        <f t="shared" si="5"/>
        <v>Production &amp; Technology</v>
      </c>
      <c r="E99" s="88" t="s">
        <v>41</v>
      </c>
      <c r="F99" s="89" t="s">
        <v>580</v>
      </c>
      <c r="G99" s="105"/>
      <c r="I99" s="57"/>
    </row>
    <row r="100" spans="1:9" ht="15.5" x14ac:dyDescent="0.35">
      <c r="A100" s="49"/>
      <c r="B100" s="26">
        <v>1091</v>
      </c>
      <c r="C100" s="26" t="s">
        <v>648</v>
      </c>
      <c r="D100" s="26" t="str">
        <f t="shared" si="5"/>
        <v>Production &amp; Technology</v>
      </c>
      <c r="E100" s="88" t="s">
        <v>44</v>
      </c>
      <c r="F100" s="89" t="s">
        <v>581</v>
      </c>
      <c r="G100" s="105"/>
      <c r="I100" s="57"/>
    </row>
    <row r="101" spans="1:9" ht="15.5" x14ac:dyDescent="0.35">
      <c r="A101" s="49"/>
      <c r="B101" s="26">
        <v>1092</v>
      </c>
      <c r="C101" s="26" t="s">
        <v>649</v>
      </c>
      <c r="D101" s="26" t="str">
        <f t="shared" si="5"/>
        <v>Production &amp; Technology</v>
      </c>
      <c r="E101" s="88" t="s">
        <v>51</v>
      </c>
      <c r="F101" s="89" t="s">
        <v>590</v>
      </c>
      <c r="G101" s="105"/>
      <c r="I101" s="57"/>
    </row>
    <row r="102" spans="1:9" ht="15.5" x14ac:dyDescent="0.35">
      <c r="A102" s="49"/>
      <c r="B102" s="26">
        <v>1093</v>
      </c>
      <c r="C102" s="26" t="s">
        <v>650</v>
      </c>
      <c r="D102" s="26" t="str">
        <f t="shared" si="5"/>
        <v>Production &amp; Technology</v>
      </c>
      <c r="E102" s="88" t="s">
        <v>53</v>
      </c>
      <c r="F102" s="89" t="s">
        <v>582</v>
      </c>
      <c r="G102" s="105"/>
      <c r="I102" s="57"/>
    </row>
    <row r="103" spans="1:9" ht="15.5" x14ac:dyDescent="0.35">
      <c r="A103" s="49"/>
      <c r="B103" s="26">
        <v>1094</v>
      </c>
      <c r="C103" s="26" t="s">
        <v>651</v>
      </c>
      <c r="D103" s="26" t="str">
        <f t="shared" si="5"/>
        <v>Production &amp; Technology</v>
      </c>
      <c r="E103" s="88" t="s">
        <v>55</v>
      </c>
      <c r="F103" s="89" t="s">
        <v>569</v>
      </c>
      <c r="G103" s="105"/>
      <c r="I103" s="57"/>
    </row>
    <row r="104" spans="1:9" ht="15.5" x14ac:dyDescent="0.35">
      <c r="A104" s="49"/>
      <c r="B104" s="26">
        <v>1095</v>
      </c>
      <c r="C104" s="26" t="s">
        <v>605</v>
      </c>
      <c r="D104" s="26" t="str">
        <f t="shared" si="5"/>
        <v>Production &amp; Technology</v>
      </c>
      <c r="E104" s="88" t="s">
        <v>56</v>
      </c>
      <c r="F104" s="89" t="s">
        <v>583</v>
      </c>
      <c r="G104" s="105"/>
      <c r="I104" s="57"/>
    </row>
    <row r="105" spans="1:9" ht="15.5" x14ac:dyDescent="0.35">
      <c r="A105" s="49"/>
      <c r="B105" s="26">
        <v>1096</v>
      </c>
      <c r="C105" s="26" t="s">
        <v>606</v>
      </c>
      <c r="D105" s="26" t="str">
        <f t="shared" si="5"/>
        <v>Production &amp; Technology</v>
      </c>
      <c r="E105" s="88" t="s">
        <v>56</v>
      </c>
      <c r="F105" s="89" t="s">
        <v>656</v>
      </c>
      <c r="G105" s="105"/>
      <c r="I105" s="57"/>
    </row>
    <row r="106" spans="1:9" ht="15.5" x14ac:dyDescent="0.35">
      <c r="A106" s="49"/>
      <c r="B106" s="26">
        <v>1097</v>
      </c>
      <c r="C106" s="26" t="s">
        <v>607</v>
      </c>
      <c r="D106" s="26" t="str">
        <f t="shared" si="5"/>
        <v>Production &amp; Technology</v>
      </c>
      <c r="E106" s="88" t="s">
        <v>57</v>
      </c>
      <c r="F106" s="89" t="s">
        <v>585</v>
      </c>
      <c r="G106" s="105"/>
      <c r="I106" s="57"/>
    </row>
    <row r="107" spans="1:9" ht="15.5" x14ac:dyDescent="0.35">
      <c r="A107" s="49"/>
      <c r="B107" s="26">
        <v>1098</v>
      </c>
      <c r="C107" s="26" t="s">
        <v>608</v>
      </c>
      <c r="D107" s="26" t="str">
        <f t="shared" si="5"/>
        <v>Production &amp; Technology</v>
      </c>
      <c r="E107" s="88" t="s">
        <v>57</v>
      </c>
      <c r="F107" s="89" t="s">
        <v>586</v>
      </c>
      <c r="G107" s="105"/>
      <c r="I107" s="57"/>
    </row>
    <row r="108" spans="1:9" ht="15.5" x14ac:dyDescent="0.35">
      <c r="A108" s="49"/>
      <c r="B108" s="26">
        <v>1099</v>
      </c>
      <c r="C108" s="26" t="s">
        <v>609</v>
      </c>
      <c r="D108" s="26" t="str">
        <f t="shared" si="5"/>
        <v>Production &amp; Technology</v>
      </c>
      <c r="E108" s="88" t="s">
        <v>58</v>
      </c>
      <c r="F108" s="89" t="s">
        <v>585</v>
      </c>
      <c r="G108" s="105"/>
      <c r="I108" s="57"/>
    </row>
    <row r="109" spans="1:9" ht="15.5" x14ac:dyDescent="0.35">
      <c r="A109" s="49"/>
      <c r="B109" s="26">
        <v>1100</v>
      </c>
      <c r="C109" s="26" t="s">
        <v>610</v>
      </c>
      <c r="D109" s="26" t="str">
        <f t="shared" si="5"/>
        <v>Production &amp; Technology</v>
      </c>
      <c r="E109" s="88" t="s">
        <v>58</v>
      </c>
      <c r="F109" s="89" t="s">
        <v>587</v>
      </c>
      <c r="G109" s="105"/>
      <c r="I109" s="57"/>
    </row>
    <row r="110" spans="1:9" ht="15.5" x14ac:dyDescent="0.35">
      <c r="A110" s="49"/>
      <c r="B110" s="26">
        <v>1101</v>
      </c>
      <c r="C110" s="26" t="s">
        <v>611</v>
      </c>
      <c r="D110" s="26" t="str">
        <f t="shared" si="5"/>
        <v>Production &amp; Technology</v>
      </c>
      <c r="E110" s="88" t="s">
        <v>59</v>
      </c>
      <c r="F110" s="89" t="s">
        <v>588</v>
      </c>
      <c r="G110" s="105"/>
      <c r="I110" s="57"/>
    </row>
    <row r="111" spans="1:9" ht="15.5" x14ac:dyDescent="0.35">
      <c r="A111" s="49"/>
      <c r="B111" s="26">
        <v>1102</v>
      </c>
      <c r="C111" s="26" t="s">
        <v>612</v>
      </c>
      <c r="D111" s="26" t="str">
        <f t="shared" si="5"/>
        <v>Production &amp; Technology</v>
      </c>
      <c r="E111" s="88" t="s">
        <v>59</v>
      </c>
      <c r="F111" s="89" t="s">
        <v>589</v>
      </c>
      <c r="G111" s="105"/>
      <c r="I111" s="57"/>
    </row>
    <row r="112" spans="1:9" x14ac:dyDescent="0.25">
      <c r="A112" s="49"/>
      <c r="C112" s="26" t="s">
        <v>593</v>
      </c>
      <c r="D112" s="26" t="str">
        <f t="shared" si="5"/>
        <v>Production &amp; Technology</v>
      </c>
      <c r="E112" s="55"/>
      <c r="F112" s="56"/>
      <c r="G112" s="70"/>
      <c r="I112" s="57" t="s">
        <v>534</v>
      </c>
    </row>
    <row r="113" spans="1:13" x14ac:dyDescent="0.25">
      <c r="A113" s="49"/>
      <c r="C113" s="26" t="s">
        <v>593</v>
      </c>
      <c r="D113" s="26" t="str">
        <f t="shared" si="5"/>
        <v>Production &amp; Technology</v>
      </c>
      <c r="E113" s="55"/>
      <c r="F113" s="56"/>
      <c r="G113" s="70"/>
      <c r="I113" s="57" t="s">
        <v>534</v>
      </c>
    </row>
    <row r="114" spans="1:13" x14ac:dyDescent="0.25">
      <c r="A114" s="49"/>
      <c r="C114" s="26" t="s">
        <v>593</v>
      </c>
      <c r="D114" s="26" t="str">
        <f t="shared" si="5"/>
        <v>Production &amp; Technology</v>
      </c>
      <c r="E114" s="55"/>
      <c r="F114" s="56"/>
      <c r="G114" s="70"/>
      <c r="I114" s="57" t="s">
        <v>534</v>
      </c>
    </row>
    <row r="115" spans="1:13" hidden="1" x14ac:dyDescent="0.25">
      <c r="C115" s="26" t="s">
        <v>593</v>
      </c>
      <c r="E115" s="6" t="s">
        <v>32</v>
      </c>
      <c r="F115" s="58" t="s">
        <v>532</v>
      </c>
      <c r="G115" s="26"/>
    </row>
    <row r="116" spans="1:13" hidden="1" x14ac:dyDescent="0.25">
      <c r="A116" s="49" t="s">
        <v>533</v>
      </c>
      <c r="C116" s="26" t="s">
        <v>593</v>
      </c>
      <c r="D116" s="26" t="str">
        <f>$E$115</f>
        <v>Media Buying</v>
      </c>
      <c r="E116" s="55"/>
      <c r="F116" s="56"/>
      <c r="G116" s="70"/>
      <c r="I116" s="57" t="s">
        <v>534</v>
      </c>
    </row>
    <row r="117" spans="1:13" hidden="1" x14ac:dyDescent="0.25">
      <c r="C117" s="26" t="s">
        <v>593</v>
      </c>
      <c r="D117" s="26" t="str">
        <f t="shared" ref="D117:D120" si="6">$E$115</f>
        <v>Media Buying</v>
      </c>
      <c r="E117" s="55"/>
      <c r="F117" s="56" t="s">
        <v>591</v>
      </c>
      <c r="G117" s="70"/>
      <c r="I117" s="57" t="s">
        <v>534</v>
      </c>
    </row>
    <row r="118" spans="1:13" s="21" customFormat="1" hidden="1" x14ac:dyDescent="0.25">
      <c r="B118" s="26"/>
      <c r="C118" s="26" t="s">
        <v>593</v>
      </c>
      <c r="D118" s="26" t="str">
        <f t="shared" si="6"/>
        <v>Media Buying</v>
      </c>
      <c r="E118" s="55"/>
      <c r="F118" s="56"/>
      <c r="G118" s="70"/>
      <c r="H118" s="26"/>
      <c r="I118" s="57" t="s">
        <v>534</v>
      </c>
      <c r="K118" s="26"/>
      <c r="L118" s="26"/>
      <c r="M118" s="26"/>
    </row>
    <row r="119" spans="1:13" s="8" customFormat="1" hidden="1" x14ac:dyDescent="0.25">
      <c r="B119" s="26"/>
      <c r="C119" s="26" t="s">
        <v>593</v>
      </c>
      <c r="D119" s="26" t="str">
        <f t="shared" si="6"/>
        <v>Media Buying</v>
      </c>
      <c r="E119" s="55"/>
      <c r="F119" s="56"/>
      <c r="G119" s="70"/>
      <c r="H119" s="26"/>
      <c r="I119" s="57" t="s">
        <v>534</v>
      </c>
      <c r="K119" s="26"/>
      <c r="L119" s="26"/>
      <c r="M119" s="26"/>
    </row>
    <row r="120" spans="1:13" hidden="1" x14ac:dyDescent="0.25">
      <c r="C120" s="26" t="s">
        <v>593</v>
      </c>
      <c r="D120" s="26" t="str">
        <f t="shared" si="6"/>
        <v>Media Buying</v>
      </c>
      <c r="E120" s="55"/>
      <c r="F120" s="56"/>
      <c r="G120" s="70"/>
      <c r="I120" s="57" t="s">
        <v>534</v>
      </c>
    </row>
    <row r="121" spans="1:13" x14ac:dyDescent="0.25">
      <c r="C121" s="26" t="s">
        <v>593</v>
      </c>
      <c r="E121" s="6" t="s">
        <v>139</v>
      </c>
      <c r="F121" s="58" t="s">
        <v>532</v>
      </c>
      <c r="G121" s="26"/>
    </row>
    <row r="122" spans="1:13" ht="13" hidden="1" thickBot="1" x14ac:dyDescent="0.3">
      <c r="A122" s="49" t="s">
        <v>533</v>
      </c>
      <c r="C122" s="26" t="s">
        <v>593</v>
      </c>
      <c r="D122" s="26" t="str">
        <f>$E$121</f>
        <v>Other</v>
      </c>
      <c r="E122" s="71"/>
      <c r="F122" s="72"/>
      <c r="G122" s="73"/>
      <c r="I122" s="57" t="s">
        <v>534</v>
      </c>
    </row>
    <row r="123" spans="1:13" x14ac:dyDescent="0.25">
      <c r="C123" s="26" t="s">
        <v>593</v>
      </c>
      <c r="D123" s="26" t="str">
        <f>$E$121</f>
        <v>Other</v>
      </c>
      <c r="E123" s="55"/>
      <c r="F123" s="56"/>
      <c r="G123" s="70"/>
      <c r="I123" s="57" t="s">
        <v>534</v>
      </c>
    </row>
    <row r="124" spans="1:13" x14ac:dyDescent="0.25">
      <c r="C124" s="26" t="s">
        <v>593</v>
      </c>
      <c r="D124" s="26" t="str">
        <f>$E$121</f>
        <v>Other</v>
      </c>
      <c r="E124" s="55"/>
      <c r="F124" s="56"/>
      <c r="G124" s="70"/>
      <c r="I124" s="57" t="s">
        <v>534</v>
      </c>
    </row>
    <row r="125" spans="1:13" ht="13" thickBot="1" x14ac:dyDescent="0.3">
      <c r="C125" s="26" t="s">
        <v>593</v>
      </c>
      <c r="D125" s="26" t="str">
        <f>$E$121</f>
        <v>Other</v>
      </c>
      <c r="E125" s="71"/>
      <c r="F125" s="72"/>
      <c r="G125" s="73"/>
      <c r="I125" s="57" t="s">
        <v>534</v>
      </c>
    </row>
    <row r="126" spans="1:13" hidden="1" x14ac:dyDescent="0.25"/>
    <row r="127" spans="1:13" ht="13.5" customHeight="1" x14ac:dyDescent="0.25"/>
    <row r="128" spans="1:13" x14ac:dyDescent="0.25">
      <c r="E128" s="48" t="s">
        <v>24</v>
      </c>
      <c r="F128" s="43"/>
      <c r="G128" s="44"/>
    </row>
    <row r="129" spans="2:7" ht="50" customHeight="1" x14ac:dyDescent="0.35">
      <c r="B129" s="26">
        <v>6666661</v>
      </c>
      <c r="E129" s="26" t="s">
        <v>676</v>
      </c>
      <c r="G129" s="92" t="str">
        <f>IF(COUNT(G28:G32,G37:G45,G51:G64,G70:G77,G83:G90,G96:G111)&lt;&gt;60,"Not all essential rates are completed",AVERAGE(G28:G32,G37:G45,G51:G64,G70:G77,G83:G90,G96:G111))</f>
        <v>Not all essential rates are completed</v>
      </c>
    </row>
    <row r="130" spans="2:7" x14ac:dyDescent="0.25">
      <c r="B130" s="26">
        <v>6666662</v>
      </c>
      <c r="E130" s="4"/>
      <c r="F130" s="4"/>
      <c r="G130" s="91"/>
    </row>
    <row r="131" spans="2:7" x14ac:dyDescent="0.25">
      <c r="E131" s="4"/>
      <c r="F131" s="4"/>
      <c r="G131" s="91"/>
    </row>
    <row r="132" spans="2:7" x14ac:dyDescent="0.25">
      <c r="E132" s="4"/>
      <c r="F132" s="91"/>
      <c r="G132" s="91"/>
    </row>
    <row r="133" spans="2:7" x14ac:dyDescent="0.25">
      <c r="E133" s="4"/>
      <c r="F133" s="91"/>
      <c r="G133" s="91"/>
    </row>
    <row r="134" spans="2:7" x14ac:dyDescent="0.25">
      <c r="E134" s="4"/>
      <c r="F134" s="91"/>
      <c r="G134" s="91"/>
    </row>
    <row r="135" spans="2:7" x14ac:dyDescent="0.25">
      <c r="E135" s="4"/>
      <c r="F135" s="4"/>
      <c r="G135" s="91"/>
    </row>
    <row r="136" spans="2:7" x14ac:dyDescent="0.25">
      <c r="E136" s="4"/>
      <c r="F136" s="4"/>
      <c r="G136" s="91"/>
    </row>
    <row r="137" spans="2:7" x14ac:dyDescent="0.25">
      <c r="E137" s="4"/>
      <c r="F137" s="4"/>
      <c r="G137" s="91"/>
    </row>
  </sheetData>
  <sheetProtection algorithmName="SHA-512" hashValue="DYjgzb7YHIVe6wbDzMUnizU8GILkrDddXNeUreJTSkE6vHXAr/Fnig8tzFX+kXHUT3PNbG93UuP8Nx/994vBmw==" saltValue="q3VuoO9Pb7pG1/E+vpeM+Q==" spinCount="100000" sheet="1" objects="1" scenarios="1" selectLockedCells="1"/>
  <mergeCells count="3">
    <mergeCell ref="E2:G2"/>
    <mergeCell ref="E4:F4"/>
    <mergeCell ref="E9:F9"/>
  </mergeCells>
  <conditionalFormatting sqref="G129">
    <cfRule type="containsText" dxfId="4" priority="1" operator="containsText" text="Not all essential rates are completed">
      <formula>NOT(ISERROR(SEARCH("Not all essential rates are completed",G129)))</formula>
    </cfRule>
  </conditionalFormatting>
  <dataValidations count="8">
    <dataValidation type="list" allowBlank="1" showInputMessage="1" showErrorMessage="1" sqref="F7" xr:uid="{00000000-0002-0000-0800-000000000000}">
      <formula1>RangeCurrencies</formula1>
    </dataValidation>
    <dataValidation type="whole" allowBlank="1" showInputMessage="1" showErrorMessage="1" sqref="F18" xr:uid="{00000000-0002-0000-0800-000001000000}">
      <formula1>0</formula1>
      <formula2>10000</formula2>
    </dataValidation>
    <dataValidation type="date" operator="greaterThanOrEqual" allowBlank="1" showInputMessage="1" showErrorMessage="1" sqref="F14" xr:uid="{00000000-0002-0000-0800-000002000000}">
      <formula1>42339</formula1>
    </dataValidation>
    <dataValidation type="list" allowBlank="1" showInputMessage="1" showErrorMessage="1" sqref="F15" xr:uid="{00000000-0002-0000-0800-000003000000}">
      <formula1>RangeCountries</formula1>
    </dataValidation>
    <dataValidation type="list" allowBlank="1" showInputMessage="1" showErrorMessage="1" sqref="F17" xr:uid="{00000000-0002-0000-0800-000004000000}">
      <formula1>RangeAgencyEmployees</formula1>
    </dataValidation>
    <dataValidation type="decimal" allowBlank="1" showInputMessage="1" showErrorMessage="1" sqref="F21:F22" xr:uid="{00000000-0002-0000-0800-000005000000}">
      <formula1>0</formula1>
      <formula2>10</formula2>
    </dataValidation>
    <dataValidation type="decimal" allowBlank="1" showInputMessage="1" showErrorMessage="1" sqref="G116:G120 G82:G93 G122:G125 G36:G48 G69:G80 G50:G67 G27:G34 G95:G114" xr:uid="{00000000-0002-0000-0800-000006000000}">
      <formula1>0</formula1>
      <formula2>10000000</formula2>
    </dataValidation>
    <dataValidation type="list" allowBlank="1" showInputMessage="1" showErrorMessage="1" sqref="F19" xr:uid="{00000000-0002-0000-0800-000007000000}">
      <formula1>RangeAgencyOwnership</formula1>
    </dataValidation>
  </dataValidations>
  <pageMargins left="0.7" right="0.7" top="0.75" bottom="0.75" header="0.3" footer="0.3"/>
  <pageSetup paperSize="9" scale="37" orientation="portrait" horizontalDpi="360" verticalDpi="360"/>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800-000008000000}">
          <x14:formula1>
            <xm:f>'Depts &amp; Generic descriptors'!$B$6:$B$10</xm:f>
          </x14:formula1>
          <xm:sqref>E122 E36 E50 E95 E116 E112:E114 E55:E67 E69:E80 E82:E93 E27:E34 E39:E48</xm:sqref>
        </x14:dataValidation>
        <x14:dataValidation type="list" allowBlank="1" showInputMessage="1" showErrorMessage="1" xr:uid="{00000000-0002-0000-0800-000009000000}">
          <x14:formula1>
            <xm:f>'Depts &amp; Generic descriptors'!$D$6:$D$14</xm:f>
          </x14:formula1>
          <xm:sqref>E51:E54</xm:sqref>
        </x14:dataValidation>
        <x14:dataValidation type="list" allowBlank="1" showInputMessage="1" showErrorMessage="1" xr:uid="{00000000-0002-0000-0800-00000A000000}">
          <x14:formula1>
            <xm:f>'Depts &amp; Generic descriptors'!$H$6:$H$10</xm:f>
          </x14:formula1>
          <xm:sqref>E117:E120</xm:sqref>
        </x14:dataValidation>
        <x14:dataValidation type="list" allowBlank="1" showInputMessage="1" showErrorMessage="1" xr:uid="{00000000-0002-0000-0800-00000B000000}">
          <x14:formula1>
            <xm:f>'Depts &amp; Generic descriptors'!$C$6:$C$10</xm:f>
          </x14:formula1>
          <xm:sqref>E37:E38</xm:sqref>
        </x14:dataValidation>
        <x14:dataValidation type="list" allowBlank="1" showInputMessage="1" showErrorMessage="1" xr:uid="{00000000-0002-0000-0800-00000C000000}">
          <x14:formula1>
            <xm:f>'Depts &amp; Generic descriptors'!$G$6:$G$22</xm:f>
          </x14:formula1>
          <xm:sqref>E96:E111</xm:sqref>
        </x14:dataValidation>
        <x14:dataValidation type="list" allowBlank="1" showInputMessage="1" showErrorMessage="1" xr:uid="{00000000-0002-0000-0800-00000D000000}">
          <x14:formula1>
            <xm:f>'Depts &amp; Generic descriptors'!$I$6:$I$10</xm:f>
          </x14:formula1>
          <xm:sqref>E123:E125</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4a02c44-9828-4fa2-8b6f-63bae6428675">
      <UserInfo>
        <DisplayName>Andrew McLintock</DisplayName>
        <AccountId>56</AccountId>
        <AccountType/>
      </UserInfo>
      <UserInfo>
        <DisplayName>Yann Lohezic</DisplayName>
        <AccountId>57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07C7C5EF40E542B4627B31F92FADE0" ma:contentTypeVersion="4" ma:contentTypeDescription="Create a new document." ma:contentTypeScope="" ma:versionID="4d18113d02ee8e79193c3e2d0a30f1d4">
  <xsd:schema xmlns:xsd="http://www.w3.org/2001/XMLSchema" xmlns:xs="http://www.w3.org/2001/XMLSchema" xmlns:p="http://schemas.microsoft.com/office/2006/metadata/properties" xmlns:ns2="54a02c44-9828-4fa2-8b6f-63bae6428675" xmlns:ns3="9a241d4e-01ab-4e40-a404-edeb99af766a" targetNamespace="http://schemas.microsoft.com/office/2006/metadata/properties" ma:root="true" ma:fieldsID="20550506bc6f4a80bc0f3262268e37a8" ns2:_="" ns3:_="">
    <xsd:import namespace="54a02c44-9828-4fa2-8b6f-63bae6428675"/>
    <xsd:import namespace="9a241d4e-01ab-4e40-a404-edeb99af766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a02c44-9828-4fa2-8b6f-63bae642867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241d4e-01ab-4e40-a404-edeb99af766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CE92CC-8DF5-4B6E-A5D1-671C2224F047}">
  <ds:schemaRefs>
    <ds:schemaRef ds:uri="http://schemas.microsoft.com/sharepoint/v3/contenttype/forms"/>
  </ds:schemaRefs>
</ds:datastoreItem>
</file>

<file path=customXml/itemProps2.xml><?xml version="1.0" encoding="utf-8"?>
<ds:datastoreItem xmlns:ds="http://schemas.openxmlformats.org/officeDocument/2006/customXml" ds:itemID="{31739014-0F1A-4460-9541-8C4A8A8A3FB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9a241d4e-01ab-4e40-a404-edeb99af766a"/>
    <ds:schemaRef ds:uri="http://purl.org/dc/terms/"/>
    <ds:schemaRef ds:uri="http://schemas.openxmlformats.org/package/2006/metadata/core-properties"/>
    <ds:schemaRef ds:uri="54a02c44-9828-4fa2-8b6f-63bae6428675"/>
    <ds:schemaRef ds:uri="http://www.w3.org/XML/1998/namespace"/>
    <ds:schemaRef ds:uri="http://purl.org/dc/dcmitype/"/>
  </ds:schemaRefs>
</ds:datastoreItem>
</file>

<file path=customXml/itemProps3.xml><?xml version="1.0" encoding="utf-8"?>
<ds:datastoreItem xmlns:ds="http://schemas.openxmlformats.org/officeDocument/2006/customXml" ds:itemID="{B78A60F1-F612-40B9-8948-50DDD6D1C0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a02c44-9828-4fa2-8b6f-63bae6428675"/>
    <ds:schemaRef ds:uri="9a241d4e-01ab-4e40-a404-edeb99af7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241</vt:i4>
      </vt:variant>
    </vt:vector>
  </HeadingPairs>
  <TitlesOfParts>
    <vt:vector size="254" baseType="lpstr">
      <vt:lpstr>Read Me</vt:lpstr>
      <vt:lpstr>Depts &amp; Generic descriptors</vt:lpstr>
      <vt:lpstr>Generic descriptors expl.</vt:lpstr>
      <vt:lpstr>Incl USA</vt:lpstr>
      <vt:lpstr>Drop-downs</vt:lpstr>
      <vt:lpstr>Creative</vt:lpstr>
      <vt:lpstr>Content</vt:lpstr>
      <vt:lpstr>Digital &amp; Social</vt:lpstr>
      <vt:lpstr>Direct Marketing</vt:lpstr>
      <vt:lpstr>PR</vt:lpstr>
      <vt:lpstr>Design</vt:lpstr>
      <vt:lpstr>Partnership</vt:lpstr>
      <vt:lpstr>Events-Experiential</vt:lpstr>
      <vt:lpstr>Content!ActualJobTitleColumn</vt:lpstr>
      <vt:lpstr>Design!ActualJobTitleColumn</vt:lpstr>
      <vt:lpstr>'Digital &amp; Social'!ActualJobTitleColumn</vt:lpstr>
      <vt:lpstr>'Direct Marketing'!ActualJobTitleColumn</vt:lpstr>
      <vt:lpstr>'Events-Experiential'!ActualJobTitleColumn</vt:lpstr>
      <vt:lpstr>Partnership!ActualJobTitleColumn</vt:lpstr>
      <vt:lpstr>PR!ActualJobTitleColumn</vt:lpstr>
      <vt:lpstr>ActualJobTitleColumn</vt:lpstr>
      <vt:lpstr>Content!Agency</vt:lpstr>
      <vt:lpstr>Design!Agency</vt:lpstr>
      <vt:lpstr>'Digital &amp; Social'!Agency</vt:lpstr>
      <vt:lpstr>'Direct Marketing'!Agency</vt:lpstr>
      <vt:lpstr>'Events-Experiential'!Agency</vt:lpstr>
      <vt:lpstr>Partnership!Agency</vt:lpstr>
      <vt:lpstr>PR!Agency</vt:lpstr>
      <vt:lpstr>Agency</vt:lpstr>
      <vt:lpstr>AgencyEmployeesDropdown</vt:lpstr>
      <vt:lpstr>AgencyEmployeesNumber</vt:lpstr>
      <vt:lpstr>AgencyOwnershipDropdown</vt:lpstr>
      <vt:lpstr>AgencyOwnershipNumber</vt:lpstr>
      <vt:lpstr>Content!Billable</vt:lpstr>
      <vt:lpstr>Design!Billable</vt:lpstr>
      <vt:lpstr>'Digital &amp; Social'!Billable</vt:lpstr>
      <vt:lpstr>'Direct Marketing'!Billable</vt:lpstr>
      <vt:lpstr>'Events-Experiential'!Billable</vt:lpstr>
      <vt:lpstr>Partnership!Billable</vt:lpstr>
      <vt:lpstr>PR!Billable</vt:lpstr>
      <vt:lpstr>Billable</vt:lpstr>
      <vt:lpstr>Content!Brand</vt:lpstr>
      <vt:lpstr>Design!Brand</vt:lpstr>
      <vt:lpstr>'Digital &amp; Social'!Brand</vt:lpstr>
      <vt:lpstr>'Direct Marketing'!Brand</vt:lpstr>
      <vt:lpstr>'Events-Experiential'!Brand</vt:lpstr>
      <vt:lpstr>Partnership!Brand</vt:lpstr>
      <vt:lpstr>PR!Brand</vt:lpstr>
      <vt:lpstr>Brand</vt:lpstr>
      <vt:lpstr>Content!City</vt:lpstr>
      <vt:lpstr>Design!City</vt:lpstr>
      <vt:lpstr>'Digital &amp; Social'!City</vt:lpstr>
      <vt:lpstr>'Direct Marketing'!City</vt:lpstr>
      <vt:lpstr>'Events-Experiential'!City</vt:lpstr>
      <vt:lpstr>Partnership!City</vt:lpstr>
      <vt:lpstr>PR!City</vt:lpstr>
      <vt:lpstr>City</vt:lpstr>
      <vt:lpstr>Content!Client</vt:lpstr>
      <vt:lpstr>Design!Client</vt:lpstr>
      <vt:lpstr>'Digital &amp; Social'!Client</vt:lpstr>
      <vt:lpstr>'Direct Marketing'!Client</vt:lpstr>
      <vt:lpstr>'Events-Experiential'!Client</vt:lpstr>
      <vt:lpstr>Partnership!Client</vt:lpstr>
      <vt:lpstr>PR!Client</vt:lpstr>
      <vt:lpstr>Client</vt:lpstr>
      <vt:lpstr>CountriesDropdown</vt:lpstr>
      <vt:lpstr>CountriesNumber</vt:lpstr>
      <vt:lpstr>Content!Country</vt:lpstr>
      <vt:lpstr>Design!Country</vt:lpstr>
      <vt:lpstr>'Digital &amp; Social'!Country</vt:lpstr>
      <vt:lpstr>'Direct Marketing'!Country</vt:lpstr>
      <vt:lpstr>'Events-Experiential'!Country</vt:lpstr>
      <vt:lpstr>Partnership!Country</vt:lpstr>
      <vt:lpstr>PR!Country</vt:lpstr>
      <vt:lpstr>Country</vt:lpstr>
      <vt:lpstr>Content!Currency</vt:lpstr>
      <vt:lpstr>Design!Currency</vt:lpstr>
      <vt:lpstr>'Digital &amp; Social'!Currency</vt:lpstr>
      <vt:lpstr>'Direct Marketing'!Currency</vt:lpstr>
      <vt:lpstr>'Events-Experiential'!Currency</vt:lpstr>
      <vt:lpstr>Partnership!Currency</vt:lpstr>
      <vt:lpstr>PR!Currency</vt:lpstr>
      <vt:lpstr>Currency</vt:lpstr>
      <vt:lpstr>CurrencyDropdown</vt:lpstr>
      <vt:lpstr>CurrencyNumber</vt:lpstr>
      <vt:lpstr>Content!DeleteValue</vt:lpstr>
      <vt:lpstr>Design!DeleteValue</vt:lpstr>
      <vt:lpstr>'Digital &amp; Social'!DeleteValue</vt:lpstr>
      <vt:lpstr>'Direct Marketing'!DeleteValue</vt:lpstr>
      <vt:lpstr>'Events-Experiential'!DeleteValue</vt:lpstr>
      <vt:lpstr>Partnership!DeleteValue</vt:lpstr>
      <vt:lpstr>PR!DeleteValue</vt:lpstr>
      <vt:lpstr>DeleteValue</vt:lpstr>
      <vt:lpstr>Content!DepartmentColumn</vt:lpstr>
      <vt:lpstr>Design!DepartmentColumn</vt:lpstr>
      <vt:lpstr>'Digital &amp; Social'!DepartmentColumn</vt:lpstr>
      <vt:lpstr>'Direct Marketing'!DepartmentColumn</vt:lpstr>
      <vt:lpstr>'Events-Experiential'!DepartmentColumn</vt:lpstr>
      <vt:lpstr>Partnership!DepartmentColumn</vt:lpstr>
      <vt:lpstr>PR!DepartmentColumn</vt:lpstr>
      <vt:lpstr>DepartmentColumn</vt:lpstr>
      <vt:lpstr>Content!Dept1</vt:lpstr>
      <vt:lpstr>Design!Dept1</vt:lpstr>
      <vt:lpstr>'Digital &amp; Social'!Dept1</vt:lpstr>
      <vt:lpstr>'Direct Marketing'!Dept1</vt:lpstr>
      <vt:lpstr>'Events-Experiential'!Dept1</vt:lpstr>
      <vt:lpstr>Partnership!Dept1</vt:lpstr>
      <vt:lpstr>PR!Dept1</vt:lpstr>
      <vt:lpstr>Dept1</vt:lpstr>
      <vt:lpstr>Content!Dept2</vt:lpstr>
      <vt:lpstr>Design!Dept2</vt:lpstr>
      <vt:lpstr>'Digital &amp; Social'!Dept2</vt:lpstr>
      <vt:lpstr>'Direct Marketing'!Dept2</vt:lpstr>
      <vt:lpstr>'Events-Experiential'!Dept2</vt:lpstr>
      <vt:lpstr>Partnership!Dept2</vt:lpstr>
      <vt:lpstr>PR!Dept2</vt:lpstr>
      <vt:lpstr>Dept2</vt:lpstr>
      <vt:lpstr>Content!Dept3</vt:lpstr>
      <vt:lpstr>Design!Dept3</vt:lpstr>
      <vt:lpstr>'Digital &amp; Social'!Dept3</vt:lpstr>
      <vt:lpstr>'Direct Marketing'!Dept3</vt:lpstr>
      <vt:lpstr>'Events-Experiential'!Dept3</vt:lpstr>
      <vt:lpstr>Partnership!Dept3</vt:lpstr>
      <vt:lpstr>PR!Dept3</vt:lpstr>
      <vt:lpstr>Dept3</vt:lpstr>
      <vt:lpstr>Content!Dept4</vt:lpstr>
      <vt:lpstr>Design!Dept4</vt:lpstr>
      <vt:lpstr>'Digital &amp; Social'!Dept4</vt:lpstr>
      <vt:lpstr>'Direct Marketing'!Dept4</vt:lpstr>
      <vt:lpstr>'Events-Experiential'!Dept4</vt:lpstr>
      <vt:lpstr>Partnership!Dept4</vt:lpstr>
      <vt:lpstr>PR!Dept4</vt:lpstr>
      <vt:lpstr>Dept4</vt:lpstr>
      <vt:lpstr>Content!Dept5</vt:lpstr>
      <vt:lpstr>Design!Dept5</vt:lpstr>
      <vt:lpstr>'Digital &amp; Social'!Dept5</vt:lpstr>
      <vt:lpstr>'Direct Marketing'!Dept5</vt:lpstr>
      <vt:lpstr>'Events-Experiential'!Dept5</vt:lpstr>
      <vt:lpstr>Partnership!Dept5</vt:lpstr>
      <vt:lpstr>PR!Dept5</vt:lpstr>
      <vt:lpstr>Dept5</vt:lpstr>
      <vt:lpstr>Content!Dept6</vt:lpstr>
      <vt:lpstr>Design!Dept6</vt:lpstr>
      <vt:lpstr>'Digital &amp; Social'!Dept6</vt:lpstr>
      <vt:lpstr>'Direct Marketing'!Dept6</vt:lpstr>
      <vt:lpstr>'Events-Experiential'!Dept6</vt:lpstr>
      <vt:lpstr>Partnership!Dept6</vt:lpstr>
      <vt:lpstr>PR!Dept6</vt:lpstr>
      <vt:lpstr>Dept6</vt:lpstr>
      <vt:lpstr>Content!Dept7</vt:lpstr>
      <vt:lpstr>Design!Dept7</vt:lpstr>
      <vt:lpstr>'Digital &amp; Social'!Dept7</vt:lpstr>
      <vt:lpstr>'Direct Marketing'!Dept7</vt:lpstr>
      <vt:lpstr>'Events-Experiential'!Dept7</vt:lpstr>
      <vt:lpstr>Partnership!Dept7</vt:lpstr>
      <vt:lpstr>PR!Dept7</vt:lpstr>
      <vt:lpstr>Dept7</vt:lpstr>
      <vt:lpstr>Content!Dept8</vt:lpstr>
      <vt:lpstr>Design!Dept8</vt:lpstr>
      <vt:lpstr>'Digital &amp; Social'!Dept8</vt:lpstr>
      <vt:lpstr>'Direct Marketing'!Dept8</vt:lpstr>
      <vt:lpstr>'Events-Experiential'!Dept8</vt:lpstr>
      <vt:lpstr>Partnership!Dept8</vt:lpstr>
      <vt:lpstr>PR!Dept8</vt:lpstr>
      <vt:lpstr>Dept8</vt:lpstr>
      <vt:lpstr>Content!Dept9</vt:lpstr>
      <vt:lpstr>Design!Dept9</vt:lpstr>
      <vt:lpstr>'Digital &amp; Social'!Dept9</vt:lpstr>
      <vt:lpstr>'Direct Marketing'!Dept9</vt:lpstr>
      <vt:lpstr>'Events-Experiential'!Dept9</vt:lpstr>
      <vt:lpstr>Partnership!Dept9</vt:lpstr>
      <vt:lpstr>PR!Dept9</vt:lpstr>
      <vt:lpstr>Dept9</vt:lpstr>
      <vt:lpstr>Content!Employees</vt:lpstr>
      <vt:lpstr>Design!Employees</vt:lpstr>
      <vt:lpstr>'Digital &amp; Social'!Employees</vt:lpstr>
      <vt:lpstr>'Direct Marketing'!Employees</vt:lpstr>
      <vt:lpstr>'Events-Experiential'!Employees</vt:lpstr>
      <vt:lpstr>Partnership!Employees</vt:lpstr>
      <vt:lpstr>PR!Employees</vt:lpstr>
      <vt:lpstr>Employees</vt:lpstr>
      <vt:lpstr>Content!HourlyRateColumn</vt:lpstr>
      <vt:lpstr>Design!HourlyRateColumn</vt:lpstr>
      <vt:lpstr>'Digital &amp; Social'!HourlyRateColumn</vt:lpstr>
      <vt:lpstr>'Direct Marketing'!HourlyRateColumn</vt:lpstr>
      <vt:lpstr>'Events-Experiential'!HourlyRateColumn</vt:lpstr>
      <vt:lpstr>Partnership!HourlyRateColumn</vt:lpstr>
      <vt:lpstr>PR!HourlyRateColumn</vt:lpstr>
      <vt:lpstr>HourlyRateColumn</vt:lpstr>
      <vt:lpstr>Content!Margin</vt:lpstr>
      <vt:lpstr>Design!Margin</vt:lpstr>
      <vt:lpstr>'Digital &amp; Social'!Margin</vt:lpstr>
      <vt:lpstr>'Direct Marketing'!Margin</vt:lpstr>
      <vt:lpstr>'Events-Experiential'!Margin</vt:lpstr>
      <vt:lpstr>Partnership!Margin</vt:lpstr>
      <vt:lpstr>PR!Margin</vt:lpstr>
      <vt:lpstr>Margin</vt:lpstr>
      <vt:lpstr>Content!Overhead</vt:lpstr>
      <vt:lpstr>Design!Overhead</vt:lpstr>
      <vt:lpstr>'Digital &amp; Social'!Overhead</vt:lpstr>
      <vt:lpstr>'Direct Marketing'!Overhead</vt:lpstr>
      <vt:lpstr>'Events-Experiential'!Overhead</vt:lpstr>
      <vt:lpstr>Partnership!Overhead</vt:lpstr>
      <vt:lpstr>PR!Overhead</vt:lpstr>
      <vt:lpstr>Overhead</vt:lpstr>
      <vt:lpstr>Content!Ownership</vt:lpstr>
      <vt:lpstr>Design!Ownership</vt:lpstr>
      <vt:lpstr>'Digital &amp; Social'!Ownership</vt:lpstr>
      <vt:lpstr>'Direct Marketing'!Ownership</vt:lpstr>
      <vt:lpstr>'Events-Experiential'!Ownership</vt:lpstr>
      <vt:lpstr>Partnership!Ownership</vt:lpstr>
      <vt:lpstr>PR!Ownership</vt:lpstr>
      <vt:lpstr>Ownership</vt:lpstr>
      <vt:lpstr>Content!OwnershipOther</vt:lpstr>
      <vt:lpstr>Design!OwnershipOther</vt:lpstr>
      <vt:lpstr>'Digital &amp; Social'!OwnershipOther</vt:lpstr>
      <vt:lpstr>'Direct Marketing'!OwnershipOther</vt:lpstr>
      <vt:lpstr>'Events-Experiential'!OwnershipOther</vt:lpstr>
      <vt:lpstr>Partnership!OwnershipOther</vt:lpstr>
      <vt:lpstr>PR!OwnershipOther</vt:lpstr>
      <vt:lpstr>OwnershipOther</vt:lpstr>
      <vt:lpstr>'Read Me'!Print_Area</vt:lpstr>
      <vt:lpstr>Content!RangeAddRows</vt:lpstr>
      <vt:lpstr>Design!RangeAddRows</vt:lpstr>
      <vt:lpstr>'Digital &amp; Social'!RangeAddRows</vt:lpstr>
      <vt:lpstr>'Direct Marketing'!RangeAddRows</vt:lpstr>
      <vt:lpstr>Partnership!RangeAddRows</vt:lpstr>
      <vt:lpstr>PR!RangeAddRows</vt:lpstr>
      <vt:lpstr>RangeAddRows</vt:lpstr>
      <vt:lpstr>Content!RangeDeleteRow</vt:lpstr>
      <vt:lpstr>Design!RangeDeleteRow</vt:lpstr>
      <vt:lpstr>'Digital &amp; Social'!RangeDeleteRow</vt:lpstr>
      <vt:lpstr>'Direct Marketing'!RangeDeleteRow</vt:lpstr>
      <vt:lpstr>'Events-Experiential'!RangeDeleteRow</vt:lpstr>
      <vt:lpstr>Partnership!RangeDeleteRow</vt:lpstr>
      <vt:lpstr>PR!RangeDeleteRow</vt:lpstr>
      <vt:lpstr>RangeDeleteRow</vt:lpstr>
      <vt:lpstr>Content!RangeRole</vt:lpstr>
      <vt:lpstr>Design!RangeRole</vt:lpstr>
      <vt:lpstr>'Digital &amp; Social'!RangeRole</vt:lpstr>
      <vt:lpstr>'Direct Marketing'!RangeRole</vt:lpstr>
      <vt:lpstr>'Events-Experiential'!RangeRole</vt:lpstr>
      <vt:lpstr>Partnership!RangeRole</vt:lpstr>
      <vt:lpstr>PR!RangeRole</vt:lpstr>
      <vt:lpstr>RangeRole</vt:lpstr>
      <vt:lpstr>RangeTableText</vt:lpstr>
      <vt:lpstr>Content!RatesTable</vt:lpstr>
      <vt:lpstr>Design!RatesTable</vt:lpstr>
      <vt:lpstr>'Digital &amp; Social'!RatesTable</vt:lpstr>
      <vt:lpstr>'Direct Marketing'!RatesTable</vt:lpstr>
      <vt:lpstr>'Events-Experiential'!RatesTable</vt:lpstr>
      <vt:lpstr>Partnership!RatesTable</vt:lpstr>
      <vt:lpstr>PR!RatesTable</vt:lpstr>
      <vt:lpstr>RatesTable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Antonia Farrow</dc:creator>
  <cp:keywords/>
  <dc:description/>
  <cp:lastModifiedBy>Sarah Morris</cp:lastModifiedBy>
  <cp:revision/>
  <cp:lastPrinted>2021-01-26T11:45:56Z</cp:lastPrinted>
  <dcterms:created xsi:type="dcterms:W3CDTF">2015-09-24T09:37:32Z</dcterms:created>
  <dcterms:modified xsi:type="dcterms:W3CDTF">2021-02-25T13:33:19Z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0x010100E307C7C5EF40E542B4627B31F92FADE0</vt:lpwstr>
  </property>
  <property fmtid="{D5CDD505-2E9C-101B-9397-08002B2CF9AE}" pid="4" name="AuthorIds_UIVersion_512">
    <vt:lpwstr>78</vt:lpwstr>
  </property>
</Properties>
</file>