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5345" windowHeight="4635" tabRatio="815" activeTab="3"/>
  </bookViews>
  <sheets>
    <sheet name="Frontsheet" sheetId="50" r:id="rId1"/>
    <sheet name="BACKGROUND" sheetId="55" r:id="rId2"/>
    <sheet name="Definitions" sheetId="51" r:id="rId3"/>
    <sheet name="Compliance Grid" sheetId="24" r:id="rId4"/>
    <sheet name="PassFail" sheetId="52" r:id="rId5"/>
    <sheet name="GEN" sheetId="45" r:id="rId6"/>
    <sheet name="FIN" sheetId="1" r:id="rId7"/>
    <sheet name="OPS" sheetId="49" r:id="rId8"/>
    <sheet name="KPI" sheetId="53" r:id="rId9"/>
  </sheets>
  <externalReferences>
    <externalReference r:id="rId10"/>
    <externalReference r:id="rId11"/>
  </externalReferences>
  <definedNames>
    <definedName name="_xlnm._FilterDatabase" localSheetId="3" hidden="1">'Compliance Grid'!$A$7:$G$27</definedName>
    <definedName name="_xlnm._FilterDatabase" localSheetId="2" hidden="1">Definitions!#REF!</definedName>
    <definedName name="_xlnm._FilterDatabase" localSheetId="6" hidden="1">FIN!$A$2:$E$5</definedName>
    <definedName name="_Ref405482605" localSheetId="1">BACKGROUND!$C$28</definedName>
    <definedName name="_Ref405482622" localSheetId="1">BACKGROUND!$C$29</definedName>
    <definedName name="_Ref405482628" localSheetId="1">BACKGROUND!$C$32</definedName>
    <definedName name="_Ref405482653" localSheetId="1">BACKGROUND!$C$36</definedName>
    <definedName name="_Ref412019244" localSheetId="1">BACKGROUND!$C$14</definedName>
    <definedName name="ALERT">[1]Lookups!$A$1:$A$4</definedName>
    <definedName name="comp">Definitions!$A$7:$A$11</definedName>
    <definedName name="Response">[2]Lookups!$A$1:$A$4</definedName>
    <definedName name="rth">[2]Lookups!$A$1:$A$4</definedName>
  </definedNames>
  <calcPr calcId="145621" concurrentCalc="0"/>
</workbook>
</file>

<file path=xl/calcChain.xml><?xml version="1.0" encoding="utf-8"?>
<calcChain xmlns="http://schemas.openxmlformats.org/spreadsheetml/2006/main">
  <c r="D34" i="24" l="1"/>
  <c r="D33" i="24"/>
  <c r="D32" i="24"/>
  <c r="D31" i="24"/>
  <c r="D30" i="24"/>
  <c r="D24" i="24"/>
  <c r="D25" i="24"/>
  <c r="D26" i="24"/>
  <c r="D27" i="24"/>
  <c r="D23" i="24"/>
  <c r="D22" i="24"/>
  <c r="G31" i="53"/>
  <c r="G30" i="53"/>
  <c r="G29" i="53"/>
  <c r="G28" i="53"/>
  <c r="G27" i="53"/>
  <c r="D16" i="45"/>
  <c r="D14" i="45"/>
  <c r="D36" i="53"/>
  <c r="A4" i="24"/>
  <c r="G1" i="53"/>
  <c r="D1" i="52"/>
  <c r="C34" i="24"/>
  <c r="C33" i="24"/>
  <c r="C32" i="24"/>
  <c r="C31" i="24"/>
  <c r="C30" i="24"/>
  <c r="D25" i="49"/>
  <c r="D21" i="24"/>
  <c r="D23" i="49"/>
  <c r="D24" i="49"/>
  <c r="D26" i="49"/>
  <c r="C18" i="24"/>
  <c r="C19" i="24"/>
  <c r="C20" i="24"/>
  <c r="C21" i="24"/>
  <c r="C22" i="24"/>
  <c r="C23" i="24"/>
  <c r="C24" i="24"/>
  <c r="C25" i="24"/>
  <c r="C26" i="24"/>
  <c r="C27" i="24"/>
  <c r="C13" i="24"/>
  <c r="C14" i="24"/>
  <c r="C15" i="24"/>
  <c r="C16" i="24"/>
  <c r="C17" i="24"/>
  <c r="C12" i="24"/>
  <c r="C11" i="24"/>
  <c r="C10" i="24"/>
  <c r="C9" i="24"/>
  <c r="C8" i="24"/>
  <c r="D13" i="45"/>
  <c r="D9" i="24"/>
  <c r="D10" i="24"/>
  <c r="D15" i="45"/>
  <c r="D11" i="24"/>
  <c r="D12" i="24"/>
  <c r="D12" i="45"/>
  <c r="D8" i="24"/>
  <c r="E24" i="24"/>
  <c r="E25" i="24"/>
  <c r="E26" i="24"/>
  <c r="E23" i="24"/>
  <c r="D22" i="49"/>
  <c r="D20" i="24"/>
  <c r="E20" i="24"/>
  <c r="D12" i="1"/>
  <c r="D14" i="24"/>
  <c r="E14" i="24"/>
  <c r="D13" i="1"/>
  <c r="D15" i="24"/>
  <c r="E15" i="24"/>
  <c r="D14" i="1"/>
  <c r="D16" i="24"/>
  <c r="E16" i="24"/>
  <c r="D15" i="1"/>
  <c r="D17" i="24"/>
  <c r="E17" i="24"/>
  <c r="D11" i="1"/>
  <c r="D13" i="24"/>
  <c r="E13" i="24"/>
  <c r="D19" i="24"/>
  <c r="E19" i="24"/>
  <c r="B28" i="24"/>
  <c r="D18" i="24"/>
  <c r="E18" i="24"/>
  <c r="E27" i="24"/>
  <c r="D1" i="45"/>
  <c r="D1" i="49"/>
  <c r="D1" i="1"/>
  <c r="E22" i="24"/>
  <c r="E21" i="24"/>
  <c r="E8" i="24"/>
  <c r="E9" i="24"/>
  <c r="E12" i="24"/>
  <c r="E10" i="24"/>
  <c r="E11" i="24"/>
  <c r="D35" i="24"/>
</calcChain>
</file>

<file path=xl/sharedStrings.xml><?xml version="1.0" encoding="utf-8"?>
<sst xmlns="http://schemas.openxmlformats.org/spreadsheetml/2006/main" count="349" uniqueCount="248">
  <si>
    <t>In</t>
    <phoneticPr fontId="5" type="noConversion"/>
  </si>
  <si>
    <t>TOTALS of 'IN' Scope</t>
  </si>
  <si>
    <t xml:space="preserve">SCOPE </t>
    <phoneticPr fontId="5" type="noConversion"/>
  </si>
  <si>
    <t>Definitions:</t>
    <phoneticPr fontId="5" type="noConversion"/>
  </si>
  <si>
    <t>In</t>
  </si>
  <si>
    <t xml:space="preserve">SCOPE </t>
    <phoneticPr fontId="5" type="noConversion"/>
  </si>
  <si>
    <t>Tabs</t>
  </si>
  <si>
    <t>Compliance Level</t>
  </si>
  <si>
    <t>Ref.</t>
  </si>
  <si>
    <t>Fully Met</t>
  </si>
  <si>
    <t>GEN001</t>
  </si>
  <si>
    <t>GEN002</t>
  </si>
  <si>
    <t>GEN003</t>
  </si>
  <si>
    <t>GEN - General Requirements</t>
  </si>
  <si>
    <t>Weighting</t>
  </si>
  <si>
    <t>Bidder Compliance with In Scope Items</t>
  </si>
  <si>
    <t>Bidder :</t>
  </si>
  <si>
    <t>Bidder's Compliance with Requirement</t>
  </si>
  <si>
    <t>Bidder's Response and comments</t>
  </si>
  <si>
    <t>Partially Met (LOW)</t>
  </si>
  <si>
    <t>WILL Be Met</t>
  </si>
  <si>
    <t>NOT MET</t>
  </si>
  <si>
    <t>Partially Met (&gt;70%)</t>
  </si>
  <si>
    <t>Totals</t>
  </si>
  <si>
    <t>The Bidder does not currently meet the requirement and cannot commit to delivery of the requirement within 3 years of contract signing. Five points are subtracted.</t>
  </si>
  <si>
    <t>NOTE: The scoring process favours functionality that already exists in the bidders solution and fully meets the requirements. Points are deducted for requirements that are not yet developed.</t>
  </si>
  <si>
    <t xml:space="preserve">Compliance Figures </t>
  </si>
  <si>
    <t>CALCULATED WEIGHTED SCORE</t>
  </si>
  <si>
    <t>For</t>
  </si>
  <si>
    <t>Salisbury NHS Foundation Trust</t>
  </si>
  <si>
    <t>&lt;INSERT BIDDER ORGANISATION NAME&gt;</t>
  </si>
  <si>
    <t>Bidder's responses will be moderated by the Trust during ITT Evaluation. The Trust will change your self-scored compliance if we believe your comments do not provide sufficient evidence of your claimed level of compliance with the requirements</t>
  </si>
  <si>
    <t>The Bidder meets more than 70% of the requirement within its existing version of the product. The details of what is met and what is not met MUST be stated in the comments. The Bidder commits to discuss the potential development of any aspects of the requirement that are not fully met, but does not commit to delivery of those aspects at this point unless otherwise stated in their response comments.  Two points are scored.</t>
  </si>
  <si>
    <t>The Bidder meets less than 70% of the requirement within its existing version of the product. The details of what is met and what is not met MUST be stated in the comments. The Bidder commits to discuss the potential development of any aspects of the requirement that are not fully met, but does not commit to delivery of those aspects at this point unless otherwise stated in their response comments. One point is scored.</t>
  </si>
  <si>
    <t>The requirement is not currently met, but the Bidder commits to fully meet it within 3 years of contract signing. The bidder's development plan to develop the requirement MUST be stated in the comments. Sufficient development planning information (e.g.. design complete by date, development complete by date, Internal Testing  complete by date, release integration date, planned release date) MUST be provided to give the Trust confidence that this will be achieved.  Two points are subtracted.</t>
  </si>
  <si>
    <t>The following organisation is Invited to Tender</t>
  </si>
  <si>
    <t>Moderator Comments</t>
  </si>
  <si>
    <t>INSTRUCTIONS</t>
  </si>
  <si>
    <t>1) Insert the bidding organisation's name in the yellow highlighted box above. It will promulgate through the spreadsheet from there.</t>
  </si>
  <si>
    <t xml:space="preserve">The Bidder meets all aspects of the requirement within its existing version of the of solutions proposed. Four points are scored. The Comments MUST state HOW the bidder fully meets the requirement. Bidders may create an appendix for any documents referred to from within comments - e.g. diagrams, example reports, etc. </t>
  </si>
  <si>
    <t>5) All requirements are stated as MUST or SHOULD, or state that we REQUIRE you to provide certain information.</t>
  </si>
  <si>
    <t>6) Where a requirement is stated as MUST and your solution does not Fully Meet the need, this does not disqualify you. It does adversely affect your score.</t>
  </si>
  <si>
    <t>8) Some requirements ask you to produce or attach certain documents. Sometimes you may wish to place screenshots or other diagrams within your responses. We appreciate that this is not easy within MS Excel. In these circumstances you may attach a PDF that provides the response you would like to offer, but you MUST cross reference and hyperlink  that document from the comments of your response or embed the document in the comments so it is always clear and easy for us to associate the document with the requirement. Please use this approach for as few responses as possible to assist us in reading and moderating your responses.</t>
  </si>
  <si>
    <t>3) ALL tabs coloured PALE BLUE MUST be completed according to the directions contained within the Definitions Tab. This Tab also describes how your response will be scored. Note that you self-score.</t>
  </si>
  <si>
    <t>4) The Trust will Moderate your self-scoring and will change your compliance responses if it is not satisfied that you have properly answered the question. This means your comments must fully support the score you have awarded yourself or it will be changed during moderation.</t>
  </si>
  <si>
    <t>7) If the Trust is obliged to Moderate more than 30% of your responses it will lose confidence in your whole submission and reject it outright as below the standard required to achieve a trustworthy contractual relationship. It is therefore in your best interests to score yourself accurately. Also please note that an unanswered requirement will be moderated to "NOT MET".</t>
  </si>
  <si>
    <t>Definitions for scoring requirements</t>
  </si>
  <si>
    <t>Specification for a</t>
  </si>
  <si>
    <t>Sterile Services Joint Venture Partner</t>
  </si>
  <si>
    <t xml:space="preserve">Requirement definitions - General Requirements </t>
  </si>
  <si>
    <t>Pass / Fail</t>
  </si>
  <si>
    <t xml:space="preserve">The Bidder must fully meet the criteria of the question in order to be considered. Bidders not able to answer "Pass", together with providing evidence of the Pass, will be excluded. </t>
  </si>
  <si>
    <t>Requirement Definitions - Pass / Fail Questions</t>
  </si>
  <si>
    <t>PAS001</t>
  </si>
  <si>
    <t>PAS002</t>
  </si>
  <si>
    <t>PAS003</t>
  </si>
  <si>
    <t>PAS004</t>
  </si>
  <si>
    <t>PAS005</t>
  </si>
  <si>
    <t>The bidder MUST be able to provide a roadmap detailing, for each appropriate legal requirement for Sterile Services, how certification has been obtained ELSEWHERE</t>
  </si>
  <si>
    <t>The bidder is able to provide a roadmap detailing, for each appropriate legal requirement for Sterile Services, how certification WILL be obtained for the planned new operation.</t>
  </si>
  <si>
    <t xml:space="preserve">Requirement definitions - Financial </t>
  </si>
  <si>
    <t>FIN001</t>
  </si>
  <si>
    <t>FIN002</t>
  </si>
  <si>
    <t>FIN003</t>
  </si>
  <si>
    <t>FIN004</t>
  </si>
  <si>
    <t>Requirement definitions - Operational Plant Requirements</t>
  </si>
  <si>
    <t>OPS001</t>
  </si>
  <si>
    <t>OPS002</t>
  </si>
  <si>
    <t>OPS003</t>
  </si>
  <si>
    <t>OPS004</t>
  </si>
  <si>
    <t>PAS006</t>
  </si>
  <si>
    <t>The bidder MUST accept the new venture will be a TUPE reicipient of existing Salisbury NHSFT staff from the current Sterile Services operation.</t>
  </si>
  <si>
    <t>OPS005</t>
  </si>
  <si>
    <t>The bidder MUST enable the DevCo to be able to drive best value in the operation of the plant</t>
  </si>
  <si>
    <t>The bidder SHOULD enable the DevCo to be able to demonstrate innovation in the operation of similar plants</t>
  </si>
  <si>
    <t>The bidder MUST enable the DevCo to implement demonstrable and transparent processes which show value and clear benefits that are financial, relationship and quality based.</t>
  </si>
  <si>
    <t>OPS006</t>
  </si>
  <si>
    <t>The bidder MUST enable the DevCo to create a partnership which incentivises both owning parties to engage fully and strive for further efficiences.</t>
  </si>
  <si>
    <t>OPS007</t>
  </si>
  <si>
    <t>The bidder SHOULD begin planning the mobilisation and impact on the existing Sterile Service from signing of a Contract, at risk, to ensure service continuity and maximum benefit is delivered for the Trust in Year 1 of the Contract.</t>
  </si>
  <si>
    <t>OPS008</t>
  </si>
  <si>
    <t>The bidder MUST agree the partnership will be formalised by the formation of a jointly owned legal entity, which may take the form of a joint stock company in accordance with the laws of England. It is anticipated that this will be initiated by amendment to the Articles of Association of Sterile Supplies Limited, a company already formed (but inactive) by SNHSFT, subject to review by legal and tax advisors.</t>
  </si>
  <si>
    <t>FIN005</t>
  </si>
  <si>
    <t>The shareholding ratio in the DevCo will be 50% held by the Trust and 50% by the partner company. The agreed shareholding ratios will also be used to determine any capital and working capital injections and apportionment of dividends.</t>
  </si>
  <si>
    <t>The sterilisation of all existing Trust instruments and scopes</t>
  </si>
  <si>
    <t>The sterilisation of all existing 3rd party contract instruments and scopes (the Trust cannot guarantee volumes of external business)</t>
  </si>
  <si>
    <t>Management of Loan Sets and of Instrument Repairs</t>
  </si>
  <si>
    <t>The ability to explore RFID for the benefit of the Trust linked to instruments and equipment</t>
  </si>
  <si>
    <t>Better buying based and utilisation of both supply chains</t>
  </si>
  <si>
    <t>Efficient transport, stock control, receipt and distribution</t>
  </si>
  <si>
    <t>The scope of service will include : (bidders should evidence compliance on existing operations)</t>
  </si>
  <si>
    <t>Invoice handling and validation</t>
  </si>
  <si>
    <t>Human Resources and occupational health services for Sterile Services staff</t>
  </si>
  <si>
    <t>Behavioural change management</t>
  </si>
  <si>
    <t>Any other service tha may be agreed by the shareholders during the contract period</t>
  </si>
  <si>
    <t>OPS009</t>
  </si>
  <si>
    <t>OPS010</t>
  </si>
  <si>
    <t>OPS011</t>
  </si>
  <si>
    <t>OPS012</t>
  </si>
  <si>
    <t>OPS013</t>
  </si>
  <si>
    <t>OPS014</t>
  </si>
  <si>
    <t>OPS015</t>
  </si>
  <si>
    <t>OPS016</t>
  </si>
  <si>
    <t>OPS017</t>
  </si>
  <si>
    <t>FIN006</t>
  </si>
  <si>
    <t>The bidder MUST agree the DevCo will obtain insurance at minimum listed values : Public Liability - £10m, Employers Liability - £5m, Business Continuity Insurance - £200k, Directors Liability Insurance - £1m</t>
  </si>
  <si>
    <t>RESPONSES TO THIS ITT MUST BE RECEIVED BY THE TRUST VIA THE ARIBA PROCUREMENT PORTAL BY [CLOSE DATE]</t>
  </si>
  <si>
    <t>Requirement definitions - Plant KPIs to be Utilised</t>
  </si>
  <si>
    <t>KPI001</t>
  </si>
  <si>
    <t>Target KPI</t>
  </si>
  <si>
    <t>Upper Limit</t>
  </si>
  <si>
    <t>Calculation Method</t>
  </si>
  <si>
    <t>Context</t>
  </si>
  <si>
    <t xml:space="preserve">Sharps left on trays, i.e. suture needles, blades, IV needles, skin graft blades.   </t>
  </si>
  <si>
    <t>Number of supplier reported non-conformances divided by the number of trays received from the Customer</t>
  </si>
  <si>
    <t xml:space="preserve">Bidder : </t>
  </si>
  <si>
    <t>Measure of customer to provide trays that do not pose a threat to SDU Staff</t>
  </si>
  <si>
    <t>Human tissue left on trays or packs, i.e. fat, skin, fingers, toes, blood clots.</t>
  </si>
  <si>
    <t>Measure of customer to provide trays free of Health and Safety Non conformities</t>
  </si>
  <si>
    <t>Theatre Tray sheets and overwrap record “compliment” sheets will be completed on all trays, packs and overwraps.</t>
  </si>
  <si>
    <t>Number of supplier reported non-conformances divided by the number of trays, packs and single instruments received from the Customer</t>
  </si>
  <si>
    <t>Measure of customer to meet correct completion process for documentation.</t>
  </si>
  <si>
    <t>Instrumentation on trays not returned in tidy format, i.e. forceps / scissors not on pins, instruments not closed, instrument missing</t>
  </si>
  <si>
    <t>Measure of customer to meet correct completion process for instrument count at end of procedure</t>
  </si>
  <si>
    <t>KPI002</t>
  </si>
  <si>
    <t>KPI003</t>
  </si>
  <si>
    <t>KPI004</t>
  </si>
  <si>
    <t>Four key performance indicators (KPI’s) will be monitored and reported by the Services Supplier to the Customer</t>
  </si>
  <si>
    <t xml:space="preserve">Four key performance indicators (KPI’s) will be monitored and reported by the Customer to the Services Supplier </t>
  </si>
  <si>
    <t>KPI005</t>
  </si>
  <si>
    <t xml:space="preserve">Reported Dirty Instruments </t>
  </si>
  <si>
    <t>Number of Customer reported wrap non-conformances divided by total number of equivalent trays.</t>
  </si>
  <si>
    <t>Reported Wrap issues preventing use of the tray</t>
  </si>
  <si>
    <t>Number of Customer reported dirty instruments non-conformances divided by total number of equivalent trays.</t>
  </si>
  <si>
    <t>Damaged Wrap/ Wet Pack/ Incorrect labelling</t>
  </si>
  <si>
    <t>Dirty instrument</t>
  </si>
  <si>
    <t xml:space="preserve">Reported Non-Conformances </t>
  </si>
  <si>
    <t>Number of Customer reported non-conformances divided by total number of trays, packs and supplementaries delivered</t>
  </si>
  <si>
    <t xml:space="preserve">Other </t>
  </si>
  <si>
    <t>Turnaround Time. (98% within 30 minutes of agreed delivery time).</t>
  </si>
  <si>
    <t>Number of equivalent trays returned 45 minutes outside of the agreed delivery time.</t>
  </si>
  <si>
    <t>Late or missed collection/ deliveries</t>
  </si>
  <si>
    <t>KPI006</t>
  </si>
  <si>
    <t>KPI007</t>
  </si>
  <si>
    <t>KPI008</t>
  </si>
  <si>
    <t>FIN - Financial Requirements</t>
  </si>
  <si>
    <t>OPS - Operational Requirements</t>
  </si>
  <si>
    <t>KPI - Key Performance Indicators</t>
  </si>
  <si>
    <t>GEN004</t>
  </si>
  <si>
    <t>GEN005</t>
  </si>
  <si>
    <t>The bidder must confirm if they are GS1 compliant for use of GTIN stating their ability to track and trace using GTIN (Product) Information</t>
  </si>
  <si>
    <t>The bidder must confirm if they are GS1 compliant for use of GSRN stating their ability to track and trace using GSRN (Person/Patient) Information</t>
  </si>
  <si>
    <t>The bidder must confirm if they are GS1 compliant for use of GIAI stating their ability to track and trace using GIAI (Asset) Information</t>
  </si>
  <si>
    <t>GEN006</t>
  </si>
  <si>
    <t>GEN007</t>
  </si>
  <si>
    <t>The bidder must confirm that all IT system  will be implemented in  line with requirements of GS1 and requirements of NHS E-Procurement Strategy</t>
  </si>
  <si>
    <t>GEN008</t>
  </si>
  <si>
    <t>The bidder must confirm if they are GS1 compliant for use of GLN stating their ability to track and trace using GLN (location) Information</t>
  </si>
  <si>
    <t>The bidder MUST have significant experience in the Sterile Services market providing services similar to that required by the Trust. This experience MUST be able to be evidenced.</t>
  </si>
  <si>
    <t xml:space="preserve">The bidder MUST be able to commit to a 50% input of joint venture startup capital including site facilities and equipment, currently estimated at up to £2.5m partner input. </t>
  </si>
  <si>
    <t>The bidder MUST have fully appropriate certification for all plants operated within the UK and must provide appropriate evidence.</t>
  </si>
  <si>
    <t>The bidder MUST NOT have had any criminal or civil prosecutons or  pending actions brought against them concerning legislative breaches in the provision of their services in the past five years.</t>
  </si>
  <si>
    <t>The bidder MUST NOT have had any current or previous (within five years) Sterile Services contracts terminated or cancelled early due to quality, non-delivery, or financial issues</t>
  </si>
  <si>
    <t>The bidder must confirm their ability to trade using Pepol messaging for Invoices, Purchase orders and advanced shipping notes</t>
  </si>
  <si>
    <t>The bidder MUST be able to provide two (2) years' of fully audited accounts for their current operation</t>
  </si>
  <si>
    <t>The bidder SHOULD be able to provide their financial capital input into the joint company in an unencumbered state, i.e. no mortgage, loan or interest commitments attached to the capital. Bidders should identify the source of their funding into the project.</t>
  </si>
  <si>
    <t>The bidder MUST enable the DevCo to be able to deliver compelling efficiences for the Trust in both short and medium terms. Bidders must evidence how this would be delivered and the level of efficiencies proposed.</t>
  </si>
  <si>
    <t>The bidder MUST be able agree the aim of establishing a regional sterile services hub for the area offering market leading Sterile Services. Bidders should their current of experience of growing new markets.</t>
  </si>
  <si>
    <t>11) The Trust reserves the right to approach the second place bidder in the event that it fails to successfully contract with the preferred bidder.</t>
  </si>
  <si>
    <t>12) The Trust reserves the right to withdraw this procurement at any time and award no contract to any bidder.</t>
  </si>
  <si>
    <t>13) There are a number of worksheets to this spreadsheet. The worksheet marked BACKGROUND is for information and should be the basis of your bid. Worksheets marked GEN, FIN, OPS, KPI and PRI are for bidder completion and ALL lines must be answered.</t>
  </si>
  <si>
    <r>
      <t xml:space="preserve">14) You </t>
    </r>
    <r>
      <rPr>
        <b/>
        <sz val="11"/>
        <color theme="1"/>
        <rFont val="Calibri"/>
        <family val="2"/>
        <scheme val="minor"/>
      </rPr>
      <t>must not</t>
    </r>
    <r>
      <rPr>
        <sz val="11"/>
        <color theme="1"/>
        <rFont val="Calibri"/>
        <family val="2"/>
        <scheme val="minor"/>
      </rPr>
      <t xml:space="preserve"> return this form in any other format, e.g. PDF, etc. You </t>
    </r>
    <r>
      <rPr>
        <b/>
        <sz val="11"/>
        <color theme="1"/>
        <rFont val="Calibri"/>
        <family val="2"/>
        <scheme val="minor"/>
      </rPr>
      <t>must not</t>
    </r>
    <r>
      <rPr>
        <sz val="11"/>
        <color theme="1"/>
        <rFont val="Calibri"/>
        <family val="2"/>
        <scheme val="minor"/>
      </rPr>
      <t xml:space="preserve"> answer questions with "see proposal", "see attachment" or any similar - your score for that question will be moderated to "not met". </t>
    </r>
  </si>
  <si>
    <t>Number</t>
  </si>
  <si>
    <t>Title</t>
  </si>
  <si>
    <t xml:space="preserve">Detail </t>
  </si>
  <si>
    <t>This sheet does not form part of the Scoring, but does form part of the understanding from Bidders. Where detail is given here, bidders are understood to have committed to delivering the objectives and standards listed.</t>
  </si>
  <si>
    <t xml:space="preserve">SDU Development </t>
  </si>
  <si>
    <t>The floor area of the building is expected to be 1,500 sq. metres, with the building required to generate its own steam. The building will be stand-alone within the confines of the hospital site and will be approximately 800 metres from the Trust’s main Theatre suite.</t>
  </si>
  <si>
    <t>No existing disinfection and sterilisation equipment will be transferred except two washers, endoscopy cleaning equipment, 12 bed pan washers and some non-fixed lower value equipment. It is envisaged that the new facility will include new washing and  disinfection equipment.</t>
  </si>
  <si>
    <t>SDU Service</t>
  </si>
  <si>
    <t>The SDU service currently deals with:</t>
  </si>
  <si>
    <t>Activity per annum</t>
  </si>
  <si>
    <t>Internal - Trays - 90530</t>
  </si>
  <si>
    <t>Internal - Supps - 8180</t>
  </si>
  <si>
    <t>External - Trays - 35610</t>
  </si>
  <si>
    <t>External - Supps - 18500</t>
  </si>
  <si>
    <t>Endoscopes - 15700</t>
  </si>
  <si>
    <t>General</t>
  </si>
  <si>
    <t>The Supplier will, as a JV partner provide  Finance, and bring expertise to help design, commission and equip a new purpose built disinfection and sterilisation facility on a stand-alone location within the hospital grounds. The commissioning and running of the facility. It is expected that the new facility will cost around £4.5m including equipment and the Trust and its selected JV partner will each provide 50% i.e. £2-2.5m equity finance to facilitate the new build and equipment and initial working capital. It is expected that the JV partners will have the new facility built, commissioned and operating within 12 months of the Trust awarding the contract</t>
  </si>
  <si>
    <t xml:space="preserve">The supplier, as a JV partner, will bring expertise to manage the disinfection and Sterilisation service on a day to day basis. In respect of the service delivery element the contractor/JV partner will ensure that the following is held. </t>
  </si>
  <si>
    <t>93/42/EEC Medical Device Directive as amended 2007/43/ EEC</t>
  </si>
  <si>
    <t>BS EN ISO 9001:2008</t>
  </si>
  <si>
    <t>ISO 13485:2003</t>
  </si>
  <si>
    <t xml:space="preserve">The contractor should provide evidence that the above certificates are already held by the organisation at other plants operated by the contractor. </t>
  </si>
  <si>
    <t>In addition the facility will need to comply with:</t>
  </si>
  <si>
    <t>EN14971</t>
  </si>
  <si>
    <t>EN556</t>
  </si>
  <si>
    <t>EN285</t>
  </si>
  <si>
    <t>EN15883</t>
  </si>
  <si>
    <t>CFPP 01-01</t>
  </si>
  <si>
    <t>CFPP01-06</t>
  </si>
  <si>
    <t>Standards</t>
  </si>
  <si>
    <t>The contractor should provide evidence that the contractor (where appropriate) already complies with these standards at other plants operated by the contractor.</t>
  </si>
  <si>
    <t>Location</t>
  </si>
  <si>
    <r>
      <rPr>
        <sz val="7"/>
        <color theme="1"/>
        <rFont val="Times New Roman"/>
        <family val="1"/>
      </rPr>
      <t xml:space="preserve"> </t>
    </r>
    <r>
      <rPr>
        <sz val="10"/>
        <color rgb="FF000000"/>
        <rFont val="Arial"/>
        <family val="2"/>
      </rPr>
      <t>The Supplier will provide Services at Salisbury NHS Foundation Trust, Odstock Road, Salisbury,SP2 8BJ:</t>
    </r>
  </si>
  <si>
    <t>Equipment</t>
  </si>
  <si>
    <t>Trolleys for transporting instruments within the site but excluding any vehicles to move either the instruments or trolleys around the site.</t>
  </si>
  <si>
    <t xml:space="preserve">It might be that an electric van/tug would be a suitable vehicle. </t>
  </si>
  <si>
    <t xml:space="preserve">The Authority will provide equipment for use by the Supplier in accordance with the following: </t>
  </si>
  <si>
    <t>Staff</t>
  </si>
  <si>
    <t>The bidder should indicate those people who it is proposed should sit on the Board of the JV and append their CV’s, assume 3 individuals</t>
  </si>
  <si>
    <t>The supplier should also identify other key staff including those who will be providing high level operational and quality leadership</t>
  </si>
  <si>
    <t>In addition the supplier will identify those individuals ( and their experience) who will be involved with the development and commissioning of the new SDU facility.</t>
  </si>
  <si>
    <r>
      <rPr>
        <sz val="7"/>
        <color theme="1"/>
        <rFont val="Times New Roman"/>
        <family val="1"/>
      </rPr>
      <t xml:space="preserve"> </t>
    </r>
    <r>
      <rPr>
        <sz val="10"/>
        <color rgb="FF000000"/>
        <rFont val="Arial"/>
        <family val="2"/>
      </rPr>
      <t>Supplier Staff who will be treated as key staff are:</t>
    </r>
  </si>
  <si>
    <t xml:space="preserve">Authority Provided Resources </t>
  </si>
  <si>
    <t>The Trust will be prepared to supply support services to the Joint Venture if required and by agreement with the Joint Venture.  The Trust will be responsible for ensuring there is a separately metered power and water supply which will be recharged at cost to the Joint Venture.</t>
  </si>
  <si>
    <t>The Authority will provide the following resources, equipment and consumables:</t>
  </si>
  <si>
    <t>On this sheet, Bidders should indicate, in the compliance column, if they are able to measure to the standard of KPI, and in the response column, detail how they measure each KPI.</t>
  </si>
  <si>
    <t>KPI009</t>
  </si>
  <si>
    <t>Endoscope not packed in accordance with Schedule 9 prior to collection</t>
  </si>
  <si>
    <t>Number of supplier reported non -conformances divided by the number of endoscopes received from the Customer</t>
  </si>
  <si>
    <t>Measure of customer to provide endoscopes that do not pose a threat to SDU Staff</t>
  </si>
  <si>
    <t>KPI010</t>
  </si>
  <si>
    <t>KPI011</t>
  </si>
  <si>
    <t>KPI012</t>
  </si>
  <si>
    <t>Measure of customer to provide trays free of Health and Safety Non -  conformities</t>
  </si>
  <si>
    <t xml:space="preserve">Correct paperwork completed prior to collection  </t>
  </si>
  <si>
    <t>Measure of customer to meet correct completion process for documentation</t>
  </si>
  <si>
    <t>Three key Endoscopy performance indicators (KPI’s) will be monitored and reported by the Services Supplier to the Customer</t>
  </si>
  <si>
    <t xml:space="preserve">Four key Endoscopy performance indicators (KPI’s) will be monitored and reported by the Customer to the Services Supplier </t>
  </si>
  <si>
    <t xml:space="preserve">Reported Dirty Endoscope </t>
  </si>
  <si>
    <t>Number of Customer reported wrap non-conformances divided by total number of equivalent endoscopes.</t>
  </si>
  <si>
    <t>Each endoscope which is unfit for use through inadequate processing</t>
  </si>
  <si>
    <t>KPI013</t>
  </si>
  <si>
    <t>KPI014</t>
  </si>
  <si>
    <t>KPI015</t>
  </si>
  <si>
    <t>Reported Wrap issues preventing use of the endoscope</t>
  </si>
  <si>
    <t>Number of Customer reported dirty instruments non-conformances divided by total number of equivalent endoscopes.</t>
  </si>
  <si>
    <t>Each endoscope which is unfit for use through being damaged or miss-labelled.</t>
  </si>
  <si>
    <t>Number of Customer reported non-conformances divided by total number of endoscopes delivered</t>
  </si>
  <si>
    <t>Total reported non-conformances reported</t>
  </si>
  <si>
    <t>Number of equivalent endoscopes returned 45 minutes outside of the agreed delivery time.</t>
  </si>
  <si>
    <t>Each delivery / collection late</t>
  </si>
  <si>
    <t xml:space="preserve">The bidder MUST be able to ensure that operation of the new plant will be able to deliver services to the Trust at either the current or less cost to the Trust than the current service provision. Currently the cost of running the SDU service excluding, transport, depreciation and capital financing costs is approximately £2.27m pa. Any tender which exceeds the Authority's available budget may be treated as non-compliant and rejected.  When pricing the tender bidders should exclude the depreciation and financing costs associated with the new facility but show the cost of transport separately. Please note there are drivers included within the TUPE schedule.
</t>
  </si>
  <si>
    <t xml:space="preserve">When calculating the Pay element of bidders' costings, please indicate how you have taken potential legislative changes (e.g. Living Wage implications) into account when arriving at your bid figure. </t>
  </si>
  <si>
    <t>FIN007</t>
  </si>
  <si>
    <t>2) You MUST NOT EDIT the Definitions Tab or the Compliance Grid Tab.</t>
  </si>
  <si>
    <t>10) The Trust may seek clarification on the responses you have provided.  These questions and responses will be shared with other bidders only where appropriate, and will not be shared if to do so would expose proprietary or confidential information. For example: If we had phrased a requirement poorly such that all bidders misunderstood our intent, we would share the clarification question with all bidders. If we had a question concerning an element of your financial submission it would be inappropriate to share that question with other bidders. However please be aware that we will not engage in competitive dialogue via this route.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</si>
</sst>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24" x14ac:knownFonts="1">
    <font>
      <sz val="11"/>
      <color theme="1"/>
      <name val="Calibri"/>
      <family val="2"/>
      <scheme val="minor"/>
    </font>
    <font>
      <sz val="11"/>
      <color indexed="8"/>
      <name val="Arial"/>
      <family val="2"/>
    </font>
    <font>
      <b/>
      <sz val="11"/>
      <color indexed="8"/>
      <name val="Arial"/>
      <family val="2"/>
    </font>
    <font>
      <b/>
      <sz val="11"/>
      <color indexed="9"/>
      <name val="Arial"/>
      <family val="2"/>
    </font>
    <font>
      <sz val="11"/>
      <name val="Arial"/>
      <family val="2"/>
    </font>
    <font>
      <sz val="8"/>
      <name val="Verdana"/>
      <family val="2"/>
    </font>
    <font>
      <sz val="20"/>
      <color indexed="8"/>
      <name val="Calibri"/>
      <family val="2"/>
    </font>
    <font>
      <b/>
      <sz val="11"/>
      <color indexed="8"/>
      <name val="Calibri"/>
      <family val="2"/>
    </font>
    <font>
      <sz val="8"/>
      <name val="Calibri"/>
      <family val="2"/>
    </font>
    <font>
      <sz val="11"/>
      <color theme="1"/>
      <name val="Calibri"/>
      <family val="2"/>
      <scheme val="minor"/>
    </font>
    <font>
      <sz val="11"/>
      <color rgb="FF9C0006"/>
      <name val="Calibri"/>
      <family val="2"/>
      <scheme val="minor"/>
    </font>
    <font>
      <sz val="11"/>
      <name val="Calibri"/>
      <family val="2"/>
      <scheme val="minor"/>
    </font>
    <font>
      <b/>
      <sz val="11"/>
      <color theme="0"/>
      <name val="Calibri"/>
      <family val="2"/>
      <scheme val="minor"/>
    </font>
    <font>
      <b/>
      <sz val="11"/>
      <color theme="1"/>
      <name val="Calibri"/>
      <family val="2"/>
      <scheme val="minor"/>
    </font>
    <font>
      <b/>
      <sz val="28"/>
      <color theme="1"/>
      <name val="Calibri"/>
      <family val="2"/>
      <scheme val="minor"/>
    </font>
    <font>
      <b/>
      <sz val="14"/>
      <color theme="1"/>
      <name val="Calibri"/>
      <family val="2"/>
      <scheme val="minor"/>
    </font>
    <font>
      <sz val="14"/>
      <color theme="1"/>
      <name val="Calibri"/>
      <family val="2"/>
      <scheme val="minor"/>
    </font>
    <font>
      <b/>
      <sz val="16"/>
      <color theme="1"/>
      <name val="Calibri"/>
      <family val="2"/>
      <scheme val="minor"/>
    </font>
    <font>
      <sz val="11"/>
      <color theme="1"/>
      <name val="Arial"/>
      <family val="2"/>
    </font>
    <font>
      <sz val="10"/>
      <color theme="1"/>
      <name val="Arial"/>
      <family val="2"/>
    </font>
    <font>
      <sz val="10"/>
      <color rgb="FF000000"/>
      <name val="Arial"/>
      <family val="2"/>
    </font>
    <font>
      <sz val="7"/>
      <color theme="1"/>
      <name val="Times New Roman"/>
      <family val="1"/>
    </font>
    <font>
      <b/>
      <sz val="11"/>
      <color rgb="FFFF0000"/>
      <name val="Arial"/>
      <family val="2"/>
    </font>
    <font>
      <sz val="11"/>
      <color rgb="FF000000"/>
      <name val="Arial"/>
      <family val="2"/>
    </font>
  </fonts>
  <fills count="17">
    <fill>
      <patternFill patternType="none"/>
    </fill>
    <fill>
      <patternFill patternType="gray125"/>
    </fill>
    <fill>
      <patternFill patternType="solid">
        <fgColor indexed="10"/>
        <bgColor indexed="64"/>
      </patternFill>
    </fill>
    <fill>
      <patternFill patternType="solid">
        <fgColor indexed="22"/>
        <bgColor indexed="64"/>
      </patternFill>
    </fill>
    <fill>
      <patternFill patternType="solid">
        <fgColor rgb="FFFFC7CE"/>
      </patternFill>
    </fill>
    <fill>
      <patternFill patternType="solid">
        <fgColor rgb="FF002060"/>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2" tint="-9.9978637043366805E-2"/>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9" tint="-0.249977111117893"/>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style="thin">
        <color indexed="64"/>
      </right>
      <top/>
      <bottom/>
      <diagonal/>
    </border>
    <border>
      <left style="medium">
        <color indexed="64"/>
      </left>
      <right/>
      <top/>
      <bottom style="thin">
        <color indexed="64"/>
      </bottom>
      <diagonal/>
    </border>
    <border>
      <left/>
      <right style="medium">
        <color indexed="64"/>
      </right>
      <top/>
      <bottom style="thin">
        <color indexed="64"/>
      </bottom>
      <diagonal/>
    </border>
  </borders>
  <cellStyleXfs count="8">
    <xf numFmtId="0" fontId="0" fillId="0" borderId="0"/>
    <xf numFmtId="0" fontId="10" fillId="4" borderId="0" applyNumberFormat="0" applyBorder="0" applyAlignment="0" applyProtection="0"/>
    <xf numFmtId="164" fontId="10" fillId="4" borderId="0" applyNumberFormat="0" applyBorder="0" applyAlignment="0" applyProtection="0"/>
    <xf numFmtId="164" fontId="9" fillId="0" borderId="0"/>
    <xf numFmtId="164" fontId="9" fillId="0" borderId="0"/>
    <xf numFmtId="164" fontId="9" fillId="0" borderId="0"/>
    <xf numFmtId="164" fontId="9" fillId="0" borderId="0"/>
    <xf numFmtId="164" fontId="9" fillId="0" borderId="0"/>
  </cellStyleXfs>
  <cellXfs count="139">
    <xf numFmtId="0" fontId="0" fillId="0" borderId="0" xfId="0"/>
    <xf numFmtId="0" fontId="0" fillId="0" borderId="0" xfId="0"/>
    <xf numFmtId="0" fontId="1" fillId="0" borderId="1" xfId="0" applyFont="1" applyBorder="1" applyAlignment="1" applyProtection="1">
      <alignment horizontal="left" vertical="top" wrapText="1"/>
    </xf>
    <xf numFmtId="0" fontId="3" fillId="5" borderId="2" xfId="1" applyFont="1" applyFill="1" applyBorder="1" applyAlignment="1" applyProtection="1">
      <alignment horizontal="left" vertical="top"/>
    </xf>
    <xf numFmtId="0" fontId="1" fillId="0" borderId="3" xfId="0" applyFont="1" applyBorder="1" applyAlignment="1" applyProtection="1">
      <alignment horizontal="left"/>
    </xf>
    <xf numFmtId="0" fontId="2" fillId="0" borderId="0" xfId="0" applyFont="1" applyBorder="1" applyAlignment="1" applyProtection="1">
      <alignment horizontal="right" vertical="center" wrapText="1"/>
    </xf>
    <xf numFmtId="0" fontId="4" fillId="0" borderId="4" xfId="0" applyFont="1" applyBorder="1" applyAlignment="1" applyProtection="1">
      <alignment horizontal="left"/>
    </xf>
    <xf numFmtId="0" fontId="4" fillId="0" borderId="1" xfId="0" applyFont="1" applyBorder="1" applyAlignment="1" applyProtection="1">
      <alignment horizontal="left" vertical="top"/>
      <protection locked="0"/>
    </xf>
    <xf numFmtId="0" fontId="4" fillId="0" borderId="1" xfId="0" applyFont="1" applyFill="1" applyBorder="1" applyAlignment="1" applyProtection="1">
      <alignment horizontal="left" vertical="top"/>
      <protection locked="0"/>
    </xf>
    <xf numFmtId="0" fontId="4" fillId="0" borderId="1" xfId="0" applyFont="1" applyFill="1" applyBorder="1" applyAlignment="1" applyProtection="1">
      <alignment horizontal="left" vertical="top" wrapText="1"/>
      <protection locked="0"/>
    </xf>
    <xf numFmtId="0" fontId="3" fillId="5" borderId="2" xfId="1" applyFont="1" applyFill="1" applyBorder="1" applyAlignment="1" applyProtection="1">
      <alignment horizontal="left" vertical="top" wrapText="1"/>
    </xf>
    <xf numFmtId="0" fontId="3" fillId="5" borderId="1" xfId="1" applyFont="1" applyFill="1" applyBorder="1" applyAlignment="1" applyProtection="1">
      <alignment horizontal="left" vertical="top" wrapText="1"/>
    </xf>
    <xf numFmtId="0" fontId="4" fillId="0" borderId="5" xfId="0" applyFont="1" applyFill="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center"/>
    </xf>
    <xf numFmtId="0" fontId="1" fillId="0" borderId="1" xfId="0" applyFont="1" applyFill="1" applyBorder="1" applyAlignment="1" applyProtection="1">
      <alignment horizontal="left" vertical="top"/>
    </xf>
    <xf numFmtId="0" fontId="1" fillId="0" borderId="1" xfId="0" applyFont="1" applyFill="1" applyBorder="1" applyAlignment="1" applyProtection="1">
      <alignment horizontal="left" vertical="top" wrapText="1"/>
    </xf>
    <xf numFmtId="0" fontId="0" fillId="0" borderId="0" xfId="0" applyFill="1"/>
    <xf numFmtId="0" fontId="3" fillId="5" borderId="2" xfId="1" applyFont="1" applyFill="1" applyBorder="1" applyAlignment="1" applyProtection="1">
      <alignment horizontal="left" vertical="top" wrapText="1"/>
    </xf>
    <xf numFmtId="0" fontId="1" fillId="0" borderId="0" xfId="0" applyFont="1" applyFill="1" applyBorder="1" applyAlignment="1" applyProtection="1">
      <alignment horizontal="left" vertical="top"/>
    </xf>
    <xf numFmtId="0" fontId="1" fillId="6" borderId="0" xfId="0" applyFont="1" applyFill="1" applyBorder="1" applyAlignment="1" applyProtection="1">
      <alignment horizontal="left" vertical="top"/>
    </xf>
    <xf numFmtId="0" fontId="1" fillId="7" borderId="0" xfId="0" applyFont="1" applyFill="1" applyBorder="1" applyAlignment="1" applyProtection="1">
      <alignment horizontal="left" vertical="top"/>
    </xf>
    <xf numFmtId="0" fontId="1" fillId="8" borderId="0" xfId="0" applyFont="1" applyFill="1" applyBorder="1" applyAlignment="1" applyProtection="1">
      <alignment horizontal="left" vertical="top"/>
    </xf>
    <xf numFmtId="0" fontId="1" fillId="9" borderId="0" xfId="0" applyFont="1" applyFill="1" applyBorder="1" applyAlignment="1" applyProtection="1">
      <alignment horizontal="left" vertical="top"/>
    </xf>
    <xf numFmtId="0" fontId="0" fillId="0" borderId="0" xfId="0" applyAlignment="1">
      <alignment wrapText="1"/>
    </xf>
    <xf numFmtId="0" fontId="0" fillId="0" borderId="0" xfId="0" applyBorder="1"/>
    <xf numFmtId="0" fontId="6" fillId="0" borderId="0" xfId="0" applyFont="1" applyAlignment="1"/>
    <xf numFmtId="0" fontId="1" fillId="2" borderId="1" xfId="0" applyFont="1" applyFill="1" applyBorder="1" applyAlignment="1" applyProtection="1">
      <alignment horizontal="left" vertical="top"/>
    </xf>
    <xf numFmtId="0" fontId="0" fillId="0" borderId="0" xfId="0" applyAlignment="1">
      <alignment horizontal="center"/>
    </xf>
    <xf numFmtId="0" fontId="4" fillId="0" borderId="0" xfId="0" applyFont="1" applyFill="1" applyBorder="1" applyAlignment="1" applyProtection="1">
      <alignment horizontal="left" vertical="top" wrapText="1"/>
      <protection locked="0"/>
    </xf>
    <xf numFmtId="0" fontId="0" fillId="0" borderId="0" xfId="0" applyFill="1" applyBorder="1"/>
    <xf numFmtId="0" fontId="4" fillId="0" borderId="5" xfId="0" applyNumberFormat="1" applyFont="1" applyFill="1" applyBorder="1" applyAlignment="1" applyProtection="1">
      <alignment horizontal="left" vertical="top" wrapText="1"/>
      <protection locked="0"/>
    </xf>
    <xf numFmtId="0" fontId="1" fillId="0" borderId="0" xfId="0" applyFont="1" applyFill="1" applyBorder="1" applyAlignment="1" applyProtection="1">
      <alignment horizontal="left" vertical="top" wrapText="1"/>
    </xf>
    <xf numFmtId="0" fontId="4" fillId="0" borderId="0" xfId="0" applyFont="1" applyFill="1" applyBorder="1" applyAlignment="1" applyProtection="1">
      <alignment horizontal="left" vertical="top"/>
      <protection locked="0"/>
    </xf>
    <xf numFmtId="0" fontId="0" fillId="0" borderId="0" xfId="0" applyBorder="1" applyAlignment="1">
      <alignment vertical="top" wrapText="1"/>
    </xf>
    <xf numFmtId="0" fontId="1" fillId="0" borderId="8" xfId="0" applyFont="1" applyFill="1" applyBorder="1" applyAlignment="1" applyProtection="1">
      <alignment horizontal="left" vertical="top" wrapText="1"/>
    </xf>
    <xf numFmtId="0" fontId="0" fillId="0" borderId="1" xfId="0" applyBorder="1"/>
    <xf numFmtId="0" fontId="0" fillId="0" borderId="0" xfId="0" applyAlignment="1">
      <alignment horizontal="center" wrapText="1"/>
    </xf>
    <xf numFmtId="0" fontId="6" fillId="0" borderId="0" xfId="0" applyFont="1" applyAlignment="1">
      <alignment horizontal="center"/>
    </xf>
    <xf numFmtId="0" fontId="12" fillId="11" borderId="17" xfId="0" applyFont="1" applyFill="1" applyBorder="1" applyAlignment="1">
      <alignment horizontal="center" vertical="center" wrapText="1"/>
    </xf>
    <xf numFmtId="0" fontId="1" fillId="13" borderId="0" xfId="0" applyFont="1" applyFill="1" applyBorder="1" applyAlignment="1" applyProtection="1">
      <alignment horizontal="left" vertical="top"/>
    </xf>
    <xf numFmtId="0" fontId="1" fillId="6" borderId="1" xfId="0" applyFont="1" applyFill="1" applyBorder="1" applyAlignment="1" applyProtection="1">
      <alignment horizontal="left" vertical="top"/>
    </xf>
    <xf numFmtId="0" fontId="1" fillId="8" borderId="1" xfId="0" applyFont="1" applyFill="1" applyBorder="1" applyAlignment="1" applyProtection="1">
      <alignment horizontal="left" vertical="top"/>
    </xf>
    <xf numFmtId="0" fontId="1" fillId="14" borderId="1" xfId="0" applyFont="1" applyFill="1" applyBorder="1" applyAlignment="1" applyProtection="1">
      <alignment horizontal="left" vertical="top"/>
    </xf>
    <xf numFmtId="0" fontId="11" fillId="0" borderId="0" xfId="0" applyFont="1" applyAlignment="1">
      <alignment horizontal="center" wrapText="1"/>
    </xf>
    <xf numFmtId="0" fontId="1" fillId="2" borderId="18" xfId="0" applyFont="1" applyFill="1" applyBorder="1" applyAlignment="1" applyProtection="1">
      <alignment horizontal="left" vertical="top"/>
    </xf>
    <xf numFmtId="0" fontId="14" fillId="0" borderId="0" xfId="0" applyFont="1" applyAlignment="1">
      <alignment horizontal="center"/>
    </xf>
    <xf numFmtId="0" fontId="0" fillId="0" borderId="0" xfId="0" applyAlignment="1">
      <alignment horizontal="left"/>
    </xf>
    <xf numFmtId="0" fontId="13" fillId="0" borderId="0" xfId="0" applyFont="1" applyAlignment="1">
      <alignment horizontal="center"/>
    </xf>
    <xf numFmtId="0" fontId="15" fillId="7" borderId="0" xfId="0" applyFont="1" applyFill="1" applyAlignment="1">
      <alignment horizontal="center"/>
    </xf>
    <xf numFmtId="0" fontId="13" fillId="12" borderId="10" xfId="0" applyFont="1" applyFill="1" applyBorder="1" applyAlignment="1">
      <alignment horizontal="left" vertical="center" wrapText="1"/>
    </xf>
    <xf numFmtId="0" fontId="13" fillId="12" borderId="19" xfId="0" applyFont="1" applyFill="1" applyBorder="1" applyAlignment="1">
      <alignment horizontal="left" vertical="center" wrapText="1"/>
    </xf>
    <xf numFmtId="0" fontId="13" fillId="12" borderId="20" xfId="0" applyFont="1" applyFill="1" applyBorder="1" applyAlignment="1">
      <alignment horizontal="left" vertical="center" wrapText="1"/>
    </xf>
    <xf numFmtId="0" fontId="7" fillId="3" borderId="1" xfId="0" applyFont="1" applyFill="1" applyBorder="1"/>
    <xf numFmtId="0" fontId="1" fillId="7" borderId="1" xfId="0" applyFont="1" applyFill="1" applyBorder="1" applyAlignment="1" applyProtection="1">
      <alignment horizontal="left" vertical="top"/>
    </xf>
    <xf numFmtId="0" fontId="7" fillId="0" borderId="0" xfId="0" applyFont="1" applyFill="1" applyBorder="1"/>
    <xf numFmtId="0" fontId="15" fillId="0" borderId="0" xfId="0" applyFont="1" applyFill="1" applyBorder="1" applyAlignment="1">
      <alignment wrapText="1"/>
    </xf>
    <xf numFmtId="0" fontId="12" fillId="11" borderId="21" xfId="0" applyFont="1" applyFill="1" applyBorder="1" applyAlignment="1">
      <alignment horizontal="center" vertical="center"/>
    </xf>
    <xf numFmtId="0" fontId="12" fillId="11" borderId="22" xfId="0" applyFont="1" applyFill="1" applyBorder="1" applyAlignment="1">
      <alignment horizontal="center" vertical="center"/>
    </xf>
    <xf numFmtId="0" fontId="12" fillId="11" borderId="23" xfId="0" applyFont="1" applyFill="1" applyBorder="1" applyAlignment="1">
      <alignment horizontal="center" vertical="center" wrapText="1"/>
    </xf>
    <xf numFmtId="0" fontId="0" fillId="0" borderId="12" xfId="0" applyBorder="1"/>
    <xf numFmtId="0" fontId="1" fillId="6" borderId="24" xfId="0" applyFont="1" applyFill="1" applyBorder="1" applyAlignment="1" applyProtection="1">
      <alignment horizontal="left" vertical="top"/>
    </xf>
    <xf numFmtId="0" fontId="0" fillId="0" borderId="24" xfId="0" applyBorder="1"/>
    <xf numFmtId="0" fontId="0" fillId="0" borderId="25" xfId="0" applyBorder="1"/>
    <xf numFmtId="0" fontId="0" fillId="0" borderId="26" xfId="0" applyBorder="1"/>
    <xf numFmtId="0" fontId="0" fillId="0" borderId="18" xfId="0" applyBorder="1"/>
    <xf numFmtId="0" fontId="0" fillId="0" borderId="27" xfId="0" applyBorder="1"/>
    <xf numFmtId="0" fontId="16" fillId="0" borderId="0" xfId="0" applyFont="1"/>
    <xf numFmtId="0" fontId="3" fillId="5" borderId="19" xfId="1" applyFont="1" applyFill="1" applyBorder="1" applyAlignment="1" applyProtection="1">
      <alignment horizontal="left" vertical="top" wrapText="1"/>
    </xf>
    <xf numFmtId="0" fontId="4" fillId="0" borderId="0" xfId="0" applyFont="1" applyBorder="1" applyAlignment="1" applyProtection="1">
      <alignment horizontal="left"/>
    </xf>
    <xf numFmtId="0" fontId="4" fillId="0" borderId="14" xfId="0" applyFont="1" applyFill="1" applyBorder="1" applyAlignment="1" applyProtection="1">
      <alignment horizontal="left" vertical="top" wrapText="1"/>
      <protection locked="0"/>
    </xf>
    <xf numFmtId="0" fontId="0" fillId="0" borderId="1" xfId="0" applyFill="1" applyBorder="1"/>
    <xf numFmtId="0" fontId="4" fillId="0" borderId="7" xfId="0" applyFont="1" applyFill="1" applyBorder="1" applyAlignment="1" applyProtection="1">
      <alignment horizontal="left" vertical="top" wrapText="1"/>
      <protection locked="0"/>
    </xf>
    <xf numFmtId="0" fontId="17" fillId="0" borderId="0" xfId="0" applyFont="1"/>
    <xf numFmtId="0" fontId="0" fillId="0" borderId="0" xfId="0" applyAlignment="1"/>
    <xf numFmtId="0" fontId="18" fillId="16" borderId="0" xfId="0" applyFont="1" applyFill="1" applyAlignment="1">
      <alignment vertical="top"/>
    </xf>
    <xf numFmtId="0" fontId="4" fillId="0" borderId="8" xfId="0" applyFont="1" applyFill="1" applyBorder="1" applyAlignment="1" applyProtection="1">
      <alignment horizontal="left" vertical="top"/>
      <protection locked="0"/>
    </xf>
    <xf numFmtId="0" fontId="1" fillId="0" borderId="33" xfId="0" applyFont="1" applyFill="1" applyBorder="1" applyAlignment="1" applyProtection="1">
      <alignment horizontal="left" vertical="top"/>
    </xf>
    <xf numFmtId="0" fontId="2" fillId="0" borderId="3" xfId="0" applyFont="1" applyBorder="1" applyAlignment="1" applyProtection="1">
      <alignment horizontal="left" vertical="top" wrapText="1"/>
    </xf>
    <xf numFmtId="0" fontId="4" fillId="0" borderId="1" xfId="0" applyNumberFormat="1" applyFont="1" applyFill="1" applyBorder="1" applyAlignment="1" applyProtection="1">
      <alignment horizontal="left" vertical="top" wrapText="1"/>
      <protection locked="0"/>
    </xf>
    <xf numFmtId="0" fontId="1" fillId="0" borderId="0" xfId="0" applyFont="1" applyBorder="1" applyAlignment="1" applyProtection="1">
      <alignment horizontal="left"/>
    </xf>
    <xf numFmtId="0" fontId="19" fillId="0" borderId="1" xfId="0" applyFont="1" applyBorder="1" applyAlignment="1">
      <alignment horizontal="left" vertical="top" wrapText="1"/>
    </xf>
    <xf numFmtId="0" fontId="1" fillId="0" borderId="8" xfId="0" applyFont="1" applyFill="1" applyBorder="1" applyAlignment="1" applyProtection="1">
      <alignment horizontal="left" vertical="top"/>
    </xf>
    <xf numFmtId="0" fontId="2" fillId="0" borderId="8" xfId="0" applyFont="1" applyFill="1" applyBorder="1" applyAlignment="1" applyProtection="1">
      <alignment horizontal="left" vertical="top"/>
    </xf>
    <xf numFmtId="0" fontId="20" fillId="0" borderId="1" xfId="0" applyFont="1" applyBorder="1" applyAlignment="1">
      <alignment horizontal="justify" vertical="center" wrapText="1"/>
    </xf>
    <xf numFmtId="0" fontId="20" fillId="0" borderId="1" xfId="0" applyFont="1" applyBorder="1" applyAlignment="1">
      <alignment wrapText="1"/>
    </xf>
    <xf numFmtId="0" fontId="19" fillId="0" borderId="1" xfId="0" applyFont="1" applyBorder="1" applyAlignment="1">
      <alignment wrapText="1"/>
    </xf>
    <xf numFmtId="0" fontId="0" fillId="0" borderId="0" xfId="0" applyAlignment="1">
      <alignment vertical="top" wrapText="1"/>
    </xf>
    <xf numFmtId="0" fontId="13" fillId="0" borderId="0" xfId="0" applyFont="1"/>
    <xf numFmtId="0" fontId="19" fillId="0" borderId="0" xfId="0" applyFont="1" applyAlignment="1">
      <alignment horizontal="justify" vertical="center"/>
    </xf>
    <xf numFmtId="3" fontId="19" fillId="0" borderId="0" xfId="0" applyNumberFormat="1" applyFont="1" applyAlignment="1">
      <alignment horizontal="justify" vertical="center"/>
    </xf>
    <xf numFmtId="0" fontId="20" fillId="0" borderId="0" xfId="0" applyFont="1" applyAlignment="1">
      <alignment vertical="top" wrapText="1"/>
    </xf>
    <xf numFmtId="0" fontId="19" fillId="0" borderId="0" xfId="0" applyFont="1" applyAlignment="1">
      <alignment vertical="top" wrapText="1"/>
    </xf>
    <xf numFmtId="0" fontId="2" fillId="0" borderId="0" xfId="0" applyFont="1" applyFill="1" applyBorder="1" applyAlignment="1" applyProtection="1">
      <alignment horizontal="left" vertical="top"/>
    </xf>
    <xf numFmtId="0" fontId="1" fillId="0" borderId="0" xfId="0" applyFont="1" applyBorder="1" applyAlignment="1" applyProtection="1">
      <alignment horizontal="center"/>
    </xf>
    <xf numFmtId="0" fontId="2" fillId="0" borderId="8" xfId="0" applyFont="1" applyFill="1" applyBorder="1" applyAlignment="1" applyProtection="1">
      <alignment horizontal="center" vertical="top"/>
    </xf>
    <xf numFmtId="0" fontId="2" fillId="0" borderId="0" xfId="0" applyFont="1" applyFill="1" applyBorder="1" applyAlignment="1" applyProtection="1">
      <alignment horizontal="center" vertical="top"/>
    </xf>
    <xf numFmtId="10" fontId="1" fillId="0" borderId="1" xfId="0" applyNumberFormat="1" applyFont="1" applyFill="1" applyBorder="1" applyAlignment="1" applyProtection="1">
      <alignment horizontal="center" vertical="top" wrapText="1"/>
    </xf>
    <xf numFmtId="9" fontId="1" fillId="0" borderId="1" xfId="0" applyNumberFormat="1" applyFont="1" applyFill="1" applyBorder="1" applyAlignment="1" applyProtection="1">
      <alignment horizontal="center" vertical="top" wrapText="1"/>
    </xf>
    <xf numFmtId="0" fontId="1" fillId="0" borderId="1" xfId="0" applyFont="1" applyFill="1" applyBorder="1" applyAlignment="1" applyProtection="1">
      <alignment vertical="top" wrapText="1"/>
    </xf>
    <xf numFmtId="0" fontId="19" fillId="0" borderId="1" xfId="0" applyFont="1" applyBorder="1" applyAlignment="1">
      <alignment vertical="top" wrapText="1"/>
    </xf>
    <xf numFmtId="9" fontId="0" fillId="0" borderId="1" xfId="0" applyNumberFormat="1" applyBorder="1" applyAlignment="1">
      <alignment horizontal="center" vertical="top" wrapText="1"/>
    </xf>
    <xf numFmtId="10" fontId="0" fillId="0" borderId="1" xfId="0" applyNumberFormat="1" applyBorder="1" applyAlignment="1">
      <alignment vertical="top" wrapText="1"/>
    </xf>
    <xf numFmtId="9" fontId="0" fillId="0" borderId="1" xfId="0" applyNumberFormat="1" applyBorder="1" applyAlignment="1">
      <alignment vertical="top" wrapText="1"/>
    </xf>
    <xf numFmtId="0" fontId="23" fillId="0" borderId="1" xfId="0" applyFont="1" applyBorder="1" applyAlignment="1">
      <alignment vertical="top" wrapText="1"/>
    </xf>
    <xf numFmtId="0" fontId="3" fillId="5" borderId="8" xfId="1" applyFont="1" applyFill="1" applyBorder="1" applyAlignment="1" applyProtection="1">
      <alignment horizontal="left" vertical="top" wrapText="1"/>
    </xf>
    <xf numFmtId="0" fontId="11" fillId="0" borderId="0" xfId="0" applyFont="1" applyAlignment="1">
      <alignment wrapText="1"/>
    </xf>
    <xf numFmtId="0" fontId="13" fillId="0" borderId="0" xfId="0" applyFont="1" applyAlignment="1">
      <alignment horizontal="center" wrapText="1"/>
    </xf>
    <xf numFmtId="0" fontId="0" fillId="0" borderId="0" xfId="0" applyAlignment="1">
      <alignment vertical="top" wrapText="1"/>
    </xf>
    <xf numFmtId="0" fontId="15" fillId="15" borderId="1" xfId="0" applyFont="1" applyFill="1" applyBorder="1" applyAlignment="1">
      <alignment horizontal="center" vertical="center" wrapText="1"/>
    </xf>
    <xf numFmtId="0" fontId="0" fillId="0" borderId="1" xfId="0" applyBorder="1" applyAlignment="1">
      <alignment horizontal="center" vertical="top" wrapText="1"/>
    </xf>
    <xf numFmtId="0" fontId="0" fillId="3" borderId="1" xfId="0" applyFill="1" applyBorder="1" applyAlignment="1">
      <alignment horizontal="center"/>
    </xf>
    <xf numFmtId="0" fontId="0" fillId="0" borderId="14" xfId="0" applyBorder="1" applyAlignment="1">
      <alignment horizontal="center" vertical="top" wrapText="1"/>
    </xf>
    <xf numFmtId="0" fontId="0" fillId="0" borderId="0" xfId="0" applyAlignment="1">
      <alignment horizontal="center" vertical="center"/>
    </xf>
    <xf numFmtId="0" fontId="13" fillId="12" borderId="10" xfId="0" applyFont="1" applyFill="1" applyBorder="1" applyAlignment="1">
      <alignment horizontal="left" vertical="center" wrapText="1"/>
    </xf>
    <xf numFmtId="0" fontId="13" fillId="12" borderId="19" xfId="0" applyFont="1" applyFill="1" applyBorder="1" applyAlignment="1">
      <alignment horizontal="left" vertical="center" wrapText="1"/>
    </xf>
    <xf numFmtId="0" fontId="13" fillId="12" borderId="20" xfId="0" applyFont="1" applyFill="1" applyBorder="1" applyAlignment="1">
      <alignment horizontal="left" vertical="center" wrapText="1"/>
    </xf>
    <xf numFmtId="0" fontId="13" fillId="12" borderId="28" xfId="0" applyFont="1" applyFill="1" applyBorder="1" applyAlignment="1">
      <alignment horizontal="center" vertical="center" wrapText="1"/>
    </xf>
    <xf numFmtId="0" fontId="0" fillId="0" borderId="28" xfId="0" applyBorder="1" applyAlignment="1">
      <alignment horizontal="center"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12" fillId="10" borderId="16" xfId="0" applyFont="1" applyFill="1" applyBorder="1" applyAlignment="1">
      <alignment horizontal="center" vertical="center" wrapText="1"/>
    </xf>
    <xf numFmtId="0" fontId="12" fillId="10" borderId="29" xfId="0" applyFont="1" applyFill="1" applyBorder="1" applyAlignment="1">
      <alignment horizontal="center" vertical="center" wrapText="1"/>
    </xf>
    <xf numFmtId="0" fontId="12" fillId="10" borderId="28" xfId="0" applyFont="1" applyFill="1" applyBorder="1" applyAlignment="1">
      <alignment horizontal="center" vertical="center" wrapText="1"/>
    </xf>
    <xf numFmtId="0" fontId="12" fillId="10" borderId="30" xfId="0" applyFont="1" applyFill="1" applyBorder="1" applyAlignment="1">
      <alignment horizontal="center" vertical="center" wrapText="1"/>
    </xf>
    <xf numFmtId="0" fontId="12" fillId="11" borderId="11" xfId="0" applyFont="1" applyFill="1" applyBorder="1" applyAlignment="1">
      <alignment horizontal="center" vertical="center" wrapText="1"/>
    </xf>
    <xf numFmtId="0" fontId="12" fillId="11" borderId="31" xfId="0" applyFont="1" applyFill="1" applyBorder="1" applyAlignment="1">
      <alignment horizontal="center" vertical="center" wrapText="1"/>
    </xf>
    <xf numFmtId="0" fontId="7" fillId="12" borderId="32" xfId="0" applyFont="1" applyFill="1" applyBorder="1" applyAlignment="1">
      <alignment horizontal="center" vertical="center" wrapText="1"/>
    </xf>
    <xf numFmtId="0" fontId="0" fillId="0" borderId="3" xfId="0" applyBorder="1" applyAlignment="1">
      <alignment horizontal="center" vertical="center" wrapText="1"/>
    </xf>
    <xf numFmtId="0" fontId="0" fillId="0" borderId="9" xfId="0" applyBorder="1" applyAlignment="1">
      <alignment horizontal="center" vertical="center" wrapText="1"/>
    </xf>
    <xf numFmtId="0" fontId="22" fillId="0" borderId="7" xfId="0" applyFont="1" applyBorder="1" applyAlignment="1">
      <alignment horizontal="center" vertical="center"/>
    </xf>
    <xf numFmtId="0" fontId="3" fillId="5" borderId="34" xfId="1" applyFont="1" applyFill="1" applyBorder="1" applyAlignment="1" applyProtection="1">
      <alignment horizontal="center" vertical="top" wrapText="1"/>
    </xf>
    <xf numFmtId="0" fontId="3" fillId="5" borderId="15" xfId="1" applyFont="1" applyFill="1" applyBorder="1" applyAlignment="1" applyProtection="1">
      <alignment horizontal="center" vertical="top" wrapText="1"/>
    </xf>
    <xf numFmtId="0" fontId="3" fillId="5" borderId="35" xfId="1" applyFont="1" applyFill="1" applyBorder="1" applyAlignment="1" applyProtection="1">
      <alignment horizontal="center" vertical="top" wrapText="1"/>
    </xf>
    <xf numFmtId="0" fontId="22" fillId="0" borderId="0" xfId="0" applyFont="1" applyBorder="1" applyAlignment="1">
      <alignment horizontal="center"/>
    </xf>
    <xf numFmtId="0" fontId="22" fillId="0" borderId="14" xfId="0" applyFont="1" applyBorder="1" applyAlignment="1">
      <alignment horizontal="center"/>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22" fillId="0" borderId="5" xfId="0" applyFont="1" applyBorder="1" applyAlignment="1">
      <alignment horizontal="center" vertical="center"/>
    </xf>
  </cellXfs>
  <cellStyles count="8">
    <cellStyle name="Bad" xfId="1" builtinId="27"/>
    <cellStyle name="Bad 3" xfId="2"/>
    <cellStyle name="Normal" xfId="0" builtinId="0"/>
    <cellStyle name="Normal 3" xfId="3"/>
    <cellStyle name="Normal 4" xfId="4"/>
    <cellStyle name="Normal 5" xfId="5"/>
    <cellStyle name="Normal 6" xfId="6"/>
    <cellStyle name="Normal 7" xfId="7"/>
  </cellStyles>
  <dxfs count="72">
    <dxf>
      <fill>
        <patternFill>
          <bgColor rgb="FF00B050"/>
        </patternFill>
      </fill>
    </dxf>
    <dxf>
      <fill>
        <patternFill>
          <bgColor rgb="FFFFFF00"/>
        </patternFill>
      </fill>
    </dxf>
    <dxf>
      <font>
        <color auto="1"/>
      </font>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theme="5" tint="0.39994506668294322"/>
        </patternFill>
      </fill>
    </dxf>
    <dxf>
      <fill>
        <patternFill>
          <bgColor rgb="FFFF0000"/>
        </patternFill>
      </fill>
    </dxf>
    <dxf>
      <fill>
        <patternFill>
          <bgColor rgb="FF00B050"/>
        </patternFill>
      </fill>
    </dxf>
    <dxf>
      <fill>
        <patternFill>
          <bgColor rgb="FFFFFF00"/>
        </patternFill>
      </fill>
    </dxf>
    <dxf>
      <font>
        <color auto="1"/>
      </font>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theme="5" tint="0.39994506668294322"/>
        </patternFill>
      </fill>
    </dxf>
    <dxf>
      <fill>
        <patternFill>
          <bgColor rgb="FFFF0000"/>
        </patternFill>
      </fill>
    </dxf>
    <dxf>
      <fill>
        <patternFill>
          <bgColor rgb="FF00B050"/>
        </patternFill>
      </fill>
    </dxf>
    <dxf>
      <fill>
        <patternFill>
          <bgColor rgb="FFFFFF00"/>
        </patternFill>
      </fill>
    </dxf>
    <dxf>
      <font>
        <color auto="1"/>
      </font>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FFC000"/>
        </patternFill>
      </fill>
    </dxf>
    <dxf>
      <fill>
        <patternFill>
          <bgColor theme="5" tint="0.39994506668294322"/>
        </patternFill>
      </fill>
    </dxf>
    <dxf>
      <fill>
        <patternFill>
          <bgColor rgb="FFFF0000"/>
        </patternFill>
      </fill>
    </dxf>
    <dxf>
      <fill>
        <patternFill>
          <bgColor indexed="52"/>
        </patternFill>
      </fill>
    </dxf>
    <dxf>
      <font>
        <condense val="0"/>
        <extend val="0"/>
        <color auto="1"/>
      </font>
      <fill>
        <patternFill>
          <bgColor indexed="61"/>
        </patternFill>
      </fill>
    </dxf>
    <dxf>
      <fill>
        <patternFill>
          <bgColor indexed="52"/>
        </patternFill>
      </fill>
    </dxf>
    <dxf>
      <font>
        <condense val="0"/>
        <extend val="0"/>
        <color auto="1"/>
      </font>
      <fill>
        <patternFill>
          <bgColor indexed="61"/>
        </patternFill>
      </fill>
    </dxf>
    <dxf>
      <fill>
        <patternFill>
          <bgColor indexed="52"/>
        </patternFill>
      </fill>
    </dxf>
    <dxf>
      <font>
        <condense val="0"/>
        <extend val="0"/>
        <color auto="1"/>
      </font>
      <fill>
        <patternFill>
          <bgColor indexed="61"/>
        </patternFill>
      </fill>
    </dxf>
    <dxf>
      <fill>
        <patternFill>
          <bgColor indexed="52"/>
        </patternFill>
      </fill>
    </dxf>
    <dxf>
      <font>
        <condense val="0"/>
        <extend val="0"/>
        <color auto="1"/>
      </font>
      <fill>
        <patternFill>
          <bgColor indexed="61"/>
        </patternFill>
      </fill>
    </dxf>
    <dxf>
      <fill>
        <patternFill>
          <bgColor indexed="52"/>
        </patternFill>
      </fill>
    </dxf>
    <dxf>
      <font>
        <condense val="0"/>
        <extend val="0"/>
        <color auto="1"/>
      </font>
      <fill>
        <patternFill>
          <bgColor indexed="61"/>
        </patternFill>
      </fill>
    </dxf>
    <dxf>
      <fill>
        <patternFill>
          <bgColor rgb="FF00B050"/>
        </patternFill>
      </fill>
    </dxf>
    <dxf>
      <fill>
        <patternFill>
          <bgColor rgb="FFFFFF00"/>
        </patternFill>
      </fill>
    </dxf>
    <dxf>
      <font>
        <color auto="1"/>
      </font>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FFFF00"/>
        </patternFill>
      </fill>
    </dxf>
    <dxf>
      <fill>
        <patternFill>
          <bgColor indexed="52"/>
        </patternFill>
      </fill>
    </dxf>
    <dxf>
      <font>
        <condense val="0"/>
        <extend val="0"/>
        <color auto="1"/>
      </font>
      <fill>
        <patternFill>
          <bgColor indexed="61"/>
        </patternFill>
      </fill>
    </dxf>
    <dxf>
      <fill>
        <patternFill>
          <bgColor rgb="FF00B050"/>
        </patternFill>
      </fill>
    </dxf>
    <dxf>
      <fill>
        <patternFill>
          <bgColor rgb="FFFFFF00"/>
        </patternFill>
      </fill>
    </dxf>
    <dxf>
      <font>
        <color auto="1"/>
      </font>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FFC000"/>
        </patternFill>
      </fill>
    </dxf>
    <dxf>
      <fill>
        <patternFill>
          <bgColor theme="5" tint="0.39994506668294322"/>
        </patternFill>
      </fill>
    </dxf>
    <dxf>
      <fill>
        <patternFill>
          <bgColor rgb="FFFF0000"/>
        </patternFill>
      </fill>
    </dxf>
    <dxf>
      <fill>
        <patternFill>
          <bgColor indexed="52"/>
        </patternFill>
      </fill>
    </dxf>
    <dxf>
      <font>
        <condense val="0"/>
        <extend val="0"/>
        <color auto="1"/>
      </font>
      <fill>
        <patternFill>
          <bgColor indexed="61"/>
        </patternFill>
      </fill>
    </dxf>
    <dxf>
      <font>
        <color rgb="FF9C0006"/>
      </font>
      <fill>
        <patternFill>
          <bgColor rgb="FFFFC7CE"/>
        </patternFill>
      </fill>
    </dxf>
    <dxf>
      <font>
        <color auto="1"/>
      </font>
    </dxf>
    <dxf>
      <font>
        <color auto="1"/>
      </font>
      <fill>
        <patternFill>
          <bgColor rgb="FFFF0000"/>
        </patternFill>
      </fill>
      <border>
        <left style="thin">
          <color indexed="64"/>
        </left>
        <right style="thin">
          <color indexed="64"/>
        </right>
        <top style="thin">
          <color indexed="64"/>
        </top>
        <bottom style="thin">
          <color indexed="64"/>
        </bottom>
      </border>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3276600</xdr:colOff>
      <xdr:row>1</xdr:row>
      <xdr:rowOff>152400</xdr:rowOff>
    </xdr:from>
    <xdr:to>
      <xdr:col>2</xdr:col>
      <xdr:colOff>6029325</xdr:colOff>
      <xdr:row>4</xdr:row>
      <xdr:rowOff>257175</xdr:rowOff>
    </xdr:to>
    <xdr:pic>
      <xdr:nvPicPr>
        <xdr:cNvPr id="51298"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95800" y="342900"/>
          <a:ext cx="2752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eamManagement\Sales\SalesProjects\ProALERT\United%20Kingdom\RFP_Bupa%20Hospital%20Information%20System\Information%20Gathered\Official%20Documentation\BCH_HIS_Requirements_v1_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tatiana.lopes\Local%20Settings\Temporary%20Internet%20Files\Content.Outlook\81RNQ2SR\HISRequirements_ALERT_BCH_PFH_v1.0_REVIEW.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CH HIS Requirements"/>
      <sheetName val="Index"/>
      <sheetName val="Document Information"/>
      <sheetName val="Instructions"/>
      <sheetName val="Overview"/>
      <sheetName val="MPI"/>
      <sheetName val="DA"/>
      <sheetName val="RM"/>
      <sheetName val="SC"/>
      <sheetName val="BM"/>
      <sheetName val="CT"/>
      <sheetName val="CM"/>
      <sheetName val="IM"/>
      <sheetName val="MR"/>
      <sheetName val="CO"/>
      <sheetName val="OC"/>
      <sheetName val="EP"/>
      <sheetName val="CST"/>
      <sheetName val="TH"/>
      <sheetName val="MM"/>
      <sheetName val="CS"/>
      <sheetName val="BL"/>
      <sheetName val="IS.Summary"/>
      <sheetName val="SI"/>
      <sheetName val="DM"/>
      <sheetName val="BI &amp; Reporting"/>
      <sheetName val="D.Mgt"/>
      <sheetName val="Testing"/>
      <sheetName val="N-F1"/>
      <sheetName val="Inf-Req"/>
      <sheetName val="SS"/>
      <sheetName val="IT-Support"/>
      <sheetName val="Lookups"/>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ow r="1">
          <cell r="A1" t="str">
            <v>Will Not Be Met</v>
          </cell>
        </row>
        <row r="2">
          <cell r="A2" t="str">
            <v>Could Be Met</v>
          </cell>
        </row>
        <row r="3">
          <cell r="A3" t="str">
            <v>Will Be Met</v>
          </cell>
        </row>
        <row r="4">
          <cell r="A4" t="str">
            <v>Fully Met</v>
          </cell>
        </row>
      </sheetData>
      <sheetData sheetId="3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CH HIS Requirements"/>
      <sheetName val="Index"/>
      <sheetName val="Document Information"/>
      <sheetName val="Instructions"/>
      <sheetName val="Overview"/>
      <sheetName val="MPI - 49"/>
      <sheetName val="DA - 40"/>
      <sheetName val="RM - 37"/>
      <sheetName val="SC - 58"/>
      <sheetName val="BM - 37"/>
      <sheetName val="CT - 38"/>
      <sheetName val="CM - 47"/>
      <sheetName val="IM - 57"/>
      <sheetName val="MR - 37"/>
      <sheetName val="CO - 31"/>
      <sheetName val="OC - 165"/>
      <sheetName val="EP - 104"/>
      <sheetName val="CST - 240"/>
      <sheetName val="TH - 116"/>
      <sheetName val="MM - 13"/>
      <sheetName val="CS - 68"/>
      <sheetName val="BL - 151"/>
      <sheetName val="IS.Summary"/>
      <sheetName val="SI"/>
      <sheetName val="DM"/>
      <sheetName val="BI &amp; Reporting"/>
      <sheetName val="D.Mgt"/>
      <sheetName val="Testing"/>
      <sheetName val="N-F1"/>
      <sheetName val="Inf-Req"/>
      <sheetName val="SS"/>
      <sheetName val="IT-Support"/>
      <sheetName val="Lookups"/>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ow r="1">
          <cell r="A1" t="str">
            <v>Will Not Be Met</v>
          </cell>
        </row>
        <row r="2">
          <cell r="A2" t="str">
            <v>Could Be Met</v>
          </cell>
        </row>
        <row r="3">
          <cell r="A3" t="str">
            <v>Will Be Met</v>
          </cell>
        </row>
        <row r="4">
          <cell r="A4" t="str">
            <v>Fully Met</v>
          </cell>
        </row>
      </sheetData>
      <sheetData sheetId="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C56"/>
  <sheetViews>
    <sheetView topLeftCell="A49" workbookViewId="0">
      <selection activeCell="C12" sqref="C12"/>
    </sheetView>
  </sheetViews>
  <sheetFormatPr defaultRowHeight="15" x14ac:dyDescent="0.25"/>
  <cols>
    <col min="3" max="3" width="92.85546875" style="28" customWidth="1"/>
  </cols>
  <sheetData>
    <row r="5" spans="3:3" ht="30" customHeight="1" x14ac:dyDescent="0.25"/>
    <row r="6" spans="3:3" ht="36" x14ac:dyDescent="0.55000000000000004">
      <c r="C6" s="46" t="s">
        <v>47</v>
      </c>
    </row>
    <row r="7" spans="3:3" ht="36" x14ac:dyDescent="0.55000000000000004">
      <c r="C7" s="46" t="s">
        <v>48</v>
      </c>
    </row>
    <row r="8" spans="3:3" ht="36" x14ac:dyDescent="0.55000000000000004">
      <c r="C8" s="46" t="s">
        <v>28</v>
      </c>
    </row>
    <row r="9" spans="3:3" ht="36" x14ac:dyDescent="0.55000000000000004">
      <c r="C9" s="46" t="s">
        <v>29</v>
      </c>
    </row>
    <row r="12" spans="3:3" x14ac:dyDescent="0.25">
      <c r="C12" s="47"/>
    </row>
    <row r="13" spans="3:3" x14ac:dyDescent="0.25">
      <c r="C13" s="47"/>
    </row>
    <row r="15" spans="3:3" x14ac:dyDescent="0.25">
      <c r="C15" s="48" t="s">
        <v>35</v>
      </c>
    </row>
    <row r="17" spans="2:3" ht="18.75" x14ac:dyDescent="0.3">
      <c r="C17" s="49" t="s">
        <v>30</v>
      </c>
    </row>
    <row r="20" spans="2:3" ht="21" x14ac:dyDescent="0.35">
      <c r="B20" s="73" t="s">
        <v>37</v>
      </c>
    </row>
    <row r="22" spans="2:3" s="1" customFormat="1" x14ac:dyDescent="0.25">
      <c r="C22" s="28" t="s">
        <v>106</v>
      </c>
    </row>
    <row r="23" spans="2:3" s="1" customFormat="1" x14ac:dyDescent="0.25">
      <c r="C23" s="28"/>
    </row>
    <row r="24" spans="2:3" ht="30" x14ac:dyDescent="0.25">
      <c r="C24" s="24" t="s">
        <v>38</v>
      </c>
    </row>
    <row r="25" spans="2:3" s="1" customFormat="1" x14ac:dyDescent="0.25">
      <c r="C25" s="24"/>
    </row>
    <row r="26" spans="2:3" x14ac:dyDescent="0.25">
      <c r="C26" s="74" t="s">
        <v>246</v>
      </c>
    </row>
    <row r="27" spans="2:3" x14ac:dyDescent="0.25">
      <c r="C27" s="74"/>
    </row>
    <row r="28" spans="2:3" ht="30" x14ac:dyDescent="0.25">
      <c r="C28" s="24" t="s">
        <v>43</v>
      </c>
    </row>
    <row r="29" spans="2:3" x14ac:dyDescent="0.25">
      <c r="C29" s="74"/>
    </row>
    <row r="30" spans="2:3" ht="45" x14ac:dyDescent="0.25">
      <c r="C30" s="24" t="s">
        <v>44</v>
      </c>
    </row>
    <row r="31" spans="2:3" x14ac:dyDescent="0.25">
      <c r="C31" s="74"/>
    </row>
    <row r="32" spans="2:3" ht="30" x14ac:dyDescent="0.25">
      <c r="C32" s="24" t="s">
        <v>40</v>
      </c>
    </row>
    <row r="33" spans="3:3" x14ac:dyDescent="0.25">
      <c r="C33" s="74"/>
    </row>
    <row r="34" spans="3:3" ht="30" x14ac:dyDescent="0.25">
      <c r="C34" s="24" t="s">
        <v>41</v>
      </c>
    </row>
    <row r="35" spans="3:3" x14ac:dyDescent="0.25">
      <c r="C35" s="74"/>
    </row>
    <row r="36" spans="3:3" ht="60" x14ac:dyDescent="0.25">
      <c r="C36" s="24" t="s">
        <v>45</v>
      </c>
    </row>
    <row r="37" spans="3:3" x14ac:dyDescent="0.25">
      <c r="C37" s="74"/>
    </row>
    <row r="38" spans="3:3" ht="105" x14ac:dyDescent="0.25">
      <c r="C38" s="24" t="s">
        <v>42</v>
      </c>
    </row>
    <row r="39" spans="3:3" x14ac:dyDescent="0.25">
      <c r="C39" s="74"/>
    </row>
    <row r="40" spans="3:3" ht="105" x14ac:dyDescent="0.25">
      <c r="C40" s="106" t="s">
        <v>247</v>
      </c>
    </row>
    <row r="41" spans="3:3" x14ac:dyDescent="0.25">
      <c r="C41" s="74"/>
    </row>
    <row r="42" spans="3:3" ht="30" x14ac:dyDescent="0.25">
      <c r="C42" s="24" t="s">
        <v>168</v>
      </c>
    </row>
    <row r="43" spans="3:3" x14ac:dyDescent="0.25">
      <c r="C43" s="74"/>
    </row>
    <row r="44" spans="3:3" ht="30" x14ac:dyDescent="0.25">
      <c r="C44" s="24" t="s">
        <v>169</v>
      </c>
    </row>
    <row r="45" spans="3:3" x14ac:dyDescent="0.25">
      <c r="C45" s="74"/>
    </row>
    <row r="46" spans="3:3" ht="45" x14ac:dyDescent="0.25">
      <c r="C46" s="87" t="s">
        <v>170</v>
      </c>
    </row>
    <row r="47" spans="3:3" x14ac:dyDescent="0.25">
      <c r="C47" s="74"/>
    </row>
    <row r="48" spans="3:3" ht="45" x14ac:dyDescent="0.25">
      <c r="C48" s="87" t="s">
        <v>171</v>
      </c>
    </row>
    <row r="49" spans="3:3" x14ac:dyDescent="0.25">
      <c r="C49" s="74"/>
    </row>
    <row r="50" spans="3:3" x14ac:dyDescent="0.25">
      <c r="C50" s="74"/>
    </row>
    <row r="51" spans="3:3" x14ac:dyDescent="0.25">
      <c r="C51" s="74"/>
    </row>
    <row r="52" spans="3:3" x14ac:dyDescent="0.25">
      <c r="C52" s="74"/>
    </row>
    <row r="53" spans="3:3" x14ac:dyDescent="0.25">
      <c r="C53" s="74"/>
    </row>
    <row r="54" spans="3:3" x14ac:dyDescent="0.25">
      <c r="C54" s="74"/>
    </row>
    <row r="55" spans="3:3" x14ac:dyDescent="0.25">
      <c r="C55" s="74"/>
    </row>
    <row r="56" spans="3:3" x14ac:dyDescent="0.25">
      <c r="C56" s="74"/>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37"/>
  <sheetViews>
    <sheetView topLeftCell="A13" workbookViewId="0">
      <selection activeCell="B32" sqref="B32:B35"/>
    </sheetView>
  </sheetViews>
  <sheetFormatPr defaultRowHeight="15" x14ac:dyDescent="0.25"/>
  <cols>
    <col min="2" max="2" width="27.5703125" customWidth="1"/>
    <col min="3" max="3" width="70.5703125" customWidth="1"/>
  </cols>
  <sheetData>
    <row r="1" spans="1:6" s="88" customFormat="1" ht="33.75" customHeight="1" x14ac:dyDescent="0.25">
      <c r="A1" s="107" t="s">
        <v>175</v>
      </c>
      <c r="B1" s="107"/>
      <c r="C1" s="107"/>
    </row>
    <row r="3" spans="1:6" x14ac:dyDescent="0.25">
      <c r="A3" s="88" t="s">
        <v>172</v>
      </c>
      <c r="B3" s="88" t="s">
        <v>173</v>
      </c>
      <c r="C3" s="88" t="s">
        <v>174</v>
      </c>
    </row>
    <row r="5" spans="1:6" ht="51" x14ac:dyDescent="0.25">
      <c r="A5" s="108">
        <v>1</v>
      </c>
      <c r="B5" s="108" t="s">
        <v>176</v>
      </c>
      <c r="C5" s="92" t="s">
        <v>177</v>
      </c>
    </row>
    <row r="6" spans="1:6" ht="51" x14ac:dyDescent="0.25">
      <c r="A6" s="108"/>
      <c r="B6" s="108"/>
      <c r="C6" s="92" t="s">
        <v>178</v>
      </c>
    </row>
    <row r="7" spans="1:6" x14ac:dyDescent="0.25">
      <c r="A7" s="108">
        <v>2</v>
      </c>
      <c r="B7" s="108" t="s">
        <v>179</v>
      </c>
      <c r="C7" s="92" t="s">
        <v>180</v>
      </c>
    </row>
    <row r="8" spans="1:6" x14ac:dyDescent="0.25">
      <c r="A8" s="108"/>
      <c r="B8" s="108"/>
      <c r="C8" s="92" t="s">
        <v>181</v>
      </c>
    </row>
    <row r="9" spans="1:6" x14ac:dyDescent="0.25">
      <c r="A9" s="108"/>
      <c r="B9" s="108"/>
      <c r="C9" s="92" t="s">
        <v>182</v>
      </c>
      <c r="E9" s="89"/>
      <c r="F9" s="90"/>
    </row>
    <row r="10" spans="1:6" x14ac:dyDescent="0.25">
      <c r="A10" s="108"/>
      <c r="B10" s="108"/>
      <c r="C10" s="92" t="s">
        <v>183</v>
      </c>
      <c r="E10" s="89"/>
      <c r="F10" s="90"/>
    </row>
    <row r="11" spans="1:6" x14ac:dyDescent="0.25">
      <c r="A11" s="108"/>
      <c r="B11" s="108"/>
      <c r="C11" s="92" t="s">
        <v>184</v>
      </c>
      <c r="D11" s="89"/>
      <c r="E11" s="90"/>
    </row>
    <row r="12" spans="1:6" x14ac:dyDescent="0.25">
      <c r="A12" s="108"/>
      <c r="B12" s="108"/>
      <c r="C12" s="92" t="s">
        <v>185</v>
      </c>
      <c r="E12" s="89"/>
      <c r="F12" s="90"/>
    </row>
    <row r="13" spans="1:6" x14ac:dyDescent="0.25">
      <c r="A13" s="108"/>
      <c r="B13" s="108"/>
      <c r="C13" s="92" t="s">
        <v>186</v>
      </c>
      <c r="E13" s="90"/>
    </row>
    <row r="14" spans="1:6" ht="114.75" x14ac:dyDescent="0.25">
      <c r="A14" s="87">
        <v>3</v>
      </c>
      <c r="B14" s="87" t="s">
        <v>187</v>
      </c>
      <c r="C14" s="91" t="s">
        <v>188</v>
      </c>
    </row>
    <row r="15" spans="1:6" ht="38.25" x14ac:dyDescent="0.25">
      <c r="A15" s="108">
        <v>4</v>
      </c>
      <c r="B15" s="108" t="s">
        <v>201</v>
      </c>
      <c r="C15" s="91" t="s">
        <v>189</v>
      </c>
    </row>
    <row r="16" spans="1:6" x14ac:dyDescent="0.25">
      <c r="A16" s="108"/>
      <c r="B16" s="108"/>
      <c r="C16" s="91" t="s">
        <v>190</v>
      </c>
    </row>
    <row r="17" spans="1:3" x14ac:dyDescent="0.25">
      <c r="A17" s="108"/>
      <c r="B17" s="108"/>
      <c r="C17" s="91" t="s">
        <v>191</v>
      </c>
    </row>
    <row r="18" spans="1:3" x14ac:dyDescent="0.25">
      <c r="A18" s="108"/>
      <c r="B18" s="108"/>
      <c r="C18" s="91" t="s">
        <v>192</v>
      </c>
    </row>
    <row r="19" spans="1:3" ht="25.5" x14ac:dyDescent="0.25">
      <c r="A19" s="108"/>
      <c r="B19" s="108"/>
      <c r="C19" s="91" t="s">
        <v>193</v>
      </c>
    </row>
    <row r="20" spans="1:3" x14ac:dyDescent="0.25">
      <c r="A20" s="108"/>
      <c r="B20" s="108"/>
      <c r="C20" s="91" t="s">
        <v>194</v>
      </c>
    </row>
    <row r="21" spans="1:3" x14ac:dyDescent="0.25">
      <c r="A21" s="108"/>
      <c r="B21" s="108"/>
      <c r="C21" s="91" t="s">
        <v>195</v>
      </c>
    </row>
    <row r="22" spans="1:3" x14ac:dyDescent="0.25">
      <c r="A22" s="108"/>
      <c r="B22" s="108"/>
      <c r="C22" s="91" t="s">
        <v>196</v>
      </c>
    </row>
    <row r="23" spans="1:3" x14ac:dyDescent="0.25">
      <c r="A23" s="108"/>
      <c r="B23" s="108"/>
      <c r="C23" s="91" t="s">
        <v>197</v>
      </c>
    </row>
    <row r="24" spans="1:3" x14ac:dyDescent="0.25">
      <c r="A24" s="108"/>
      <c r="B24" s="108"/>
      <c r="C24" s="91" t="s">
        <v>198</v>
      </c>
    </row>
    <row r="25" spans="1:3" x14ac:dyDescent="0.25">
      <c r="A25" s="108"/>
      <c r="B25" s="108"/>
      <c r="C25" s="91" t="s">
        <v>199</v>
      </c>
    </row>
    <row r="26" spans="1:3" x14ac:dyDescent="0.25">
      <c r="A26" s="108"/>
      <c r="B26" s="108"/>
      <c r="C26" s="91" t="s">
        <v>200</v>
      </c>
    </row>
    <row r="27" spans="1:3" ht="25.5" x14ac:dyDescent="0.25">
      <c r="A27" s="87">
        <v>5</v>
      </c>
      <c r="B27" s="87" t="s">
        <v>201</v>
      </c>
      <c r="C27" s="91" t="s">
        <v>202</v>
      </c>
    </row>
    <row r="28" spans="1:3" ht="25.5" x14ac:dyDescent="0.25">
      <c r="A28" s="87">
        <v>6</v>
      </c>
      <c r="B28" s="87" t="s">
        <v>203</v>
      </c>
      <c r="C28" s="92" t="s">
        <v>204</v>
      </c>
    </row>
    <row r="29" spans="1:3" ht="25.5" x14ac:dyDescent="0.25">
      <c r="A29" s="108">
        <v>7</v>
      </c>
      <c r="B29" s="108" t="s">
        <v>205</v>
      </c>
      <c r="C29" s="91" t="s">
        <v>208</v>
      </c>
    </row>
    <row r="30" spans="1:3" ht="25.5" x14ac:dyDescent="0.25">
      <c r="A30" s="108"/>
      <c r="B30" s="108"/>
      <c r="C30" s="91" t="s">
        <v>206</v>
      </c>
    </row>
    <row r="31" spans="1:3" x14ac:dyDescent="0.25">
      <c r="A31" s="108"/>
      <c r="B31" s="108"/>
      <c r="C31" s="91" t="s">
        <v>207</v>
      </c>
    </row>
    <row r="32" spans="1:3" x14ac:dyDescent="0.25">
      <c r="A32" s="108">
        <v>8</v>
      </c>
      <c r="B32" s="108" t="s">
        <v>209</v>
      </c>
      <c r="C32" s="92" t="s">
        <v>213</v>
      </c>
    </row>
    <row r="33" spans="1:3" ht="25.5" x14ac:dyDescent="0.25">
      <c r="A33" s="108"/>
      <c r="B33" s="108"/>
      <c r="C33" s="91" t="s">
        <v>210</v>
      </c>
    </row>
    <row r="34" spans="1:3" ht="25.5" x14ac:dyDescent="0.25">
      <c r="A34" s="108"/>
      <c r="B34" s="108"/>
      <c r="C34" s="91" t="s">
        <v>211</v>
      </c>
    </row>
    <row r="35" spans="1:3" ht="25.5" x14ac:dyDescent="0.25">
      <c r="A35" s="108"/>
      <c r="B35" s="108"/>
      <c r="C35" s="91" t="s">
        <v>212</v>
      </c>
    </row>
    <row r="36" spans="1:3" x14ac:dyDescent="0.25">
      <c r="A36" s="108">
        <v>9</v>
      </c>
      <c r="B36" s="108" t="s">
        <v>214</v>
      </c>
      <c r="C36" s="91" t="s">
        <v>216</v>
      </c>
    </row>
    <row r="37" spans="1:3" ht="51" x14ac:dyDescent="0.25">
      <c r="A37" s="108"/>
      <c r="B37" s="108"/>
      <c r="C37" s="91" t="s">
        <v>215</v>
      </c>
    </row>
  </sheetData>
  <mergeCells count="13">
    <mergeCell ref="B36:B37"/>
    <mergeCell ref="A36:A37"/>
    <mergeCell ref="B15:B26"/>
    <mergeCell ref="A15:A26"/>
    <mergeCell ref="B29:B31"/>
    <mergeCell ref="A29:A31"/>
    <mergeCell ref="B32:B35"/>
    <mergeCell ref="A32:A35"/>
    <mergeCell ref="A1:C1"/>
    <mergeCell ref="A5:A6"/>
    <mergeCell ref="B5:B6"/>
    <mergeCell ref="A7:A13"/>
    <mergeCell ref="B7:B13"/>
  </mergeCell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2:F12"/>
  <sheetViews>
    <sheetView topLeftCell="A7" workbookViewId="0">
      <selection activeCell="B6" sqref="B6:F6"/>
    </sheetView>
  </sheetViews>
  <sheetFormatPr defaultColWidth="8.85546875" defaultRowHeight="15" x14ac:dyDescent="0.25"/>
  <cols>
    <col min="1" max="1" width="34.42578125" style="24" customWidth="1"/>
    <col min="2" max="2" width="11.28515625" style="37" customWidth="1"/>
    <col min="3" max="3" width="19.140625" style="1" customWidth="1"/>
    <col min="4" max="4" width="6.140625" style="1" customWidth="1"/>
    <col min="5" max="5" width="12" style="1" customWidth="1"/>
    <col min="6" max="6" width="32.5703125" style="1" customWidth="1"/>
    <col min="7" max="7" width="64.140625" style="1" customWidth="1"/>
    <col min="8" max="16384" width="8.85546875" style="1"/>
  </cols>
  <sheetData>
    <row r="2" spans="1:6" ht="26.25" x14ac:dyDescent="0.4">
      <c r="A2" s="26" t="s">
        <v>46</v>
      </c>
      <c r="B2" s="38"/>
    </row>
    <row r="4" spans="1:6" s="67" customFormat="1" ht="50.25" customHeight="1" x14ac:dyDescent="0.3">
      <c r="A4" s="109" t="s">
        <v>25</v>
      </c>
      <c r="B4" s="109"/>
      <c r="C4" s="109"/>
      <c r="D4" s="109"/>
      <c r="E4" s="109"/>
      <c r="F4" s="109"/>
    </row>
    <row r="5" spans="1:6" x14ac:dyDescent="0.25">
      <c r="A5" s="53" t="s">
        <v>3</v>
      </c>
      <c r="B5" s="111"/>
      <c r="C5" s="111"/>
      <c r="D5" s="111"/>
      <c r="E5" s="111"/>
      <c r="F5" s="111"/>
    </row>
    <row r="6" spans="1:6" ht="75" customHeight="1" x14ac:dyDescent="0.25">
      <c r="A6" s="75" t="s">
        <v>50</v>
      </c>
      <c r="B6" s="112" t="s">
        <v>51</v>
      </c>
      <c r="C6" s="112"/>
      <c r="D6" s="112"/>
      <c r="E6" s="112"/>
      <c r="F6" s="112"/>
    </row>
    <row r="7" spans="1:6" ht="75" customHeight="1" x14ac:dyDescent="0.25">
      <c r="A7" s="41" t="s">
        <v>9</v>
      </c>
      <c r="B7" s="110" t="s">
        <v>39</v>
      </c>
      <c r="C7" s="110"/>
      <c r="D7" s="110"/>
      <c r="E7" s="110"/>
      <c r="F7" s="110"/>
    </row>
    <row r="8" spans="1:6" ht="86.25" customHeight="1" x14ac:dyDescent="0.25">
      <c r="A8" s="54" t="s">
        <v>22</v>
      </c>
      <c r="B8" s="110" t="s">
        <v>32</v>
      </c>
      <c r="C8" s="110"/>
      <c r="D8" s="110"/>
      <c r="E8" s="110"/>
      <c r="F8" s="110"/>
    </row>
    <row r="9" spans="1:6" ht="84" customHeight="1" x14ac:dyDescent="0.25">
      <c r="A9" s="42" t="s">
        <v>19</v>
      </c>
      <c r="B9" s="110" t="s">
        <v>33</v>
      </c>
      <c r="C9" s="110"/>
      <c r="D9" s="110"/>
      <c r="E9" s="110"/>
      <c r="F9" s="110"/>
    </row>
    <row r="10" spans="1:6" ht="96.75" customHeight="1" x14ac:dyDescent="0.25">
      <c r="A10" s="43" t="s">
        <v>20</v>
      </c>
      <c r="B10" s="110" t="s">
        <v>34</v>
      </c>
      <c r="C10" s="110"/>
      <c r="D10" s="110"/>
      <c r="E10" s="110"/>
      <c r="F10" s="110"/>
    </row>
    <row r="11" spans="1:6" ht="41.25" customHeight="1" x14ac:dyDescent="0.25">
      <c r="A11" s="27" t="s">
        <v>21</v>
      </c>
      <c r="B11" s="110" t="s">
        <v>24</v>
      </c>
      <c r="C11" s="110"/>
      <c r="D11" s="110"/>
      <c r="E11" s="110"/>
      <c r="F11" s="110"/>
    </row>
    <row r="12" spans="1:6" ht="70.5" customHeight="1" x14ac:dyDescent="0.25">
      <c r="A12" s="109" t="s">
        <v>31</v>
      </c>
      <c r="B12" s="109"/>
      <c r="C12" s="109"/>
      <c r="D12" s="109"/>
      <c r="E12" s="109"/>
      <c r="F12" s="109"/>
    </row>
  </sheetData>
  <mergeCells count="9">
    <mergeCell ref="A12:F12"/>
    <mergeCell ref="B11:F11"/>
    <mergeCell ref="A4:F4"/>
    <mergeCell ref="B5:F5"/>
    <mergeCell ref="B7:F7"/>
    <mergeCell ref="B8:F8"/>
    <mergeCell ref="B9:F9"/>
    <mergeCell ref="B10:F10"/>
    <mergeCell ref="B6:F6"/>
  </mergeCells>
  <pageMargins left="0.7" right="0.7" top="0.75" bottom="0.75" header="0.3" footer="0.3"/>
  <pageSetup paperSize="9" orientation="portrait" horizontalDpi="4294967292" vertic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G35"/>
  <sheetViews>
    <sheetView tabSelected="1" workbookViewId="0">
      <selection activeCell="D25" sqref="D25"/>
    </sheetView>
  </sheetViews>
  <sheetFormatPr defaultColWidth="8.85546875" defaultRowHeight="15" x14ac:dyDescent="0.25"/>
  <cols>
    <col min="1" max="1" width="34.42578125" style="24" customWidth="1"/>
    <col min="2" max="2" width="11.28515625" style="37" customWidth="1"/>
    <col min="3" max="3" width="19.140625" customWidth="1"/>
    <col min="4" max="4" width="6.140625" customWidth="1"/>
    <col min="5" max="5" width="12" style="1" customWidth="1"/>
    <col min="6" max="6" width="20.42578125" customWidth="1"/>
    <col min="7" max="7" width="16.7109375" customWidth="1"/>
  </cols>
  <sheetData>
    <row r="1" spans="1:7" s="1" customFormat="1" x14ac:dyDescent="0.25">
      <c r="A1" s="24"/>
      <c r="B1" s="37"/>
    </row>
    <row r="2" spans="1:7" s="1" customFormat="1" ht="26.25" x14ac:dyDescent="0.4">
      <c r="A2" s="26" t="s">
        <v>15</v>
      </c>
      <c r="B2" s="38"/>
    </row>
    <row r="3" spans="1:7" s="1" customFormat="1" ht="26.25" x14ac:dyDescent="0.4">
      <c r="A3" s="26"/>
      <c r="B3" s="38"/>
    </row>
    <row r="4" spans="1:7" s="1" customFormat="1" ht="40.5" customHeight="1" x14ac:dyDescent="0.25">
      <c r="A4" s="113" t="str">
        <f>Frontsheet!C17</f>
        <v>&lt;INSERT BIDDER ORGANISATION NAME&gt;</v>
      </c>
      <c r="B4" s="113"/>
      <c r="C4" s="113"/>
      <c r="D4" s="113"/>
      <c r="E4" s="113"/>
    </row>
    <row r="5" spans="1:7" s="1" customFormat="1" ht="15.75" thickBot="1" x14ac:dyDescent="0.3">
      <c r="A5" s="24"/>
      <c r="B5" s="37"/>
    </row>
    <row r="6" spans="1:7" ht="19.5" thickBot="1" x14ac:dyDescent="0.35">
      <c r="A6" s="121" t="s">
        <v>26</v>
      </c>
      <c r="B6" s="122"/>
      <c r="C6" s="123"/>
      <c r="D6" s="124"/>
      <c r="E6" s="125" t="s">
        <v>27</v>
      </c>
      <c r="F6" s="30"/>
      <c r="G6" s="56"/>
    </row>
    <row r="7" spans="1:7" ht="30.75" customHeight="1" thickBot="1" x14ac:dyDescent="0.3">
      <c r="A7" s="59" t="s">
        <v>6</v>
      </c>
      <c r="B7" s="39" t="s">
        <v>14</v>
      </c>
      <c r="C7" s="57" t="s">
        <v>7</v>
      </c>
      <c r="D7" s="58" t="s">
        <v>23</v>
      </c>
      <c r="E7" s="126"/>
      <c r="F7" s="55"/>
      <c r="G7" s="30"/>
    </row>
    <row r="8" spans="1:7" ht="15.75" thickBot="1" x14ac:dyDescent="0.3">
      <c r="A8" s="114" t="s">
        <v>13</v>
      </c>
      <c r="B8" s="117">
        <v>25</v>
      </c>
      <c r="C8" s="61" t="str">
        <f>Definitions!$A$7</f>
        <v>Fully Met</v>
      </c>
      <c r="D8" s="62">
        <f>GEN!D12</f>
        <v>0</v>
      </c>
      <c r="E8" s="63">
        <f>D8*B8*4</f>
        <v>0</v>
      </c>
      <c r="F8" s="19"/>
      <c r="G8" s="34"/>
    </row>
    <row r="9" spans="1:7" ht="15.75" thickBot="1" x14ac:dyDescent="0.3">
      <c r="A9" s="115"/>
      <c r="B9" s="118"/>
      <c r="C9" s="54" t="str">
        <f>Definitions!$A$8</f>
        <v>Partially Met (&gt;70%)</v>
      </c>
      <c r="D9" s="36">
        <f>GEN!D13</f>
        <v>0</v>
      </c>
      <c r="E9" s="64">
        <f>D9*B8*2</f>
        <v>0</v>
      </c>
      <c r="F9" s="19"/>
      <c r="G9" s="34"/>
    </row>
    <row r="10" spans="1:7" ht="15.75" thickBot="1" x14ac:dyDescent="0.3">
      <c r="A10" s="115"/>
      <c r="B10" s="118"/>
      <c r="C10" s="42" t="str">
        <f>Definitions!$A$9</f>
        <v>Partially Met (LOW)</v>
      </c>
      <c r="D10" s="36">
        <f>GEN!D14</f>
        <v>0</v>
      </c>
      <c r="E10" s="64">
        <f>D10*B8*1</f>
        <v>0</v>
      </c>
      <c r="F10" s="19"/>
      <c r="G10" s="34"/>
    </row>
    <row r="11" spans="1:7" ht="15.75" thickBot="1" x14ac:dyDescent="0.3">
      <c r="A11" s="115"/>
      <c r="B11" s="118"/>
      <c r="C11" s="43" t="str">
        <f>Definitions!$A$10</f>
        <v>WILL Be Met</v>
      </c>
      <c r="D11" s="36">
        <f>GEN!D15</f>
        <v>0</v>
      </c>
      <c r="E11" s="64">
        <f>D11*B8*-2</f>
        <v>0</v>
      </c>
      <c r="F11" s="19"/>
      <c r="G11" s="34"/>
    </row>
    <row r="12" spans="1:7" ht="15.75" thickBot="1" x14ac:dyDescent="0.3">
      <c r="A12" s="116"/>
      <c r="B12" s="118"/>
      <c r="C12" s="45" t="str">
        <f>Definitions!$A$11</f>
        <v>NOT MET</v>
      </c>
      <c r="D12" s="65">
        <f>GEN!D16</f>
        <v>0</v>
      </c>
      <c r="E12" s="66">
        <f>D12*B8*-5</f>
        <v>0</v>
      </c>
      <c r="F12" s="19"/>
      <c r="G12" s="34"/>
    </row>
    <row r="13" spans="1:7" s="1" customFormat="1" ht="15.75" thickBot="1" x14ac:dyDescent="0.3">
      <c r="A13" s="114" t="s">
        <v>145</v>
      </c>
      <c r="B13" s="117">
        <v>25</v>
      </c>
      <c r="C13" s="61" t="str">
        <f>Definitions!$A$7</f>
        <v>Fully Met</v>
      </c>
      <c r="D13" s="62">
        <f>FIN!D11</f>
        <v>0</v>
      </c>
      <c r="E13" s="63">
        <f>D13*B13*4</f>
        <v>0</v>
      </c>
      <c r="F13" s="19"/>
      <c r="G13" s="34"/>
    </row>
    <row r="14" spans="1:7" s="1" customFormat="1" ht="15.75" thickBot="1" x14ac:dyDescent="0.3">
      <c r="A14" s="115"/>
      <c r="B14" s="118"/>
      <c r="C14" s="54" t="str">
        <f>Definitions!$A$8</f>
        <v>Partially Met (&gt;70%)</v>
      </c>
      <c r="D14" s="36">
        <f>FIN!D12</f>
        <v>0</v>
      </c>
      <c r="E14" s="64">
        <f>D14*B13*2</f>
        <v>0</v>
      </c>
      <c r="F14" s="19"/>
      <c r="G14" s="34"/>
    </row>
    <row r="15" spans="1:7" s="1" customFormat="1" ht="15.75" thickBot="1" x14ac:dyDescent="0.3">
      <c r="A15" s="115"/>
      <c r="B15" s="118"/>
      <c r="C15" s="42" t="str">
        <f>Definitions!$A$9</f>
        <v>Partially Met (LOW)</v>
      </c>
      <c r="D15" s="36">
        <f>FIN!D13</f>
        <v>0</v>
      </c>
      <c r="E15" s="64">
        <f>D15*B13*1</f>
        <v>0</v>
      </c>
      <c r="F15" s="19"/>
      <c r="G15" s="34"/>
    </row>
    <row r="16" spans="1:7" s="1" customFormat="1" ht="15.75" thickBot="1" x14ac:dyDescent="0.3">
      <c r="A16" s="115"/>
      <c r="B16" s="118"/>
      <c r="C16" s="43" t="str">
        <f>Definitions!$A$10</f>
        <v>WILL Be Met</v>
      </c>
      <c r="D16" s="36">
        <f>FIN!D14</f>
        <v>0</v>
      </c>
      <c r="E16" s="64">
        <f>D16*B13*-2</f>
        <v>0</v>
      </c>
      <c r="F16" s="19"/>
      <c r="G16" s="34"/>
    </row>
    <row r="17" spans="1:7" s="1" customFormat="1" ht="15.75" thickBot="1" x14ac:dyDescent="0.3">
      <c r="A17" s="116"/>
      <c r="B17" s="118"/>
      <c r="C17" s="45" t="str">
        <f>Definitions!$A$11</f>
        <v>NOT MET</v>
      </c>
      <c r="D17" s="65">
        <f>FIN!D15</f>
        <v>0</v>
      </c>
      <c r="E17" s="66">
        <f>D17*B13*-5</f>
        <v>0</v>
      </c>
      <c r="F17" s="19"/>
      <c r="G17" s="34"/>
    </row>
    <row r="18" spans="1:7" s="1" customFormat="1" ht="15.75" thickBot="1" x14ac:dyDescent="0.3">
      <c r="A18" s="114" t="s">
        <v>146</v>
      </c>
      <c r="B18" s="117">
        <v>25</v>
      </c>
      <c r="C18" s="61" t="str">
        <f>Definitions!$A$7</f>
        <v>Fully Met</v>
      </c>
      <c r="D18" s="62">
        <f>OPS!D22</f>
        <v>0</v>
      </c>
      <c r="E18" s="63">
        <f>D18*B18*4</f>
        <v>0</v>
      </c>
      <c r="F18" s="19"/>
      <c r="G18" s="34"/>
    </row>
    <row r="19" spans="1:7" s="1" customFormat="1" ht="15.75" thickBot="1" x14ac:dyDescent="0.3">
      <c r="A19" s="115"/>
      <c r="B19" s="118"/>
      <c r="C19" s="54" t="str">
        <f>Definitions!$A$8</f>
        <v>Partially Met (&gt;70%)</v>
      </c>
      <c r="D19" s="36">
        <f>OPS!D23</f>
        <v>0</v>
      </c>
      <c r="E19" s="64">
        <f>D19*B18*2</f>
        <v>0</v>
      </c>
      <c r="F19" s="19"/>
      <c r="G19" s="34"/>
    </row>
    <row r="20" spans="1:7" s="1" customFormat="1" ht="15.75" thickBot="1" x14ac:dyDescent="0.3">
      <c r="A20" s="115"/>
      <c r="B20" s="118"/>
      <c r="C20" s="42" t="str">
        <f>Definitions!$A$9</f>
        <v>Partially Met (LOW)</v>
      </c>
      <c r="D20" s="36">
        <f>OPS!D24</f>
        <v>0</v>
      </c>
      <c r="E20" s="64">
        <f>D20*B18*1</f>
        <v>0</v>
      </c>
      <c r="F20" s="19"/>
      <c r="G20" s="34"/>
    </row>
    <row r="21" spans="1:7" s="1" customFormat="1" ht="15.75" thickBot="1" x14ac:dyDescent="0.3">
      <c r="A21" s="115"/>
      <c r="B21" s="118"/>
      <c r="C21" s="43" t="str">
        <f>Definitions!$A$10</f>
        <v>WILL Be Met</v>
      </c>
      <c r="D21" s="36">
        <f>OPS!D25</f>
        <v>0</v>
      </c>
      <c r="E21" s="64">
        <f>D21*B18*-2</f>
        <v>0</v>
      </c>
      <c r="F21" s="19"/>
      <c r="G21" s="34"/>
    </row>
    <row r="22" spans="1:7" s="1" customFormat="1" ht="15.75" thickBot="1" x14ac:dyDescent="0.3">
      <c r="A22" s="116"/>
      <c r="B22" s="118"/>
      <c r="C22" s="45" t="str">
        <f>Definitions!$A$11</f>
        <v>NOT MET</v>
      </c>
      <c r="D22" s="65">
        <f>OPS!D26</f>
        <v>0</v>
      </c>
      <c r="E22" s="66">
        <f>D22*B18*-5</f>
        <v>0</v>
      </c>
      <c r="F22" s="19"/>
      <c r="G22" s="34"/>
    </row>
    <row r="23" spans="1:7" s="1" customFormat="1" ht="15.75" thickBot="1" x14ac:dyDescent="0.3">
      <c r="A23" s="50" t="s">
        <v>147</v>
      </c>
      <c r="B23" s="117">
        <v>25</v>
      </c>
      <c r="C23" s="61" t="str">
        <f>Definitions!$A$7</f>
        <v>Fully Met</v>
      </c>
      <c r="D23" s="65">
        <f>OPS!E27</f>
        <v>0</v>
      </c>
      <c r="E23" s="63">
        <f>D23*B23*4</f>
        <v>0</v>
      </c>
    </row>
    <row r="24" spans="1:7" s="1" customFormat="1" ht="15.75" thickBot="1" x14ac:dyDescent="0.3">
      <c r="A24" s="51"/>
      <c r="B24" s="118"/>
      <c r="C24" s="54" t="str">
        <f>Definitions!$A$8</f>
        <v>Partially Met (&gt;70%)</v>
      </c>
      <c r="D24" s="65">
        <f>OPS!E28</f>
        <v>0</v>
      </c>
      <c r="E24" s="64">
        <f>D24*B23*2</f>
        <v>0</v>
      </c>
    </row>
    <row r="25" spans="1:7" s="1" customFormat="1" ht="15.75" thickBot="1" x14ac:dyDescent="0.3">
      <c r="A25" s="51"/>
      <c r="B25" s="118"/>
      <c r="C25" s="42" t="str">
        <f>Definitions!$A$9</f>
        <v>Partially Met (LOW)</v>
      </c>
      <c r="D25" s="65">
        <f>OPS!E29</f>
        <v>0</v>
      </c>
      <c r="E25" s="64">
        <f>D25*B23*1</f>
        <v>0</v>
      </c>
    </row>
    <row r="26" spans="1:7" s="1" customFormat="1" ht="15.75" thickBot="1" x14ac:dyDescent="0.3">
      <c r="A26" s="51"/>
      <c r="B26" s="118"/>
      <c r="C26" s="43" t="str">
        <f>Definitions!$A$10</f>
        <v>WILL Be Met</v>
      </c>
      <c r="D26" s="65">
        <f>OPS!E30</f>
        <v>0</v>
      </c>
      <c r="E26" s="64">
        <f>D26*B23*-2</f>
        <v>0</v>
      </c>
    </row>
    <row r="27" spans="1:7" s="1" customFormat="1" ht="15.75" thickBot="1" x14ac:dyDescent="0.3">
      <c r="A27" s="52"/>
      <c r="B27" s="118"/>
      <c r="C27" s="45" t="str">
        <f>Definitions!$A$11</f>
        <v>NOT MET</v>
      </c>
      <c r="D27" s="65">
        <f>OPS!E31</f>
        <v>0</v>
      </c>
      <c r="E27" s="66">
        <f>D27*B23*-5</f>
        <v>0</v>
      </c>
    </row>
    <row r="28" spans="1:7" x14ac:dyDescent="0.25">
      <c r="B28" s="44">
        <f>SUM(B8:B27)</f>
        <v>100</v>
      </c>
    </row>
    <row r="29" spans="1:7" ht="15.75" thickBot="1" x14ac:dyDescent="0.3">
      <c r="E29"/>
    </row>
    <row r="30" spans="1:7" x14ac:dyDescent="0.25">
      <c r="A30" s="114" t="s">
        <v>1</v>
      </c>
      <c r="B30" s="127"/>
      <c r="C30" s="61" t="str">
        <f>Definitions!$A$7</f>
        <v>Fully Met</v>
      </c>
      <c r="D30" s="63">
        <f>SUM(D8,D13,D18,D23)</f>
        <v>0</v>
      </c>
      <c r="E30"/>
    </row>
    <row r="31" spans="1:7" x14ac:dyDescent="0.25">
      <c r="A31" s="119"/>
      <c r="B31" s="128"/>
      <c r="C31" s="54" t="str">
        <f>Definitions!$A$8</f>
        <v>Partially Met (&gt;70%)</v>
      </c>
      <c r="D31" s="64">
        <f>SUM(D9,D14,D19,D24,)</f>
        <v>0</v>
      </c>
      <c r="E31"/>
    </row>
    <row r="32" spans="1:7" x14ac:dyDescent="0.25">
      <c r="A32" s="119"/>
      <c r="B32" s="128"/>
      <c r="C32" s="42" t="str">
        <f>Definitions!$A$9</f>
        <v>Partially Met (LOW)</v>
      </c>
      <c r="D32" s="64">
        <f>SUM(D10,D15,D20,D25,)</f>
        <v>0</v>
      </c>
      <c r="E32"/>
    </row>
    <row r="33" spans="1:5" x14ac:dyDescent="0.25">
      <c r="A33" s="119"/>
      <c r="B33" s="128"/>
      <c r="C33" s="43" t="str">
        <f>Definitions!$A$10</f>
        <v>WILL Be Met</v>
      </c>
      <c r="D33" s="64">
        <f>SUM(D11,D16,D21,D26,)</f>
        <v>0</v>
      </c>
      <c r="E33"/>
    </row>
    <row r="34" spans="1:5" ht="15.75" thickBot="1" x14ac:dyDescent="0.3">
      <c r="A34" s="120"/>
      <c r="B34" s="129"/>
      <c r="C34" s="45" t="str">
        <f>Definitions!$A$11</f>
        <v>NOT MET</v>
      </c>
      <c r="D34" s="64">
        <f>SUM(D12,D17,D22,D27,)</f>
        <v>0</v>
      </c>
      <c r="E34"/>
    </row>
    <row r="35" spans="1:5" x14ac:dyDescent="0.25">
      <c r="D35" s="60">
        <f>SUM(D30:D34)</f>
        <v>0</v>
      </c>
      <c r="E35" s="30"/>
    </row>
  </sheetData>
  <mergeCells count="12">
    <mergeCell ref="A4:E4"/>
    <mergeCell ref="A18:A22"/>
    <mergeCell ref="B18:B22"/>
    <mergeCell ref="A30:A34"/>
    <mergeCell ref="A6:D6"/>
    <mergeCell ref="A8:A12"/>
    <mergeCell ref="A13:A17"/>
    <mergeCell ref="B8:B12"/>
    <mergeCell ref="B13:B17"/>
    <mergeCell ref="B23:B27"/>
    <mergeCell ref="E6:E7"/>
    <mergeCell ref="B30:B34"/>
  </mergeCells>
  <phoneticPr fontId="5" type="noConversion"/>
  <conditionalFormatting sqref="B28">
    <cfRule type="cellIs" dxfId="71" priority="1" stopIfTrue="1" operator="equal">
      <formula>100</formula>
    </cfRule>
    <cfRule type="cellIs" dxfId="70" priority="2" stopIfTrue="1" operator="lessThan">
      <formula>100</formula>
    </cfRule>
    <cfRule type="cellIs" dxfId="69" priority="3" stopIfTrue="1" operator="greaterThan">
      <formula>100</formula>
    </cfRule>
    <cfRule type="colorScale" priority="4">
      <colorScale>
        <cfvo type="min"/>
        <cfvo type="percentile" val="50"/>
        <cfvo type="max"/>
        <color rgb="FFF8696B"/>
        <color rgb="FFFFEB84"/>
        <color rgb="FF63BE7B"/>
      </colorScale>
    </cfRule>
    <cfRule type="cellIs" dxfId="68" priority="5" stopIfTrue="1" operator="equal">
      <formula>100</formula>
    </cfRule>
    <cfRule type="cellIs" dxfId="67" priority="6" stopIfTrue="1" operator="greaterThan">
      <formula>105</formula>
    </cfRule>
    <cfRule type="cellIs" dxfId="66" priority="7" stopIfTrue="1" operator="greaterThan">
      <formula>105</formula>
    </cfRule>
    <cfRule type="cellIs" dxfId="65" priority="8" stopIfTrue="1" operator="greaterThan">
      <formula>100</formula>
    </cfRule>
  </conditionalFormatting>
  <pageMargins left="0.7" right="0.7" top="0.75" bottom="0.75" header="0.3" footer="0.3"/>
  <pageSetup paperSize="9" orientation="portrait" horizontalDpi="4294967292" verticalDpi="4294967292"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F8"/>
  <sheetViews>
    <sheetView topLeftCell="A13" workbookViewId="0">
      <selection activeCell="B24" sqref="B24"/>
    </sheetView>
  </sheetViews>
  <sheetFormatPr defaultColWidth="11.42578125" defaultRowHeight="15" x14ac:dyDescent="0.25"/>
  <cols>
    <col min="1" max="1" width="11.7109375" style="1" customWidth="1"/>
    <col min="2" max="2" width="55.140625" style="1" customWidth="1"/>
    <col min="3" max="3" width="19" style="1" customWidth="1"/>
    <col min="4" max="4" width="21" style="1" customWidth="1"/>
    <col min="5" max="5" width="69" style="1" customWidth="1"/>
    <col min="6" max="6" width="46" style="25" customWidth="1"/>
    <col min="7" max="7" width="11.42578125" style="1" customWidth="1"/>
    <col min="8" max="16384" width="11.42578125" style="1"/>
  </cols>
  <sheetData>
    <row r="1" spans="1:6" ht="15.75" thickBot="1" x14ac:dyDescent="0.3">
      <c r="A1" s="4"/>
      <c r="B1" s="5" t="s">
        <v>16</v>
      </c>
      <c r="C1" s="5"/>
      <c r="D1" s="14" t="str">
        <f>'Compliance Grid'!A4</f>
        <v>&lt;INSERT BIDDER ORGANISATION NAME&gt;</v>
      </c>
      <c r="E1" s="69"/>
    </row>
    <row r="2" spans="1:6" ht="45" x14ac:dyDescent="0.25">
      <c r="A2" s="3" t="s">
        <v>8</v>
      </c>
      <c r="B2" s="18" t="s">
        <v>52</v>
      </c>
      <c r="C2" s="18" t="s">
        <v>2</v>
      </c>
      <c r="D2" s="18" t="s">
        <v>17</v>
      </c>
      <c r="E2" s="68" t="s">
        <v>18</v>
      </c>
      <c r="F2" s="11" t="s">
        <v>36</v>
      </c>
    </row>
    <row r="3" spans="1:6" ht="57" x14ac:dyDescent="0.25">
      <c r="A3" s="15" t="s">
        <v>53</v>
      </c>
      <c r="B3" s="16" t="s">
        <v>158</v>
      </c>
      <c r="C3" s="16" t="s">
        <v>0</v>
      </c>
      <c r="D3" s="8"/>
      <c r="E3" s="70"/>
      <c r="F3" s="36"/>
    </row>
    <row r="4" spans="1:6" ht="57" x14ac:dyDescent="0.25">
      <c r="A4" s="15" t="s">
        <v>54</v>
      </c>
      <c r="B4" s="16" t="s">
        <v>159</v>
      </c>
      <c r="C4" s="16" t="s">
        <v>4</v>
      </c>
      <c r="D4" s="8"/>
      <c r="E4" s="70"/>
      <c r="F4" s="36"/>
    </row>
    <row r="5" spans="1:6" ht="42.75" x14ac:dyDescent="0.25">
      <c r="A5" s="15" t="s">
        <v>55</v>
      </c>
      <c r="B5" s="16" t="s">
        <v>160</v>
      </c>
      <c r="C5" s="16" t="s">
        <v>4</v>
      </c>
      <c r="D5" s="8"/>
      <c r="E5" s="70"/>
      <c r="F5" s="36"/>
    </row>
    <row r="6" spans="1:6" ht="57" x14ac:dyDescent="0.25">
      <c r="A6" s="15" t="s">
        <v>56</v>
      </c>
      <c r="B6" s="16" t="s">
        <v>161</v>
      </c>
      <c r="C6" s="16" t="s">
        <v>4</v>
      </c>
      <c r="D6" s="8"/>
      <c r="E6" s="70"/>
      <c r="F6" s="36"/>
    </row>
    <row r="7" spans="1:6" ht="57" x14ac:dyDescent="0.25">
      <c r="A7" s="15" t="s">
        <v>57</v>
      </c>
      <c r="B7" s="16" t="s">
        <v>162</v>
      </c>
      <c r="C7" s="16" t="s">
        <v>4</v>
      </c>
      <c r="D7" s="8"/>
      <c r="E7" s="70"/>
      <c r="F7" s="36"/>
    </row>
    <row r="8" spans="1:6" ht="42.75" x14ac:dyDescent="0.25">
      <c r="A8" s="15" t="s">
        <v>70</v>
      </c>
      <c r="B8" s="16" t="s">
        <v>71</v>
      </c>
      <c r="C8" s="16" t="s">
        <v>4</v>
      </c>
      <c r="D8" s="8"/>
      <c r="E8" s="9"/>
      <c r="F8" s="36"/>
    </row>
  </sheetData>
  <conditionalFormatting sqref="C3:C8">
    <cfRule type="cellIs" dxfId="64" priority="1" stopIfTrue="1" operator="equal">
      <formula>"Out"</formula>
    </cfRule>
    <cfRule type="cellIs" dxfId="63" priority="2" stopIfTrue="1" operator="equal">
      <formula>"In"</formula>
    </cfRule>
  </conditionalFormatting>
  <dataValidations count="1">
    <dataValidation type="list" allowBlank="1" showInputMessage="1" showErrorMessage="1" sqref="D3:D7">
      <formula1>comp</formula1>
    </dataValidation>
  </dataValidation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ellIs" priority="3" stopIfTrue="1" operator="equal" id="{2D73FCFA-88ED-4B55-B238-229850E23B7F}">
            <xm:f>Definitions!$A$11</xm:f>
            <x14:dxf>
              <fill>
                <patternFill>
                  <bgColor rgb="FFFF0000"/>
                </patternFill>
              </fill>
            </x14:dxf>
          </x14:cfRule>
          <x14:cfRule type="cellIs" priority="4" stopIfTrue="1" operator="equal" id="{6BD2D5FD-7C29-458F-8DAD-B23811EF9306}">
            <xm:f>Definitions!$A$10</xm:f>
            <x14:dxf>
              <fill>
                <patternFill>
                  <bgColor theme="5" tint="0.39994506668294322"/>
                </patternFill>
              </fill>
            </x14:dxf>
          </x14:cfRule>
          <x14:cfRule type="cellIs" priority="5" stopIfTrue="1" operator="equal" id="{91B32D2D-07AA-40BA-A0FA-5AA8F9CF6470}">
            <xm:f>Definitions!$A$9</xm:f>
            <x14:dxf>
              <fill>
                <patternFill>
                  <bgColor rgb="FFFFC000"/>
                </patternFill>
              </fill>
            </x14:dxf>
          </x14:cfRule>
          <x14:cfRule type="cellIs" priority="6" stopIfTrue="1" operator="equal" id="{53EAF7AB-2EFF-4D9D-9D96-7DC08155BE4C}">
            <xm:f>Definitions!$A$8</xm:f>
            <x14:dxf>
              <fill>
                <patternFill>
                  <bgColor rgb="FFFFFF00"/>
                </patternFill>
              </fill>
            </x14:dxf>
          </x14:cfRule>
          <x14:cfRule type="cellIs" priority="7" stopIfTrue="1" operator="equal" id="{DBBD6DEB-672D-4989-B747-37C339BD1C0F}">
            <xm:f>Definitions!$A$7</xm:f>
            <x14:dxf>
              <fill>
                <patternFill>
                  <bgColor rgb="FF00B050"/>
                </patternFill>
              </fill>
            </x14:dxf>
          </x14:cfRule>
          <xm:sqref>D6:D7</xm:sqref>
        </x14:conditionalFormatting>
        <x14:conditionalFormatting xmlns:xm="http://schemas.microsoft.com/office/excel/2006/main">
          <x14:cfRule type="cellIs" priority="8" operator="equal" id="{4CE23C08-5C8B-4199-BAC6-49F7FE8AA77B}">
            <xm:f>Definitions!$A$8</xm:f>
            <x14:dxf>
              <fill>
                <patternFill>
                  <bgColor rgb="FFFFFF00"/>
                </patternFill>
              </fill>
            </x14:dxf>
          </x14:cfRule>
          <x14:cfRule type="cellIs" priority="9" operator="equal" id="{6E2DE039-9A90-404C-B75A-D2111EC82F88}">
            <xm:f>Definitions!$A$7</xm:f>
            <x14:dxf>
              <fill>
                <patternFill>
                  <bgColor rgb="FF00B050"/>
                </patternFill>
              </fill>
            </x14:dxf>
          </x14:cfRule>
          <xm:sqref>D3</xm:sqref>
        </x14:conditionalFormatting>
        <x14:conditionalFormatting xmlns:xm="http://schemas.microsoft.com/office/excel/2006/main">
          <x14:cfRule type="cellIs" priority="10" operator="equal" id="{596463C9-035F-4D26-9AE5-65274248BC01}">
            <xm:f>Definitions!$A$11</xm:f>
            <x14:dxf>
              <fill>
                <patternFill>
                  <bgColor rgb="FFFF0000"/>
                </patternFill>
              </fill>
            </x14:dxf>
          </x14:cfRule>
          <x14:cfRule type="cellIs" priority="11" operator="equal" id="{87D5634F-0284-496D-84AD-8F39992FD175}">
            <xm:f>Definitions!$A$10</xm:f>
            <x14:dxf>
              <fill>
                <patternFill>
                  <bgColor theme="5" tint="0.59996337778862885"/>
                </patternFill>
              </fill>
            </x14:dxf>
          </x14:cfRule>
          <x14:cfRule type="cellIs" priority="12" operator="equal" id="{57E74371-4A13-4CCB-AAE8-A6BCC1B92F31}">
            <xm:f>Definitions!$A$9</xm:f>
            <x14:dxf>
              <font>
                <color auto="1"/>
              </font>
              <fill>
                <patternFill>
                  <bgColor rgb="FFFFC000"/>
                </patternFill>
              </fill>
            </x14:dxf>
          </x14:cfRule>
          <x14:cfRule type="cellIs" priority="13" operator="equal" id="{2F151469-B07B-4E65-A0F8-082AE033448F}">
            <xm:f>Definitions!$A$8</xm:f>
            <x14:dxf>
              <fill>
                <patternFill>
                  <bgColor rgb="FFFFFF00"/>
                </patternFill>
              </fill>
            </x14:dxf>
          </x14:cfRule>
          <x14:cfRule type="cellIs" priority="14" operator="equal" id="{7025A7D0-4F56-477E-B64E-4C44ACC05EC4}">
            <xm:f>Definitions!$A$7</xm:f>
            <x14:dxf>
              <fill>
                <patternFill>
                  <bgColor rgb="FF00B050"/>
                </patternFill>
              </fill>
            </x14:dxf>
          </x14:cfRule>
          <xm:sqref>D3:D7</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F18"/>
  <sheetViews>
    <sheetView topLeftCell="A7" workbookViewId="0">
      <selection activeCell="D12" sqref="D12"/>
    </sheetView>
  </sheetViews>
  <sheetFormatPr defaultColWidth="11.42578125" defaultRowHeight="15" x14ac:dyDescent="0.25"/>
  <cols>
    <col min="1" max="1" width="11.7109375" customWidth="1"/>
    <col min="2" max="2" width="55.140625" customWidth="1"/>
    <col min="3" max="3" width="19" customWidth="1"/>
    <col min="4" max="4" width="21" customWidth="1"/>
    <col min="5" max="5" width="69" customWidth="1"/>
    <col min="6" max="6" width="46" style="25" customWidth="1"/>
    <col min="7" max="7" width="11.42578125" customWidth="1"/>
  </cols>
  <sheetData>
    <row r="1" spans="1:6" ht="15.75" thickBot="1" x14ac:dyDescent="0.3">
      <c r="A1" s="4"/>
      <c r="B1" s="5" t="s">
        <v>16</v>
      </c>
      <c r="C1" s="5"/>
      <c r="D1" s="14" t="str">
        <f>'Compliance Grid'!A4</f>
        <v>&lt;INSERT BIDDER ORGANISATION NAME&gt;</v>
      </c>
      <c r="E1" s="69"/>
    </row>
    <row r="2" spans="1:6" ht="45" x14ac:dyDescent="0.25">
      <c r="A2" s="3" t="s">
        <v>8</v>
      </c>
      <c r="B2" s="18" t="s">
        <v>49</v>
      </c>
      <c r="C2" s="18" t="s">
        <v>5</v>
      </c>
      <c r="D2" s="18" t="s">
        <v>17</v>
      </c>
      <c r="E2" s="68" t="s">
        <v>18</v>
      </c>
      <c r="F2" s="11" t="s">
        <v>36</v>
      </c>
    </row>
    <row r="3" spans="1:6" s="1" customFormat="1" ht="57" x14ac:dyDescent="0.25">
      <c r="A3" s="15" t="s">
        <v>10</v>
      </c>
      <c r="B3" s="16" t="s">
        <v>58</v>
      </c>
      <c r="C3" s="16" t="s">
        <v>0</v>
      </c>
      <c r="D3" s="8"/>
      <c r="E3" s="70"/>
      <c r="F3" s="36"/>
    </row>
    <row r="4" spans="1:6" s="1" customFormat="1" ht="57" x14ac:dyDescent="0.25">
      <c r="A4" s="15" t="s">
        <v>11</v>
      </c>
      <c r="B4" s="16" t="s">
        <v>59</v>
      </c>
      <c r="C4" s="16" t="s">
        <v>4</v>
      </c>
      <c r="D4" s="8"/>
      <c r="E4" s="70"/>
      <c r="F4" s="36"/>
    </row>
    <row r="5" spans="1:6" s="1" customFormat="1" ht="42.75" x14ac:dyDescent="0.25">
      <c r="A5" s="15" t="s">
        <v>12</v>
      </c>
      <c r="B5" s="16" t="s">
        <v>150</v>
      </c>
      <c r="C5" s="16" t="s">
        <v>4</v>
      </c>
      <c r="D5" s="8"/>
      <c r="E5" s="70"/>
      <c r="F5" s="36"/>
    </row>
    <row r="6" spans="1:6" s="1" customFormat="1" ht="42.75" x14ac:dyDescent="0.25">
      <c r="A6" s="15" t="s">
        <v>148</v>
      </c>
      <c r="B6" s="16" t="s">
        <v>151</v>
      </c>
      <c r="C6" s="16" t="s">
        <v>4</v>
      </c>
      <c r="D6" s="8"/>
      <c r="E6" s="70"/>
      <c r="F6" s="36"/>
    </row>
    <row r="7" spans="1:6" s="1" customFormat="1" ht="42.75" x14ac:dyDescent="0.25">
      <c r="A7" s="15" t="s">
        <v>149</v>
      </c>
      <c r="B7" s="16" t="s">
        <v>152</v>
      </c>
      <c r="C7" s="16" t="s">
        <v>4</v>
      </c>
      <c r="D7" s="8"/>
      <c r="E7" s="70"/>
      <c r="F7" s="36"/>
    </row>
    <row r="8" spans="1:6" s="1" customFormat="1" ht="42.75" x14ac:dyDescent="0.25">
      <c r="A8" s="15" t="s">
        <v>153</v>
      </c>
      <c r="B8" s="16" t="s">
        <v>157</v>
      </c>
      <c r="C8" s="16" t="s">
        <v>4</v>
      </c>
      <c r="D8" s="8"/>
      <c r="E8" s="70"/>
      <c r="F8" s="36"/>
    </row>
    <row r="9" spans="1:6" s="1" customFormat="1" ht="42.75" x14ac:dyDescent="0.25">
      <c r="A9" s="15" t="s">
        <v>154</v>
      </c>
      <c r="B9" s="16" t="s">
        <v>155</v>
      </c>
      <c r="C9" s="16" t="s">
        <v>4</v>
      </c>
      <c r="D9" s="8"/>
      <c r="E9" s="70"/>
      <c r="F9" s="36"/>
    </row>
    <row r="10" spans="1:6" s="1" customFormat="1" ht="42.75" x14ac:dyDescent="0.25">
      <c r="A10" s="15" t="s">
        <v>156</v>
      </c>
      <c r="B10" s="16" t="s">
        <v>163</v>
      </c>
      <c r="C10" s="16" t="s">
        <v>4</v>
      </c>
      <c r="D10" s="8"/>
      <c r="E10" s="70"/>
      <c r="F10" s="36"/>
    </row>
    <row r="11" spans="1:6" s="1" customFormat="1" x14ac:dyDescent="0.25">
      <c r="A11" s="19"/>
      <c r="B11" s="32"/>
      <c r="C11" s="32"/>
      <c r="D11" s="33"/>
      <c r="E11" s="29"/>
      <c r="F11" s="25"/>
    </row>
    <row r="12" spans="1:6" x14ac:dyDescent="0.25">
      <c r="B12" s="20" t="s">
        <v>9</v>
      </c>
      <c r="C12" s="20"/>
      <c r="D12" s="1">
        <f>+COUNTIF(($D$3:$D$10),B12)</f>
        <v>0</v>
      </c>
    </row>
    <row r="13" spans="1:6" x14ac:dyDescent="0.25">
      <c r="B13" s="21" t="s">
        <v>22</v>
      </c>
      <c r="C13" s="21"/>
      <c r="D13" s="1">
        <f>+COUNTIF(($D$3:$D$10),B13)</f>
        <v>0</v>
      </c>
    </row>
    <row r="14" spans="1:6" x14ac:dyDescent="0.25">
      <c r="B14" s="22" t="s">
        <v>19</v>
      </c>
      <c r="C14" s="22"/>
      <c r="D14" s="1">
        <f>+COUNTIF(($D$3:$D$10),B14)</f>
        <v>0</v>
      </c>
    </row>
    <row r="15" spans="1:6" x14ac:dyDescent="0.25">
      <c r="B15" s="40" t="s">
        <v>20</v>
      </c>
      <c r="C15" s="40"/>
      <c r="D15" s="1">
        <f>+COUNTIF(($D$3:$D$10),B15)</f>
        <v>0</v>
      </c>
    </row>
    <row r="16" spans="1:6" x14ac:dyDescent="0.25">
      <c r="B16" s="23" t="s">
        <v>21</v>
      </c>
      <c r="C16" s="23"/>
      <c r="D16" s="1">
        <f>+COUNTIF(($D$3:$D$10),B16)</f>
        <v>0</v>
      </c>
    </row>
    <row r="17" spans="2:4" x14ac:dyDescent="0.25">
      <c r="B17" s="1"/>
      <c r="C17" s="1"/>
      <c r="D17" s="1"/>
    </row>
    <row r="18" spans="2:4" x14ac:dyDescent="0.25">
      <c r="B18" s="1"/>
      <c r="C18" s="1"/>
      <c r="D18" s="1"/>
    </row>
  </sheetData>
  <phoneticPr fontId="8" type="noConversion"/>
  <conditionalFormatting sqref="C3:C11">
    <cfRule type="cellIs" dxfId="50" priority="17" stopIfTrue="1" operator="equal">
      <formula>"Out"</formula>
    </cfRule>
    <cfRule type="cellIs" dxfId="49" priority="18" stopIfTrue="1" operator="equal">
      <formula>"In"</formula>
    </cfRule>
  </conditionalFormatting>
  <dataValidations count="1">
    <dataValidation type="list" allowBlank="1" showInputMessage="1" showErrorMessage="1" sqref="D3:D10">
      <formula1>comp</formula1>
    </dataValidation>
  </dataValidations>
  <pageMargins left="0.75000000000000011" right="0.75000000000000011" top="1" bottom="1" header="0.5" footer="0.5"/>
  <pageSetup paperSize="9" scale="63" fitToHeight="0" orientation="landscape" horizontalDpi="4294967292" verticalDpi="4294967292" r:id="rId1"/>
  <headerFooter alignWithMargins="0"/>
  <legacyDrawing r:id="rId2"/>
  <extLst>
    <ext xmlns:x14="http://schemas.microsoft.com/office/spreadsheetml/2009/9/main" uri="{78C0D931-6437-407d-A8EE-F0AAD7539E65}">
      <x14:conditionalFormattings>
        <x14:conditionalFormatting xmlns:xm="http://schemas.microsoft.com/office/excel/2006/main">
          <x14:cfRule type="cellIs" priority="24" operator="equal" id="{42AE3B7D-6949-46C1-9A7D-704560CE8CEB}">
            <xm:f>Definitions!$A$8</xm:f>
            <x14:dxf>
              <fill>
                <patternFill>
                  <bgColor rgb="FFFFFF00"/>
                </patternFill>
              </fill>
            </x14:dxf>
          </x14:cfRule>
          <x14:cfRule type="cellIs" priority="25" operator="equal" id="{265EF697-C540-4B70-A704-05BD411FB797}">
            <xm:f>Definitions!$A$7</xm:f>
            <x14:dxf>
              <fill>
                <patternFill>
                  <bgColor rgb="FF00B050"/>
                </patternFill>
              </fill>
            </x14:dxf>
          </x14:cfRule>
          <xm:sqref>D3</xm:sqref>
        </x14:conditionalFormatting>
        <x14:conditionalFormatting xmlns:xm="http://schemas.microsoft.com/office/excel/2006/main">
          <x14:cfRule type="cellIs" priority="26" operator="equal" id="{8CA085FC-B9A7-4ADF-A85F-A71E90641C1A}">
            <xm:f>Definitions!$A$11</xm:f>
            <x14:dxf>
              <fill>
                <patternFill>
                  <bgColor rgb="FFFF0000"/>
                </patternFill>
              </fill>
            </x14:dxf>
          </x14:cfRule>
          <x14:cfRule type="cellIs" priority="27" operator="equal" id="{E37A3F43-0B5A-4A93-A632-07C9344C306D}">
            <xm:f>Definitions!$A$10</xm:f>
            <x14:dxf>
              <fill>
                <patternFill>
                  <bgColor theme="5" tint="0.59996337778862885"/>
                </patternFill>
              </fill>
            </x14:dxf>
          </x14:cfRule>
          <x14:cfRule type="cellIs" priority="28" operator="equal" id="{4A8DFB55-685F-4B10-BF91-4E18D7E6E566}">
            <xm:f>Definitions!$A$9</xm:f>
            <x14:dxf>
              <font>
                <color auto="1"/>
              </font>
              <fill>
                <patternFill>
                  <bgColor rgb="FFFFC000"/>
                </patternFill>
              </fill>
            </x14:dxf>
          </x14:cfRule>
          <x14:cfRule type="cellIs" priority="29" operator="equal" id="{81EAD980-8154-4754-93DE-663F5FCD00F6}">
            <xm:f>Definitions!$A$8</xm:f>
            <x14:dxf>
              <fill>
                <patternFill>
                  <bgColor rgb="FFFFFF00"/>
                </patternFill>
              </fill>
            </x14:dxf>
          </x14:cfRule>
          <x14:cfRule type="cellIs" priority="30" operator="equal" id="{F71E4BB2-83B7-4473-B435-2C5E77677F5A}">
            <xm:f>Definitions!$A$7</xm:f>
            <x14:dxf>
              <fill>
                <patternFill>
                  <bgColor rgb="FF00B050"/>
                </patternFill>
              </fill>
            </x14:dxf>
          </x14:cfRule>
          <xm:sqref>D3:D10</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F18"/>
  <sheetViews>
    <sheetView zoomScaleNormal="100" workbookViewId="0">
      <pane ySplit="2" topLeftCell="A12" activePane="bottomLeft" state="frozen"/>
      <selection pane="bottomLeft" activeCell="A18" sqref="A18:XFD19"/>
    </sheetView>
  </sheetViews>
  <sheetFormatPr defaultColWidth="8.85546875" defaultRowHeight="15" x14ac:dyDescent="0.25"/>
  <cols>
    <col min="1" max="1" width="11.7109375" customWidth="1"/>
    <col min="2" max="2" width="50.28515625" customWidth="1"/>
    <col min="3" max="3" width="16.140625" style="1" customWidth="1"/>
    <col min="4" max="4" width="21" customWidth="1"/>
    <col min="5" max="5" width="69" customWidth="1"/>
    <col min="6" max="6" width="46" style="25" customWidth="1"/>
  </cols>
  <sheetData>
    <row r="1" spans="1:6" ht="15.75" thickBot="1" x14ac:dyDescent="0.3">
      <c r="A1" s="4"/>
      <c r="B1" s="5" t="s">
        <v>16</v>
      </c>
      <c r="C1" s="5"/>
      <c r="D1" s="14" t="str">
        <f>'Compliance Grid'!A4</f>
        <v>&lt;INSERT BIDDER ORGANISATION NAME&gt;</v>
      </c>
      <c r="E1" s="6"/>
    </row>
    <row r="2" spans="1:6" ht="45" x14ac:dyDescent="0.25">
      <c r="A2" s="3" t="s">
        <v>8</v>
      </c>
      <c r="B2" s="18" t="s">
        <v>60</v>
      </c>
      <c r="C2" s="18" t="s">
        <v>5</v>
      </c>
      <c r="D2" s="10" t="s">
        <v>17</v>
      </c>
      <c r="E2" s="10" t="s">
        <v>18</v>
      </c>
      <c r="F2" s="11" t="s">
        <v>36</v>
      </c>
    </row>
    <row r="3" spans="1:6" ht="202.5" customHeight="1" x14ac:dyDescent="0.25">
      <c r="A3" s="15" t="s">
        <v>61</v>
      </c>
      <c r="B3" s="16" t="s">
        <v>243</v>
      </c>
      <c r="C3" s="16" t="s">
        <v>0</v>
      </c>
      <c r="D3" s="8"/>
      <c r="E3" s="12"/>
      <c r="F3" s="36"/>
    </row>
    <row r="4" spans="1:6" s="17" customFormat="1" ht="28.5" x14ac:dyDescent="0.25">
      <c r="A4" s="15" t="s">
        <v>62</v>
      </c>
      <c r="B4" s="16" t="s">
        <v>164</v>
      </c>
      <c r="C4" s="16" t="s">
        <v>4</v>
      </c>
      <c r="D4" s="8"/>
      <c r="E4" s="12"/>
      <c r="F4" s="36"/>
    </row>
    <row r="5" spans="1:6" s="17" customFormat="1" ht="85.5" x14ac:dyDescent="0.25">
      <c r="A5" s="15" t="s">
        <v>63</v>
      </c>
      <c r="B5" s="16" t="s">
        <v>165</v>
      </c>
      <c r="C5" s="16" t="s">
        <v>4</v>
      </c>
      <c r="D5" s="8"/>
      <c r="E5" s="9"/>
      <c r="F5" s="36"/>
    </row>
    <row r="6" spans="1:6" s="17" customFormat="1" ht="128.25" x14ac:dyDescent="0.25">
      <c r="A6" s="15" t="s">
        <v>64</v>
      </c>
      <c r="B6" s="16" t="s">
        <v>81</v>
      </c>
      <c r="C6" s="16" t="s">
        <v>4</v>
      </c>
      <c r="D6" s="8"/>
      <c r="E6" s="71"/>
      <c r="F6" s="71"/>
    </row>
    <row r="7" spans="1:6" s="17" customFormat="1" ht="71.25" x14ac:dyDescent="0.25">
      <c r="A7" s="15" t="s">
        <v>82</v>
      </c>
      <c r="B7" s="16" t="s">
        <v>83</v>
      </c>
      <c r="C7" s="16" t="s">
        <v>4</v>
      </c>
      <c r="D7" s="8"/>
      <c r="E7" s="71"/>
      <c r="F7" s="71"/>
    </row>
    <row r="8" spans="1:6" s="17" customFormat="1" ht="71.25" x14ac:dyDescent="0.25">
      <c r="A8" s="15" t="s">
        <v>104</v>
      </c>
      <c r="B8" s="16" t="s">
        <v>105</v>
      </c>
      <c r="C8" s="16" t="s">
        <v>4</v>
      </c>
      <c r="D8" s="8"/>
      <c r="E8" s="71"/>
      <c r="F8" s="71"/>
    </row>
    <row r="9" spans="1:6" s="17" customFormat="1" ht="71.25" x14ac:dyDescent="0.25">
      <c r="A9" s="15" t="s">
        <v>245</v>
      </c>
      <c r="B9" s="16" t="s">
        <v>244</v>
      </c>
      <c r="C9" s="16" t="s">
        <v>4</v>
      </c>
      <c r="D9" s="8"/>
      <c r="E9" s="71"/>
      <c r="F9" s="71"/>
    </row>
    <row r="11" spans="1:6" x14ac:dyDescent="0.25">
      <c r="B11" s="20" t="s">
        <v>9</v>
      </c>
      <c r="C11" s="20"/>
      <c r="D11" s="1">
        <f>+COUNTIF(($D$3:$D$5),B11)</f>
        <v>0</v>
      </c>
    </row>
    <row r="12" spans="1:6" x14ac:dyDescent="0.25">
      <c r="A12" s="19"/>
      <c r="B12" s="21" t="s">
        <v>22</v>
      </c>
      <c r="C12" s="21"/>
      <c r="D12" s="1">
        <f>+COUNTIF(($D$3:$D$5),B12)</f>
        <v>0</v>
      </c>
    </row>
    <row r="13" spans="1:6" x14ac:dyDescent="0.25">
      <c r="A13" s="19"/>
      <c r="B13" s="22" t="s">
        <v>19</v>
      </c>
      <c r="C13" s="22"/>
      <c r="D13" s="1">
        <f>+COUNTIF(($D$3:$D$5),B13)</f>
        <v>0</v>
      </c>
    </row>
    <row r="14" spans="1:6" x14ac:dyDescent="0.25">
      <c r="A14" s="19"/>
      <c r="B14" s="40" t="s">
        <v>20</v>
      </c>
      <c r="C14" s="40"/>
      <c r="D14" s="1">
        <f>+COUNTIF(($D$3:$D$5),B14)</f>
        <v>0</v>
      </c>
    </row>
    <row r="15" spans="1:6" x14ac:dyDescent="0.25">
      <c r="A15" s="19"/>
      <c r="B15" s="23" t="s">
        <v>21</v>
      </c>
      <c r="C15" s="23"/>
      <c r="D15" s="1">
        <f>+COUNTIF(($D$3:$D$5),B15)</f>
        <v>0</v>
      </c>
    </row>
    <row r="16" spans="1:6" x14ac:dyDescent="0.25">
      <c r="A16" s="19"/>
      <c r="B16" s="1"/>
      <c r="D16" s="1"/>
    </row>
    <row r="18" spans="2:4" x14ac:dyDescent="0.25">
      <c r="B18" s="1"/>
      <c r="D18" s="1"/>
    </row>
  </sheetData>
  <autoFilter ref="A2:E6"/>
  <phoneticPr fontId="5" type="noConversion"/>
  <conditionalFormatting sqref="C3:C9">
    <cfRule type="cellIs" dxfId="41" priority="1" stopIfTrue="1" operator="equal">
      <formula>"Out"</formula>
    </cfRule>
    <cfRule type="cellIs" dxfId="40" priority="2" stopIfTrue="1" operator="equal">
      <formula>"In"</formula>
    </cfRule>
  </conditionalFormatting>
  <dataValidations count="1">
    <dataValidation type="list" allowBlank="1" showInputMessage="1" showErrorMessage="1" sqref="D3:D9">
      <formula1>$B$11:$B$15</formula1>
    </dataValidation>
  </dataValidations>
  <pageMargins left="0.7" right="0.7" top="0.75" bottom="0.75" header="0.3" footer="0.3"/>
  <pageSetup paperSize="9" orientation="portrait" horizontalDpi="4294967292" vertic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F27"/>
  <sheetViews>
    <sheetView topLeftCell="A19" workbookViewId="0">
      <selection activeCell="D32" sqref="D32:D33"/>
    </sheetView>
  </sheetViews>
  <sheetFormatPr defaultColWidth="8.85546875" defaultRowHeight="15" x14ac:dyDescent="0.25"/>
  <cols>
    <col min="1" max="1" width="11.7109375" style="1" customWidth="1"/>
    <col min="2" max="2" width="58.42578125" style="1" customWidth="1"/>
    <col min="3" max="3" width="16.140625" style="1" customWidth="1"/>
    <col min="4" max="4" width="21" style="1" customWidth="1"/>
    <col min="5" max="5" width="69" style="1" customWidth="1"/>
    <col min="6" max="6" width="46" style="25" customWidth="1"/>
    <col min="7" max="16384" width="8.85546875" style="1"/>
  </cols>
  <sheetData>
    <row r="1" spans="1:6" ht="15.75" thickBot="1" x14ac:dyDescent="0.3">
      <c r="A1" s="4"/>
      <c r="B1" s="5" t="s">
        <v>16</v>
      </c>
      <c r="C1" s="5"/>
      <c r="D1" s="14" t="str">
        <f>'Compliance Grid'!A4</f>
        <v>&lt;INSERT BIDDER ORGANISATION NAME&gt;</v>
      </c>
      <c r="E1" s="6"/>
    </row>
    <row r="2" spans="1:6" ht="45" x14ac:dyDescent="0.25">
      <c r="A2" s="3" t="s">
        <v>8</v>
      </c>
      <c r="B2" s="18" t="s">
        <v>65</v>
      </c>
      <c r="C2" s="18" t="s">
        <v>2</v>
      </c>
      <c r="D2" s="18" t="s">
        <v>17</v>
      </c>
      <c r="E2" s="18" t="s">
        <v>18</v>
      </c>
      <c r="F2" s="11" t="s">
        <v>36</v>
      </c>
    </row>
    <row r="3" spans="1:6" ht="57" x14ac:dyDescent="0.25">
      <c r="A3" s="15" t="s">
        <v>66</v>
      </c>
      <c r="B3" s="16" t="s">
        <v>167</v>
      </c>
      <c r="C3" s="16" t="s">
        <v>0</v>
      </c>
      <c r="D3" s="8"/>
      <c r="E3" s="12"/>
      <c r="F3" s="36"/>
    </row>
    <row r="4" spans="1:6" ht="28.5" x14ac:dyDescent="0.25">
      <c r="A4" s="15" t="s">
        <v>67</v>
      </c>
      <c r="B4" s="16" t="s">
        <v>73</v>
      </c>
      <c r="C4" s="16" t="s">
        <v>0</v>
      </c>
      <c r="D4" s="8"/>
      <c r="E4" s="12"/>
      <c r="F4" s="36"/>
    </row>
    <row r="5" spans="1:6" ht="28.5" x14ac:dyDescent="0.25">
      <c r="A5" s="15" t="s">
        <v>68</v>
      </c>
      <c r="B5" s="16" t="s">
        <v>74</v>
      </c>
      <c r="C5" s="16" t="s">
        <v>0</v>
      </c>
      <c r="D5" s="7"/>
      <c r="E5" s="13"/>
      <c r="F5" s="36"/>
    </row>
    <row r="6" spans="1:6" ht="57" x14ac:dyDescent="0.25">
      <c r="A6" s="15" t="s">
        <v>69</v>
      </c>
      <c r="B6" s="2" t="s">
        <v>166</v>
      </c>
      <c r="C6" s="16" t="s">
        <v>0</v>
      </c>
      <c r="D6" s="8"/>
      <c r="E6" s="12"/>
      <c r="F6" s="36"/>
    </row>
    <row r="7" spans="1:6" ht="57" x14ac:dyDescent="0.25">
      <c r="A7" s="15" t="s">
        <v>72</v>
      </c>
      <c r="B7" s="2" t="s">
        <v>75</v>
      </c>
      <c r="C7" s="16" t="s">
        <v>4</v>
      </c>
      <c r="D7" s="8"/>
      <c r="E7" s="12"/>
      <c r="F7" s="36"/>
    </row>
    <row r="8" spans="1:6" ht="42.75" x14ac:dyDescent="0.25">
      <c r="A8" s="15" t="s">
        <v>76</v>
      </c>
      <c r="B8" s="2" t="s">
        <v>77</v>
      </c>
      <c r="C8" s="16" t="s">
        <v>0</v>
      </c>
      <c r="D8" s="8"/>
      <c r="E8" s="12"/>
      <c r="F8" s="36"/>
    </row>
    <row r="9" spans="1:6" ht="57" x14ac:dyDescent="0.25">
      <c r="A9" s="15" t="s">
        <v>78</v>
      </c>
      <c r="B9" s="2" t="s">
        <v>79</v>
      </c>
      <c r="C9" s="16" t="s">
        <v>0</v>
      </c>
      <c r="D9" s="8"/>
      <c r="E9" s="9"/>
      <c r="F9" s="36"/>
    </row>
    <row r="10" spans="1:6" ht="30" x14ac:dyDescent="0.25">
      <c r="A10" s="77"/>
      <c r="B10" s="78" t="s">
        <v>90</v>
      </c>
      <c r="C10" s="32"/>
      <c r="D10" s="33"/>
      <c r="E10" s="29"/>
    </row>
    <row r="11" spans="1:6" s="17" customFormat="1" x14ac:dyDescent="0.25">
      <c r="A11" s="15" t="s">
        <v>80</v>
      </c>
      <c r="B11" s="16" t="s">
        <v>84</v>
      </c>
      <c r="C11" s="16" t="s">
        <v>4</v>
      </c>
      <c r="D11" s="8"/>
      <c r="E11" s="79"/>
      <c r="F11" s="36"/>
    </row>
    <row r="12" spans="1:6" ht="42.75" x14ac:dyDescent="0.25">
      <c r="A12" s="15" t="s">
        <v>95</v>
      </c>
      <c r="B12" s="2" t="s">
        <v>85</v>
      </c>
      <c r="C12" s="16" t="s">
        <v>0</v>
      </c>
      <c r="D12" s="8"/>
      <c r="E12" s="12"/>
      <c r="F12" s="36"/>
    </row>
    <row r="13" spans="1:6" s="17" customFormat="1" x14ac:dyDescent="0.25">
      <c r="A13" s="15" t="s">
        <v>96</v>
      </c>
      <c r="B13" s="16" t="s">
        <v>86</v>
      </c>
      <c r="C13" s="16" t="s">
        <v>4</v>
      </c>
      <c r="D13" s="8"/>
      <c r="E13" s="12"/>
      <c r="F13" s="36"/>
    </row>
    <row r="14" spans="1:6" s="17" customFormat="1" ht="28.5" x14ac:dyDescent="0.25">
      <c r="A14" s="15" t="s">
        <v>97</v>
      </c>
      <c r="B14" s="16" t="s">
        <v>87</v>
      </c>
      <c r="C14" s="16" t="s">
        <v>4</v>
      </c>
      <c r="D14" s="8"/>
      <c r="E14" s="12"/>
      <c r="F14" s="36"/>
    </row>
    <row r="15" spans="1:6" s="17" customFormat="1" x14ac:dyDescent="0.25">
      <c r="A15" s="15" t="s">
        <v>98</v>
      </c>
      <c r="B15" s="16" t="s">
        <v>88</v>
      </c>
      <c r="C15" s="16" t="s">
        <v>4</v>
      </c>
      <c r="D15" s="8"/>
      <c r="E15" s="12"/>
      <c r="F15" s="36"/>
    </row>
    <row r="16" spans="1:6" s="17" customFormat="1" x14ac:dyDescent="0.25">
      <c r="A16" s="15" t="s">
        <v>99</v>
      </c>
      <c r="B16" s="16" t="s">
        <v>89</v>
      </c>
      <c r="C16" s="16" t="s">
        <v>4</v>
      </c>
      <c r="D16" s="8"/>
      <c r="E16" s="12"/>
      <c r="F16" s="36"/>
    </row>
    <row r="17" spans="1:6" s="17" customFormat="1" x14ac:dyDescent="0.25">
      <c r="A17" s="15" t="s">
        <v>100</v>
      </c>
      <c r="B17" s="16" t="s">
        <v>91</v>
      </c>
      <c r="C17" s="16" t="s">
        <v>4</v>
      </c>
      <c r="D17" s="8"/>
      <c r="E17" s="12"/>
      <c r="F17" s="36"/>
    </row>
    <row r="18" spans="1:6" s="17" customFormat="1" ht="28.5" x14ac:dyDescent="0.25">
      <c r="A18" s="15" t="s">
        <v>101</v>
      </c>
      <c r="B18" s="16" t="s">
        <v>92</v>
      </c>
      <c r="C18" s="16" t="s">
        <v>4</v>
      </c>
      <c r="D18" s="8"/>
      <c r="E18" s="31"/>
      <c r="F18" s="36"/>
    </row>
    <row r="19" spans="1:6" s="17" customFormat="1" x14ac:dyDescent="0.25">
      <c r="A19" s="15" t="s">
        <v>102</v>
      </c>
      <c r="B19" s="16" t="s">
        <v>93</v>
      </c>
      <c r="C19" s="16" t="s">
        <v>4</v>
      </c>
      <c r="D19" s="8"/>
      <c r="E19" s="79"/>
      <c r="F19" s="36"/>
    </row>
    <row r="20" spans="1:6" s="17" customFormat="1" ht="28.5" x14ac:dyDescent="0.25">
      <c r="A20" s="15" t="s">
        <v>103</v>
      </c>
      <c r="B20" s="16" t="s">
        <v>94</v>
      </c>
      <c r="C20" s="16" t="s">
        <v>4</v>
      </c>
      <c r="D20" s="8"/>
      <c r="E20" s="79"/>
      <c r="F20" s="36"/>
    </row>
    <row r="22" spans="1:6" x14ac:dyDescent="0.25">
      <c r="B22" s="20" t="s">
        <v>9</v>
      </c>
      <c r="C22" s="20"/>
      <c r="D22" s="1">
        <f>+COUNTIF(($D$3:$D$18),B22)</f>
        <v>0</v>
      </c>
    </row>
    <row r="23" spans="1:6" x14ac:dyDescent="0.25">
      <c r="A23" s="19"/>
      <c r="B23" s="21" t="s">
        <v>22</v>
      </c>
      <c r="C23" s="21"/>
      <c r="D23" s="1">
        <f t="shared" ref="D23:D26" si="0">+COUNTIF(($D$3:$D$18),B23)</f>
        <v>0</v>
      </c>
    </row>
    <row r="24" spans="1:6" x14ac:dyDescent="0.25">
      <c r="A24" s="19"/>
      <c r="B24" s="22" t="s">
        <v>19</v>
      </c>
      <c r="C24" s="22"/>
      <c r="D24" s="1">
        <f t="shared" si="0"/>
        <v>0</v>
      </c>
    </row>
    <row r="25" spans="1:6" x14ac:dyDescent="0.25">
      <c r="A25" s="19"/>
      <c r="B25" s="40" t="s">
        <v>20</v>
      </c>
      <c r="C25" s="40"/>
      <c r="D25" s="1">
        <f t="shared" si="0"/>
        <v>0</v>
      </c>
    </row>
    <row r="26" spans="1:6" x14ac:dyDescent="0.25">
      <c r="A26" s="19"/>
      <c r="B26" s="23" t="s">
        <v>21</v>
      </c>
      <c r="C26" s="23"/>
      <c r="D26" s="1">
        <f t="shared" si="0"/>
        <v>0</v>
      </c>
    </row>
    <row r="27" spans="1:6" x14ac:dyDescent="0.25">
      <c r="A27" s="19"/>
    </row>
  </sheetData>
  <conditionalFormatting sqref="C3:C20">
    <cfRule type="cellIs" dxfId="39" priority="1" stopIfTrue="1" operator="equal">
      <formula>"Out"</formula>
    </cfRule>
    <cfRule type="cellIs" dxfId="38" priority="2" stopIfTrue="1" operator="equal">
      <formula>"In"</formula>
    </cfRule>
  </conditionalFormatting>
  <dataValidations count="1">
    <dataValidation type="list" allowBlank="1" showInputMessage="1" showErrorMessage="1" sqref="D3:D20">
      <formula1>$B$22:$B$26</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I36"/>
  <sheetViews>
    <sheetView topLeftCell="A25" workbookViewId="0">
      <selection activeCell="G27" sqref="G27"/>
    </sheetView>
  </sheetViews>
  <sheetFormatPr defaultColWidth="11.42578125" defaultRowHeight="15" x14ac:dyDescent="0.25"/>
  <cols>
    <col min="1" max="1" width="11.7109375" style="1" customWidth="1"/>
    <col min="2" max="2" width="19.5703125" style="1" customWidth="1"/>
    <col min="3" max="3" width="12.7109375" style="28" bestFit="1" customWidth="1"/>
    <col min="4" max="4" width="23.7109375" style="1" customWidth="1"/>
    <col min="5" max="5" width="21.85546875" style="1" customWidth="1"/>
    <col min="6" max="6" width="19" style="1" customWidth="1"/>
    <col min="7" max="7" width="21" style="1" customWidth="1"/>
    <col min="8" max="8" width="69" style="1" customWidth="1"/>
    <col min="9" max="9" width="46" style="25" customWidth="1"/>
    <col min="10" max="10" width="11.42578125" style="1" customWidth="1"/>
    <col min="11" max="16384" width="11.42578125" style="1"/>
  </cols>
  <sheetData>
    <row r="1" spans="1:9" ht="15.75" thickBot="1" x14ac:dyDescent="0.3">
      <c r="A1" s="4"/>
      <c r="B1" s="80"/>
      <c r="C1" s="94"/>
      <c r="D1" s="80"/>
      <c r="E1" s="80"/>
      <c r="F1" s="5" t="s">
        <v>115</v>
      </c>
      <c r="G1" s="14" t="str">
        <f>'Compliance Grid'!A4</f>
        <v>&lt;INSERT BIDDER ORGANISATION NAME&gt;</v>
      </c>
      <c r="H1" s="69"/>
    </row>
    <row r="2" spans="1:9" ht="90" customHeight="1" x14ac:dyDescent="0.25">
      <c r="A2" s="3" t="s">
        <v>8</v>
      </c>
      <c r="B2" s="131" t="s">
        <v>107</v>
      </c>
      <c r="C2" s="132"/>
      <c r="D2" s="132"/>
      <c r="E2" s="133"/>
      <c r="F2" s="18" t="s">
        <v>2</v>
      </c>
      <c r="G2" s="18" t="s">
        <v>17</v>
      </c>
      <c r="H2" s="68" t="s">
        <v>18</v>
      </c>
      <c r="I2" s="105" t="s">
        <v>36</v>
      </c>
    </row>
    <row r="3" spans="1:9" x14ac:dyDescent="0.25">
      <c r="A3" s="82"/>
      <c r="B3" s="83" t="s">
        <v>109</v>
      </c>
      <c r="C3" s="95" t="s">
        <v>110</v>
      </c>
      <c r="D3" s="83" t="s">
        <v>111</v>
      </c>
      <c r="E3" s="83" t="s">
        <v>112</v>
      </c>
      <c r="F3" s="35"/>
      <c r="G3" s="76"/>
      <c r="H3" s="72"/>
    </row>
    <row r="4" spans="1:9" x14ac:dyDescent="0.25">
      <c r="A4" s="19"/>
      <c r="B4" s="93"/>
      <c r="C4" s="96"/>
      <c r="D4" s="93"/>
      <c r="E4" s="93"/>
      <c r="F4" s="32"/>
      <c r="G4" s="33"/>
      <c r="H4" s="29"/>
    </row>
    <row r="5" spans="1:9" x14ac:dyDescent="0.25">
      <c r="A5" s="19" t="s">
        <v>217</v>
      </c>
      <c r="B5" s="93"/>
      <c r="C5" s="96"/>
      <c r="D5" s="93"/>
      <c r="E5" s="93"/>
      <c r="F5" s="32"/>
      <c r="G5" s="33"/>
      <c r="H5" s="29"/>
    </row>
    <row r="6" spans="1:9" x14ac:dyDescent="0.25">
      <c r="A6" s="19"/>
      <c r="B6" s="93"/>
      <c r="C6" s="96"/>
      <c r="D6" s="93"/>
      <c r="E6" s="93"/>
      <c r="F6" s="32"/>
      <c r="G6" s="33"/>
      <c r="H6" s="29"/>
    </row>
    <row r="7" spans="1:9" x14ac:dyDescent="0.25">
      <c r="A7" s="134" t="s">
        <v>127</v>
      </c>
      <c r="B7" s="134"/>
      <c r="C7" s="134"/>
      <c r="D7" s="134"/>
      <c r="E7" s="134"/>
      <c r="F7" s="134"/>
      <c r="G7" s="134"/>
      <c r="H7" s="29"/>
    </row>
    <row r="8" spans="1:9" ht="76.5" x14ac:dyDescent="0.25">
      <c r="A8" s="15" t="s">
        <v>108</v>
      </c>
      <c r="B8" s="81" t="s">
        <v>113</v>
      </c>
      <c r="C8" s="97">
        <v>1E-4</v>
      </c>
      <c r="D8" s="81" t="s">
        <v>114</v>
      </c>
      <c r="E8" s="81" t="s">
        <v>116</v>
      </c>
      <c r="F8" s="16" t="s">
        <v>4</v>
      </c>
      <c r="G8" s="8"/>
      <c r="H8" s="9"/>
      <c r="I8" s="36"/>
    </row>
    <row r="9" spans="1:9" ht="76.5" x14ac:dyDescent="0.25">
      <c r="A9" s="15" t="s">
        <v>124</v>
      </c>
      <c r="B9" s="81" t="s">
        <v>117</v>
      </c>
      <c r="C9" s="97">
        <v>1E-3</v>
      </c>
      <c r="D9" s="81" t="s">
        <v>114</v>
      </c>
      <c r="E9" s="81" t="s">
        <v>118</v>
      </c>
      <c r="F9" s="16" t="s">
        <v>4</v>
      </c>
      <c r="G9" s="8"/>
      <c r="H9" s="70"/>
      <c r="I9" s="36"/>
    </row>
    <row r="10" spans="1:9" ht="89.25" x14ac:dyDescent="0.25">
      <c r="A10" s="15" t="s">
        <v>125</v>
      </c>
      <c r="B10" s="81" t="s">
        <v>119</v>
      </c>
      <c r="C10" s="98">
        <v>0.01</v>
      </c>
      <c r="D10" s="81" t="s">
        <v>120</v>
      </c>
      <c r="E10" s="81" t="s">
        <v>121</v>
      </c>
      <c r="F10" s="16" t="s">
        <v>4</v>
      </c>
      <c r="G10" s="8"/>
      <c r="H10" s="70"/>
      <c r="I10" s="36"/>
    </row>
    <row r="11" spans="1:9" ht="89.25" x14ac:dyDescent="0.25">
      <c r="A11" s="15" t="s">
        <v>126</v>
      </c>
      <c r="B11" s="81" t="s">
        <v>122</v>
      </c>
      <c r="C11" s="98">
        <v>0.01</v>
      </c>
      <c r="D11" s="81" t="s">
        <v>120</v>
      </c>
      <c r="E11" s="81" t="s">
        <v>123</v>
      </c>
      <c r="F11" s="16" t="s">
        <v>4</v>
      </c>
      <c r="G11" s="8"/>
      <c r="H11" s="70"/>
      <c r="I11" s="36"/>
    </row>
    <row r="12" spans="1:9" x14ac:dyDescent="0.25">
      <c r="A12" s="136" t="s">
        <v>128</v>
      </c>
      <c r="B12" s="137"/>
      <c r="C12" s="137"/>
      <c r="D12" s="137"/>
      <c r="E12" s="137"/>
      <c r="F12" s="137"/>
      <c r="G12" s="138"/>
      <c r="H12" s="70"/>
      <c r="I12" s="36"/>
    </row>
    <row r="13" spans="1:9" ht="64.5" x14ac:dyDescent="0.25">
      <c r="A13" s="15" t="s">
        <v>129</v>
      </c>
      <c r="B13" s="85" t="s">
        <v>130</v>
      </c>
      <c r="C13" s="97">
        <v>1E-3</v>
      </c>
      <c r="D13" s="85" t="s">
        <v>131</v>
      </c>
      <c r="E13" s="86" t="s">
        <v>135</v>
      </c>
      <c r="F13" s="16" t="s">
        <v>4</v>
      </c>
      <c r="G13" s="8"/>
      <c r="H13" s="70"/>
      <c r="I13" s="36"/>
    </row>
    <row r="14" spans="1:9" ht="64.5" x14ac:dyDescent="0.25">
      <c r="A14" s="15" t="s">
        <v>142</v>
      </c>
      <c r="B14" s="85" t="s">
        <v>132</v>
      </c>
      <c r="C14" s="97">
        <v>2E-3</v>
      </c>
      <c r="D14" s="85" t="s">
        <v>133</v>
      </c>
      <c r="E14" s="86" t="s">
        <v>134</v>
      </c>
      <c r="F14" s="16" t="s">
        <v>4</v>
      </c>
      <c r="G14" s="8"/>
      <c r="H14" s="70"/>
      <c r="I14" s="36"/>
    </row>
    <row r="15" spans="1:9" ht="77.25" x14ac:dyDescent="0.25">
      <c r="A15" s="15" t="s">
        <v>143</v>
      </c>
      <c r="B15" s="84" t="s">
        <v>136</v>
      </c>
      <c r="C15" s="97">
        <v>2.5000000000000001E-3</v>
      </c>
      <c r="D15" s="85" t="s">
        <v>137</v>
      </c>
      <c r="E15" s="86" t="s">
        <v>138</v>
      </c>
      <c r="F15" s="16" t="s">
        <v>4</v>
      </c>
      <c r="G15" s="8"/>
      <c r="H15" s="70"/>
      <c r="I15" s="36"/>
    </row>
    <row r="16" spans="1:9" ht="51.75" x14ac:dyDescent="0.25">
      <c r="A16" s="15" t="s">
        <v>144</v>
      </c>
      <c r="B16" s="85" t="s">
        <v>139</v>
      </c>
      <c r="C16" s="98">
        <v>0.02</v>
      </c>
      <c r="D16" s="84" t="s">
        <v>140</v>
      </c>
      <c r="E16" s="86" t="s">
        <v>141</v>
      </c>
      <c r="F16" s="16" t="s">
        <v>4</v>
      </c>
      <c r="G16" s="8"/>
      <c r="H16" s="70"/>
      <c r="I16" s="36"/>
    </row>
    <row r="17" spans="1:9" x14ac:dyDescent="0.25">
      <c r="A17" s="135" t="s">
        <v>228</v>
      </c>
      <c r="B17" s="135"/>
      <c r="C17" s="135"/>
      <c r="D17" s="135"/>
      <c r="E17" s="135"/>
      <c r="F17" s="135"/>
      <c r="G17" s="135"/>
      <c r="H17" s="29"/>
    </row>
    <row r="18" spans="1:9" ht="76.5" x14ac:dyDescent="0.25">
      <c r="A18" s="99" t="s">
        <v>218</v>
      </c>
      <c r="B18" s="100" t="s">
        <v>219</v>
      </c>
      <c r="C18" s="101">
        <v>0.1</v>
      </c>
      <c r="D18" s="100" t="s">
        <v>220</v>
      </c>
      <c r="E18" s="100" t="s">
        <v>221</v>
      </c>
      <c r="F18" s="16" t="s">
        <v>4</v>
      </c>
      <c r="G18" s="8"/>
      <c r="H18" s="36"/>
      <c r="I18" s="36"/>
    </row>
    <row r="19" spans="1:9" ht="76.5" x14ac:dyDescent="0.25">
      <c r="A19" s="99" t="s">
        <v>222</v>
      </c>
      <c r="B19" s="100" t="s">
        <v>117</v>
      </c>
      <c r="C19" s="102">
        <v>3.5000000000000003E-2</v>
      </c>
      <c r="D19" s="100" t="s">
        <v>220</v>
      </c>
      <c r="E19" s="100" t="s">
        <v>225</v>
      </c>
      <c r="F19" s="16" t="s">
        <v>4</v>
      </c>
      <c r="G19" s="8"/>
      <c r="H19" s="36"/>
      <c r="I19" s="36"/>
    </row>
    <row r="20" spans="1:9" ht="76.5" x14ac:dyDescent="0.25">
      <c r="A20" s="99" t="s">
        <v>223</v>
      </c>
      <c r="B20" s="100" t="s">
        <v>226</v>
      </c>
      <c r="C20" s="103">
        <v>0.15</v>
      </c>
      <c r="D20" s="100" t="s">
        <v>220</v>
      </c>
      <c r="E20" s="100" t="s">
        <v>227</v>
      </c>
      <c r="F20" s="16" t="s">
        <v>4</v>
      </c>
      <c r="G20" s="8"/>
      <c r="H20" s="36"/>
      <c r="I20" s="36"/>
    </row>
    <row r="21" spans="1:9" x14ac:dyDescent="0.25">
      <c r="A21" s="130" t="s">
        <v>229</v>
      </c>
      <c r="B21" s="130"/>
      <c r="C21" s="130"/>
      <c r="D21" s="130"/>
      <c r="E21" s="130"/>
      <c r="F21" s="130"/>
      <c r="G21" s="130"/>
    </row>
    <row r="22" spans="1:9" ht="71.25" x14ac:dyDescent="0.25">
      <c r="A22" s="99" t="s">
        <v>224</v>
      </c>
      <c r="B22" s="104" t="s">
        <v>230</v>
      </c>
      <c r="C22" s="102">
        <v>3.5000000000000003E-2</v>
      </c>
      <c r="D22" s="104" t="s">
        <v>231</v>
      </c>
      <c r="E22" s="104" t="s">
        <v>232</v>
      </c>
      <c r="F22" s="16" t="s">
        <v>4</v>
      </c>
      <c r="G22" s="8"/>
      <c r="H22" s="36"/>
      <c r="I22" s="36"/>
    </row>
    <row r="23" spans="1:9" ht="85.5" x14ac:dyDescent="0.25">
      <c r="A23" s="99" t="s">
        <v>233</v>
      </c>
      <c r="B23" s="104" t="s">
        <v>236</v>
      </c>
      <c r="C23" s="103">
        <v>0.1</v>
      </c>
      <c r="D23" s="104" t="s">
        <v>237</v>
      </c>
      <c r="E23" s="104" t="s">
        <v>238</v>
      </c>
      <c r="F23" s="16" t="s">
        <v>4</v>
      </c>
      <c r="G23" s="8"/>
      <c r="H23" s="36"/>
      <c r="I23" s="36"/>
    </row>
    <row r="24" spans="1:9" ht="71.25" x14ac:dyDescent="0.25">
      <c r="A24" s="99" t="s">
        <v>234</v>
      </c>
      <c r="B24" s="104" t="s">
        <v>136</v>
      </c>
      <c r="C24" s="103">
        <v>0.15</v>
      </c>
      <c r="D24" s="104" t="s">
        <v>239</v>
      </c>
      <c r="E24" s="104" t="s">
        <v>240</v>
      </c>
      <c r="F24" s="16" t="s">
        <v>4</v>
      </c>
      <c r="G24" s="8"/>
      <c r="H24" s="36"/>
      <c r="I24" s="36"/>
    </row>
    <row r="25" spans="1:9" ht="71.25" x14ac:dyDescent="0.25">
      <c r="A25" s="99" t="s">
        <v>235</v>
      </c>
      <c r="B25" s="104" t="s">
        <v>139</v>
      </c>
      <c r="C25" s="103">
        <v>0.3</v>
      </c>
      <c r="D25" s="104" t="s">
        <v>241</v>
      </c>
      <c r="E25" s="104" t="s">
        <v>242</v>
      </c>
      <c r="F25" s="16" t="s">
        <v>4</v>
      </c>
      <c r="G25" s="8"/>
      <c r="H25" s="36"/>
      <c r="I25" s="36"/>
    </row>
    <row r="27" spans="1:9" x14ac:dyDescent="0.25">
      <c r="E27" s="20" t="s">
        <v>9</v>
      </c>
      <c r="F27" s="20"/>
      <c r="G27" s="1">
        <f>+COUNTIF(($D$3:$D$25),E27)</f>
        <v>0</v>
      </c>
    </row>
    <row r="28" spans="1:9" x14ac:dyDescent="0.25">
      <c r="E28" s="21" t="s">
        <v>22</v>
      </c>
      <c r="F28" s="21"/>
      <c r="G28" s="1">
        <f>+COUNTIF(($D$3:$D$25),E28)</f>
        <v>0</v>
      </c>
    </row>
    <row r="29" spans="1:9" x14ac:dyDescent="0.25">
      <c r="E29" s="22" t="s">
        <v>19</v>
      </c>
      <c r="F29" s="22"/>
      <c r="G29" s="1">
        <f>+COUNTIF(($D$3:$D$25),E29)</f>
        <v>0</v>
      </c>
    </row>
    <row r="30" spans="1:9" x14ac:dyDescent="0.25">
      <c r="E30" s="40" t="s">
        <v>20</v>
      </c>
      <c r="F30" s="40"/>
      <c r="G30" s="1">
        <f>+COUNTIF(($D$3:$D$25),E30)</f>
        <v>0</v>
      </c>
    </row>
    <row r="31" spans="1:9" x14ac:dyDescent="0.25">
      <c r="E31" s="23" t="s">
        <v>21</v>
      </c>
      <c r="F31" s="23"/>
      <c r="G31" s="1">
        <f>+COUNTIF(($D$3:$D$25),E31)</f>
        <v>0</v>
      </c>
    </row>
    <row r="36" spans="4:4" x14ac:dyDescent="0.25">
      <c r="D36" s="1">
        <f>+COUNTIF(($C$3:$C$27),"In")</f>
        <v>0</v>
      </c>
    </row>
  </sheetData>
  <mergeCells count="5">
    <mergeCell ref="A21:G21"/>
    <mergeCell ref="B2:E2"/>
    <mergeCell ref="A7:G7"/>
    <mergeCell ref="A17:G17"/>
    <mergeCell ref="A12:G12"/>
  </mergeCells>
  <conditionalFormatting sqref="F3:F6 F8:F11 F13:F16">
    <cfRule type="cellIs" dxfId="37" priority="25" stopIfTrue="1" operator="equal">
      <formula>"Out"</formula>
    </cfRule>
    <cfRule type="cellIs" dxfId="36" priority="26" stopIfTrue="1" operator="equal">
      <formula>"In"</formula>
    </cfRule>
  </conditionalFormatting>
  <conditionalFormatting sqref="F18:F20">
    <cfRule type="cellIs" dxfId="35" priority="23" stopIfTrue="1" operator="equal">
      <formula>"Out"</formula>
    </cfRule>
    <cfRule type="cellIs" dxfId="34" priority="24" stopIfTrue="1" operator="equal">
      <formula>"In"</formula>
    </cfRule>
  </conditionalFormatting>
  <conditionalFormatting sqref="F22:F25">
    <cfRule type="cellIs" dxfId="33" priority="11" stopIfTrue="1" operator="equal">
      <formula>"Out"</formula>
    </cfRule>
    <cfRule type="cellIs" dxfId="32" priority="12" stopIfTrue="1" operator="equal">
      <formula>"In"</formula>
    </cfRule>
  </conditionalFormatting>
  <dataValidations count="1">
    <dataValidation type="list" allowBlank="1" showInputMessage="1" showErrorMessage="1" sqref="G13:G16 G3:G6 G8:G11 G18:G20 G22:G25">
      <formula1>comp</formula1>
    </dataValidation>
  </dataValidation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ellIs" priority="27" stopIfTrue="1" operator="equal" id="{20A698E7-0057-424C-AF0D-20D68EE77D05}">
            <xm:f>Definitions!$A$11</xm:f>
            <x14:dxf>
              <fill>
                <patternFill>
                  <bgColor rgb="FFFF0000"/>
                </patternFill>
              </fill>
            </x14:dxf>
          </x14:cfRule>
          <x14:cfRule type="cellIs" priority="28" stopIfTrue="1" operator="equal" id="{1F682A95-ED19-4A46-AEA1-6A14FA0F5D31}">
            <xm:f>Definitions!$A$10</xm:f>
            <x14:dxf>
              <fill>
                <patternFill>
                  <bgColor theme="5" tint="0.39994506668294322"/>
                </patternFill>
              </fill>
            </x14:dxf>
          </x14:cfRule>
          <x14:cfRule type="cellIs" priority="29" stopIfTrue="1" operator="equal" id="{293422E7-20C4-4D81-B1C6-5DC7D304209F}">
            <xm:f>Definitions!$A$9</xm:f>
            <x14:dxf>
              <fill>
                <patternFill>
                  <bgColor rgb="FFFFC000"/>
                </patternFill>
              </fill>
            </x14:dxf>
          </x14:cfRule>
          <x14:cfRule type="cellIs" priority="30" stopIfTrue="1" operator="equal" id="{0E466F48-3F3D-452C-ADC1-642D478B9746}">
            <xm:f>Definitions!$A$8</xm:f>
            <x14:dxf>
              <fill>
                <patternFill>
                  <bgColor rgb="FFFFFF00"/>
                </patternFill>
              </fill>
            </x14:dxf>
          </x14:cfRule>
          <x14:cfRule type="cellIs" priority="31" stopIfTrue="1" operator="equal" id="{22E0C2B8-92B7-47F1-9564-B8A04D6966D5}">
            <xm:f>Definitions!$A$7</xm:f>
            <x14:dxf>
              <fill>
                <patternFill>
                  <bgColor rgb="FF00B050"/>
                </patternFill>
              </fill>
            </x14:dxf>
          </x14:cfRule>
          <xm:sqref>G10:G11 G13:G16</xm:sqref>
        </x14:conditionalFormatting>
        <x14:conditionalFormatting xmlns:xm="http://schemas.microsoft.com/office/excel/2006/main">
          <x14:cfRule type="cellIs" priority="32" operator="equal" id="{82205A48-8FF1-4F3F-A047-0193F0F60A1B}">
            <xm:f>Definitions!$A$8</xm:f>
            <x14:dxf>
              <fill>
                <patternFill>
                  <bgColor rgb="FFFFFF00"/>
                </patternFill>
              </fill>
            </x14:dxf>
          </x14:cfRule>
          <x14:cfRule type="cellIs" priority="33" operator="equal" id="{E647A051-FB15-4E6F-B8EC-26672DC1A1F4}">
            <xm:f>Definitions!$A$7</xm:f>
            <x14:dxf>
              <fill>
                <patternFill>
                  <bgColor rgb="FF00B050"/>
                </patternFill>
              </fill>
            </x14:dxf>
          </x14:cfRule>
          <xm:sqref>G3:G6</xm:sqref>
        </x14:conditionalFormatting>
        <x14:conditionalFormatting xmlns:xm="http://schemas.microsoft.com/office/excel/2006/main">
          <x14:cfRule type="cellIs" priority="34" operator="equal" id="{7E209933-FE3A-4F09-8147-ABCD3E533E2D}">
            <xm:f>Definitions!$A$11</xm:f>
            <x14:dxf>
              <fill>
                <patternFill>
                  <bgColor rgb="FFFF0000"/>
                </patternFill>
              </fill>
            </x14:dxf>
          </x14:cfRule>
          <x14:cfRule type="cellIs" priority="35" operator="equal" id="{AB2871CA-8A8B-4005-A16E-A9088C06901B}">
            <xm:f>Definitions!$A$10</xm:f>
            <x14:dxf>
              <fill>
                <patternFill>
                  <bgColor theme="5" tint="0.59996337778862885"/>
                </patternFill>
              </fill>
            </x14:dxf>
          </x14:cfRule>
          <x14:cfRule type="cellIs" priority="36" operator="equal" id="{2231E200-3FF3-4775-96A6-645CE0E82A33}">
            <xm:f>Definitions!$A$9</xm:f>
            <x14:dxf>
              <font>
                <color auto="1"/>
              </font>
              <fill>
                <patternFill>
                  <bgColor rgb="FFFFC000"/>
                </patternFill>
              </fill>
            </x14:dxf>
          </x14:cfRule>
          <x14:cfRule type="cellIs" priority="37" operator="equal" id="{DED58F65-9125-41D5-9E6A-F87006852335}">
            <xm:f>Definitions!$A$8</xm:f>
            <x14:dxf>
              <fill>
                <patternFill>
                  <bgColor rgb="FFFFFF00"/>
                </patternFill>
              </fill>
            </x14:dxf>
          </x14:cfRule>
          <x14:cfRule type="cellIs" priority="38" operator="equal" id="{136DD5D9-6472-480F-9D89-CDC4A685FFF6}">
            <xm:f>Definitions!$A$7</xm:f>
            <x14:dxf>
              <fill>
                <patternFill>
                  <bgColor rgb="FF00B050"/>
                </patternFill>
              </fill>
            </x14:dxf>
          </x14:cfRule>
          <xm:sqref>G3:G6 G13:G16 G8:G11</xm:sqref>
        </x14:conditionalFormatting>
        <x14:conditionalFormatting xmlns:xm="http://schemas.microsoft.com/office/excel/2006/main">
          <x14:cfRule type="cellIs" priority="13" stopIfTrue="1" operator="equal" id="{4BD43B74-0FE0-47B5-A521-95CD4B4A4654}">
            <xm:f>Definitions!$A$11</xm:f>
            <x14:dxf>
              <fill>
                <patternFill>
                  <bgColor rgb="FFFF0000"/>
                </patternFill>
              </fill>
            </x14:dxf>
          </x14:cfRule>
          <x14:cfRule type="cellIs" priority="14" stopIfTrue="1" operator="equal" id="{D27E48EA-48E8-4165-B7AD-74B86DC64E50}">
            <xm:f>Definitions!$A$10</xm:f>
            <x14:dxf>
              <fill>
                <patternFill>
                  <bgColor theme="5" tint="0.39994506668294322"/>
                </patternFill>
              </fill>
            </x14:dxf>
          </x14:cfRule>
          <x14:cfRule type="cellIs" priority="15" stopIfTrue="1" operator="equal" id="{3B2D9507-A83C-4F51-AFF3-3EA766CB58BF}">
            <xm:f>Definitions!$A$9</xm:f>
            <x14:dxf>
              <fill>
                <patternFill>
                  <bgColor rgb="FFFFC000"/>
                </patternFill>
              </fill>
            </x14:dxf>
          </x14:cfRule>
          <x14:cfRule type="cellIs" priority="16" stopIfTrue="1" operator="equal" id="{CEBCD558-C4D8-499D-AFE2-831827D60584}">
            <xm:f>Definitions!$A$8</xm:f>
            <x14:dxf>
              <fill>
                <patternFill>
                  <bgColor rgb="FFFFFF00"/>
                </patternFill>
              </fill>
            </x14:dxf>
          </x14:cfRule>
          <x14:cfRule type="cellIs" priority="17" stopIfTrue="1" operator="equal" id="{7A42D738-1915-4263-928A-F97049BEAC0D}">
            <xm:f>Definitions!$A$7</xm:f>
            <x14:dxf>
              <fill>
                <patternFill>
                  <bgColor rgb="FF00B050"/>
                </patternFill>
              </fill>
            </x14:dxf>
          </x14:cfRule>
          <xm:sqref>G18:G20</xm:sqref>
        </x14:conditionalFormatting>
        <x14:conditionalFormatting xmlns:xm="http://schemas.microsoft.com/office/excel/2006/main">
          <x14:cfRule type="cellIs" priority="18" operator="equal" id="{CBD851B1-E593-4F4A-BBF5-E53F77CD17CC}">
            <xm:f>Definitions!$A$11</xm:f>
            <x14:dxf>
              <fill>
                <patternFill>
                  <bgColor rgb="FFFF0000"/>
                </patternFill>
              </fill>
            </x14:dxf>
          </x14:cfRule>
          <x14:cfRule type="cellIs" priority="19" operator="equal" id="{8D357ED3-2D9E-441D-91CB-8BFC357EC50B}">
            <xm:f>Definitions!$A$10</xm:f>
            <x14:dxf>
              <fill>
                <patternFill>
                  <bgColor theme="5" tint="0.59996337778862885"/>
                </patternFill>
              </fill>
            </x14:dxf>
          </x14:cfRule>
          <x14:cfRule type="cellIs" priority="20" operator="equal" id="{D57AD5AD-3BFA-4FCB-B7FA-47C9BDB8FA89}">
            <xm:f>Definitions!$A$9</xm:f>
            <x14:dxf>
              <font>
                <color auto="1"/>
              </font>
              <fill>
                <patternFill>
                  <bgColor rgb="FFFFC000"/>
                </patternFill>
              </fill>
            </x14:dxf>
          </x14:cfRule>
          <x14:cfRule type="cellIs" priority="21" operator="equal" id="{C849B092-7216-41F9-9637-98AEC180E54C}">
            <xm:f>Definitions!$A$8</xm:f>
            <x14:dxf>
              <fill>
                <patternFill>
                  <bgColor rgb="FFFFFF00"/>
                </patternFill>
              </fill>
            </x14:dxf>
          </x14:cfRule>
          <x14:cfRule type="cellIs" priority="22" operator="equal" id="{27BEF77F-BF03-4730-BFF7-B7C942ACDF4B}">
            <xm:f>Definitions!$A$7</xm:f>
            <x14:dxf>
              <fill>
                <patternFill>
                  <bgColor rgb="FF00B050"/>
                </patternFill>
              </fill>
            </x14:dxf>
          </x14:cfRule>
          <xm:sqref>G18:G20</xm:sqref>
        </x14:conditionalFormatting>
        <x14:conditionalFormatting xmlns:xm="http://schemas.microsoft.com/office/excel/2006/main">
          <x14:cfRule type="cellIs" priority="1" stopIfTrue="1" operator="equal" id="{65C3167C-D1FA-467A-A4DD-A10CE430C7F3}">
            <xm:f>Definitions!$A$11</xm:f>
            <x14:dxf>
              <fill>
                <patternFill>
                  <bgColor rgb="FFFF0000"/>
                </patternFill>
              </fill>
            </x14:dxf>
          </x14:cfRule>
          <x14:cfRule type="cellIs" priority="2" stopIfTrue="1" operator="equal" id="{97E5F310-4980-46E2-A5B9-EBC3EDD6DF17}">
            <xm:f>Definitions!$A$10</xm:f>
            <x14:dxf>
              <fill>
                <patternFill>
                  <bgColor theme="5" tint="0.39994506668294322"/>
                </patternFill>
              </fill>
            </x14:dxf>
          </x14:cfRule>
          <x14:cfRule type="cellIs" priority="3" stopIfTrue="1" operator="equal" id="{3ECFB830-96E4-4AB5-ABC9-30D0C8DA89FB}">
            <xm:f>Definitions!$A$9</xm:f>
            <x14:dxf>
              <fill>
                <patternFill>
                  <bgColor rgb="FFFFC000"/>
                </patternFill>
              </fill>
            </x14:dxf>
          </x14:cfRule>
          <x14:cfRule type="cellIs" priority="4" stopIfTrue="1" operator="equal" id="{470BD076-AFD6-4E7C-8D98-62B61862D335}">
            <xm:f>Definitions!$A$8</xm:f>
            <x14:dxf>
              <fill>
                <patternFill>
                  <bgColor rgb="FFFFFF00"/>
                </patternFill>
              </fill>
            </x14:dxf>
          </x14:cfRule>
          <x14:cfRule type="cellIs" priority="5" stopIfTrue="1" operator="equal" id="{40443DD6-DC55-4DE9-AE05-ECDA913FF0DF}">
            <xm:f>Definitions!$A$7</xm:f>
            <x14:dxf>
              <fill>
                <patternFill>
                  <bgColor rgb="FF00B050"/>
                </patternFill>
              </fill>
            </x14:dxf>
          </x14:cfRule>
          <xm:sqref>G22:G25</xm:sqref>
        </x14:conditionalFormatting>
        <x14:conditionalFormatting xmlns:xm="http://schemas.microsoft.com/office/excel/2006/main">
          <x14:cfRule type="cellIs" priority="6" operator="equal" id="{27E42CDF-DE8E-4CCC-9F88-36F2E2A9E137}">
            <xm:f>Definitions!$A$11</xm:f>
            <x14:dxf>
              <fill>
                <patternFill>
                  <bgColor rgb="FFFF0000"/>
                </patternFill>
              </fill>
            </x14:dxf>
          </x14:cfRule>
          <x14:cfRule type="cellIs" priority="7" operator="equal" id="{CDA42C2D-B0F6-4F0B-8959-6467F5F9DFF6}">
            <xm:f>Definitions!$A$10</xm:f>
            <x14:dxf>
              <fill>
                <patternFill>
                  <bgColor theme="5" tint="0.59996337778862885"/>
                </patternFill>
              </fill>
            </x14:dxf>
          </x14:cfRule>
          <x14:cfRule type="cellIs" priority="8" operator="equal" id="{029779BE-1948-44DA-80E4-4EDF8F27C306}">
            <xm:f>Definitions!$A$9</xm:f>
            <x14:dxf>
              <font>
                <color auto="1"/>
              </font>
              <fill>
                <patternFill>
                  <bgColor rgb="FFFFC000"/>
                </patternFill>
              </fill>
            </x14:dxf>
          </x14:cfRule>
          <x14:cfRule type="cellIs" priority="9" operator="equal" id="{CEF376DF-E2CB-4A1D-9D56-4F89823AA875}">
            <xm:f>Definitions!$A$8</xm:f>
            <x14:dxf>
              <fill>
                <patternFill>
                  <bgColor rgb="FFFFFF00"/>
                </patternFill>
              </fill>
            </x14:dxf>
          </x14:cfRule>
          <x14:cfRule type="cellIs" priority="10" operator="equal" id="{0B3E66ED-C340-4C9A-A006-BA8037231670}">
            <xm:f>Definitions!$A$7</xm:f>
            <x14:dxf>
              <fill>
                <patternFill>
                  <bgColor rgb="FF00B050"/>
                </patternFill>
              </fill>
            </x14:dxf>
          </x14:cfRule>
          <xm:sqref>G22:G25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Frontsheet</vt:lpstr>
      <vt:lpstr>BACKGROUND</vt:lpstr>
      <vt:lpstr>Definitions</vt:lpstr>
      <vt:lpstr>Compliance Grid</vt:lpstr>
      <vt:lpstr>PassFail</vt:lpstr>
      <vt:lpstr>GEN</vt:lpstr>
      <vt:lpstr>FIN</vt:lpstr>
      <vt:lpstr>OPS</vt:lpstr>
      <vt:lpstr>KPI</vt:lpstr>
      <vt:lpstr>BACKGROUND!_Ref405482605</vt:lpstr>
      <vt:lpstr>BACKGROUND!_Ref405482622</vt:lpstr>
      <vt:lpstr>BACKGROUND!_Ref405482628</vt:lpstr>
      <vt:lpstr>BACKGROUND!_Ref405482653</vt:lpstr>
      <vt:lpstr>BACKGROUND!_Ref412019244</vt:lpstr>
      <vt:lpstr>comp</vt:lpstr>
    </vt:vector>
  </TitlesOfParts>
  <Company>IDEAL Health Consultants</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laurence campbell</dc:creator>
  <cp:lastModifiedBy>Simon Dennis (Procurement)</cp:lastModifiedBy>
  <cp:lastPrinted>2012-11-30T13:48:22Z</cp:lastPrinted>
  <dcterms:created xsi:type="dcterms:W3CDTF">2010-05-25T09:16:09Z</dcterms:created>
  <dcterms:modified xsi:type="dcterms:W3CDTF">2015-09-29T08:18:11Z</dcterms:modified>
</cp:coreProperties>
</file>