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defaultThemeVersion="124226"/>
  <mc:AlternateContent xmlns:mc="http://schemas.openxmlformats.org/markup-compatibility/2006">
    <mc:Choice Requires="x15">
      <x15ac:absPath xmlns:x15ac="http://schemas.microsoft.com/office/spreadsheetml/2010/11/ac" url="C:\Users\NM2.90KZ085B\Objective\objective.cmu.nhs.uk-443\DFord\Objects\WinTalk\eb9bd8e8-43d9-4a72-9027-d34a24b1a255\"/>
    </mc:Choice>
  </mc:AlternateContent>
  <xr:revisionPtr revIDLastSave="0" documentId="8_{5B8893FE-D91B-4978-832B-B2BC2D48D298}" xr6:coauthVersionLast="47" xr6:coauthVersionMax="47" xr10:uidLastSave="{00000000-0000-0000-0000-000000000000}"/>
  <bookViews>
    <workbookView xWindow="28680" yWindow="1785" windowWidth="29040" windowHeight="15720" xr2:uid="{00000000-000D-0000-FFFF-FFFF00000000}"/>
  </bookViews>
  <sheets>
    <sheet name="Read Me" sheetId="5" r:id="rId1"/>
    <sheet name="Cost of change and maint calcul" sheetId="1" r:id="rId2"/>
    <sheet name="Cost of Change Illustration" sheetId="3" r:id="rId3"/>
    <sheet name="Additional Criteria" sheetId="4" r:id="rId4"/>
  </sheets>
  <definedNames>
    <definedName name="_xlnm.Print_Area" localSheetId="1">'Cost of change and maint calcul'!$A$1:$N$37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1" i="3" l="1"/>
  <c r="G11" i="3" s="1"/>
  <c r="H36" i="1" l="1"/>
  <c r="N12" i="3" l="1"/>
  <c r="N13" i="3"/>
  <c r="N11" i="3"/>
  <c r="C16" i="1" l="1"/>
  <c r="C17" i="1" s="1"/>
  <c r="C21" i="1" s="1"/>
  <c r="C7" i="1"/>
  <c r="D13" i="3"/>
  <c r="G13" i="3" s="1"/>
  <c r="I13" i="3"/>
  <c r="I11" i="3"/>
  <c r="D12" i="3"/>
  <c r="G12" i="3" s="1"/>
  <c r="I12" i="3"/>
  <c r="C8" i="1" l="1"/>
  <c r="C11" i="1" s="1"/>
  <c r="C12" i="1" s="1"/>
  <c r="C20" i="1" s="1"/>
  <c r="C22" i="1" l="1"/>
  <c r="J7" i="3" s="1"/>
  <c r="J11" i="3" s="1"/>
  <c r="L11" i="3" s="1"/>
  <c r="O11" i="3" l="1"/>
  <c r="Q11" i="3" s="1"/>
  <c r="O12" i="3"/>
  <c r="Q12" i="3" s="1"/>
  <c r="J13" i="3"/>
  <c r="L13" i="3" s="1"/>
  <c r="J12" i="3"/>
  <c r="L12" i="3" s="1"/>
  <c r="O13" i="3"/>
  <c r="Q13" i="3" s="1"/>
</calcChain>
</file>

<file path=xl/sharedStrings.xml><?xml version="1.0" encoding="utf-8"?>
<sst xmlns="http://schemas.openxmlformats.org/spreadsheetml/2006/main" count="91" uniqueCount="71">
  <si>
    <t>Total cost of residual</t>
  </si>
  <si>
    <t>Man Hour cost</t>
  </si>
  <si>
    <t>Man hours required to support change</t>
  </si>
  <si>
    <t>Weekly salary</t>
  </si>
  <si>
    <t>Hourly rate</t>
  </si>
  <si>
    <t>Calculated at mid point of Agenda for Change Band 6</t>
  </si>
  <si>
    <t>Annual salary</t>
  </si>
  <si>
    <t>Total</t>
  </si>
  <si>
    <t>2 hours per Vaporiser</t>
  </si>
  <si>
    <t>Current Number of Loaned Vaporisers</t>
  </si>
  <si>
    <t>Supplier A</t>
  </si>
  <si>
    <t>Description</t>
  </si>
  <si>
    <t>Product A</t>
  </si>
  <si>
    <t>Total Cost</t>
  </si>
  <si>
    <t>FOR ILLUSTRATION PURPOSES ONLY</t>
  </si>
  <si>
    <t>Incumbent Supplier</t>
  </si>
  <si>
    <t>Where any Potential Framework Participant offers a service to carry out the physical switch of vaporisers, the cost of change model will be adjusted to reflect a reduction of 0.5 hours per vaporiser to take account of this.</t>
  </si>
  <si>
    <t>Indicative Total Contract Fixed Term Volumes</t>
  </si>
  <si>
    <t>Bid Price</t>
  </si>
  <si>
    <t>Cost of Change</t>
  </si>
  <si>
    <t>Total Bid Price</t>
  </si>
  <si>
    <t xml:space="preserve">For non-incumbent suppliers the Total Cost will have the Cost of Change value added to determine the Total Bid Price. </t>
  </si>
  <si>
    <t>Figure to be inserted by the respective Trust</t>
  </si>
  <si>
    <t>Figure to be inserted by respective Trust</t>
  </si>
  <si>
    <t>Total Cost of Change per site</t>
  </si>
  <si>
    <t>Supplier B</t>
  </si>
  <si>
    <t>If your Trust has operating theatres in more than one site and which are managed by more than one Theatre Manager then please duplicate the above mentioned calculation.</t>
  </si>
  <si>
    <r>
      <t>The remaining 1.5 hours of human resources per vaporiser comprises of costs related to the co-ordination of the implementation across Trust sites (including timetabling of switches, movement of stock, arranging access to theatres and the resulting down time of vaporisers), accompanying 3</t>
    </r>
    <r>
      <rPr>
        <vertAlign val="superscript"/>
        <sz val="10"/>
        <rFont val="Arial"/>
        <family val="2"/>
      </rPr>
      <t>rd</t>
    </r>
    <r>
      <rPr>
        <sz val="10"/>
        <rFont val="Arial"/>
        <family val="2"/>
      </rPr>
      <t xml:space="preserve"> party suppliers when on site and for recording and tracking of serial numbers, locations of vaporisers and any changes or breakages throughout the switch. The management of change is carried out by various staff groups in each Trust and/or hospital, including but not limited to, Medical Physics Technicians, Specialist Clinical Pharmacists, Consultant Anaesthetists and Theatre staff. These staff members will be working on different elements of the change process throughout the switch process, some of which may take place in parallel. This model has been developed in conjunction with these staff groups and is representative of the time taken to manage a wholesale change of vaporisers based on their experience of previous vaporiser changes.</t>
    </r>
  </si>
  <si>
    <t>In addition any Supplier that excludes the "Maintenance of vaporisers" from their offer shall have the additional costs associated with the Trust undertaking this work added to their Total Bid Price.</t>
  </si>
  <si>
    <t>Comment</t>
  </si>
  <si>
    <t>Criteria</t>
  </si>
  <si>
    <t>Criteria Assessment</t>
  </si>
  <si>
    <t>Pass/Fail</t>
  </si>
  <si>
    <t>Maintenance cost per vaporiser per annum</t>
  </si>
  <si>
    <t>Total maintenance cost for the thirty two month fixed term of the framework agreement</t>
  </si>
  <si>
    <t>Number of Site</t>
  </si>
  <si>
    <t>Trust to insert the cost associated with servicing of Vaporisers if excluded from suppliers offer</t>
  </si>
  <si>
    <t>The Incumbent supplier offer is the lowest Total Bid Price and the Trust will assess their offer against the additional criteria to confirm that the Incumbent supplier can continue to provide their service under the new framework agreement</t>
  </si>
  <si>
    <t>Although Supplier A offered the lowest bid price, the Incumbent suppliers offer is the lowest Total Bid Price, when cost of change and maintenance costs are taken into account. The Trust will assess their offer against the additional criteria to confirm that the Incumbent supplier can continue to provide their service under the new framework agreement</t>
  </si>
  <si>
    <t>The offer from Supplier A is the lowest "Total Bid Price",  when cost of change and maintenance costs are taken into account. The Trust will assess Supplier A's offer  against the additional criteria to determine suitability for award. If additional information is required to assess the Suppliers offer against the additional criteria the Trust may request additional information.</t>
  </si>
  <si>
    <t>Total Bid Price Column indicates the most economically advantageous tender</t>
  </si>
  <si>
    <t>1. Price of product offered:</t>
  </si>
  <si>
    <t xml:space="preserve">2. Costs associated with changing from current supplier to a new supplier (cost of change);  </t>
  </si>
  <si>
    <t>3. Costs associated with Trusts being responsible for the ongoing maintenance of on loan vaporisers (where appropriate)</t>
  </si>
  <si>
    <t>This document comprises of three worksheets which allow trusts to calculate the above, as follows:</t>
  </si>
  <si>
    <t>4. Compatibility of the product and associated services with Trusts anaesthetic machines</t>
  </si>
  <si>
    <t>Compatibility of the product and associated services with Trusts anaesthetic machines</t>
  </si>
  <si>
    <t>Offerors ability to transfer a Trust to their product and services, including the timescales for doing so (where appropriate)</t>
  </si>
  <si>
    <r>
      <rPr>
        <b/>
        <sz val="10"/>
        <rFont val="Arial"/>
        <family val="2"/>
      </rPr>
      <t xml:space="preserve">Additional criteria: </t>
    </r>
    <r>
      <rPr>
        <sz val="10"/>
        <rFont val="Arial"/>
        <family val="2"/>
      </rPr>
      <t>this outlines the additional criteria that a Trust may take into account when determining the most economically advantageous tender (MEAT) in accordance with Paragraph 12.2.3 of Document No. 02 Terms of Offer. If additional information is required to assess the Suppliers offer against the additional criteria the Trust may request additional information.</t>
    </r>
  </si>
  <si>
    <r>
      <t xml:space="preserve">Cost of change illustration: </t>
    </r>
    <r>
      <rPr>
        <sz val="10"/>
        <rFont val="Arial"/>
        <family val="2"/>
      </rPr>
      <t>this outlines how the Total Bid prices may be calculated to determine which suppliers offer may be assessed against the additional criteria and the process to be adopted by the Trust.</t>
    </r>
  </si>
  <si>
    <r>
      <rPr>
        <b/>
        <sz val="10"/>
        <rFont val="Arial"/>
        <family val="2"/>
      </rPr>
      <t>Potential Cost of change and maintenance calculations,</t>
    </r>
    <r>
      <rPr>
        <sz val="10"/>
        <rFont val="Arial"/>
        <family val="2"/>
      </rPr>
      <t xml:space="preserve"> this outlines how a Trust may calculate the cost of change associated with transferring their service from the incumbent supplier to a new supplier and whether the cost benefits that would be derived from transferring to the new supplier would be beneficial. In addition it also allows the Trust to take account of any additional costs associated with the Trust being responsible for the ongoing maintenance of the on loan vaporisers.</t>
    </r>
  </si>
  <si>
    <t>The three examples below show how the cost of change model may be used during the local evaluation process and provides commentary on the result of the evaluation.</t>
  </si>
  <si>
    <t>To determine which supplier's overall offer is the most economically advantageous, Trusts may take into account all of the following:</t>
  </si>
  <si>
    <t>6. Offerors ability to transfer a Trust to their product and services, including the timescales for doing so (where appropriate)</t>
  </si>
  <si>
    <t>Figure is carried forward from "Cost of Change and Maintenance calculation worksheet and reflects the number of sites managed by more than one Theatre Manager</t>
  </si>
  <si>
    <t xml:space="preserve">Invitation to offer for NHS National Framework Agreement for the supply of Inhalation Anaesthetics and Vaporisers. </t>
  </si>
  <si>
    <t>5. Suppliers ability to meet Trust demand for Sevoflurane / Desflurane</t>
  </si>
  <si>
    <t xml:space="preserve">Additional Criteria to be evaluated by Trusts to select a Supplier from the National Framework Agreement for the supply of Inhalation Anaesthetics and Vaporisers. </t>
  </si>
  <si>
    <t>Anaesthetic Cost of Change Calculation</t>
  </si>
  <si>
    <t xml:space="preserve">CM/PHG/20/5626 NHS National Framework Agreement for the supply of Inhalation Anaesthetics and Vaporisers. </t>
  </si>
  <si>
    <t>Total Costs associated with Trust maintenance of vaporisers for the 23.5 month fixed term of the framework agreement</t>
  </si>
  <si>
    <t>Total Costs associated with Trust maintenance of vaporisers for the 23.5 two month fixed term of the framework agreement</t>
  </si>
  <si>
    <t>Trust to insert their anticipated volumes for the 23.5 month period of the framework agreement (or other applicable period where a potential Offeror has indicated to the Trust a future date from which it may be able to transfer the Trust to it's service/commence supply, where appropriate.</t>
  </si>
  <si>
    <r>
      <t xml:space="preserve">Identified Cost of Change over the </t>
    </r>
    <r>
      <rPr>
        <b/>
        <sz val="10"/>
        <color rgb="FFFF0000"/>
        <rFont val="Arial"/>
        <family val="2"/>
      </rPr>
      <t>twenty three and half (23.5)</t>
    </r>
    <r>
      <rPr>
        <b/>
        <sz val="10"/>
        <rFont val="Arial"/>
        <family val="2"/>
      </rPr>
      <t xml:space="preserve"> month fixed term of the framework agreement (or other applicable period, where a potential offeror has indicated to the Trust a future date from which it may be able to transfer the Trust to it's service/commence supply where appropriate)</t>
    </r>
  </si>
  <si>
    <t>Supplier ability to meet Trust demand for Sevoflurane/Desflurane</t>
  </si>
  <si>
    <t>Calculation of lost Sevoflurane/Desflurane in returned vaporisers (estimated as 125ml per vaporiser)</t>
  </si>
  <si>
    <t>Cost of residual Sevoflurane/Desflurane</t>
  </si>
  <si>
    <t>Sevoflurane/Desflurane cost for maintenance of the Vaporisers</t>
  </si>
  <si>
    <t>Trust to insert the respective bid prices offered for the annual usage of Sevoflurane/Desflurane and Number of Vaporisers required by the Trust</t>
  </si>
  <si>
    <t>Offer reference number: CM/PHR/24/5717</t>
  </si>
  <si>
    <t>Period: 1st February 2025 to 31st January 2027, with an option or options to extend (at the discretion of the Authority) for a period or periods of up to 24 months.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</si>
</sst>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8" formatCode="&quot;£&quot;#,##0.00;[Red]\-&quot;£&quot;#,##0.00"/>
    <numFmt numFmtId="164" formatCode="&quot;£&quot;#,##0"/>
    <numFmt numFmtId="165" formatCode="&quot;£&quot;#,##0.00"/>
    <numFmt numFmtId="166" formatCode="#,##0_ ;\-#,##0\ "/>
  </numFmts>
  <fonts count="15" x14ac:knownFonts="1">
    <font>
      <sz val="10"/>
      <name val="Arial"/>
    </font>
    <font>
      <sz val="8"/>
      <name val="Arial"/>
      <family val="2"/>
    </font>
    <font>
      <b/>
      <sz val="10"/>
      <name val="Arial"/>
      <family val="2"/>
    </font>
    <font>
      <b/>
      <sz val="8"/>
      <name val="Arial"/>
      <family val="2"/>
    </font>
    <font>
      <sz val="8"/>
      <name val="Arial"/>
      <family val="2"/>
    </font>
    <font>
      <b/>
      <sz val="8"/>
      <color indexed="10"/>
      <name val="Arial"/>
      <family val="2"/>
    </font>
    <font>
      <sz val="10"/>
      <name val="Arial"/>
      <family val="2"/>
    </font>
    <font>
      <vertAlign val="superscript"/>
      <sz val="10"/>
      <name val="Arial"/>
      <family val="2"/>
    </font>
    <font>
      <b/>
      <sz val="10"/>
      <color indexed="10"/>
      <name val="Arial"/>
      <family val="2"/>
    </font>
    <font>
      <sz val="8"/>
      <color theme="1"/>
      <name val="Arial"/>
      <family val="2"/>
    </font>
    <font>
      <b/>
      <u/>
      <sz val="10"/>
      <name val="Arial"/>
      <family val="2"/>
    </font>
    <font>
      <sz val="10"/>
      <color rgb="FFFF0000"/>
      <name val="Arial"/>
      <family val="2"/>
    </font>
    <font>
      <b/>
      <sz val="10"/>
      <color rgb="FFFF0000"/>
      <name val="Arial"/>
      <family val="2"/>
    </font>
    <font>
      <b/>
      <sz val="8"/>
      <color rgb="FFFF0000"/>
      <name val="Arial"/>
      <family val="2"/>
    </font>
    <font>
      <b/>
      <sz val="12"/>
      <name val="Arial"/>
      <family val="2"/>
    </font>
  </fonts>
  <fills count="7">
    <fill>
      <patternFill patternType="none"/>
    </fill>
    <fill>
      <patternFill patternType="gray125"/>
    </fill>
    <fill>
      <patternFill patternType="solid">
        <fgColor rgb="FFFFFF00"/>
        <bgColor indexed="64"/>
      </patternFill>
    </fill>
    <fill>
      <patternFill patternType="solid">
        <fgColor rgb="FF00B0F0"/>
        <bgColor indexed="64"/>
      </patternFill>
    </fill>
    <fill>
      <patternFill patternType="solid">
        <fgColor theme="9" tint="0.59999389629810485"/>
        <bgColor indexed="64"/>
      </patternFill>
    </fill>
    <fill>
      <patternFill patternType="solid">
        <fgColor rgb="FF00B050"/>
        <bgColor indexed="64"/>
      </patternFill>
    </fill>
    <fill>
      <patternFill patternType="solid">
        <fgColor theme="0" tint="-0.249977111117893"/>
        <bgColor indexed="64"/>
      </patternFill>
    </fill>
  </fills>
  <borders count="10">
    <border>
      <left/>
      <right/>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s>
  <cellStyleXfs count="1">
    <xf numFmtId="0" fontId="0" fillId="0" borderId="0" applyNumberFormat="0" applyFill="0" applyBorder="0" applyAlignment="0" applyProtection="0"/>
  </cellStyleXfs>
  <cellXfs count="86">
    <xf numFmtId="0" fontId="0" fillId="0" borderId="0" xfId="0"/>
    <xf numFmtId="164" fontId="0" fillId="0" borderId="0" xfId="0" applyNumberFormat="1"/>
    <xf numFmtId="0" fontId="2" fillId="0" borderId="0" xfId="0" applyFont="1"/>
    <xf numFmtId="6" fontId="0" fillId="0" borderId="0" xfId="0" applyNumberFormat="1"/>
    <xf numFmtId="164" fontId="2" fillId="0" borderId="0" xfId="0" applyNumberFormat="1" applyFont="1"/>
    <xf numFmtId="165" fontId="0" fillId="0" borderId="0" xfId="0" applyNumberFormat="1"/>
    <xf numFmtId="0" fontId="4" fillId="0" borderId="0" xfId="0" applyFont="1"/>
    <xf numFmtId="0" fontId="5" fillId="0" borderId="0" xfId="0" applyFont="1"/>
    <xf numFmtId="0" fontId="3" fillId="0" borderId="0" xfId="0" applyFont="1" applyAlignment="1">
      <alignment horizontal="center"/>
    </xf>
    <xf numFmtId="0" fontId="3" fillId="0" borderId="1" xfId="0" applyFont="1" applyBorder="1" applyAlignment="1">
      <alignment horizontal="center" wrapText="1"/>
    </xf>
    <xf numFmtId="0" fontId="4" fillId="0" borderId="0" xfId="0" applyFont="1" applyAlignment="1">
      <alignment horizontal="center"/>
    </xf>
    <xf numFmtId="0" fontId="6" fillId="0" borderId="0" xfId="0" applyFont="1" applyAlignment="1">
      <alignment horizontal="center"/>
    </xf>
    <xf numFmtId="0" fontId="6" fillId="0" borderId="0" xfId="0" applyFont="1"/>
    <xf numFmtId="0" fontId="6" fillId="0" borderId="0" xfId="0" applyFont="1" applyAlignment="1">
      <alignment horizontal="left" wrapText="1"/>
    </xf>
    <xf numFmtId="0" fontId="0" fillId="0" borderId="0" xfId="0" applyAlignment="1">
      <alignment horizontal="left" wrapText="1"/>
    </xf>
    <xf numFmtId="0" fontId="0" fillId="0" borderId="0" xfId="0" applyAlignment="1">
      <alignment vertical="center"/>
    </xf>
    <xf numFmtId="0" fontId="3" fillId="0" borderId="0" xfId="0" applyFont="1" applyAlignment="1">
      <alignment horizontal="left"/>
    </xf>
    <xf numFmtId="0" fontId="4" fillId="0" borderId="0" xfId="0" applyFont="1" applyAlignment="1">
      <alignment horizontal="center" vertical="center"/>
    </xf>
    <xf numFmtId="0" fontId="4" fillId="0" borderId="0" xfId="0" applyFont="1" applyAlignment="1">
      <alignment vertical="center"/>
    </xf>
    <xf numFmtId="3" fontId="3" fillId="0" borderId="2" xfId="0" applyNumberFormat="1" applyFont="1" applyBorder="1" applyAlignment="1">
      <alignment horizontal="center" vertical="center" wrapText="1"/>
    </xf>
    <xf numFmtId="165" fontId="4" fillId="0" borderId="6" xfId="0" applyNumberFormat="1" applyFont="1" applyBorder="1" applyAlignment="1">
      <alignment horizontal="center" vertical="center"/>
    </xf>
    <xf numFmtId="0" fontId="8" fillId="0" borderId="0" xfId="0" applyFont="1"/>
    <xf numFmtId="0" fontId="10" fillId="0" borderId="0" xfId="0" applyFont="1"/>
    <xf numFmtId="0" fontId="0" fillId="2" borderId="0" xfId="0" applyFill="1"/>
    <xf numFmtId="0" fontId="11" fillId="0" borderId="0" xfId="0" applyFont="1"/>
    <xf numFmtId="166" fontId="1" fillId="0" borderId="0" xfId="0" applyNumberFormat="1" applyFont="1" applyAlignment="1">
      <alignment horizontal="center"/>
    </xf>
    <xf numFmtId="165" fontId="1" fillId="0" borderId="0" xfId="0" applyNumberFormat="1" applyFont="1"/>
    <xf numFmtId="2" fontId="1" fillId="0" borderId="0" xfId="0" applyNumberFormat="1" applyFont="1"/>
    <xf numFmtId="4" fontId="1" fillId="0" borderId="0" xfId="0" applyNumberFormat="1" applyFont="1"/>
    <xf numFmtId="0" fontId="1" fillId="0" borderId="0" xfId="0" applyFont="1"/>
    <xf numFmtId="0" fontId="1" fillId="0" borderId="0" xfId="0" applyFont="1" applyAlignment="1">
      <alignment horizontal="center"/>
    </xf>
    <xf numFmtId="164" fontId="0" fillId="2" borderId="0" xfId="0" applyNumberFormat="1" applyFill="1"/>
    <xf numFmtId="8" fontId="0" fillId="2" borderId="0" xfId="0" applyNumberFormat="1" applyFill="1"/>
    <xf numFmtId="0" fontId="12" fillId="0" borderId="0" xfId="0" applyFont="1" applyAlignment="1">
      <alignment horizontal="left"/>
    </xf>
    <xf numFmtId="0" fontId="12" fillId="0" borderId="0" xfId="0" applyFont="1"/>
    <xf numFmtId="165" fontId="3" fillId="0" borderId="7" xfId="0" applyNumberFormat="1" applyFont="1" applyBorder="1" applyAlignment="1">
      <alignment horizontal="center" wrapText="1"/>
    </xf>
    <xf numFmtId="165" fontId="3" fillId="0" borderId="8" xfId="0" applyNumberFormat="1" applyFont="1" applyBorder="1" applyAlignment="1">
      <alignment horizontal="center" wrapText="1"/>
    </xf>
    <xf numFmtId="165" fontId="3" fillId="0" borderId="9" xfId="0" applyNumberFormat="1" applyFont="1" applyBorder="1" applyAlignment="1">
      <alignment horizontal="center" wrapText="1"/>
    </xf>
    <xf numFmtId="0" fontId="4" fillId="0" borderId="6" xfId="0" applyFont="1" applyBorder="1" applyAlignment="1">
      <alignment horizontal="center" vertical="center"/>
    </xf>
    <xf numFmtId="165" fontId="3" fillId="0" borderId="6" xfId="0" applyNumberFormat="1" applyFont="1" applyBorder="1" applyAlignment="1">
      <alignment horizontal="center" wrapText="1"/>
    </xf>
    <xf numFmtId="165" fontId="4" fillId="2" borderId="6" xfId="0" applyNumberFormat="1" applyFont="1" applyFill="1" applyBorder="1" applyAlignment="1">
      <alignment horizontal="center" vertical="center"/>
    </xf>
    <xf numFmtId="165" fontId="9" fillId="0" borderId="6" xfId="0" applyNumberFormat="1" applyFont="1" applyFill="1" applyBorder="1" applyAlignment="1">
      <alignment horizontal="center" vertical="center"/>
    </xf>
    <xf numFmtId="0" fontId="0" fillId="0" borderId="6" xfId="0" applyBorder="1"/>
    <xf numFmtId="0" fontId="3" fillId="2" borderId="0" xfId="0" applyFont="1" applyFill="1" applyAlignment="1">
      <alignment horizontal="center"/>
    </xf>
    <xf numFmtId="0" fontId="13" fillId="0" borderId="0" xfId="0" applyFont="1" applyAlignment="1">
      <alignment horizontal="left"/>
    </xf>
    <xf numFmtId="165" fontId="0" fillId="2" borderId="0" xfId="0" applyNumberFormat="1" applyFill="1"/>
    <xf numFmtId="166" fontId="4" fillId="3" borderId="6" xfId="0" applyNumberFormat="1" applyFont="1" applyFill="1" applyBorder="1" applyAlignment="1" applyProtection="1">
      <alignment horizontal="center" vertical="center"/>
      <protection hidden="1"/>
    </xf>
    <xf numFmtId="0" fontId="3" fillId="3" borderId="0" xfId="0" applyFont="1" applyFill="1" applyAlignment="1">
      <alignment horizontal="center"/>
    </xf>
    <xf numFmtId="0" fontId="13" fillId="0" borderId="0" xfId="0" applyFont="1"/>
    <xf numFmtId="165" fontId="4" fillId="4" borderId="6" xfId="0" applyNumberFormat="1" applyFont="1" applyFill="1" applyBorder="1" applyAlignment="1">
      <alignment horizontal="center" vertical="center"/>
    </xf>
    <xf numFmtId="1" fontId="6" fillId="2" borderId="0" xfId="0" applyNumberFormat="1" applyFont="1" applyFill="1"/>
    <xf numFmtId="165" fontId="4" fillId="5" borderId="6" xfId="0" applyNumberFormat="1" applyFont="1" applyFill="1" applyBorder="1" applyAlignment="1">
      <alignment horizontal="center" vertical="center"/>
    </xf>
    <xf numFmtId="0" fontId="14" fillId="0" borderId="0" xfId="0" applyFont="1" applyAlignment="1">
      <alignment vertical="center"/>
    </xf>
    <xf numFmtId="0" fontId="14" fillId="0" borderId="0" xfId="0" applyFont="1" applyAlignment="1">
      <alignment horizontal="left" vertical="center"/>
    </xf>
    <xf numFmtId="165" fontId="2" fillId="0" borderId="0" xfId="0" applyNumberFormat="1" applyFont="1"/>
    <xf numFmtId="165" fontId="12" fillId="6" borderId="0" xfId="0" applyNumberFormat="1" applyFont="1" applyFill="1"/>
    <xf numFmtId="0" fontId="14" fillId="0" borderId="0" xfId="0" applyFont="1" applyAlignment="1">
      <alignment vertical="center" wrapText="1"/>
    </xf>
    <xf numFmtId="0" fontId="0" fillId="0" borderId="0" xfId="0" applyAlignment="1">
      <alignment wrapText="1"/>
    </xf>
    <xf numFmtId="0" fontId="0" fillId="0" borderId="6" xfId="0" applyBorder="1" applyAlignment="1">
      <alignment horizontal="center" vertical="center"/>
    </xf>
    <xf numFmtId="0" fontId="6" fillId="0" borderId="6" xfId="0" applyFont="1" applyBorder="1" applyAlignment="1">
      <alignment horizontal="left" vertical="top" wrapText="1"/>
    </xf>
    <xf numFmtId="0" fontId="0" fillId="0" borderId="6" xfId="0" applyBorder="1" applyAlignment="1">
      <alignment horizontal="left" vertical="top" wrapText="1"/>
    </xf>
    <xf numFmtId="0" fontId="6" fillId="0" borderId="0" xfId="0" applyFont="1" applyAlignment="1">
      <alignment horizontal="left"/>
    </xf>
    <xf numFmtId="0" fontId="0" fillId="0" borderId="0" xfId="0" applyAlignment="1">
      <alignment horizontal="left"/>
    </xf>
    <xf numFmtId="0" fontId="6" fillId="0" borderId="0" xfId="0" applyFont="1" applyBorder="1" applyAlignment="1">
      <alignment horizontal="left" vertical="top"/>
    </xf>
    <xf numFmtId="0" fontId="2" fillId="0" borderId="6" xfId="0" applyFont="1" applyBorder="1" applyAlignment="1">
      <alignment horizontal="left" vertical="top" wrapText="1"/>
    </xf>
    <xf numFmtId="0" fontId="0" fillId="0" borderId="4" xfId="0" applyBorder="1" applyAlignment="1">
      <alignment horizontal="left" wrapText="1"/>
    </xf>
    <xf numFmtId="0" fontId="0" fillId="0" borderId="3" xfId="0" applyBorder="1" applyAlignment="1">
      <alignment horizontal="left" wrapText="1"/>
    </xf>
    <xf numFmtId="0" fontId="0" fillId="0" borderId="5" xfId="0" applyBorder="1" applyAlignment="1">
      <alignment horizontal="left" wrapText="1"/>
    </xf>
    <xf numFmtId="0" fontId="6" fillId="0" borderId="4" xfId="0" applyFont="1" applyBorder="1" applyAlignment="1">
      <alignment horizontal="left" vertical="center" wrapText="1"/>
    </xf>
    <xf numFmtId="0" fontId="6" fillId="0" borderId="3" xfId="0" applyFont="1" applyBorder="1" applyAlignment="1">
      <alignment horizontal="left" vertical="center" wrapText="1"/>
    </xf>
    <xf numFmtId="0" fontId="6" fillId="0" borderId="5" xfId="0" applyFont="1" applyBorder="1" applyAlignment="1">
      <alignment horizontal="left" vertical="center" wrapText="1"/>
    </xf>
    <xf numFmtId="0" fontId="2" fillId="0" borderId="0" xfId="0" applyFont="1" applyAlignment="1">
      <alignment wrapText="1"/>
    </xf>
    <xf numFmtId="0" fontId="0" fillId="0" borderId="0" xfId="0" applyAlignment="1"/>
    <xf numFmtId="0" fontId="3" fillId="0" borderId="4" xfId="0" applyFont="1" applyBorder="1" applyAlignment="1">
      <alignment horizontal="left" vertical="top" wrapText="1"/>
    </xf>
    <xf numFmtId="0" fontId="3" fillId="0" borderId="3" xfId="0" applyFont="1" applyBorder="1" applyAlignment="1">
      <alignment horizontal="left" vertical="top" wrapText="1"/>
    </xf>
    <xf numFmtId="0" fontId="3" fillId="0" borderId="5" xfId="0" applyFont="1" applyBorder="1" applyAlignment="1">
      <alignment horizontal="left" vertical="top" wrapText="1"/>
    </xf>
    <xf numFmtId="165" fontId="14" fillId="0" borderId="6" xfId="0" applyNumberFormat="1" applyFont="1" applyBorder="1" applyAlignment="1">
      <alignment horizontal="center" vertical="center"/>
    </xf>
    <xf numFmtId="0" fontId="3" fillId="0" borderId="6" xfId="0" applyFont="1" applyBorder="1" applyAlignment="1">
      <alignment horizontal="center"/>
    </xf>
    <xf numFmtId="0" fontId="6" fillId="0" borderId="6" xfId="0" applyFont="1" applyBorder="1" applyAlignment="1">
      <alignment vertical="top"/>
    </xf>
    <xf numFmtId="0" fontId="2" fillId="0" borderId="6" xfId="0" applyFont="1" applyBorder="1" applyAlignment="1">
      <alignment horizontal="center"/>
    </xf>
    <xf numFmtId="0" fontId="2" fillId="0" borderId="6" xfId="0" applyFont="1" applyBorder="1" applyAlignment="1">
      <alignment vertical="top"/>
    </xf>
    <xf numFmtId="0" fontId="6" fillId="0" borderId="6" xfId="0" applyFont="1" applyBorder="1" applyAlignment="1">
      <alignment horizontal="center"/>
    </xf>
    <xf numFmtId="0" fontId="0" fillId="0" borderId="6" xfId="0" applyBorder="1" applyAlignment="1">
      <alignment horizontal="center"/>
    </xf>
    <xf numFmtId="0" fontId="6" fillId="0" borderId="4" xfId="0" applyFont="1" applyBorder="1" applyAlignment="1">
      <alignment vertical="top" wrapText="1"/>
    </xf>
    <xf numFmtId="0" fontId="6" fillId="0" borderId="3" xfId="0" applyFont="1" applyBorder="1" applyAlignment="1">
      <alignment vertical="top" wrapText="1"/>
    </xf>
    <xf numFmtId="0" fontId="6" fillId="0" borderId="5" xfId="0" applyFont="1" applyBorder="1" applyAlignment="1">
      <alignment vertical="top"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Relationships xmlns="http://schemas.openxmlformats.org/package/2006/relationships"><Relationship Type="http://schemas.openxmlformats.org/officeDocument/2006/relationships/calcChain" Target="calcChain.xml" Id="rId8" /><Relationship Type="http://schemas.openxmlformats.org/officeDocument/2006/relationships/worksheet" Target="worksheets/sheet3.xml" Id="rId3" /><Relationship Type="http://schemas.openxmlformats.org/officeDocument/2006/relationships/sharedStrings" Target="sharedStrings.xml" Id="rId7" /><Relationship Type="http://schemas.openxmlformats.org/officeDocument/2006/relationships/worksheet" Target="worksheets/sheet2.xml" Id="rId2" /><Relationship Type="http://schemas.openxmlformats.org/officeDocument/2006/relationships/worksheet" Target="worksheets/sheet1.xml" Id="rId1" /><Relationship Type="http://schemas.openxmlformats.org/officeDocument/2006/relationships/styles" Target="styles.xml" Id="rId6" /><Relationship Type="http://schemas.openxmlformats.org/officeDocument/2006/relationships/theme" Target="theme/theme1.xml" Id="rId5" /><Relationship Type="http://schemas.openxmlformats.org/officeDocument/2006/relationships/worksheet" Target="worksheets/sheet4.xml" Id="rId4" /><Relationship Type="http://schemas.openxmlformats.org/officeDocument/2006/relationships/customXml" Target="/customXML/item3.xml" Id="R37c2f3b292a44803" /></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27"/>
  <sheetViews>
    <sheetView showGridLines="0" tabSelected="1" zoomScaleNormal="100" workbookViewId="0">
      <selection activeCell="A4" sqref="A4"/>
    </sheetView>
  </sheetViews>
  <sheetFormatPr defaultRowHeight="12.75" x14ac:dyDescent="0.2"/>
  <sheetData>
    <row r="1" spans="1:14" ht="15.75" x14ac:dyDescent="0.2">
      <c r="A1" s="52" t="s">
        <v>55</v>
      </c>
      <c r="B1" s="52"/>
      <c r="C1" s="52"/>
      <c r="D1" s="52"/>
      <c r="E1" s="52"/>
      <c r="F1" s="52"/>
      <c r="G1" s="52"/>
      <c r="H1" s="52"/>
      <c r="I1" s="52"/>
      <c r="J1" s="52"/>
      <c r="K1" s="52"/>
    </row>
    <row r="2" spans="1:14" ht="15.75" x14ac:dyDescent="0.2">
      <c r="A2" s="52" t="s">
        <v>69</v>
      </c>
      <c r="B2" s="52"/>
      <c r="C2" s="52"/>
      <c r="D2" s="52"/>
      <c r="E2" s="52"/>
      <c r="F2" s="52"/>
      <c r="G2" s="52"/>
      <c r="H2" s="52"/>
      <c r="I2" s="52"/>
      <c r="J2" s="52"/>
      <c r="K2" s="52"/>
    </row>
    <row r="3" spans="1:14" ht="35.450000000000003" customHeight="1" x14ac:dyDescent="0.2">
      <c r="A3" s="56" t="s">
        <v>70</v>
      </c>
      <c r="B3" s="57"/>
      <c r="C3" s="57"/>
      <c r="D3" s="57"/>
      <c r="E3" s="57"/>
      <c r="F3" s="57"/>
      <c r="G3" s="57"/>
      <c r="H3" s="57"/>
      <c r="I3" s="57"/>
      <c r="J3" s="57"/>
      <c r="K3" s="57"/>
      <c r="L3" s="57"/>
      <c r="M3" s="57"/>
      <c r="N3" s="57"/>
    </row>
    <row r="4" spans="1:14" ht="15.75" x14ac:dyDescent="0.2">
      <c r="A4" s="53"/>
      <c r="B4" s="53"/>
      <c r="C4" s="53"/>
      <c r="D4" s="53"/>
      <c r="E4" s="53"/>
      <c r="F4" s="53"/>
      <c r="G4" s="53"/>
      <c r="H4" s="53"/>
      <c r="I4" s="53"/>
      <c r="J4" s="53"/>
      <c r="K4" s="53"/>
      <c r="L4" s="53"/>
    </row>
    <row r="5" spans="1:14" ht="15.75" x14ac:dyDescent="0.2">
      <c r="A5" s="53"/>
      <c r="B5" s="53"/>
      <c r="C5" s="53"/>
      <c r="D5" s="53"/>
      <c r="E5" s="53"/>
      <c r="F5" s="53"/>
      <c r="G5" s="53"/>
      <c r="H5" s="53"/>
      <c r="I5" s="53"/>
      <c r="J5" s="53"/>
      <c r="K5" s="53"/>
      <c r="L5" s="53"/>
    </row>
    <row r="6" spans="1:14" x14ac:dyDescent="0.2">
      <c r="A6" s="61" t="s">
        <v>52</v>
      </c>
      <c r="B6" s="62"/>
      <c r="C6" s="62"/>
      <c r="D6" s="62"/>
      <c r="E6" s="62"/>
      <c r="F6" s="62"/>
      <c r="G6" s="62"/>
      <c r="H6" s="62"/>
      <c r="I6" s="62"/>
      <c r="J6" s="62"/>
      <c r="K6" s="62"/>
      <c r="L6" s="62"/>
    </row>
    <row r="7" spans="1:14" x14ac:dyDescent="0.2">
      <c r="A7" s="62" t="s">
        <v>41</v>
      </c>
      <c r="B7" s="62"/>
      <c r="C7" s="62"/>
      <c r="D7" s="62"/>
      <c r="E7" s="62"/>
      <c r="F7" s="62"/>
      <c r="G7" s="62"/>
      <c r="H7" s="62"/>
      <c r="I7" s="62"/>
      <c r="J7" s="62"/>
      <c r="K7" s="62"/>
      <c r="L7" s="62"/>
    </row>
    <row r="8" spans="1:14" x14ac:dyDescent="0.2">
      <c r="A8" s="62" t="s">
        <v>42</v>
      </c>
      <c r="B8" s="62"/>
      <c r="C8" s="62"/>
      <c r="D8" s="62"/>
      <c r="E8" s="62"/>
      <c r="F8" s="62"/>
      <c r="G8" s="62"/>
      <c r="H8" s="62"/>
      <c r="I8" s="62"/>
      <c r="J8" s="62"/>
      <c r="K8" s="62"/>
      <c r="L8" s="62"/>
    </row>
    <row r="9" spans="1:14" x14ac:dyDescent="0.2">
      <c r="A9" s="61" t="s">
        <v>43</v>
      </c>
      <c r="B9" s="62"/>
      <c r="C9" s="62"/>
      <c r="D9" s="62"/>
      <c r="E9" s="62"/>
      <c r="F9" s="62"/>
      <c r="G9" s="62"/>
      <c r="H9" s="62"/>
      <c r="I9" s="62"/>
      <c r="J9" s="62"/>
      <c r="K9" s="62"/>
      <c r="L9" s="62"/>
    </row>
    <row r="10" spans="1:14" x14ac:dyDescent="0.2">
      <c r="A10" s="63" t="s">
        <v>45</v>
      </c>
      <c r="B10" s="63"/>
      <c r="C10" s="63"/>
      <c r="D10" s="63"/>
      <c r="E10" s="63"/>
      <c r="F10" s="63"/>
      <c r="G10" s="63"/>
      <c r="H10" s="63"/>
      <c r="I10" s="63"/>
      <c r="J10" s="63"/>
      <c r="K10" s="63"/>
      <c r="L10" s="63"/>
    </row>
    <row r="11" spans="1:14" x14ac:dyDescent="0.2">
      <c r="A11" s="63" t="s">
        <v>56</v>
      </c>
      <c r="B11" s="63"/>
      <c r="C11" s="63"/>
      <c r="D11" s="63"/>
      <c r="E11" s="63"/>
      <c r="F11" s="63"/>
      <c r="G11" s="63"/>
      <c r="H11" s="63"/>
      <c r="I11" s="63"/>
      <c r="J11" s="63"/>
      <c r="K11" s="63"/>
      <c r="L11" s="63"/>
    </row>
    <row r="12" spans="1:14" x14ac:dyDescent="0.2">
      <c r="A12" s="63" t="s">
        <v>53</v>
      </c>
      <c r="B12" s="63"/>
      <c r="C12" s="63"/>
      <c r="D12" s="63"/>
      <c r="E12" s="63"/>
      <c r="F12" s="63"/>
      <c r="G12" s="63"/>
      <c r="H12" s="63"/>
      <c r="I12" s="63"/>
      <c r="J12" s="63"/>
      <c r="K12" s="63"/>
      <c r="L12" s="63"/>
    </row>
    <row r="14" spans="1:14" x14ac:dyDescent="0.2">
      <c r="A14" s="12" t="s">
        <v>44</v>
      </c>
    </row>
    <row r="16" spans="1:14" x14ac:dyDescent="0.2">
      <c r="A16" s="58">
        <v>1</v>
      </c>
      <c r="B16" s="59" t="s">
        <v>50</v>
      </c>
      <c r="C16" s="60"/>
      <c r="D16" s="60"/>
      <c r="E16" s="60"/>
      <c r="F16" s="60"/>
      <c r="G16" s="60"/>
      <c r="H16" s="60"/>
      <c r="I16" s="60"/>
      <c r="J16" s="60"/>
      <c r="K16" s="60"/>
      <c r="L16" s="60"/>
    </row>
    <row r="17" spans="1:12" x14ac:dyDescent="0.2">
      <c r="A17" s="58"/>
      <c r="B17" s="60"/>
      <c r="C17" s="60"/>
      <c r="D17" s="60"/>
      <c r="E17" s="60"/>
      <c r="F17" s="60"/>
      <c r="G17" s="60"/>
      <c r="H17" s="60"/>
      <c r="I17" s="60"/>
      <c r="J17" s="60"/>
      <c r="K17" s="60"/>
      <c r="L17" s="60"/>
    </row>
    <row r="18" spans="1:12" x14ac:dyDescent="0.2">
      <c r="A18" s="58"/>
      <c r="B18" s="60"/>
      <c r="C18" s="60"/>
      <c r="D18" s="60"/>
      <c r="E18" s="60"/>
      <c r="F18" s="60"/>
      <c r="G18" s="60"/>
      <c r="H18" s="60"/>
      <c r="I18" s="60"/>
      <c r="J18" s="60"/>
      <c r="K18" s="60"/>
      <c r="L18" s="60"/>
    </row>
    <row r="19" spans="1:12" ht="25.5" customHeight="1" x14ac:dyDescent="0.2">
      <c r="A19" s="58"/>
      <c r="B19" s="60"/>
      <c r="C19" s="60"/>
      <c r="D19" s="60"/>
      <c r="E19" s="60"/>
      <c r="F19" s="60"/>
      <c r="G19" s="60"/>
      <c r="H19" s="60"/>
      <c r="I19" s="60"/>
      <c r="J19" s="60"/>
      <c r="K19" s="60"/>
      <c r="L19" s="60"/>
    </row>
    <row r="20" spans="1:12" x14ac:dyDescent="0.2">
      <c r="A20" s="58">
        <v>2</v>
      </c>
      <c r="B20" s="64" t="s">
        <v>49</v>
      </c>
      <c r="C20" s="64"/>
      <c r="D20" s="64"/>
      <c r="E20" s="64"/>
      <c r="F20" s="64"/>
      <c r="G20" s="64"/>
      <c r="H20" s="64"/>
      <c r="I20" s="64"/>
      <c r="J20" s="64"/>
      <c r="K20" s="64"/>
      <c r="L20" s="64"/>
    </row>
    <row r="21" spans="1:12" x14ac:dyDescent="0.2">
      <c r="A21" s="58"/>
      <c r="B21" s="64"/>
      <c r="C21" s="64"/>
      <c r="D21" s="64"/>
      <c r="E21" s="64"/>
      <c r="F21" s="64"/>
      <c r="G21" s="64"/>
      <c r="H21" s="64"/>
      <c r="I21" s="64"/>
      <c r="J21" s="64"/>
      <c r="K21" s="64"/>
      <c r="L21" s="64"/>
    </row>
    <row r="22" spans="1:12" x14ac:dyDescent="0.2">
      <c r="A22" s="58"/>
      <c r="B22" s="64"/>
      <c r="C22" s="64"/>
      <c r="D22" s="64"/>
      <c r="E22" s="64"/>
      <c r="F22" s="64"/>
      <c r="G22" s="64"/>
      <c r="H22" s="64"/>
      <c r="I22" s="64"/>
      <c r="J22" s="64"/>
      <c r="K22" s="64"/>
      <c r="L22" s="64"/>
    </row>
    <row r="23" spans="1:12" x14ac:dyDescent="0.2">
      <c r="A23" s="58"/>
      <c r="B23" s="64"/>
      <c r="C23" s="64"/>
      <c r="D23" s="64"/>
      <c r="E23" s="64"/>
      <c r="F23" s="64"/>
      <c r="G23" s="64"/>
      <c r="H23" s="64"/>
      <c r="I23" s="64"/>
      <c r="J23" s="64"/>
      <c r="K23" s="64"/>
      <c r="L23" s="64"/>
    </row>
    <row r="24" spans="1:12" x14ac:dyDescent="0.2">
      <c r="A24" s="58">
        <v>3</v>
      </c>
      <c r="B24" s="59" t="s">
        <v>48</v>
      </c>
      <c r="C24" s="60"/>
      <c r="D24" s="60"/>
      <c r="E24" s="60"/>
      <c r="F24" s="60"/>
      <c r="G24" s="60"/>
      <c r="H24" s="60"/>
      <c r="I24" s="60"/>
      <c r="J24" s="60"/>
      <c r="K24" s="60"/>
      <c r="L24" s="60"/>
    </row>
    <row r="25" spans="1:12" x14ac:dyDescent="0.2">
      <c r="A25" s="58"/>
      <c r="B25" s="60"/>
      <c r="C25" s="60"/>
      <c r="D25" s="60"/>
      <c r="E25" s="60"/>
      <c r="F25" s="60"/>
      <c r="G25" s="60"/>
      <c r="H25" s="60"/>
      <c r="I25" s="60"/>
      <c r="J25" s="60"/>
      <c r="K25" s="60"/>
      <c r="L25" s="60"/>
    </row>
    <row r="26" spans="1:12" x14ac:dyDescent="0.2">
      <c r="A26" s="58"/>
      <c r="B26" s="60"/>
      <c r="C26" s="60"/>
      <c r="D26" s="60"/>
      <c r="E26" s="60"/>
      <c r="F26" s="60"/>
      <c r="G26" s="60"/>
      <c r="H26" s="60"/>
      <c r="I26" s="60"/>
      <c r="J26" s="60"/>
      <c r="K26" s="60"/>
      <c r="L26" s="60"/>
    </row>
    <row r="27" spans="1:12" x14ac:dyDescent="0.2">
      <c r="A27" s="58"/>
      <c r="B27" s="60"/>
      <c r="C27" s="60"/>
      <c r="D27" s="60"/>
      <c r="E27" s="60"/>
      <c r="F27" s="60"/>
      <c r="G27" s="60"/>
      <c r="H27" s="60"/>
      <c r="I27" s="60"/>
      <c r="J27" s="60"/>
      <c r="K27" s="60"/>
      <c r="L27" s="60"/>
    </row>
  </sheetData>
  <mergeCells count="14">
    <mergeCell ref="A3:N3"/>
    <mergeCell ref="A24:A27"/>
    <mergeCell ref="B24:L27"/>
    <mergeCell ref="A6:L6"/>
    <mergeCell ref="A7:L7"/>
    <mergeCell ref="A8:L8"/>
    <mergeCell ref="A9:L9"/>
    <mergeCell ref="A10:L10"/>
    <mergeCell ref="A11:L11"/>
    <mergeCell ref="A12:L12"/>
    <mergeCell ref="B16:L19"/>
    <mergeCell ref="A16:A19"/>
    <mergeCell ref="A20:A23"/>
    <mergeCell ref="B20:L23"/>
  </mergeCells>
  <pageMargins left="0.7" right="0.7" top="0.75" bottom="0.75" header="0.3" footer="0.3"/>
  <pageSetup paperSize="9" orientation="landscape" r:id="rId1"/>
  <headerFooter>
    <oddHeader>&amp;COfficial</oddHeader>
    <oddFooter>&amp;CDocument No.9 - Local award criteria
© NHS England 2020</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36"/>
  <sheetViews>
    <sheetView zoomScaleNormal="100" workbookViewId="0">
      <selection activeCell="B15" sqref="B15"/>
    </sheetView>
  </sheetViews>
  <sheetFormatPr defaultRowHeight="12.75" x14ac:dyDescent="0.2"/>
  <cols>
    <col min="1" max="1" width="4.140625" customWidth="1"/>
    <col min="2" max="2" width="41.7109375" customWidth="1"/>
    <col min="3" max="3" width="10.85546875" customWidth="1"/>
    <col min="4" max="5" width="10.140625" bestFit="1" customWidth="1"/>
    <col min="6" max="6" width="22.140625" bestFit="1" customWidth="1"/>
    <col min="8" max="8" width="18.7109375" customWidth="1"/>
    <col min="11" max="11" width="10.140625" bestFit="1" customWidth="1"/>
  </cols>
  <sheetData>
    <row r="1" spans="1:11" x14ac:dyDescent="0.2">
      <c r="A1" s="2">
        <v>1</v>
      </c>
      <c r="B1" s="22" t="s">
        <v>58</v>
      </c>
    </row>
    <row r="3" spans="1:11" x14ac:dyDescent="0.2">
      <c r="B3" s="2" t="s">
        <v>2</v>
      </c>
    </row>
    <row r="4" spans="1:11" x14ac:dyDescent="0.2">
      <c r="B4" s="2" t="s">
        <v>5</v>
      </c>
    </row>
    <row r="6" spans="1:11" x14ac:dyDescent="0.2">
      <c r="B6" t="s">
        <v>6</v>
      </c>
      <c r="C6" s="31">
        <v>33176</v>
      </c>
      <c r="D6" s="24" t="s">
        <v>23</v>
      </c>
    </row>
    <row r="7" spans="1:11" x14ac:dyDescent="0.2">
      <c r="B7" t="s">
        <v>3</v>
      </c>
      <c r="C7" s="5">
        <f>C6/52</f>
        <v>638</v>
      </c>
    </row>
    <row r="8" spans="1:11" x14ac:dyDescent="0.2">
      <c r="B8" t="s">
        <v>4</v>
      </c>
      <c r="C8" s="5">
        <f>C7/37.5</f>
        <v>17.013333333333332</v>
      </c>
    </row>
    <row r="10" spans="1:11" x14ac:dyDescent="0.2">
      <c r="B10" t="s">
        <v>9</v>
      </c>
      <c r="C10" s="23">
        <v>150</v>
      </c>
      <c r="D10" s="24" t="s">
        <v>22</v>
      </c>
      <c r="G10" s="1"/>
    </row>
    <row r="11" spans="1:11" x14ac:dyDescent="0.2">
      <c r="B11" t="s">
        <v>8</v>
      </c>
      <c r="C11" s="5">
        <f>C8*2</f>
        <v>34.026666666666664</v>
      </c>
      <c r="G11" s="1"/>
    </row>
    <row r="12" spans="1:11" x14ac:dyDescent="0.2">
      <c r="B12" t="s">
        <v>1</v>
      </c>
      <c r="C12" s="1">
        <f>C11*C10</f>
        <v>5104</v>
      </c>
      <c r="K12" s="1"/>
    </row>
    <row r="13" spans="1:11" x14ac:dyDescent="0.2">
      <c r="K13" s="1"/>
    </row>
    <row r="14" spans="1:11" x14ac:dyDescent="0.2">
      <c r="K14" s="1"/>
    </row>
    <row r="15" spans="1:11" x14ac:dyDescent="0.2">
      <c r="B15" s="2" t="s">
        <v>65</v>
      </c>
    </row>
    <row r="16" spans="1:11" x14ac:dyDescent="0.2">
      <c r="B16" t="s">
        <v>66</v>
      </c>
      <c r="C16" s="32">
        <f>61/2</f>
        <v>30.5</v>
      </c>
      <c r="D16" s="24" t="s">
        <v>22</v>
      </c>
    </row>
    <row r="17" spans="1:14" x14ac:dyDescent="0.2">
      <c r="B17" t="s">
        <v>0</v>
      </c>
      <c r="C17" s="3">
        <f>C16*C10</f>
        <v>4575</v>
      </c>
    </row>
    <row r="19" spans="1:14" x14ac:dyDescent="0.2">
      <c r="B19" s="2" t="s">
        <v>24</v>
      </c>
    </row>
    <row r="20" spans="1:14" x14ac:dyDescent="0.2">
      <c r="B20" t="s">
        <v>1</v>
      </c>
      <c r="C20" s="1">
        <f>C12</f>
        <v>5104</v>
      </c>
    </row>
    <row r="21" spans="1:14" x14ac:dyDescent="0.2">
      <c r="B21" t="s">
        <v>0</v>
      </c>
      <c r="C21" s="3">
        <f>C17</f>
        <v>4575</v>
      </c>
    </row>
    <row r="22" spans="1:14" x14ac:dyDescent="0.2">
      <c r="B22" s="2" t="s">
        <v>7</v>
      </c>
      <c r="C22" s="4">
        <f>SUM(C20:C21)</f>
        <v>9679</v>
      </c>
      <c r="D22" s="5"/>
    </row>
    <row r="23" spans="1:14" x14ac:dyDescent="0.2">
      <c r="B23" s="2"/>
      <c r="C23" s="4"/>
    </row>
    <row r="24" spans="1:14" x14ac:dyDescent="0.2">
      <c r="B24" s="2" t="s">
        <v>35</v>
      </c>
      <c r="C24" s="50">
        <v>1</v>
      </c>
      <c r="D24" s="24" t="s">
        <v>22</v>
      </c>
    </row>
    <row r="26" spans="1:14" ht="14.25" customHeight="1" x14ac:dyDescent="0.2">
      <c r="B26" s="33" t="s">
        <v>26</v>
      </c>
      <c r="C26" s="13"/>
      <c r="D26" s="13"/>
      <c r="E26" s="13"/>
      <c r="F26" s="13"/>
      <c r="G26" s="13"/>
      <c r="H26" s="13"/>
      <c r="I26" s="13"/>
      <c r="J26" s="13"/>
      <c r="K26" s="13"/>
      <c r="L26" s="13"/>
      <c r="M26" s="13"/>
      <c r="N26" s="13"/>
    </row>
    <row r="27" spans="1:14" ht="14.25" customHeight="1" x14ac:dyDescent="0.2">
      <c r="B27" s="33"/>
      <c r="C27" s="13"/>
      <c r="D27" s="13"/>
      <c r="E27" s="13"/>
      <c r="F27" s="13"/>
      <c r="G27" s="13"/>
      <c r="H27" s="13"/>
      <c r="I27" s="13"/>
      <c r="J27" s="13"/>
      <c r="K27" s="13"/>
      <c r="L27" s="13"/>
      <c r="M27" s="13"/>
      <c r="N27" s="13"/>
    </row>
    <row r="28" spans="1:14" ht="26.25" customHeight="1" x14ac:dyDescent="0.2">
      <c r="B28" s="65" t="s">
        <v>16</v>
      </c>
      <c r="C28" s="66"/>
      <c r="D28" s="66"/>
      <c r="E28" s="66"/>
      <c r="F28" s="66"/>
      <c r="G28" s="66"/>
      <c r="H28" s="66"/>
      <c r="I28" s="66"/>
      <c r="J28" s="66"/>
      <c r="K28" s="66"/>
      <c r="L28" s="66"/>
      <c r="M28" s="66"/>
      <c r="N28" s="67"/>
    </row>
    <row r="29" spans="1:14" ht="9" customHeight="1" x14ac:dyDescent="0.2">
      <c r="B29" s="14"/>
      <c r="C29" s="14"/>
      <c r="D29" s="14"/>
      <c r="E29" s="14"/>
      <c r="F29" s="14"/>
      <c r="G29" s="14"/>
      <c r="H29" s="14"/>
      <c r="I29" s="14"/>
      <c r="J29" s="14"/>
      <c r="K29" s="14"/>
      <c r="L29" s="14"/>
      <c r="M29" s="14"/>
      <c r="N29" s="14"/>
    </row>
    <row r="30" spans="1:14" s="15" customFormat="1" ht="103.5" customHeight="1" x14ac:dyDescent="0.2">
      <c r="B30" s="68" t="s">
        <v>27</v>
      </c>
      <c r="C30" s="69"/>
      <c r="D30" s="69"/>
      <c r="E30" s="69"/>
      <c r="F30" s="69"/>
      <c r="G30" s="69"/>
      <c r="H30" s="69"/>
      <c r="I30" s="69"/>
      <c r="J30" s="69"/>
      <c r="K30" s="69"/>
      <c r="L30" s="69"/>
      <c r="M30" s="69"/>
      <c r="N30" s="70"/>
    </row>
    <row r="32" spans="1:14" x14ac:dyDescent="0.2">
      <c r="A32" s="2">
        <v>2</v>
      </c>
      <c r="B32" s="2" t="s">
        <v>67</v>
      </c>
    </row>
    <row r="34" spans="2:8" x14ac:dyDescent="0.2">
      <c r="B34" t="s">
        <v>9</v>
      </c>
      <c r="D34" s="24" t="s">
        <v>22</v>
      </c>
      <c r="H34" s="23">
        <v>150</v>
      </c>
    </row>
    <row r="35" spans="2:8" x14ac:dyDescent="0.2">
      <c r="B35" s="12" t="s">
        <v>33</v>
      </c>
      <c r="D35" s="24" t="s">
        <v>22</v>
      </c>
      <c r="H35" s="45">
        <v>50</v>
      </c>
    </row>
    <row r="36" spans="2:8" x14ac:dyDescent="0.2">
      <c r="B36" s="12" t="s">
        <v>34</v>
      </c>
      <c r="H36" s="54">
        <f>(H34*H35)/12*32</f>
        <v>20000</v>
      </c>
    </row>
  </sheetData>
  <mergeCells count="2">
    <mergeCell ref="B28:N28"/>
    <mergeCell ref="B30:N30"/>
  </mergeCells>
  <phoneticPr fontId="1" type="noConversion"/>
  <pageMargins left="0.74803149606299213" right="0.74803149606299213" top="0.98425196850393704" bottom="0.98425196850393704" header="0.51181102362204722" footer="0.51181102362204722"/>
  <pageSetup paperSize="9" scale="73" fitToHeight="0" orientation="landscape" r:id="rId1"/>
  <headerFooter alignWithMargins="0">
    <oddHeader>&amp;L&amp;12Document No.9&amp;COfficial</oddHeader>
    <oddFooter>&amp;CDocument No.9 - Local award criteria
© NHS England 2020</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T25"/>
  <sheetViews>
    <sheetView zoomScaleNormal="100" workbookViewId="0">
      <selection activeCell="B17" sqref="B17"/>
    </sheetView>
  </sheetViews>
  <sheetFormatPr defaultColWidth="9.140625" defaultRowHeight="11.25" x14ac:dyDescent="0.2"/>
  <cols>
    <col min="1" max="1" width="10.28515625" style="8" bestFit="1" customWidth="1"/>
    <col min="2" max="2" width="11.42578125" style="10" customWidth="1"/>
    <col min="3" max="3" width="12.28515625" style="6" customWidth="1"/>
    <col min="4" max="5" width="10.7109375" style="6" customWidth="1"/>
    <col min="6" max="6" width="13" style="6" customWidth="1"/>
    <col min="7" max="8" width="10.7109375" style="6" customWidth="1"/>
    <col min="9" max="9" width="12" style="6" customWidth="1"/>
    <col min="10" max="10" width="10.85546875" style="6" bestFit="1" customWidth="1"/>
    <col min="11" max="11" width="13.5703125" style="6" customWidth="1"/>
    <col min="12" max="13" width="10.85546875" style="6" customWidth="1"/>
    <col min="14" max="14" width="10.85546875" style="6" bestFit="1" customWidth="1"/>
    <col min="15" max="15" width="11.42578125" style="6" bestFit="1" customWidth="1"/>
    <col min="16" max="16" width="15" style="6" customWidth="1"/>
    <col min="17" max="17" width="12.140625" style="6" bestFit="1" customWidth="1"/>
    <col min="18" max="18" width="11.7109375" style="6" customWidth="1"/>
    <col min="19" max="19" width="9.140625" style="6"/>
    <col min="20" max="20" width="50" style="6" customWidth="1"/>
    <col min="21" max="16384" width="9.140625" style="6"/>
  </cols>
  <sheetData>
    <row r="1" spans="1:20" ht="15.75" customHeight="1" x14ac:dyDescent="0.2">
      <c r="A1" s="2" t="s">
        <v>59</v>
      </c>
    </row>
    <row r="2" spans="1:20" ht="12.75" x14ac:dyDescent="0.2">
      <c r="A2" s="21" t="s">
        <v>14</v>
      </c>
    </row>
    <row r="3" spans="1:20" x14ac:dyDescent="0.2">
      <c r="A3" s="7"/>
    </row>
    <row r="4" spans="1:20" ht="12.75" x14ac:dyDescent="0.2">
      <c r="A4" s="2" t="s">
        <v>21</v>
      </c>
    </row>
    <row r="5" spans="1:20" ht="12.75" x14ac:dyDescent="0.2">
      <c r="A5" s="2" t="s">
        <v>28</v>
      </c>
    </row>
    <row r="6" spans="1:20" s="12" customFormat="1" ht="12.75" x14ac:dyDescent="0.2">
      <c r="A6" s="2" t="s">
        <v>51</v>
      </c>
      <c r="B6" s="11"/>
    </row>
    <row r="7" spans="1:20" s="12" customFormat="1" ht="50.25" customHeight="1" x14ac:dyDescent="0.2">
      <c r="A7" s="71" t="s">
        <v>63</v>
      </c>
      <c r="B7" s="72"/>
      <c r="C7" s="72"/>
      <c r="D7" s="72"/>
      <c r="E7" s="72"/>
      <c r="F7" s="72"/>
      <c r="G7" s="72"/>
      <c r="H7" s="72"/>
      <c r="I7" s="72"/>
      <c r="J7" s="55">
        <f>'Cost of change and maint calcul'!C22*'Cost of change and maint calcul'!C24</f>
        <v>9679</v>
      </c>
      <c r="K7" s="34" t="s">
        <v>54</v>
      </c>
    </row>
    <row r="8" spans="1:20" x14ac:dyDescent="0.2">
      <c r="A8" s="7"/>
    </row>
    <row r="9" spans="1:20" ht="45" customHeight="1" thickBot="1" x14ac:dyDescent="0.25">
      <c r="A9" s="17"/>
      <c r="B9" s="18"/>
      <c r="C9" s="76" t="s">
        <v>15</v>
      </c>
      <c r="D9" s="76"/>
      <c r="E9" s="76"/>
      <c r="F9" s="76"/>
      <c r="G9" s="76"/>
      <c r="H9" s="76" t="s">
        <v>10</v>
      </c>
      <c r="I9" s="76"/>
      <c r="J9" s="76"/>
      <c r="K9" s="76"/>
      <c r="L9" s="76"/>
      <c r="M9" s="76" t="s">
        <v>25</v>
      </c>
      <c r="N9" s="76"/>
      <c r="O9" s="76"/>
      <c r="P9" s="76"/>
      <c r="Q9" s="76"/>
    </row>
    <row r="10" spans="1:20" ht="136.5" customHeight="1" x14ac:dyDescent="0.2">
      <c r="A10" s="9" t="s">
        <v>11</v>
      </c>
      <c r="B10" s="19" t="s">
        <v>17</v>
      </c>
      <c r="C10" s="35" t="s">
        <v>18</v>
      </c>
      <c r="D10" s="36" t="s">
        <v>13</v>
      </c>
      <c r="E10" s="37" t="s">
        <v>19</v>
      </c>
      <c r="F10" s="39" t="s">
        <v>60</v>
      </c>
      <c r="G10" s="36" t="s">
        <v>20</v>
      </c>
      <c r="H10" s="35" t="s">
        <v>18</v>
      </c>
      <c r="I10" s="36" t="s">
        <v>13</v>
      </c>
      <c r="J10" s="37" t="s">
        <v>19</v>
      </c>
      <c r="K10" s="39" t="s">
        <v>61</v>
      </c>
      <c r="L10" s="36" t="s">
        <v>20</v>
      </c>
      <c r="M10" s="35" t="s">
        <v>18</v>
      </c>
      <c r="N10" s="36" t="s">
        <v>13</v>
      </c>
      <c r="O10" s="37" t="s">
        <v>19</v>
      </c>
      <c r="P10" s="39" t="s">
        <v>60</v>
      </c>
      <c r="Q10" s="39" t="s">
        <v>20</v>
      </c>
      <c r="R10" s="77" t="s">
        <v>29</v>
      </c>
      <c r="S10" s="77"/>
      <c r="T10" s="77"/>
    </row>
    <row r="11" spans="1:20" ht="55.5" customHeight="1" x14ac:dyDescent="0.2">
      <c r="A11" s="38" t="s">
        <v>12</v>
      </c>
      <c r="B11" s="46">
        <v>2144</v>
      </c>
      <c r="C11" s="40">
        <v>65</v>
      </c>
      <c r="D11" s="20">
        <f>C11*B11</f>
        <v>139360</v>
      </c>
      <c r="E11" s="20">
        <v>0</v>
      </c>
      <c r="F11" s="49"/>
      <c r="G11" s="20">
        <f>D11+E11+F11</f>
        <v>139360</v>
      </c>
      <c r="H11" s="40">
        <v>65.5</v>
      </c>
      <c r="I11" s="20">
        <f>H11*B11</f>
        <v>140432</v>
      </c>
      <c r="J11" s="20">
        <f>$J$7</f>
        <v>9679</v>
      </c>
      <c r="K11" s="49"/>
      <c r="L11" s="20">
        <f>I11+J11+K11</f>
        <v>150111</v>
      </c>
      <c r="M11" s="40">
        <v>65.5</v>
      </c>
      <c r="N11" s="20">
        <f>B11*M11</f>
        <v>140432</v>
      </c>
      <c r="O11" s="20">
        <f t="shared" ref="O11:O13" si="0">$J$7</f>
        <v>9679</v>
      </c>
      <c r="P11" s="49">
        <v>20000</v>
      </c>
      <c r="Q11" s="20">
        <f>N11+O11+P11</f>
        <v>170111</v>
      </c>
      <c r="R11" s="73" t="s">
        <v>37</v>
      </c>
      <c r="S11" s="74"/>
      <c r="T11" s="75"/>
    </row>
    <row r="12" spans="1:20" ht="63" customHeight="1" x14ac:dyDescent="0.2">
      <c r="A12" s="38" t="s">
        <v>12</v>
      </c>
      <c r="B12" s="46">
        <v>2144</v>
      </c>
      <c r="C12" s="40">
        <v>65</v>
      </c>
      <c r="D12" s="20">
        <f>C12*B12</f>
        <v>139360</v>
      </c>
      <c r="E12" s="20">
        <v>0</v>
      </c>
      <c r="F12" s="49"/>
      <c r="G12" s="20">
        <f t="shared" ref="G12:G13" si="1">D12+E12+F12</f>
        <v>139360</v>
      </c>
      <c r="H12" s="40">
        <v>63.5</v>
      </c>
      <c r="I12" s="20">
        <f>H12*B12</f>
        <v>136144</v>
      </c>
      <c r="J12" s="20">
        <f t="shared" ref="J12:J13" si="2">$J$7</f>
        <v>9679</v>
      </c>
      <c r="K12" s="49"/>
      <c r="L12" s="20">
        <f t="shared" ref="L12:L13" si="3">I12+J12+K12</f>
        <v>145823</v>
      </c>
      <c r="M12" s="40">
        <v>64.5</v>
      </c>
      <c r="N12" s="20">
        <f>B12*M12</f>
        <v>138288</v>
      </c>
      <c r="O12" s="20">
        <f t="shared" si="0"/>
        <v>9679</v>
      </c>
      <c r="P12" s="49">
        <v>20000</v>
      </c>
      <c r="Q12" s="20">
        <f>N12+O12+P12</f>
        <v>167967</v>
      </c>
      <c r="R12" s="73" t="s">
        <v>38</v>
      </c>
      <c r="S12" s="74"/>
      <c r="T12" s="75"/>
    </row>
    <row r="13" spans="1:20" ht="66" customHeight="1" x14ac:dyDescent="0.2">
      <c r="A13" s="38" t="s">
        <v>12</v>
      </c>
      <c r="B13" s="46">
        <v>2144</v>
      </c>
      <c r="C13" s="40">
        <v>65</v>
      </c>
      <c r="D13" s="20">
        <f>C13*B13</f>
        <v>139360</v>
      </c>
      <c r="E13" s="20">
        <v>0</v>
      </c>
      <c r="F13" s="49"/>
      <c r="G13" s="41">
        <f t="shared" si="1"/>
        <v>139360</v>
      </c>
      <c r="H13" s="40">
        <v>59</v>
      </c>
      <c r="I13" s="20">
        <f>H13*B13</f>
        <v>126496</v>
      </c>
      <c r="J13" s="20">
        <f t="shared" si="2"/>
        <v>9679</v>
      </c>
      <c r="K13" s="49"/>
      <c r="L13" s="20">
        <f t="shared" si="3"/>
        <v>136175</v>
      </c>
      <c r="M13" s="40">
        <v>60</v>
      </c>
      <c r="N13" s="20">
        <f>B13*M13</f>
        <v>128640</v>
      </c>
      <c r="O13" s="20">
        <f t="shared" si="0"/>
        <v>9679</v>
      </c>
      <c r="P13" s="49">
        <v>20000</v>
      </c>
      <c r="Q13" s="20">
        <f>N13+O13+P13</f>
        <v>158319</v>
      </c>
      <c r="R13" s="73" t="s">
        <v>39</v>
      </c>
      <c r="S13" s="74"/>
      <c r="T13" s="75"/>
    </row>
    <row r="16" spans="1:20" x14ac:dyDescent="0.2">
      <c r="A16" s="47"/>
      <c r="B16" s="44" t="s">
        <v>62</v>
      </c>
      <c r="C16" s="48"/>
      <c r="D16" s="48"/>
      <c r="E16" s="48"/>
      <c r="F16" s="48"/>
      <c r="G16" s="48"/>
    </row>
    <row r="17" spans="1:16" x14ac:dyDescent="0.2">
      <c r="A17" s="43"/>
      <c r="B17" s="44" t="s">
        <v>68</v>
      </c>
    </row>
    <row r="18" spans="1:16" s="29" customFormat="1" x14ac:dyDescent="0.2">
      <c r="A18" s="49"/>
      <c r="B18" s="44" t="s">
        <v>36</v>
      </c>
      <c r="C18" s="26"/>
      <c r="D18" s="26"/>
      <c r="E18" s="26"/>
      <c r="F18" s="26"/>
      <c r="G18" s="26"/>
      <c r="H18" s="27"/>
      <c r="I18" s="26"/>
      <c r="J18" s="26"/>
      <c r="K18" s="26"/>
      <c r="L18" s="26"/>
      <c r="M18" s="26"/>
      <c r="N18" s="27"/>
      <c r="O18" s="28"/>
      <c r="P18" s="28"/>
    </row>
    <row r="19" spans="1:16" s="29" customFormat="1" x14ac:dyDescent="0.2">
      <c r="A19" s="8"/>
      <c r="B19" s="25"/>
      <c r="C19" s="26"/>
      <c r="D19" s="26"/>
      <c r="E19" s="26"/>
      <c r="F19" s="26"/>
      <c r="G19" s="26"/>
      <c r="H19" s="27"/>
      <c r="I19" s="26"/>
      <c r="J19" s="26"/>
      <c r="K19" s="26"/>
      <c r="L19" s="26"/>
      <c r="M19" s="26"/>
      <c r="N19" s="27"/>
      <c r="O19" s="28"/>
      <c r="P19" s="28"/>
    </row>
    <row r="20" spans="1:16" s="29" customFormat="1" x14ac:dyDescent="0.2">
      <c r="A20" s="51"/>
      <c r="B20" s="44" t="s">
        <v>40</v>
      </c>
      <c r="C20" s="26"/>
      <c r="D20" s="26"/>
      <c r="E20" s="26"/>
      <c r="F20" s="26"/>
      <c r="G20" s="26"/>
      <c r="H20" s="27"/>
      <c r="I20" s="26"/>
      <c r="J20" s="26"/>
      <c r="K20" s="26"/>
      <c r="L20" s="26"/>
      <c r="M20" s="26"/>
      <c r="N20" s="27"/>
      <c r="O20" s="28"/>
      <c r="P20" s="28"/>
    </row>
    <row r="21" spans="1:16" s="29" customFormat="1" x14ac:dyDescent="0.2">
      <c r="A21" s="8"/>
      <c r="B21" s="30"/>
    </row>
    <row r="22" spans="1:16" s="29" customFormat="1" x14ac:dyDescent="0.2">
      <c r="A22" s="16"/>
      <c r="B22" s="30"/>
    </row>
    <row r="23" spans="1:16" s="29" customFormat="1" x14ac:dyDescent="0.2">
      <c r="A23" s="8"/>
      <c r="B23" s="25"/>
      <c r="C23" s="26"/>
      <c r="D23" s="26"/>
      <c r="E23" s="26"/>
      <c r="F23" s="26"/>
      <c r="G23" s="26"/>
      <c r="H23" s="27"/>
      <c r="I23" s="26"/>
      <c r="J23" s="26"/>
      <c r="K23" s="26"/>
      <c r="L23" s="26"/>
      <c r="M23" s="26"/>
      <c r="N23" s="27"/>
      <c r="O23" s="28"/>
      <c r="P23" s="28"/>
    </row>
    <row r="24" spans="1:16" s="29" customFormat="1" x14ac:dyDescent="0.2">
      <c r="A24" s="8"/>
      <c r="B24" s="25"/>
      <c r="C24" s="26"/>
      <c r="D24" s="26"/>
      <c r="E24" s="26"/>
      <c r="F24" s="26"/>
      <c r="G24" s="26"/>
      <c r="H24" s="27"/>
      <c r="I24" s="26"/>
      <c r="J24" s="26"/>
      <c r="K24" s="26"/>
      <c r="L24" s="26"/>
      <c r="M24" s="26"/>
      <c r="N24" s="27"/>
      <c r="O24" s="28"/>
      <c r="P24" s="28"/>
    </row>
    <row r="25" spans="1:16" s="29" customFormat="1" x14ac:dyDescent="0.2">
      <c r="A25" s="8"/>
      <c r="B25" s="25"/>
      <c r="C25" s="26"/>
      <c r="D25" s="26"/>
      <c r="E25" s="26"/>
      <c r="F25" s="26"/>
      <c r="G25" s="26"/>
      <c r="H25" s="27"/>
      <c r="I25" s="26"/>
      <c r="J25" s="26"/>
      <c r="K25" s="26"/>
      <c r="L25" s="26"/>
      <c r="M25" s="26"/>
      <c r="N25" s="27"/>
      <c r="O25" s="28"/>
      <c r="P25" s="28"/>
    </row>
  </sheetData>
  <mergeCells count="8">
    <mergeCell ref="A7:I7"/>
    <mergeCell ref="R12:T12"/>
    <mergeCell ref="R13:T13"/>
    <mergeCell ref="C9:G9"/>
    <mergeCell ref="H9:L9"/>
    <mergeCell ref="M9:Q9"/>
    <mergeCell ref="R10:T10"/>
    <mergeCell ref="R11:T11"/>
  </mergeCells>
  <phoneticPr fontId="1" type="noConversion"/>
  <conditionalFormatting sqref="A20">
    <cfRule type="colorScale" priority="1">
      <colorScale>
        <cfvo type="min"/>
        <cfvo type="percentile" val="50"/>
        <cfvo type="max"/>
        <color rgb="FF63BE7B"/>
        <color rgb="FFFFEB84"/>
        <color rgb="FFF8696B"/>
      </colorScale>
    </cfRule>
  </conditionalFormatting>
  <conditionalFormatting sqref="G12 L12 Q12">
    <cfRule type="colorScale" priority="3">
      <colorScale>
        <cfvo type="min"/>
        <cfvo type="percentile" val="50"/>
        <cfvo type="max"/>
        <color rgb="FF63BE7B"/>
        <color rgb="FFFFEB84"/>
        <color rgb="FFF8696B"/>
      </colorScale>
    </cfRule>
  </conditionalFormatting>
  <conditionalFormatting sqref="L11 G11 Q11">
    <cfRule type="colorScale" priority="4">
      <colorScale>
        <cfvo type="min"/>
        <cfvo type="percentile" val="50"/>
        <cfvo type="max"/>
        <color rgb="FF63BE7B"/>
        <color rgb="FFFFEB84"/>
        <color rgb="FFF8696B"/>
      </colorScale>
    </cfRule>
  </conditionalFormatting>
  <conditionalFormatting sqref="L13 G13 Q13">
    <cfRule type="colorScale" priority="2">
      <colorScale>
        <cfvo type="min"/>
        <cfvo type="percentile" val="50"/>
        <cfvo type="max"/>
        <color rgb="FF63BE7B"/>
        <color rgb="FFFFEB84"/>
        <color rgb="FFF8696B"/>
      </colorScale>
    </cfRule>
  </conditionalFormatting>
  <pageMargins left="0.74803149606299213" right="0.74803149606299213" top="0.98425196850393704" bottom="0.98425196850393704" header="0.51181102362204722" footer="0.51181102362204722"/>
  <pageSetup scale="46" fitToHeight="0" orientation="landscape" r:id="rId1"/>
  <headerFooter alignWithMargins="0">
    <oddHeader>&amp;L&amp;12Document No.9&amp;COfficial</oddHeader>
    <oddFooter xml:space="preserve">&amp;CDocument No.9 – Local award criteria
© NHS England 2020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F9"/>
  <sheetViews>
    <sheetView showGridLines="0" zoomScaleNormal="100" workbookViewId="0">
      <selection activeCell="B6" sqref="B6:D6"/>
    </sheetView>
  </sheetViews>
  <sheetFormatPr defaultRowHeight="12.75" x14ac:dyDescent="0.2"/>
  <cols>
    <col min="4" max="4" width="58.7109375" customWidth="1"/>
    <col min="6" max="6" width="11" customWidth="1"/>
  </cols>
  <sheetData>
    <row r="1" spans="1:6" x14ac:dyDescent="0.2">
      <c r="A1" s="2" t="s">
        <v>57</v>
      </c>
    </row>
    <row r="2" spans="1:6" x14ac:dyDescent="0.2">
      <c r="A2" s="2"/>
    </row>
    <row r="3" spans="1:6" x14ac:dyDescent="0.2">
      <c r="A3" s="42"/>
      <c r="B3" s="79" t="s">
        <v>30</v>
      </c>
      <c r="C3" s="79"/>
      <c r="D3" s="79"/>
      <c r="E3" s="80" t="s">
        <v>31</v>
      </c>
      <c r="F3" s="80"/>
    </row>
    <row r="4" spans="1:6" x14ac:dyDescent="0.2">
      <c r="A4" s="42">
        <v>1</v>
      </c>
      <c r="B4" s="78" t="s">
        <v>46</v>
      </c>
      <c r="C4" s="78"/>
      <c r="D4" s="78"/>
      <c r="E4" s="81" t="s">
        <v>32</v>
      </c>
      <c r="F4" s="82"/>
    </row>
    <row r="5" spans="1:6" x14ac:dyDescent="0.2">
      <c r="A5" s="42">
        <v>2</v>
      </c>
      <c r="B5" s="78" t="s">
        <v>64</v>
      </c>
      <c r="C5" s="78"/>
      <c r="D5" s="78"/>
      <c r="E5" s="81" t="s">
        <v>32</v>
      </c>
      <c r="F5" s="82"/>
    </row>
    <row r="6" spans="1:6" ht="37.5" customHeight="1" x14ac:dyDescent="0.2">
      <c r="A6" s="42">
        <v>3</v>
      </c>
      <c r="B6" s="83" t="s">
        <v>47</v>
      </c>
      <c r="C6" s="84"/>
      <c r="D6" s="85"/>
      <c r="E6" s="81" t="s">
        <v>32</v>
      </c>
      <c r="F6" s="82"/>
    </row>
    <row r="7" spans="1:6" x14ac:dyDescent="0.2">
      <c r="A7" s="42"/>
      <c r="B7" s="78"/>
      <c r="C7" s="78"/>
      <c r="D7" s="78"/>
      <c r="E7" s="81"/>
      <c r="F7" s="82"/>
    </row>
    <row r="8" spans="1:6" x14ac:dyDescent="0.2">
      <c r="A8" s="42"/>
      <c r="B8" s="78"/>
      <c r="C8" s="78"/>
      <c r="D8" s="78"/>
      <c r="E8" s="81"/>
      <c r="F8" s="82"/>
    </row>
    <row r="9" spans="1:6" x14ac:dyDescent="0.2">
      <c r="A9" s="42"/>
      <c r="B9" s="78"/>
      <c r="C9" s="78"/>
      <c r="D9" s="78"/>
      <c r="E9" s="81"/>
      <c r="F9" s="82"/>
    </row>
  </sheetData>
  <mergeCells count="14">
    <mergeCell ref="B7:D7"/>
    <mergeCell ref="B8:D8"/>
    <mergeCell ref="B9:D9"/>
    <mergeCell ref="E5:F5"/>
    <mergeCell ref="E6:F6"/>
    <mergeCell ref="E7:F7"/>
    <mergeCell ref="E8:F8"/>
    <mergeCell ref="E9:F9"/>
    <mergeCell ref="B6:D6"/>
    <mergeCell ref="B4:D4"/>
    <mergeCell ref="B3:D3"/>
    <mergeCell ref="E3:F3"/>
    <mergeCell ref="E4:F4"/>
    <mergeCell ref="B5:D5"/>
  </mergeCells>
  <pageMargins left="0.70866141732283472" right="0.70866141732283472" top="0.74803149606299213" bottom="0.74803149606299213" header="0.31496062992125984" footer="0.31496062992125984"/>
  <pageSetup paperSize="9" scale="90" fitToHeight="0" orientation="landscape" r:id="rId1"/>
  <headerFooter>
    <oddHeader>&amp;L&amp;12Document No. 9&amp;COfficial</oddHeader>
    <oddFooter>&amp;CDocument No.9 - Local award criteria
© NHS England 2020</oddFooter>
  </headerFooter>
</worksheet>
</file>

<file path=customXML/_rels/item3.xml.rels>&#65279;<?xml version="1.0" encoding="utf-8"?><Relationships xmlns="http://schemas.openxmlformats.org/package/2006/relationships"><Relationship Type="http://schemas.openxmlformats.org/officeDocument/2006/relationships/customXmlProps" Target="/customXML/itemProps3.xml" Id="Rd3c4172d526e4b2384ade4b889302c76" /></Relationships>
</file>

<file path=customXML/item3.xml><?xml version="1.0" encoding="utf-8"?>
<metadata xmlns="http://www.objective.com/ecm/document/metadata/E082C855B2CC4CE58E7448F960A4E632" version="1.0.0">
  <systemFields>
    <field name="Objective-Id">
      <value order="0">A2818349</value>
    </field>
    <field name="Objective-Title">
      <value order="0">Document No. 09 - Local award criteria</value>
    </field>
    <field name="Objective-Description">
      <value order="0"/>
    </field>
    <field name="Objective-CreationStamp">
      <value order="0">2024-10-28T12:30:50Z</value>
    </field>
    <field name="Objective-IsApproved">
      <value order="0">false</value>
    </field>
    <field name="Objective-IsPublished">
      <value order="0">true</value>
    </field>
    <field name="Objective-DatePublished">
      <value order="0">2024-11-06T13:25:05Z</value>
    </field>
    <field name="Objective-ModificationStamp">
      <value order="0">2024-11-06T13:25:05Z</value>
    </field>
    <field name="Objective-Owner">
      <value order="0">Ford, David</value>
    </field>
    <field name="Objective-Path">
      <value order="0">Global Folder:02 Branded Medicines Projects and Contracts:02 Frameworks:23 Branded Team Pharmaceutical Projects 2025:CM/PHR/24/5717 - NHS National Branded Medicines - Inhalation Anaesthetics and Vaporisers - 1st Feb 2025:03 Tender - CM/PHG/24/5717 - NHS National Branded Mediicines - Inhalation Anaesthetics and Vaporisers:03 ITO Documentation</value>
    </field>
    <field name="Objective-Parent">
      <value order="0">03 ITO Documentation</value>
    </field>
    <field name="Objective-State">
      <value order="0">Published</value>
    </field>
    <field name="Objective-VersionId">
      <value order="0">vA4341684</value>
    </field>
    <field name="Objective-Version">
      <value order="0">2.0</value>
    </field>
    <field name="Objective-VersionNumber">
      <value order="0">3</value>
    </field>
    <field name="Objective-VersionComment">
      <value order="0"/>
    </field>
    <field name="Objective-FileNumber">
      <value order="0"/>
    </field>
    <field name="Objective-Classification">
      <value order="0"/>
    </field>
    <field name="Objective-Caveats">
      <value order="0"/>
    </field>
  </systemFields>
  <catalogues/>
</metadata>
</file>

<file path=customXML/itemProps3.xml><?xml version="1.0" encoding="utf-8"?>
<ds:datastoreItem xmlns:ds="http://schemas.openxmlformats.org/officeDocument/2006/customXml" ds:itemID="{5745109E-2DDF-40CB-AC2B-FF9B10C90820}">
  <ds:schemaRefs>
    <ds:schemaRef ds:uri="http://www.objective.com/ecm/document/metadata/E082C855B2CC4CE58E7448F960A4E632"/>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Read Me</vt:lpstr>
      <vt:lpstr>Cost of change and maint calcul</vt:lpstr>
      <vt:lpstr>Cost of Change Illustration</vt:lpstr>
      <vt:lpstr>Additional Criteria</vt:lpstr>
      <vt:lpstr>'Cost of change and maint calcul'!Print_Area</vt:lpstr>
    </vt:vector>
  </TitlesOfParts>
  <Company>NHS National Services Scotland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andres06</dc:creator>
  <cp:lastModifiedBy>FORD, David (NHS ENGLAND - X24)</cp:lastModifiedBy>
  <cp:lastPrinted>2020-03-17T15:39:42Z</cp:lastPrinted>
  <dcterms:created xsi:type="dcterms:W3CDTF">2012-04-23T17:16:48Z</dcterms:created>
  <dcterms:modified xsi:type="dcterms:W3CDTF">2024-10-28T12:30:06Z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A2818349</vt:lpwstr>
  </property>
  <property fmtid="{D5CDD505-2E9C-101B-9397-08002B2CF9AE}" pid="4" name="Objective-Title">
    <vt:lpwstr>Document No. 09 - Local award criteria</vt:lpwstr>
  </property>
  <property fmtid="{D5CDD505-2E9C-101B-9397-08002B2CF9AE}" pid="5" name="Objective-Comment">
    <vt:lpwstr/>
  </property>
  <property fmtid="{D5CDD505-2E9C-101B-9397-08002B2CF9AE}" pid="6" name="Objective-CreationStamp">
    <vt:filetime>2024-10-28T12:30:50Z</vt:filetime>
  </property>
  <property fmtid="{D5CDD505-2E9C-101B-9397-08002B2CF9AE}" pid="7" name="Objective-IsApproved">
    <vt:bool>false</vt:bool>
  </property>
  <property fmtid="{D5CDD505-2E9C-101B-9397-08002B2CF9AE}" pid="8" name="Objective-IsPublished">
    <vt:bool>true</vt:bool>
  </property>
  <property fmtid="{D5CDD505-2E9C-101B-9397-08002B2CF9AE}" pid="9" name="Objective-DatePublished">
    <vt:filetime>2024-11-06T13:25:05Z</vt:filetime>
  </property>
  <property fmtid="{D5CDD505-2E9C-101B-9397-08002B2CF9AE}" pid="10" name="Objective-ModificationStamp">
    <vt:filetime>2024-11-06T13:25:05Z</vt:filetime>
  </property>
  <property fmtid="{D5CDD505-2E9C-101B-9397-08002B2CF9AE}" pid="11" name="Objective-Owner">
    <vt:lpwstr>Ford, David</vt:lpwstr>
  </property>
  <property fmtid="{D5CDD505-2E9C-101B-9397-08002B2CF9AE}" pid="12" name="Objective-Path">
    <vt:lpwstr>Global Folder:02 Branded Medicines Projects and Contracts:02 Frameworks:23 Branded Team Pharmaceutical Projects 2025:CM/PHR/24/5717 - NHS National Branded Medicines - Inhalation Anaesthetics and Vaporisers - 1st Feb 2025:03 Tender - CM/PHG/24/5717 - NHS National Branded Mediicines - Inhalation Anaesthetics and Vaporisers:03 ITO Documentation:</vt:lpwstr>
  </property>
  <property fmtid="{D5CDD505-2E9C-101B-9397-08002B2CF9AE}" pid="13" name="Objective-Parent">
    <vt:lpwstr>03 ITO Documentation</vt:lpwstr>
  </property>
  <property fmtid="{D5CDD505-2E9C-101B-9397-08002B2CF9AE}" pid="14" name="Objective-State">
    <vt:lpwstr>Published</vt:lpwstr>
  </property>
  <property fmtid="{D5CDD505-2E9C-101B-9397-08002B2CF9AE}" pid="15" name="Objective-Version">
    <vt:lpwstr>2.0</vt:lpwstr>
  </property>
  <property fmtid="{D5CDD505-2E9C-101B-9397-08002B2CF9AE}" pid="16" name="Objective-VersionNumber">
    <vt:r8>3</vt:r8>
  </property>
  <property fmtid="{D5CDD505-2E9C-101B-9397-08002B2CF9AE}" pid="17" name="Objective-VersionComment">
    <vt:lpwstr/>
  </property>
  <property fmtid="{D5CDD505-2E9C-101B-9397-08002B2CF9AE}" pid="18" name="Objective-FileNumber">
    <vt:lpwstr/>
  </property>
  <property fmtid="{D5CDD505-2E9C-101B-9397-08002B2CF9AE}" pid="19" name="Objective-Classification">
    <vt:lpwstr>[Inherited - none]</vt:lpwstr>
  </property>
  <property fmtid="{D5CDD505-2E9C-101B-9397-08002B2CF9AE}" pid="20" name="Objective-Caveats">
    <vt:lpwstr/>
  </property>
  <property fmtid="{D5CDD505-2E9C-101B-9397-08002B2CF9AE}" pid="21" name="Objective-Description">
    <vt:lpwstr/>
  </property>
  <property fmtid="{D5CDD505-2E9C-101B-9397-08002B2CF9AE}" pid="22" name="Objective-VersionId">
    <vt:lpwstr>vA4341684</vt:lpwstr>
  </property>
</Properties>
</file>