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ameygroup.sharepoint.com/sites/A12CommercialandFinance/Shared Documents/10. Subcontractors/2. Procurement/Drainage/"/>
    </mc:Choice>
  </mc:AlternateContent>
  <xr:revisionPtr revIDLastSave="61" documentId="8_{DF37D8B8-71AF-44D5-9591-739F02C739C7}" xr6:coauthVersionLast="47" xr6:coauthVersionMax="47" xr10:uidLastSave="{DF50DC4B-0506-40B9-A8E3-9E9B9ADE4174}"/>
  <bookViews>
    <workbookView xWindow="-23148" yWindow="-1500" windowWidth="23256" windowHeight="13896" xr2:uid="{6EF024D0-85F4-4952-9204-32378B881102}"/>
  </bookViews>
  <sheets>
    <sheet name="Programme - Output" sheetId="3" r:id="rId1"/>
    <sheet name="BOQ"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3" l="1"/>
  <c r="C27" i="3"/>
  <c r="C28" i="3"/>
  <c r="C29" i="3"/>
  <c r="C30" i="3"/>
  <c r="C31" i="3"/>
  <c r="C32" i="3"/>
  <c r="C33" i="3"/>
  <c r="C34" i="3"/>
  <c r="C25" i="3"/>
  <c r="B26" i="3"/>
  <c r="B27" i="3"/>
  <c r="B28" i="3"/>
  <c r="B29" i="3"/>
  <c r="B30" i="3"/>
  <c r="B31" i="3"/>
  <c r="B32" i="3"/>
  <c r="B33" i="3"/>
  <c r="B34" i="3"/>
  <c r="B25" i="3"/>
  <c r="F16" i="2" l="1"/>
  <c r="H15" i="2"/>
  <c r="H14" i="2"/>
  <c r="H13" i="2"/>
  <c r="H12" i="2"/>
  <c r="H11" i="2"/>
  <c r="H10" i="2"/>
  <c r="H9" i="2"/>
  <c r="H8" i="2"/>
  <c r="H7" i="2"/>
  <c r="H6" i="2"/>
  <c r="H16" i="2" l="1"/>
</calcChain>
</file>

<file path=xl/sharedStrings.xml><?xml version="1.0" encoding="utf-8"?>
<sst xmlns="http://schemas.openxmlformats.org/spreadsheetml/2006/main" count="109" uniqueCount="77">
  <si>
    <t>Quantity Per Annum</t>
  </si>
  <si>
    <t>Rate</t>
  </si>
  <si>
    <t>Total</t>
  </si>
  <si>
    <t>SOR</t>
  </si>
  <si>
    <t>Sub Asset</t>
  </si>
  <si>
    <t>Item</t>
  </si>
  <si>
    <t>Unit</t>
  </si>
  <si>
    <t>Drainage and Service Ducts</t>
  </si>
  <si>
    <t>4.3.1.1</t>
  </si>
  <si>
    <t>Gullies</t>
  </si>
  <si>
    <t>Gully Emptying, including clearing aprons, covers and obstructions</t>
  </si>
  <si>
    <t>no.</t>
  </si>
  <si>
    <t>4.3.2.1</t>
  </si>
  <si>
    <t>Linear drainage systems</t>
  </si>
  <si>
    <t>Clearing, rodding, low pressure / high volume jetting and proving Combined Kerb and Drainage System</t>
  </si>
  <si>
    <t>m</t>
  </si>
  <si>
    <t>4.3.2.2</t>
  </si>
  <si>
    <t>Clearing, rodding, jetting and proving Linear Drainage Channels (slot drains)</t>
  </si>
  <si>
    <t>4.3.2.3</t>
  </si>
  <si>
    <t>Remove debris, obstructions and sweep formed concrete drainage channel (concrete 'V' channel)</t>
  </si>
  <si>
    <t>4.3.3.1</t>
  </si>
  <si>
    <t>Grips and counterfort drains</t>
  </si>
  <si>
    <t xml:space="preserve">Clear weed/vegetation growth and debris, clear, recut drainage Grip inlet and non piped drainage Grip </t>
  </si>
  <si>
    <t>4.3.3.3</t>
  </si>
  <si>
    <t>Clear weed/vegetation growth and debris, clear, recut Counterfort drains</t>
  </si>
  <si>
    <t>4.3.4</t>
  </si>
  <si>
    <t>Catch Pits</t>
  </si>
  <si>
    <t>Clear weed / vegetation growth around frames, clear,  empty silt and debris from Catch Pits</t>
  </si>
  <si>
    <t xml:space="preserve">no. </t>
  </si>
  <si>
    <t>4.3.5</t>
  </si>
  <si>
    <t>Ditches</t>
  </si>
  <si>
    <t>Clear ditches by removing all material that could impair operation (weed / vegetation growth, silt, debris/rubbish, or eroded banks where present that impede flow and impair operation)</t>
  </si>
  <si>
    <t>4.3.11.2</t>
  </si>
  <si>
    <t>Filter drains</t>
  </si>
  <si>
    <t>Weed spray along Filter Drain and Combined carrier and Filter drain</t>
  </si>
  <si>
    <t>4.3.13</t>
  </si>
  <si>
    <t>Ancillary items (PCDs, siphons, trash screens, penstocks)</t>
  </si>
  <si>
    <t xml:space="preserve">Clear all material that could impair operation and ensure fit for operation </t>
  </si>
  <si>
    <t>Sub Total</t>
  </si>
  <si>
    <t>Sum of Quants</t>
  </si>
  <si>
    <t>Grand Total</t>
  </si>
  <si>
    <t>Output *</t>
  </si>
  <si>
    <t>** The programme is a draft programme at this stage in time running from Apr 24 - March 25</t>
  </si>
  <si>
    <t>m/no.</t>
  </si>
  <si>
    <t>Quants</t>
  </si>
  <si>
    <t xml:space="preserve">* This output is an estimate of works which could be achieved on a night shift/per wagon - not guaranteed quantites every shift. </t>
  </si>
  <si>
    <t>Planned Completion</t>
  </si>
  <si>
    <t>Activity</t>
  </si>
  <si>
    <t>4/30/2024</t>
  </si>
  <si>
    <t>5/31/2024</t>
  </si>
  <si>
    <t>6/30/2024</t>
  </si>
  <si>
    <t>7/31/2024</t>
  </si>
  <si>
    <t>8/31/2024</t>
  </si>
  <si>
    <t>9/30/2024</t>
  </si>
  <si>
    <t>10/31/2024</t>
  </si>
  <si>
    <t>11/30/2024</t>
  </si>
  <si>
    <t>12/31/2024</t>
  </si>
  <si>
    <t>1/31/2025</t>
  </si>
  <si>
    <t>2/28/2025</t>
  </si>
  <si>
    <t>3/31/2025</t>
  </si>
  <si>
    <t>Gully emptying including clearing of covers</t>
  </si>
  <si>
    <t>Filter Drain - weed spray</t>
  </si>
  <si>
    <t>Ancillary items (pcds, siphons, trash screens, penstocks) - Clear all material that could impair operation and ensure fit for operation</t>
  </si>
  <si>
    <t>LDS - low pressure / high volume combined kerb and drainage system jetting and proving</t>
  </si>
  <si>
    <t>LDS - low pressure / high volume combined kerb and drainage system jetting and proving 1</t>
  </si>
  <si>
    <t>LDS - low pressure / high volume combined kerb and drainage system jetting and proving 2</t>
  </si>
  <si>
    <t>LDS - clear slot drains (linear drainage)</t>
  </si>
  <si>
    <t>LDS - sweep / clear concrete 'V' channel</t>
  </si>
  <si>
    <t>LDS - sweep / clear concrete 'V' channel 1</t>
  </si>
  <si>
    <t>LDS - sweep / clear concrete 'V' channel 2</t>
  </si>
  <si>
    <t>LDS - sweep / clear concrete 'V' channel 3</t>
  </si>
  <si>
    <t>LDS - sweep / clear concrete 'V' channel 4</t>
  </si>
  <si>
    <t>Grip Inlet and Non piped grip Clear/re-cut grips and counterfort drains, clear weed growth and debris</t>
  </si>
  <si>
    <t>Counterfort Drain Clear/re-cut grips and counterfort drains, clear weed growth and debris</t>
  </si>
  <si>
    <t>Catchpits - Clear/empty silt and debris from catch pits</t>
  </si>
  <si>
    <t>Ditches - clear ditches by removing all material that could impair operation</t>
  </si>
  <si>
    <t>Ditches - clear ditches by removing all material that could impair operation (Non IDB)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</si>
</sst>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name val="Calibri"/>
      <family val="2"/>
      <scheme val="minor"/>
    </font>
    <font>
      <b/>
      <sz val="11"/>
      <name val="Calibri"/>
      <family val="2"/>
      <scheme val="minor"/>
    </font>
    <font>
      <sz val="12"/>
      <color indexed="8"/>
      <name val="Arial"/>
      <family val="2"/>
      <charset val="1"/>
    </font>
    <font>
      <sz val="11"/>
      <color indexed="8"/>
      <name val="Calibri"/>
      <family val="2"/>
      <scheme val="minor"/>
    </font>
    <font>
      <sz val="11"/>
      <color rgb="FF000000"/>
      <name val="Calibri"/>
      <family val="2"/>
      <scheme val="minor"/>
    </font>
    <font>
      <b/>
      <sz val="11"/>
      <color rgb="FF000000"/>
      <name val="Calibri"/>
      <family val="2"/>
      <scheme val="minor"/>
    </font>
    <font>
      <b/>
      <sz val="11"/>
      <color indexed="8"/>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indexed="9"/>
        <bgColor indexed="26"/>
      </patternFill>
    </fill>
    <fill>
      <patternFill patternType="solid">
        <fgColor theme="9" tint="0.79998168889431442"/>
        <bgColor indexed="26"/>
      </patternFill>
    </fill>
    <fill>
      <patternFill patternType="solid">
        <fgColor rgb="FFD9E1F2"/>
        <bgColor rgb="FFD9E1F2"/>
      </patternFill>
    </fill>
  </fills>
  <borders count="10">
    <border>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dotted">
        <color auto="1"/>
      </left>
      <right style="dotted">
        <color auto="1"/>
      </right>
      <top style="dotted">
        <color auto="1"/>
      </top>
      <bottom style="dotted">
        <color auto="1"/>
      </bottom>
      <diagonal/>
    </border>
    <border>
      <left style="thin">
        <color indexed="64"/>
      </left>
      <right style="thin">
        <color auto="1"/>
      </right>
      <top style="thin">
        <color indexed="64"/>
      </top>
      <bottom/>
      <diagonal/>
    </border>
    <border>
      <left style="thin">
        <color indexed="64"/>
      </left>
      <right style="dotted">
        <color auto="1"/>
      </right>
      <top style="dotted">
        <color auto="1"/>
      </top>
      <bottom style="dotted">
        <color auto="1"/>
      </bottom>
      <diagonal/>
    </border>
    <border>
      <left style="dotted">
        <color auto="1"/>
      </left>
      <right style="thin">
        <color indexed="64"/>
      </right>
      <top style="dotted">
        <color auto="1"/>
      </top>
      <bottom style="dotted">
        <color auto="1"/>
      </bottom>
      <diagonal/>
    </border>
    <border>
      <left style="thin">
        <color indexed="64"/>
      </left>
      <right style="dotted">
        <color auto="1"/>
      </right>
      <top style="dotted">
        <color auto="1"/>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s>
  <cellStyleXfs count="4">
    <xf numFmtId="0" fontId="0" fillId="0" borderId="0"/>
    <xf numFmtId="43" fontId="1" fillId="0" borderId="0" applyFont="0" applyFill="0" applyBorder="0" applyAlignment="0" applyProtection="0"/>
    <xf numFmtId="0" fontId="3" fillId="0" borderId="0"/>
    <xf numFmtId="0" fontId="6" fillId="0" borderId="0"/>
  </cellStyleXfs>
  <cellXfs count="30">
    <xf numFmtId="0" fontId="0" fillId="0" borderId="0" xfId="0"/>
    <xf numFmtId="49" fontId="5" fillId="4" borderId="3" xfId="2" applyNumberFormat="1" applyFont="1" applyFill="1" applyBorder="1" applyAlignment="1">
      <alignment horizontal="center" vertical="center" wrapText="1"/>
    </xf>
    <xf numFmtId="49" fontId="4" fillId="4" borderId="3" xfId="2" applyNumberFormat="1" applyFont="1" applyFill="1" applyBorder="1" applyAlignment="1">
      <alignment horizontal="center" vertical="center" wrapText="1"/>
    </xf>
    <xf numFmtId="49" fontId="4" fillId="0" borderId="3" xfId="2" applyNumberFormat="1" applyFont="1" applyBorder="1" applyAlignment="1">
      <alignment horizontal="left" vertical="center" wrapText="1"/>
    </xf>
    <xf numFmtId="0" fontId="4" fillId="5" borderId="3" xfId="2" applyFont="1" applyFill="1" applyBorder="1" applyAlignment="1">
      <alignment vertical="center" wrapText="1"/>
    </xf>
    <xf numFmtId="0" fontId="7" fillId="0" borderId="3" xfId="3" applyFont="1" applyBorder="1" applyAlignment="1">
      <alignment horizontal="center" wrapText="1"/>
    </xf>
    <xf numFmtId="4" fontId="7" fillId="0" borderId="3" xfId="1" applyNumberFormat="1" applyFont="1" applyBorder="1" applyAlignment="1">
      <alignment horizontal="center" wrapText="1"/>
    </xf>
    <xf numFmtId="0" fontId="8" fillId="0" borderId="0" xfId="0" applyFont="1"/>
    <xf numFmtId="0" fontId="9" fillId="7" borderId="0" xfId="0" applyFont="1" applyFill="1"/>
    <xf numFmtId="43" fontId="0" fillId="0" borderId="0" xfId="1" applyFont="1"/>
    <xf numFmtId="0" fontId="0" fillId="0" borderId="0" xfId="0" applyAlignment="1">
      <alignment horizontal="center"/>
    </xf>
    <xf numFmtId="49" fontId="4" fillId="4" borderId="5" xfId="2" applyNumberFormat="1" applyFont="1" applyFill="1" applyBorder="1" applyAlignment="1">
      <alignment horizontal="center" vertical="center" wrapText="1"/>
    </xf>
    <xf numFmtId="49" fontId="4" fillId="4" borderId="6" xfId="2" applyNumberFormat="1" applyFont="1" applyFill="1" applyBorder="1" applyAlignment="1">
      <alignment horizontal="center" vertical="center" wrapText="1"/>
    </xf>
    <xf numFmtId="49" fontId="4" fillId="0" borderId="5" xfId="2" applyNumberFormat="1" applyFont="1" applyBorder="1" applyAlignment="1">
      <alignment horizontal="center" vertical="center" wrapText="1"/>
    </xf>
    <xf numFmtId="0" fontId="7" fillId="0" borderId="6" xfId="3" applyFont="1" applyBorder="1" applyAlignment="1">
      <alignment horizontal="center" wrapText="1"/>
    </xf>
    <xf numFmtId="49" fontId="4" fillId="4" borderId="7" xfId="2" applyNumberFormat="1" applyFont="1" applyFill="1" applyBorder="1" applyAlignment="1">
      <alignment horizontal="center" vertical="center" wrapText="1"/>
    </xf>
    <xf numFmtId="49" fontId="5" fillId="4" borderId="8" xfId="2" applyNumberFormat="1" applyFont="1" applyFill="1" applyBorder="1" applyAlignment="1">
      <alignment horizontal="left" vertical="center" wrapText="1"/>
    </xf>
    <xf numFmtId="0" fontId="4" fillId="6" borderId="8" xfId="2" applyFont="1" applyFill="1" applyBorder="1" applyAlignment="1">
      <alignment vertical="center" wrapText="1"/>
    </xf>
    <xf numFmtId="0" fontId="7" fillId="4" borderId="8" xfId="3" applyFont="1" applyFill="1" applyBorder="1" applyAlignment="1">
      <alignment horizontal="center" wrapText="1"/>
    </xf>
    <xf numFmtId="4" fontId="10" fillId="4" borderId="8" xfId="1" applyNumberFormat="1" applyFont="1" applyFill="1" applyBorder="1" applyAlignment="1">
      <alignment horizontal="center" wrapText="1"/>
    </xf>
    <xf numFmtId="0" fontId="7" fillId="4" borderId="9" xfId="3" applyFont="1" applyFill="1" applyBorder="1" applyAlignment="1">
      <alignment horizontal="center" wrapText="1"/>
    </xf>
    <xf numFmtId="0" fontId="2" fillId="2" borderId="4" xfId="0" applyFont="1" applyFill="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3" borderId="4" xfId="0" applyFont="1" applyFill="1"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9" fillId="0" borderId="0" xfId="0" applyFont="1"/>
    <xf numFmtId="4" fontId="8" fillId="0" borderId="0" xfId="0" applyNumberFormat="1" applyFont="1"/>
    <xf numFmtId="4" fontId="9" fillId="7" borderId="0" xfId="0" applyNumberFormat="1" applyFont="1" applyFill="1"/>
  </cellXfs>
  <cellStyles count="4">
    <cellStyle name="Comma" xfId="1" builtinId="3"/>
    <cellStyle name="Normal" xfId="0" builtinId="0"/>
    <cellStyle name="Normal 3" xfId="2" xr:uid="{7C678A96-3ECD-4E0E-A861-C6ACCB3D9FC1}"/>
    <cellStyle name="Normal 3 2 2" xfId="3" xr:uid="{B9CF1517-3F39-4F7A-B26B-3E115B1F26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ameygroup.sharepoint.com/sites/A12CommercialandFinance/Shared%20Documents/28.%20Service%20Plan/2023-24%20Service%20Plan/TM%20Recovery%20Rev%201.xlsx" TargetMode="External"/><Relationship Id="rId1" Type="http://schemas.openxmlformats.org/officeDocument/2006/relationships/externalLinkPath" Target="/sites/A12CommercialandFinance/Shared%20Documents/28.%20Service%20Plan/2023-24%20Service%20Plan/TM%20Recovery%20Rev%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tal Recovery"/>
      <sheetName val="No TM Value"/>
      <sheetName val="TM Value"/>
      <sheetName val="2023-24Agreed Service Programme"/>
      <sheetName val="2023-24 Service Programme"/>
      <sheetName val="TM"/>
    </sheetNames>
    <sheetDataSet>
      <sheetData sheetId="0"/>
      <sheetData sheetId="1"/>
      <sheetData sheetId="2"/>
      <sheetData sheetId="3"/>
      <sheetData sheetId="4"/>
      <sheetData sheetId="5">
        <row r="3">
          <cell r="B3" t="str">
            <v>Item</v>
          </cell>
          <cell r="C3" t="str">
            <v>Description</v>
          </cell>
          <cell r="D3" t="str">
            <v>Actual Recovery %</v>
          </cell>
          <cell r="E3" t="str">
            <v>Output</v>
          </cell>
        </row>
        <row r="4">
          <cell r="B4" t="str">
            <v>4.2.1</v>
          </cell>
          <cell r="C4" t="str">
            <v xml:space="preserve">Check all Road Restraint System </v>
          </cell>
          <cell r="D4">
            <v>7.6579625850984101E-2</v>
          </cell>
          <cell r="E4">
            <v>8000</v>
          </cell>
        </row>
        <row r="5">
          <cell r="B5" t="str">
            <v>4.2.2</v>
          </cell>
          <cell r="C5"/>
          <cell r="D5"/>
          <cell r="E5"/>
        </row>
        <row r="6">
          <cell r="B6" t="str">
            <v>4.2.2.1</v>
          </cell>
          <cell r="C6" t="str">
            <v>RRS - Tensioned Corrugated Beam (includes barrier length, transitions and Terminals)</v>
          </cell>
          <cell r="D6">
            <v>0.38289812925492051</v>
          </cell>
          <cell r="E6">
            <v>3000</v>
          </cell>
        </row>
        <row r="7">
          <cell r="B7" t="str">
            <v>4.2.2.2</v>
          </cell>
          <cell r="C7" t="str">
            <v>RRS - Wire Rope Safety Barrier (includes barrier length, transitions and Terminals)</v>
          </cell>
          <cell r="D7">
            <v>0.38289812925492051</v>
          </cell>
          <cell r="E7">
            <v>3000</v>
          </cell>
        </row>
        <row r="8">
          <cell r="B8" t="str">
            <v>4.2.3</v>
          </cell>
          <cell r="C8" t="str">
            <v>Treatment of weeds, remove scattered aggregate from carriageway and reprofile gravel bed</v>
          </cell>
          <cell r="D8"/>
          <cell r="E8"/>
        </row>
        <row r="9">
          <cell r="B9" t="str">
            <v>4.3.1</v>
          </cell>
          <cell r="C9"/>
          <cell r="D9"/>
          <cell r="E9"/>
        </row>
        <row r="10">
          <cell r="B10" t="str">
            <v>4.3.1.1</v>
          </cell>
          <cell r="C10" t="str">
            <v>Gully Emptying, including clearing aprons, covers and obstructions</v>
          </cell>
          <cell r="D10">
            <v>0.45947775510590455</v>
          </cell>
          <cell r="E10">
            <v>80</v>
          </cell>
        </row>
        <row r="11">
          <cell r="B11" t="str">
            <v>4.3.1.2</v>
          </cell>
          <cell r="C11" t="str">
            <v>Clear gully aprons, covers and obstructions</v>
          </cell>
          <cell r="D11">
            <v>0.76579625850984101</v>
          </cell>
          <cell r="E11">
            <v>180</v>
          </cell>
        </row>
        <row r="12">
          <cell r="B12" t="str">
            <v>4.3.2</v>
          </cell>
          <cell r="C12"/>
          <cell r="D12"/>
          <cell r="E12"/>
        </row>
        <row r="13">
          <cell r="B13" t="str">
            <v>4.3.2.1</v>
          </cell>
          <cell r="C13" t="str">
            <v>Clearing, rodding, low pressure / high volume jetting and proving Combined Kerb and Drainage System</v>
          </cell>
          <cell r="D13">
            <v>0.45947775510590455</v>
          </cell>
          <cell r="E13">
            <v>500</v>
          </cell>
        </row>
        <row r="14">
          <cell r="B14" t="str">
            <v>4.3.2.2</v>
          </cell>
          <cell r="C14" t="str">
            <v>Clearing, rodding, jetting and proving Linear Drainage Channels (slot drains)</v>
          </cell>
          <cell r="D14">
            <v>0.45947775510590455</v>
          </cell>
          <cell r="E14">
            <v>500</v>
          </cell>
        </row>
        <row r="15">
          <cell r="B15" t="str">
            <v>4.3.2.3</v>
          </cell>
          <cell r="C15" t="str">
            <v>Remove debris, obstructions and sweep formed concrete drainage channel (concrete 'V' channel)</v>
          </cell>
          <cell r="D15">
            <v>0.22973887755295228</v>
          </cell>
          <cell r="E15">
            <v>4000</v>
          </cell>
        </row>
        <row r="16">
          <cell r="B16" t="str">
            <v>4.3.3</v>
          </cell>
          <cell r="C16"/>
          <cell r="D16"/>
          <cell r="E16"/>
        </row>
        <row r="17">
          <cell r="B17" t="str">
            <v>4.3.3.1</v>
          </cell>
          <cell r="C17" t="str">
            <v xml:space="preserve">Clear weed/vegetation growth and debris, clear, recut drainage Grip inlet and non piped drainage Grip </v>
          </cell>
          <cell r="D17">
            <v>0.33086826251331203</v>
          </cell>
          <cell r="E17">
            <v>32</v>
          </cell>
        </row>
        <row r="18">
          <cell r="B18" t="str">
            <v>4.3.3.2</v>
          </cell>
          <cell r="C18" t="str">
            <v>Clear weed/vegetation growth and debris clearing, rodding, jetting and proving of drainage Grip inlet and piped drainage Grip</v>
          </cell>
          <cell r="D18">
            <v>0.33086826251331203</v>
          </cell>
          <cell r="E18">
            <v>32</v>
          </cell>
        </row>
        <row r="19">
          <cell r="B19" t="str">
            <v>4.3.3.3</v>
          </cell>
          <cell r="C19" t="str">
            <v>Clear weed/vegetation growth and debris, clear, recut Counterfort drains</v>
          </cell>
          <cell r="D19">
            <v>0.57434719388238076</v>
          </cell>
          <cell r="E19">
            <v>12</v>
          </cell>
        </row>
        <row r="20">
          <cell r="B20" t="str">
            <v>4.3.4</v>
          </cell>
          <cell r="C20" t="str">
            <v>Clear weed / vegetation growth around frames, clear,  empty silt and debris from Catch Pits</v>
          </cell>
          <cell r="D20">
            <v>0.38289812925492051</v>
          </cell>
          <cell r="E20">
            <v>24</v>
          </cell>
        </row>
        <row r="21">
          <cell r="B21" t="str">
            <v>4.3.5</v>
          </cell>
          <cell r="C21" t="str">
            <v>Clear ditches by removing all material that could impair operation (weed / vegetation growth, silt, debris/rubbish, or eroded banks where present that impede flow and impair operation)</v>
          </cell>
          <cell r="D21">
            <v>0.3063185034039364</v>
          </cell>
          <cell r="E21">
            <v>600</v>
          </cell>
        </row>
        <row r="22">
          <cell r="B22" t="str">
            <v>4.3.6</v>
          </cell>
          <cell r="C22" t="str">
            <v>Clear outfalls by removing all material that could impair operation (Headwalls, Pipe outfall)</v>
          </cell>
          <cell r="D22">
            <v>3.8289812925492051E-2</v>
          </cell>
          <cell r="E22">
            <v>8</v>
          </cell>
        </row>
        <row r="23">
          <cell r="B23" t="str">
            <v>4.3.7</v>
          </cell>
          <cell r="C23" t="str">
            <v>Clear weed / vegetation growth, around frames, clear, empty trapped material from Interceptors</v>
          </cell>
          <cell r="D23">
            <v>0.76579625850984101</v>
          </cell>
          <cell r="E23">
            <v>2</v>
          </cell>
        </row>
        <row r="24">
          <cell r="B24" t="str">
            <v>4.3.8</v>
          </cell>
          <cell r="C24" t="str">
            <v>Clear manholes by removing all material that could impair operation (overgrown vegetation / weed, silt, debris / rubbish)</v>
          </cell>
          <cell r="D24">
            <v>0.76579625850984101</v>
          </cell>
          <cell r="E24">
            <v>40</v>
          </cell>
        </row>
        <row r="25">
          <cell r="B25" t="str">
            <v>4.3.9</v>
          </cell>
          <cell r="C25" t="str">
            <v>De-silt and remove all material that could impair operation (silt, weed / vegetation growth, debris / rubbish, eroded bank material restricting the free flow of water through the culvert)</v>
          </cell>
          <cell r="D25">
            <v>0.22973887755295228</v>
          </cell>
          <cell r="E25">
            <v>4</v>
          </cell>
        </row>
        <row r="26">
          <cell r="B26" t="str">
            <v>4.3.10</v>
          </cell>
          <cell r="C26"/>
          <cell r="D26"/>
          <cell r="E26"/>
        </row>
        <row r="27">
          <cell r="B27" t="str">
            <v>4.3.11</v>
          </cell>
          <cell r="C27"/>
          <cell r="D27"/>
          <cell r="E27"/>
        </row>
        <row r="28">
          <cell r="B28" t="str">
            <v>4.3.11.1</v>
          </cell>
          <cell r="C28" t="str">
            <v xml:space="preserve">Edge scrape, clear weed / vegetation growth, cut back to remove build up of material from edge of carriage way through to filter material (Filter Drain and Combined carrier and Filter drain) that could impair operation </v>
          </cell>
          <cell r="D28">
            <v>0.57434719388238076</v>
          </cell>
          <cell r="E28">
            <v>2000</v>
          </cell>
        </row>
        <row r="29">
          <cell r="B29" t="str">
            <v>4.3.11.2</v>
          </cell>
          <cell r="C29" t="str">
            <v>Weed spray along Filter Drain and Combined carrier and Filter drain</v>
          </cell>
          <cell r="D29">
            <v>0.17414130566796829</v>
          </cell>
          <cell r="E29">
            <v>9500</v>
          </cell>
        </row>
        <row r="30">
          <cell r="B30" t="str">
            <v>4.3.12</v>
          </cell>
          <cell r="C30" t="str">
            <v>Cycle isolation valves</v>
          </cell>
          <cell r="D30">
            <v>0.44342779197728077</v>
          </cell>
          <cell r="E30">
            <v>8</v>
          </cell>
        </row>
        <row r="31">
          <cell r="B31" t="str">
            <v>4.3.13</v>
          </cell>
          <cell r="C31" t="str">
            <v xml:space="preserve">Clear all material that could impair operation and ensure fit for operation </v>
          </cell>
          <cell r="D31">
            <v>2.2057884167554137E-2</v>
          </cell>
          <cell r="E31">
            <v>8</v>
          </cell>
        </row>
        <row r="32">
          <cell r="B32" t="str">
            <v>4.3.14</v>
          </cell>
          <cell r="C32"/>
          <cell r="D32"/>
          <cell r="E32"/>
        </row>
        <row r="33">
          <cell r="B33" t="str">
            <v>4.3.14.1</v>
          </cell>
          <cell r="C33" t="str">
            <v>Clear weed / vegetation growth, remove any litter, debris and sediment that could impair operation</v>
          </cell>
          <cell r="D33"/>
          <cell r="E33"/>
        </row>
        <row r="34">
          <cell r="B34" t="str">
            <v>4.3.14.2</v>
          </cell>
          <cell r="C34" t="str">
            <v>Undertake a grass cut of the swale to maintain the grass sward between 100mm and 200mm in height</v>
          </cell>
          <cell r="D34"/>
          <cell r="E34"/>
        </row>
        <row r="35">
          <cell r="B35" t="str">
            <v>4.3.15</v>
          </cell>
          <cell r="C35"/>
          <cell r="D35"/>
          <cell r="E35"/>
        </row>
        <row r="36">
          <cell r="B36" t="str">
            <v>4.3.15.1</v>
          </cell>
          <cell r="C36" t="str">
            <v>Clear weed / vegetation growth, remove any litter, debris and sediment that could impair operation</v>
          </cell>
          <cell r="D36">
            <v>0.13234730500532479</v>
          </cell>
          <cell r="E36">
            <v>8000</v>
          </cell>
        </row>
        <row r="37">
          <cell r="B37" t="str">
            <v>4.3.15.2</v>
          </cell>
          <cell r="C37" t="str">
            <v>Undertake a grass cut of the grassed areas of the basin to maintain the grass sward between 100mm and 200mm in height</v>
          </cell>
          <cell r="D37">
            <v>0.13795115359129098</v>
          </cell>
          <cell r="E37">
            <v>16000</v>
          </cell>
        </row>
        <row r="38">
          <cell r="B38" t="str">
            <v>4.3.16</v>
          </cell>
          <cell r="C38"/>
          <cell r="D38"/>
          <cell r="E38"/>
        </row>
        <row r="39">
          <cell r="B39" t="str">
            <v>4.3.16.1</v>
          </cell>
          <cell r="C39" t="str">
            <v>Undertake a grass cut of all areas of the grassed surface water drainage system to maintain the grass sward at a maximum of 75mm in height</v>
          </cell>
          <cell r="D39"/>
          <cell r="E39"/>
        </row>
        <row r="40">
          <cell r="B40" t="str">
            <v>4.3.16.2</v>
          </cell>
          <cell r="C40" t="str">
            <v>Clear weed / vegetation growth, remove any litter, debris and sediment that could impair operation prior to grass cutting</v>
          </cell>
          <cell r="D40"/>
          <cell r="E40"/>
        </row>
        <row r="41">
          <cell r="B41" t="str">
            <v>4.3.17</v>
          </cell>
          <cell r="C41" t="str">
            <v>Cleaning (high pressure rotating water jets and powerful suction to recover disturbed silt) reservoir pavements for drainage attenuation (with pervious surface)</v>
          </cell>
          <cell r="D41"/>
          <cell r="E41"/>
        </row>
        <row r="42">
          <cell r="B42" t="str">
            <v>4.3.18</v>
          </cell>
          <cell r="C42" t="str">
            <v>Remove accumulated silt  in wetlands (drainage purposes) that could impair operation</v>
          </cell>
          <cell r="D42"/>
          <cell r="E42"/>
        </row>
        <row r="43">
          <cell r="B43"/>
          <cell r="C43"/>
          <cell r="D43"/>
          <cell r="E43"/>
        </row>
        <row r="44">
          <cell r="B44" t="str">
            <v>4.4.1</v>
          </cell>
          <cell r="C44"/>
          <cell r="D44"/>
          <cell r="E44"/>
        </row>
        <row r="45">
          <cell r="B45" t="str">
            <v>4.4.1.1</v>
          </cell>
          <cell r="C45" t="str">
            <v xml:space="preserve">Clean all traffic sign faces and reference numbers areas less than 5m2 </v>
          </cell>
          <cell r="D45">
            <v>3.8289812925492051E-2</v>
          </cell>
          <cell r="E45">
            <v>60</v>
          </cell>
        </row>
        <row r="46">
          <cell r="B46" t="str">
            <v>4.4.1.2</v>
          </cell>
          <cell r="C46" t="str">
            <v xml:space="preserve">Clean all traffic sign faces and reference numbers areas greater than or equal to 5m2 </v>
          </cell>
          <cell r="D46">
            <v>0.22973887755295228</v>
          </cell>
          <cell r="E46">
            <v>24</v>
          </cell>
        </row>
        <row r="47">
          <cell r="B47" t="str">
            <v>4.4.1.3</v>
          </cell>
          <cell r="C47" t="str">
            <v>Clean all traffic sign faces and reference numbers of all Gantry Signs</v>
          </cell>
          <cell r="D47">
            <v>0.57434719388238076</v>
          </cell>
          <cell r="E47">
            <v>16</v>
          </cell>
        </row>
        <row r="48">
          <cell r="B48" t="str">
            <v>4.4.2</v>
          </cell>
          <cell r="C48" t="str">
            <v>Clean all marker post faces and reference numbers</v>
          </cell>
          <cell r="D48">
            <v>3.8289812925492051E-2</v>
          </cell>
          <cell r="E48">
            <v>120</v>
          </cell>
        </row>
        <row r="49">
          <cell r="B49" t="str">
            <v>4.4.3</v>
          </cell>
          <cell r="C49" t="str">
            <v>Clean all illuminated and non illuminated(retroflective) bollards</v>
          </cell>
          <cell r="D49">
            <v>0.12616645807596738</v>
          </cell>
          <cell r="E49">
            <v>48</v>
          </cell>
        </row>
        <row r="50">
          <cell r="B50"/>
          <cell r="C50"/>
          <cell r="D50"/>
          <cell r="E50"/>
        </row>
        <row r="51">
          <cell r="B51" t="str">
            <v>4.5.1</v>
          </cell>
          <cell r="C51" t="str">
            <v>Bulk lamp clean and change</v>
          </cell>
          <cell r="D51">
            <v>0.57434719388238076</v>
          </cell>
          <cell r="E51">
            <v>32</v>
          </cell>
        </row>
        <row r="52">
          <cell r="B52" t="str">
            <v>4.5.2</v>
          </cell>
          <cell r="C52" t="str">
            <v>Bulk lamp clean and change</v>
          </cell>
          <cell r="D52">
            <v>0.57434719388238076</v>
          </cell>
          <cell r="E52">
            <v>32</v>
          </cell>
        </row>
        <row r="53">
          <cell r="B53" t="str">
            <v>4.5.3</v>
          </cell>
          <cell r="C53" t="str">
            <v>Bulk lamp clean and change</v>
          </cell>
          <cell r="D53">
            <v>0.57434719388238076</v>
          </cell>
          <cell r="E53">
            <v>32</v>
          </cell>
        </row>
        <row r="54">
          <cell r="B54" t="str">
            <v>4.5.4</v>
          </cell>
          <cell r="C54" t="str">
            <v>Bulk lamp clean and change</v>
          </cell>
          <cell r="D54"/>
          <cell r="E54"/>
        </row>
        <row r="55">
          <cell r="B55" t="str">
            <v>4.5.5</v>
          </cell>
          <cell r="C55" t="str">
            <v>Bulk lamp clean and change</v>
          </cell>
          <cell r="D55"/>
          <cell r="E55"/>
        </row>
        <row r="56">
          <cell r="B56" t="str">
            <v>4.5.6</v>
          </cell>
          <cell r="C56" t="str">
            <v>Bulk lamp clean and change</v>
          </cell>
          <cell r="D56"/>
          <cell r="E56"/>
        </row>
        <row r="57">
          <cell r="B57" t="str">
            <v>4.5.7</v>
          </cell>
          <cell r="C57" t="str">
            <v>Bulk clean</v>
          </cell>
          <cell r="D57">
            <v>0.57434719388238076</v>
          </cell>
          <cell r="E57">
            <v>32</v>
          </cell>
        </row>
        <row r="58">
          <cell r="B58" t="str">
            <v>4.5.8</v>
          </cell>
          <cell r="C58" t="str">
            <v>Clean translucent surfaces</v>
          </cell>
          <cell r="D58">
            <v>0.57434719388238076</v>
          </cell>
          <cell r="E58">
            <v>48</v>
          </cell>
        </row>
        <row r="59">
          <cell r="B59" t="str">
            <v>4.5.9</v>
          </cell>
          <cell r="C59" t="str">
            <v>Electrical testing</v>
          </cell>
          <cell r="D59">
            <v>0.22973887755295228</v>
          </cell>
          <cell r="E59">
            <v>15</v>
          </cell>
        </row>
        <row r="60">
          <cell r="B60" t="str">
            <v>4.5.10</v>
          </cell>
          <cell r="C60" t="str">
            <v>Structural testing from 15 years old</v>
          </cell>
          <cell r="D60">
            <v>0.22973887755295228</v>
          </cell>
          <cell r="E60">
            <v>20</v>
          </cell>
        </row>
        <row r="61">
          <cell r="B61"/>
          <cell r="C61"/>
          <cell r="D61"/>
          <cell r="E61"/>
        </row>
        <row r="62">
          <cell r="B62" t="str">
            <v>4.6.1</v>
          </cell>
          <cell r="C62"/>
          <cell r="D62"/>
          <cell r="E62"/>
        </row>
        <row r="63">
          <cell r="B63" t="str">
            <v>4.6.1.1</v>
          </cell>
          <cell r="C63" t="str">
            <v xml:space="preserve">Re-fill washer fluid bottles in Hard Shoulder camera cabinet and clean camera housing front screen using wash/wipe system </v>
          </cell>
          <cell r="D63">
            <v>0.38289812925492051</v>
          </cell>
          <cell r="E63">
            <v>20</v>
          </cell>
        </row>
        <row r="64">
          <cell r="B64" t="str">
            <v>4.6.1.2</v>
          </cell>
          <cell r="C64" t="str">
            <v>Manual clean camera housing front screen if wash/wipe system is not installed</v>
          </cell>
          <cell r="D64">
            <v>0.38289812925492051</v>
          </cell>
          <cell r="E64">
            <v>20</v>
          </cell>
        </row>
        <row r="65">
          <cell r="B65" t="str">
            <v>4.6.2</v>
          </cell>
          <cell r="C65"/>
          <cell r="D65"/>
          <cell r="E65"/>
        </row>
        <row r="66">
          <cell r="B66" t="str">
            <v>4.6.2.1</v>
          </cell>
          <cell r="C66" t="str">
            <v xml:space="preserve">Inspection of mast ropes and winch mechanism and the condition thereof </v>
          </cell>
          <cell r="D66">
            <v>0.3063185034039364</v>
          </cell>
          <cell r="E66">
            <v>32</v>
          </cell>
        </row>
        <row r="67">
          <cell r="B67" t="str">
            <v>4.6.2.2</v>
          </cell>
          <cell r="C67" t="str">
            <v>Greasing of winch assembly to manufacturers recommendations</v>
          </cell>
          <cell r="D67">
            <v>0.3063185034039364</v>
          </cell>
          <cell r="E67">
            <v>32</v>
          </cell>
        </row>
        <row r="68">
          <cell r="B68" t="str">
            <v>4.6.2.3</v>
          </cell>
          <cell r="C68" t="str">
            <v xml:space="preserve">Check mast breaking system </v>
          </cell>
          <cell r="D68">
            <v>0.3063185034039364</v>
          </cell>
          <cell r="E68">
            <v>6</v>
          </cell>
        </row>
        <row r="69">
          <cell r="B69" t="str">
            <v>4.6.3</v>
          </cell>
          <cell r="C69" t="str">
            <v>Clean telephone internally and externally</v>
          </cell>
          <cell r="D69">
            <v>0</v>
          </cell>
          <cell r="E69">
            <v>16</v>
          </cell>
        </row>
        <row r="70">
          <cell r="B70" t="str">
            <v>4.6.4</v>
          </cell>
          <cell r="C70" t="str">
            <v>Clean telephone internally and externally</v>
          </cell>
          <cell r="D70">
            <v>0</v>
          </cell>
          <cell r="E70">
            <v>16</v>
          </cell>
        </row>
        <row r="71">
          <cell r="B71" t="str">
            <v>4.6.5</v>
          </cell>
          <cell r="C71" t="str">
            <v>Test and calibrate sites pre-winter season and mid-winter season</v>
          </cell>
          <cell r="D71">
            <v>0.38289812925492051</v>
          </cell>
          <cell r="E71">
            <v>2</v>
          </cell>
        </row>
        <row r="72">
          <cell r="B72" t="str">
            <v>4.6.6</v>
          </cell>
          <cell r="C72" t="str">
            <v>Clean fog sensors</v>
          </cell>
          <cell r="D72">
            <v>0</v>
          </cell>
          <cell r="E72">
            <v>4</v>
          </cell>
        </row>
        <row r="73">
          <cell r="B73" t="str">
            <v>4.6.7</v>
          </cell>
          <cell r="C73" t="str">
            <v>Check, clean and grease motor assemblies</v>
          </cell>
          <cell r="D73">
            <v>0.1531592517019682</v>
          </cell>
          <cell r="E73">
            <v>12</v>
          </cell>
        </row>
        <row r="74">
          <cell r="B74" t="str">
            <v>4.6.8</v>
          </cell>
          <cell r="C74"/>
          <cell r="D74"/>
          <cell r="E74"/>
        </row>
        <row r="75">
          <cell r="B75" t="str">
            <v>4.6.8.1</v>
          </cell>
          <cell r="C75" t="str">
            <v>Change Batteries</v>
          </cell>
          <cell r="D75">
            <v>0.19144906462746025</v>
          </cell>
          <cell r="E75">
            <v>8</v>
          </cell>
        </row>
        <row r="76">
          <cell r="B76" t="str">
            <v>4.6.8.2</v>
          </cell>
          <cell r="C76" t="str">
            <v>Inspect and clean battery connectors</v>
          </cell>
          <cell r="D76">
            <v>0.19144906462746025</v>
          </cell>
          <cell r="E76">
            <v>16</v>
          </cell>
        </row>
        <row r="77">
          <cell r="B77" t="str">
            <v>4.6.8.3</v>
          </cell>
          <cell r="C77" t="str">
            <v>Clean sign face</v>
          </cell>
          <cell r="D77">
            <v>0.19144906462746025</v>
          </cell>
          <cell r="E77">
            <v>16</v>
          </cell>
        </row>
        <row r="78">
          <cell r="B78" t="str">
            <v>4.6.9</v>
          </cell>
          <cell r="C78" t="str">
            <v>Optimisation of MIDAS detectors (loops and radar) in accordance with MCH 2584 [Ref 11.N]</v>
          </cell>
          <cell r="D78">
            <v>0.25271276530824754</v>
          </cell>
          <cell r="E78">
            <v>8</v>
          </cell>
        </row>
        <row r="79">
          <cell r="B79" t="str">
            <v>4.6.10</v>
          </cell>
          <cell r="C79"/>
          <cell r="D79"/>
          <cell r="E79"/>
        </row>
        <row r="80">
          <cell r="B80" t="str">
            <v>4.6.10.1</v>
          </cell>
          <cell r="C80" t="str">
            <v>Check alignment and condition of site and operation of any rotating tactile devices</v>
          </cell>
          <cell r="D80">
            <v>0</v>
          </cell>
          <cell r="E80">
            <v>10</v>
          </cell>
        </row>
        <row r="81">
          <cell r="B81" t="str">
            <v>4.6.10.2</v>
          </cell>
          <cell r="C81" t="str">
            <v>Inspection and test in accordance with TD 101 [Ref 43.N]</v>
          </cell>
          <cell r="D81">
            <v>0</v>
          </cell>
          <cell r="E81">
            <v>4</v>
          </cell>
        </row>
        <row r="82">
          <cell r="B82" t="str">
            <v>4.6.11</v>
          </cell>
          <cell r="C82" t="str">
            <v>Check alignment and condition of site</v>
          </cell>
          <cell r="D82">
            <v>0</v>
          </cell>
          <cell r="E82">
            <v>6</v>
          </cell>
        </row>
        <row r="83">
          <cell r="B83" t="str">
            <v>4.6.12</v>
          </cell>
          <cell r="C83"/>
          <cell r="D83"/>
          <cell r="E83"/>
        </row>
        <row r="84">
          <cell r="B84" t="str">
            <v>4.6.12.1</v>
          </cell>
          <cell r="C84" t="str">
            <v>Inspection and Test network in accordance with BS7671</v>
          </cell>
          <cell r="D84">
            <v>0.57434719388238076</v>
          </cell>
          <cell r="E84">
            <v>1.83</v>
          </cell>
        </row>
        <row r="85">
          <cell r="B85" t="str">
            <v>4.6.12.2</v>
          </cell>
          <cell r="C85" t="str">
            <v>RCD operation and visual inspection of cable terminations</v>
          </cell>
          <cell r="D85">
            <v>0.25271276530824754</v>
          </cell>
          <cell r="E85">
            <v>12</v>
          </cell>
        </row>
        <row r="86">
          <cell r="B86" t="str">
            <v>4.6.13</v>
          </cell>
          <cell r="C86"/>
          <cell r="D86"/>
          <cell r="E86"/>
        </row>
        <row r="87">
          <cell r="B87" t="str">
            <v>4.6.13.1</v>
          </cell>
          <cell r="C87" t="str">
            <v>Clean camera lens</v>
          </cell>
          <cell r="D87">
            <v>0.22973887755295228</v>
          </cell>
          <cell r="E87">
            <v>24</v>
          </cell>
        </row>
        <row r="88">
          <cell r="B88" t="str">
            <v>4.6.13.2</v>
          </cell>
          <cell r="C88" t="str">
            <v>Check camera functionality</v>
          </cell>
          <cell r="D88">
            <v>0.22973887755295228</v>
          </cell>
          <cell r="E88">
            <v>24</v>
          </cell>
        </row>
        <row r="89">
          <cell r="B89" t="str">
            <v>4.6.13.3</v>
          </cell>
          <cell r="C89" t="str">
            <v>Check data and power supply cables</v>
          </cell>
          <cell r="D89">
            <v>0.22973887755295228</v>
          </cell>
          <cell r="E89">
            <v>24</v>
          </cell>
        </row>
        <row r="90">
          <cell r="B90"/>
          <cell r="C90"/>
          <cell r="D90"/>
          <cell r="E90"/>
        </row>
        <row r="91">
          <cell r="B91" t="str">
            <v>4.8.1</v>
          </cell>
          <cell r="C91" t="str">
            <v>Trim hedgerows, maintain and preserve clear carriageway width, sight lines and stopping distance, including junctions, access points, curves and bends</v>
          </cell>
          <cell r="D91">
            <v>0.44342779197728077</v>
          </cell>
          <cell r="E91">
            <v>6000</v>
          </cell>
        </row>
        <row r="92">
          <cell r="B92" t="str">
            <v>4.8.2</v>
          </cell>
          <cell r="C92" t="str">
            <v>Thin/ coppice</v>
          </cell>
          <cell r="D92">
            <v>0.1531592517019682</v>
          </cell>
          <cell r="E92">
            <v>600</v>
          </cell>
        </row>
        <row r="93">
          <cell r="B93" t="str">
            <v>4.8.3</v>
          </cell>
          <cell r="C93"/>
          <cell r="D93"/>
          <cell r="E93"/>
        </row>
        <row r="94">
          <cell r="B94" t="str">
            <v>4.8.3.1</v>
          </cell>
          <cell r="C94" t="str">
            <v>Maintain and preserve sight lines and stopping distance, including junctions, access points, curves, bends and central reserve.  </v>
          </cell>
          <cell r="D94">
            <v>0.22973887755295228</v>
          </cell>
          <cell r="E94">
            <v>6000</v>
          </cell>
        </row>
        <row r="95">
          <cell r="B95" t="str">
            <v>4.8.3.2</v>
          </cell>
          <cell r="C95" t="str">
            <v>Maintain and preserve CCTV camera operational visibility splays</v>
          </cell>
          <cell r="D95">
            <v>0.22973887755295228</v>
          </cell>
          <cell r="E95">
            <v>12</v>
          </cell>
        </row>
        <row r="96">
          <cell r="B96" t="str">
            <v>4.8.3.3</v>
          </cell>
          <cell r="C96" t="str">
            <v>Maintain and preserve road users visibility of road traffic signs and signals</v>
          </cell>
          <cell r="D96">
            <v>0.1531592517019682</v>
          </cell>
          <cell r="E96">
            <v>80</v>
          </cell>
        </row>
        <row r="97">
          <cell r="B97" t="str">
            <v>4.8.4</v>
          </cell>
          <cell r="C97"/>
          <cell r="D97"/>
          <cell r="E97"/>
        </row>
        <row r="98">
          <cell r="B98" t="str">
            <v>4.8.4.1</v>
          </cell>
          <cell r="C98" t="str">
            <v xml:space="preserve">Ensure illumination / lumination from lighting is not obscured. </v>
          </cell>
          <cell r="D98">
            <v>0.1531592517019682</v>
          </cell>
          <cell r="E98">
            <v>32</v>
          </cell>
        </row>
        <row r="99">
          <cell r="B99" t="str">
            <v>4.8.4.2</v>
          </cell>
          <cell r="C99" t="str">
            <v>Remove obstructions and / or maintain vegetation to facilitate safe access for inspection and maintenance of feeder pillars and technology equipment</v>
          </cell>
          <cell r="D99">
            <v>0.15864137202697909</v>
          </cell>
          <cell r="E99">
            <v>45</v>
          </cell>
        </row>
        <row r="100">
          <cell r="B100" t="str">
            <v>4.8.4.3</v>
          </cell>
          <cell r="C100" t="str">
            <v>Remove obstructions and maintain vegetation to provide safe access to an use of footways, cycle tracks, bridleways, footpaths and paved pedestrian areas</v>
          </cell>
          <cell r="D100">
            <v>0.13234730500532479</v>
          </cell>
          <cell r="E100">
            <v>8000</v>
          </cell>
        </row>
        <row r="101">
          <cell r="B101" t="str">
            <v>4.8.5</v>
          </cell>
          <cell r="C101"/>
          <cell r="D101"/>
          <cell r="E101"/>
        </row>
        <row r="102">
          <cell r="B102" t="str">
            <v>4.8.5.1</v>
          </cell>
          <cell r="C102" t="str">
            <v>Undertake amenity cut of amenity grass areas, including gate way features, village verges and special landscape features</v>
          </cell>
          <cell r="D102">
            <v>0.13234730500532479</v>
          </cell>
          <cell r="E102">
            <v>4000</v>
          </cell>
        </row>
        <row r="103">
          <cell r="B103" t="str">
            <v>4.8.5.2</v>
          </cell>
          <cell r="C103" t="str">
            <v>Undertake 2m wide swathe cut of all highway verges to ensure strip remains unobstructed by vegetation throughout the year (in addition to visibility splay maintenance)</v>
          </cell>
          <cell r="D103">
            <v>0.34203145905809967</v>
          </cell>
          <cell r="E103">
            <v>15000</v>
          </cell>
        </row>
        <row r="104">
          <cell r="B104" t="str">
            <v>4.8.5.3</v>
          </cell>
          <cell r="C104" t="str">
            <v>Grass cut the central reserve</v>
          </cell>
          <cell r="D104">
            <v>0.57434719388238076</v>
          </cell>
          <cell r="E104">
            <v>8000</v>
          </cell>
        </row>
        <row r="105">
          <cell r="B105" t="str">
            <v>4.8.6</v>
          </cell>
          <cell r="C105"/>
          <cell r="D105"/>
          <cell r="E105"/>
        </row>
        <row r="106">
          <cell r="B106" t="str">
            <v>4.8.6.1</v>
          </cell>
          <cell r="C106" t="str">
            <v>Remove obstructions and/or maintain vegetation to facilitate safe use of customer facilities. This includes but not limited to emergency roadside telephones and emergency refuge areas.</v>
          </cell>
          <cell r="D106">
            <v>0</v>
          </cell>
          <cell r="E106">
            <v>16</v>
          </cell>
        </row>
        <row r="107">
          <cell r="B107" t="str">
            <v>4.8.6.2</v>
          </cell>
          <cell r="C107" t="str">
            <v>Remove vegetation affecting the stability, integrity or operation of structures or other affected property assets.</v>
          </cell>
          <cell r="D107">
            <v>0.44115768335108269</v>
          </cell>
          <cell r="E107">
            <v>32</v>
          </cell>
        </row>
        <row r="108">
          <cell r="B108" t="str">
            <v>4.8.7</v>
          </cell>
          <cell r="C108" t="str">
            <v>Maintain affected property to control the spread or increase of identified instances of injurious weeds</v>
          </cell>
          <cell r="D108">
            <v>0.22057884167554134</v>
          </cell>
          <cell r="E108">
            <v>5000</v>
          </cell>
        </row>
        <row r="109">
          <cell r="B109" t="str">
            <v>4.8.8</v>
          </cell>
          <cell r="C109" t="str">
            <v>Maintain affected property to control the spread or increase of identified instances of invasive plant species</v>
          </cell>
          <cell r="D109">
            <v>0.22057884167554134</v>
          </cell>
          <cell r="E109">
            <v>4000</v>
          </cell>
        </row>
        <row r="110">
          <cell r="B110" t="str">
            <v>4.8.9</v>
          </cell>
          <cell r="C110" t="str">
            <v xml:space="preserve">Maintain habitat integrity, including removal of scrub encroachment </v>
          </cell>
          <cell r="D110">
            <v>8.8231536670216548E-2</v>
          </cell>
          <cell r="E110">
            <v>8000</v>
          </cell>
        </row>
        <row r="111">
          <cell r="B111" t="str">
            <v>4.8.10</v>
          </cell>
          <cell r="C111" t="str">
            <v>Maintain habitat integrity, including removal of scrub encroachment and tree saplings throughout</v>
          </cell>
          <cell r="D111">
            <v>8.8231536670216548E-2</v>
          </cell>
          <cell r="E111">
            <v>8000</v>
          </cell>
        </row>
        <row r="112">
          <cell r="B112" t="str">
            <v>4.8.11</v>
          </cell>
          <cell r="C112" t="str">
            <v>Maintain habitat integrity, including removal of scrub encroachment and undesirable weed species</v>
          </cell>
          <cell r="D112">
            <v>8.8231536670216548E-2</v>
          </cell>
          <cell r="E112">
            <v>8000</v>
          </cell>
        </row>
        <row r="113">
          <cell r="B113" t="str">
            <v>4.8.12</v>
          </cell>
          <cell r="C113" t="str">
            <v>Removal of scrub encroachment</v>
          </cell>
          <cell r="D113">
            <v>8.8231536670216548E-2</v>
          </cell>
          <cell r="E113">
            <v>8000</v>
          </cell>
        </row>
        <row r="114">
          <cell r="B114" t="str">
            <v>4.8.13</v>
          </cell>
          <cell r="C114" t="str">
            <v xml:space="preserve">Maintain habitat integrity, including removal of scrub encroachment </v>
          </cell>
          <cell r="D114">
            <v>8.8231536670216548E-2</v>
          </cell>
          <cell r="E114">
            <v>8000</v>
          </cell>
        </row>
        <row r="115">
          <cell r="B115" t="str">
            <v>4.8.14</v>
          </cell>
          <cell r="C115" t="str">
            <v>Maintain design requirements / amenity function</v>
          </cell>
          <cell r="D115">
            <v>4.4115768335108274E-2</v>
          </cell>
          <cell r="E115">
            <v>3000</v>
          </cell>
        </row>
        <row r="116">
          <cell r="B116" t="str">
            <v>4.8.15</v>
          </cell>
          <cell r="C116" t="str">
            <v xml:space="preserve">Maintain habitat integrity, including removal of scrub encroachment </v>
          </cell>
          <cell r="D116">
            <v>4.4115768335108274E-2</v>
          </cell>
          <cell r="E116">
            <v>5000</v>
          </cell>
        </row>
        <row r="117">
          <cell r="B117" t="str">
            <v>4.8.16</v>
          </cell>
          <cell r="C117" t="str">
            <v>Maintain habitat integrity, including removal of undesirable species</v>
          </cell>
          <cell r="D117">
            <v>0.13234730500532479</v>
          </cell>
          <cell r="E117">
            <v>6000</v>
          </cell>
        </row>
        <row r="118">
          <cell r="B118" t="str">
            <v>4.8.17</v>
          </cell>
          <cell r="C118" t="str">
            <v>Remove all material that could impair operation</v>
          </cell>
          <cell r="D118">
            <v>4.4115768335108274E-2</v>
          </cell>
          <cell r="E118">
            <v>8</v>
          </cell>
        </row>
        <row r="119">
          <cell r="B119"/>
          <cell r="C119"/>
          <cell r="D119"/>
          <cell r="E119"/>
        </row>
        <row r="120">
          <cell r="B120" t="str">
            <v>4.9.1</v>
          </cell>
          <cell r="C120" t="str">
            <v>Full sweep</v>
          </cell>
          <cell r="D120">
            <v>0.76579625850984101</v>
          </cell>
          <cell r="E120">
            <v>20000</v>
          </cell>
        </row>
        <row r="121">
          <cell r="B121" t="str">
            <v>4.9.2</v>
          </cell>
          <cell r="C121" t="str">
            <v>Full sweep</v>
          </cell>
          <cell r="D121">
            <v>9.5184823216187459E-2</v>
          </cell>
          <cell r="E121">
            <v>16000</v>
          </cell>
        </row>
        <row r="122">
          <cell r="B122" t="str">
            <v>4.9.3</v>
          </cell>
          <cell r="C122" t="str">
            <v>Litter pick to maintain to grade A</v>
          </cell>
          <cell r="D122">
            <v>0.19144906462746025</v>
          </cell>
          <cell r="E122">
            <v>10000</v>
          </cell>
        </row>
        <row r="123">
          <cell r="B123" t="str">
            <v>4.9.4</v>
          </cell>
          <cell r="C123" t="str">
            <v>Litter pick to maintain to grade A</v>
          </cell>
          <cell r="D123">
            <v>0.19144906462746025</v>
          </cell>
          <cell r="E123">
            <v>5000</v>
          </cell>
        </row>
        <row r="124">
          <cell r="B124" t="str">
            <v>4.9.5</v>
          </cell>
          <cell r="C124" t="str">
            <v>Litter pick to maintain to grade A</v>
          </cell>
          <cell r="D124">
            <v>0.11495929465940916</v>
          </cell>
          <cell r="E124">
            <v>11000</v>
          </cell>
        </row>
        <row r="125">
          <cell r="B125" t="str">
            <v>4.9.6</v>
          </cell>
          <cell r="C125" t="str">
            <v>Litter pick to maintain to grade B</v>
          </cell>
          <cell r="D125">
            <v>0.76579625850984101</v>
          </cell>
          <cell r="E125">
            <v>8000</v>
          </cell>
        </row>
        <row r="126">
          <cell r="B126" t="str">
            <v>4.9.7</v>
          </cell>
          <cell r="C126" t="str">
            <v>Litter pick to maintain to grade A</v>
          </cell>
          <cell r="D126"/>
          <cell r="E126"/>
        </row>
        <row r="127">
          <cell r="B127" t="str">
            <v>4.9.8</v>
          </cell>
          <cell r="C127" t="str">
            <v>Clean and maintain toilet blocks</v>
          </cell>
          <cell r="D127"/>
          <cell r="E127"/>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986BB-53E0-40EC-871C-645036B9886D}">
  <dimension ref="A1:O38"/>
  <sheetViews>
    <sheetView tabSelected="1" workbookViewId="0">
      <selection activeCell="I26" sqref="I26"/>
    </sheetView>
  </sheetViews>
  <sheetFormatPr defaultRowHeight="15" x14ac:dyDescent="0.25"/>
  <cols>
    <col min="1" max="1" width="14" bestFit="1" customWidth="1"/>
    <col min="2" max="2" width="49.42578125" customWidth="1"/>
    <col min="3" max="4" width="10.7109375" bestFit="1" customWidth="1"/>
    <col min="5" max="5" width="11.7109375" bestFit="1" customWidth="1"/>
    <col min="6" max="6" width="10.7109375" bestFit="1" customWidth="1"/>
    <col min="7" max="7" width="11.28515625" bestFit="1" customWidth="1"/>
    <col min="8" max="8" width="11.7109375" bestFit="1" customWidth="1"/>
    <col min="9" max="10" width="10.7109375" bestFit="1" customWidth="1"/>
    <col min="11" max="13" width="10.140625" bestFit="1" customWidth="1"/>
    <col min="14" max="14" width="11.7109375" bestFit="1" customWidth="1"/>
    <col min="15" max="15" width="11.28515625" bestFit="1" customWidth="1"/>
  </cols>
  <sheetData>
    <row r="1" spans="1:15" x14ac:dyDescent="0.25">
      <c r="A1" s="8" t="s">
        <v>39</v>
      </c>
      <c r="B1" s="8"/>
      <c r="C1" s="8" t="s">
        <v>46</v>
      </c>
      <c r="D1" s="8"/>
      <c r="E1" s="8"/>
      <c r="F1" s="8"/>
      <c r="G1" s="8"/>
      <c r="H1" s="8"/>
      <c r="I1" s="8"/>
      <c r="J1" s="8"/>
      <c r="K1" s="8"/>
      <c r="L1" s="8"/>
      <c r="M1" s="8"/>
      <c r="N1" s="8"/>
      <c r="O1" s="8"/>
    </row>
    <row r="2" spans="1:15" x14ac:dyDescent="0.25">
      <c r="A2" s="8" t="s">
        <v>3</v>
      </c>
      <c r="B2" s="8" t="s">
        <v>47</v>
      </c>
      <c r="C2" s="8" t="s">
        <v>48</v>
      </c>
      <c r="D2" s="8" t="s">
        <v>49</v>
      </c>
      <c r="E2" s="8" t="s">
        <v>50</v>
      </c>
      <c r="F2" s="8" t="s">
        <v>51</v>
      </c>
      <c r="G2" s="8" t="s">
        <v>52</v>
      </c>
      <c r="H2" s="8" t="s">
        <v>53</v>
      </c>
      <c r="I2" s="8" t="s">
        <v>54</v>
      </c>
      <c r="J2" s="8" t="s">
        <v>55</v>
      </c>
      <c r="K2" s="8" t="s">
        <v>56</v>
      </c>
      <c r="L2" s="8" t="s">
        <v>57</v>
      </c>
      <c r="M2" s="8" t="s">
        <v>58</v>
      </c>
      <c r="N2" s="8" t="s">
        <v>59</v>
      </c>
      <c r="O2" s="8" t="s">
        <v>40</v>
      </c>
    </row>
    <row r="3" spans="1:15" x14ac:dyDescent="0.25">
      <c r="A3" s="27" t="s">
        <v>8</v>
      </c>
      <c r="B3" s="7" t="s">
        <v>60</v>
      </c>
      <c r="C3" s="7"/>
      <c r="D3" s="7"/>
      <c r="E3" s="28">
        <v>4329</v>
      </c>
      <c r="F3" s="28">
        <v>6488</v>
      </c>
      <c r="G3" s="28">
        <v>1575</v>
      </c>
      <c r="H3" s="7">
        <v>701</v>
      </c>
      <c r="I3" s="28">
        <v>2613</v>
      </c>
      <c r="J3" s="7"/>
      <c r="K3" s="7"/>
      <c r="L3" s="7"/>
      <c r="M3" s="7"/>
      <c r="N3" s="7"/>
      <c r="O3" s="28">
        <v>15706</v>
      </c>
    </row>
    <row r="4" spans="1:15" x14ac:dyDescent="0.25">
      <c r="A4" s="27" t="s">
        <v>32</v>
      </c>
      <c r="B4" s="7" t="s">
        <v>61</v>
      </c>
      <c r="C4" s="7"/>
      <c r="D4" s="7"/>
      <c r="E4" s="28">
        <v>8051.92</v>
      </c>
      <c r="F4" s="28">
        <v>19897.13</v>
      </c>
      <c r="G4" s="28">
        <v>8331.0400000000009</v>
      </c>
      <c r="H4" s="7">
        <v>234.45</v>
      </c>
      <c r="I4" s="28">
        <v>5521.07</v>
      </c>
      <c r="J4" s="7"/>
      <c r="K4" s="7"/>
      <c r="L4" s="7"/>
      <c r="M4" s="7"/>
      <c r="N4" s="7"/>
      <c r="O4" s="28">
        <v>42035.61</v>
      </c>
    </row>
    <row r="5" spans="1:15" x14ac:dyDescent="0.25">
      <c r="A5" s="27" t="s">
        <v>35</v>
      </c>
      <c r="B5" s="7" t="s">
        <v>62</v>
      </c>
      <c r="C5" s="7"/>
      <c r="D5" s="7"/>
      <c r="E5" s="7"/>
      <c r="F5" s="7">
        <v>6</v>
      </c>
      <c r="G5" s="7"/>
      <c r="H5" s="7"/>
      <c r="I5" s="7"/>
      <c r="J5" s="7"/>
      <c r="K5" s="7"/>
      <c r="L5" s="7"/>
      <c r="M5" s="7"/>
      <c r="N5" s="7"/>
      <c r="O5" s="7">
        <v>6</v>
      </c>
    </row>
    <row r="6" spans="1:15" x14ac:dyDescent="0.25">
      <c r="A6" s="27" t="s">
        <v>12</v>
      </c>
      <c r="B6" s="7" t="s">
        <v>63</v>
      </c>
      <c r="C6" s="7"/>
      <c r="D6" s="7"/>
      <c r="E6" s="28">
        <v>7245</v>
      </c>
      <c r="F6" s="28">
        <v>9139.18</v>
      </c>
      <c r="G6" s="28">
        <v>2627.15</v>
      </c>
      <c r="H6" s="28">
        <v>4279.2</v>
      </c>
      <c r="I6" s="7">
        <v>995.98</v>
      </c>
      <c r="J6" s="7"/>
      <c r="K6" s="7"/>
      <c r="L6" s="7"/>
      <c r="M6" s="7"/>
      <c r="N6" s="7"/>
      <c r="O6" s="28">
        <v>24286.51</v>
      </c>
    </row>
    <row r="7" spans="1:15" x14ac:dyDescent="0.25">
      <c r="A7" s="27"/>
      <c r="B7" s="7" t="s">
        <v>64</v>
      </c>
      <c r="C7" s="7"/>
      <c r="D7" s="7"/>
      <c r="E7" s="28">
        <v>1840.3</v>
      </c>
      <c r="F7" s="7"/>
      <c r="G7" s="28">
        <v>2285.7600000000002</v>
      </c>
      <c r="H7" s="7"/>
      <c r="I7" s="7"/>
      <c r="J7" s="7"/>
      <c r="K7" s="7"/>
      <c r="L7" s="7"/>
      <c r="M7" s="7"/>
      <c r="N7" s="7"/>
      <c r="O7" s="28">
        <v>4126.0600000000004</v>
      </c>
    </row>
    <row r="8" spans="1:15" x14ac:dyDescent="0.25">
      <c r="A8" s="27"/>
      <c r="B8" s="7" t="s">
        <v>65</v>
      </c>
      <c r="C8" s="7"/>
      <c r="D8" s="7"/>
      <c r="E8" s="7"/>
      <c r="F8" s="7"/>
      <c r="G8" s="7"/>
      <c r="H8" s="7"/>
      <c r="I8" s="7"/>
      <c r="J8" s="28">
        <v>1840.3</v>
      </c>
      <c r="K8" s="7"/>
      <c r="L8" s="7"/>
      <c r="M8" s="28">
        <v>2285.7600000000002</v>
      </c>
      <c r="N8" s="7"/>
      <c r="O8" s="28">
        <v>4126.0600000000004</v>
      </c>
    </row>
    <row r="9" spans="1:15" x14ac:dyDescent="0.25">
      <c r="A9" s="27" t="s">
        <v>16</v>
      </c>
      <c r="B9" s="7" t="s">
        <v>66</v>
      </c>
      <c r="C9" s="7"/>
      <c r="D9" s="7"/>
      <c r="E9" s="7">
        <v>433.68</v>
      </c>
      <c r="F9" s="28">
        <v>4415.59</v>
      </c>
      <c r="G9" s="7">
        <v>400.55</v>
      </c>
      <c r="H9" s="7">
        <v>160.56</v>
      </c>
      <c r="I9" s="28">
        <v>2064.36</v>
      </c>
      <c r="J9" s="7"/>
      <c r="K9" s="7"/>
      <c r="L9" s="7"/>
      <c r="M9" s="7"/>
      <c r="N9" s="7"/>
      <c r="O9" s="28">
        <v>7474.74</v>
      </c>
    </row>
    <row r="10" spans="1:15" ht="17.25" customHeight="1" x14ac:dyDescent="0.25">
      <c r="A10" s="27" t="s">
        <v>18</v>
      </c>
      <c r="B10" s="7" t="s">
        <v>67</v>
      </c>
      <c r="C10" s="28">
        <v>4732.29</v>
      </c>
      <c r="D10" s="28">
        <v>7007.63</v>
      </c>
      <c r="E10" s="28">
        <v>5459.04</v>
      </c>
      <c r="F10" s="28">
        <v>15292.86</v>
      </c>
      <c r="G10" s="28">
        <v>7153.34</v>
      </c>
      <c r="H10" s="28">
        <v>2103.0700000000002</v>
      </c>
      <c r="I10" s="28">
        <v>5521.07</v>
      </c>
      <c r="J10" s="7"/>
      <c r="K10" s="7"/>
      <c r="L10" s="7"/>
      <c r="M10" s="7"/>
      <c r="N10" s="7"/>
      <c r="O10" s="28">
        <v>47269.3</v>
      </c>
    </row>
    <row r="11" spans="1:15" x14ac:dyDescent="0.25">
      <c r="A11" s="27"/>
      <c r="B11" s="7" t="s">
        <v>68</v>
      </c>
      <c r="C11" s="28">
        <v>3298.34</v>
      </c>
      <c r="D11" s="28">
        <v>12821.43</v>
      </c>
      <c r="E11" s="28">
        <v>38314.269999999997</v>
      </c>
      <c r="F11" s="28">
        <v>3909.13</v>
      </c>
      <c r="G11" s="7"/>
      <c r="H11" s="7"/>
      <c r="I11" s="7"/>
      <c r="J11" s="7"/>
      <c r="K11" s="7"/>
      <c r="L11" s="7"/>
      <c r="M11" s="7"/>
      <c r="N11" s="7"/>
      <c r="O11" s="28">
        <v>58343.17</v>
      </c>
    </row>
    <row r="12" spans="1:15" x14ac:dyDescent="0.25">
      <c r="A12" s="27"/>
      <c r="B12" s="7" t="s">
        <v>69</v>
      </c>
      <c r="C12" s="7"/>
      <c r="D12" s="7"/>
      <c r="E12" s="7"/>
      <c r="F12" s="28">
        <v>5138.1000000000004</v>
      </c>
      <c r="G12" s="28">
        <v>10117.33</v>
      </c>
      <c r="H12" s="7">
        <v>475.46</v>
      </c>
      <c r="I12" s="7"/>
      <c r="J12" s="7"/>
      <c r="K12" s="7"/>
      <c r="L12" s="7"/>
      <c r="M12" s="7"/>
      <c r="N12" s="7"/>
      <c r="O12" s="28">
        <v>15730.89</v>
      </c>
    </row>
    <row r="13" spans="1:15" x14ac:dyDescent="0.25">
      <c r="A13" s="27"/>
      <c r="B13" s="7" t="s">
        <v>70</v>
      </c>
      <c r="C13" s="7"/>
      <c r="D13" s="7"/>
      <c r="E13" s="7"/>
      <c r="F13" s="7"/>
      <c r="G13" s="7"/>
      <c r="H13" s="7"/>
      <c r="I13" s="28">
        <v>4113.74</v>
      </c>
      <c r="J13" s="28">
        <v>10386.69</v>
      </c>
      <c r="K13" s="7">
        <v>345.53</v>
      </c>
      <c r="L13" s="7"/>
      <c r="M13" s="7"/>
      <c r="N13" s="7"/>
      <c r="O13" s="28">
        <v>14845.96</v>
      </c>
    </row>
    <row r="14" spans="1:15" x14ac:dyDescent="0.25">
      <c r="A14" s="27"/>
      <c r="B14" s="7" t="s">
        <v>71</v>
      </c>
      <c r="C14" s="7"/>
      <c r="D14" s="7"/>
      <c r="E14" s="7"/>
      <c r="F14" s="7"/>
      <c r="G14" s="7"/>
      <c r="H14" s="7"/>
      <c r="I14" s="7"/>
      <c r="J14" s="7"/>
      <c r="K14" s="7"/>
      <c r="L14" s="28">
        <v>4113.74</v>
      </c>
      <c r="M14" s="28">
        <v>10386.69</v>
      </c>
      <c r="N14" s="7">
        <v>345.53</v>
      </c>
      <c r="O14" s="28">
        <v>14845.96</v>
      </c>
    </row>
    <row r="15" spans="1:15" x14ac:dyDescent="0.25">
      <c r="A15" s="27" t="s">
        <v>20</v>
      </c>
      <c r="B15" s="7" t="s">
        <v>72</v>
      </c>
      <c r="C15" s="7"/>
      <c r="D15" s="7"/>
      <c r="E15" s="7"/>
      <c r="F15" s="7">
        <v>43</v>
      </c>
      <c r="G15" s="7"/>
      <c r="H15" s="7"/>
      <c r="I15" s="7">
        <v>6</v>
      </c>
      <c r="J15" s="7"/>
      <c r="K15" s="7"/>
      <c r="L15" s="7"/>
      <c r="M15" s="7"/>
      <c r="N15" s="7"/>
      <c r="O15" s="7">
        <v>49</v>
      </c>
    </row>
    <row r="16" spans="1:15" x14ac:dyDescent="0.25">
      <c r="A16" s="27" t="s">
        <v>23</v>
      </c>
      <c r="B16" s="7" t="s">
        <v>73</v>
      </c>
      <c r="C16" s="7"/>
      <c r="D16" s="7"/>
      <c r="E16" s="7"/>
      <c r="F16" s="7">
        <v>470.34</v>
      </c>
      <c r="G16" s="7"/>
      <c r="H16" s="7"/>
      <c r="I16" s="7"/>
      <c r="J16" s="7"/>
      <c r="K16" s="7"/>
      <c r="L16" s="7"/>
      <c r="M16" s="7"/>
      <c r="N16" s="7"/>
      <c r="O16" s="7">
        <v>470.34</v>
      </c>
    </row>
    <row r="17" spans="1:15" x14ac:dyDescent="0.25">
      <c r="A17" s="27" t="s">
        <v>25</v>
      </c>
      <c r="B17" s="7" t="s">
        <v>74</v>
      </c>
      <c r="C17" s="7"/>
      <c r="D17" s="7"/>
      <c r="E17" s="7">
        <v>997</v>
      </c>
      <c r="F17" s="28">
        <v>1934</v>
      </c>
      <c r="G17" s="7">
        <v>696</v>
      </c>
      <c r="H17" s="7">
        <v>159</v>
      </c>
      <c r="I17" s="28">
        <v>1017</v>
      </c>
      <c r="J17" s="7"/>
      <c r="K17" s="7"/>
      <c r="L17" s="7"/>
      <c r="M17" s="7"/>
      <c r="N17" s="7"/>
      <c r="O17" s="28">
        <v>4803</v>
      </c>
    </row>
    <row r="18" spans="1:15" x14ac:dyDescent="0.25">
      <c r="A18" s="27" t="s">
        <v>29</v>
      </c>
      <c r="B18" s="7" t="s">
        <v>75</v>
      </c>
      <c r="C18" s="7"/>
      <c r="D18" s="7"/>
      <c r="E18" s="7"/>
      <c r="F18" s="7"/>
      <c r="G18" s="7"/>
      <c r="H18" s="28">
        <v>3350.26</v>
      </c>
      <c r="I18" s="7"/>
      <c r="J18" s="28">
        <v>32674.57</v>
      </c>
      <c r="K18" s="7">
        <v>831.26</v>
      </c>
      <c r="L18" s="28">
        <v>38531.78</v>
      </c>
      <c r="M18" s="28">
        <v>26053.91</v>
      </c>
      <c r="N18" s="28">
        <v>17014.509999999998</v>
      </c>
      <c r="O18" s="28">
        <v>118456.29</v>
      </c>
    </row>
    <row r="19" spans="1:15" x14ac:dyDescent="0.25">
      <c r="A19" s="27"/>
      <c r="B19" s="7" t="s">
        <v>76</v>
      </c>
      <c r="C19" s="7"/>
      <c r="D19" s="7"/>
      <c r="E19" s="7"/>
      <c r="F19" s="7"/>
      <c r="G19" s="7"/>
      <c r="H19" s="7"/>
      <c r="I19" s="7"/>
      <c r="J19" s="7"/>
      <c r="K19" s="7"/>
      <c r="L19" s="7"/>
      <c r="M19" s="7"/>
      <c r="N19" s="28">
        <v>3702.21</v>
      </c>
      <c r="O19" s="28">
        <v>3702.21</v>
      </c>
    </row>
    <row r="20" spans="1:15" x14ac:dyDescent="0.25">
      <c r="A20" s="8" t="s">
        <v>40</v>
      </c>
      <c r="B20" s="8"/>
      <c r="C20" s="29">
        <v>8030.63</v>
      </c>
      <c r="D20" s="29">
        <v>19829.060000000001</v>
      </c>
      <c r="E20" s="29">
        <v>66670.210000000006</v>
      </c>
      <c r="F20" s="29">
        <v>66733.33</v>
      </c>
      <c r="G20" s="29">
        <v>33186.17</v>
      </c>
      <c r="H20" s="29">
        <v>11463</v>
      </c>
      <c r="I20" s="29">
        <v>21852.22</v>
      </c>
      <c r="J20" s="29">
        <v>44901.56</v>
      </c>
      <c r="K20" s="29">
        <v>1176.79</v>
      </c>
      <c r="L20" s="29">
        <v>42645.52</v>
      </c>
      <c r="M20" s="29">
        <v>38726.36</v>
      </c>
      <c r="N20" s="29">
        <v>21062.25</v>
      </c>
      <c r="O20" s="29">
        <v>376277.1</v>
      </c>
    </row>
    <row r="24" spans="1:15" x14ac:dyDescent="0.25">
      <c r="A24" s="10" t="s">
        <v>41</v>
      </c>
      <c r="B24" s="10" t="s">
        <v>44</v>
      </c>
      <c r="C24" s="10" t="s">
        <v>43</v>
      </c>
    </row>
    <row r="25" spans="1:15" x14ac:dyDescent="0.25">
      <c r="A25" s="10" t="s">
        <v>8</v>
      </c>
      <c r="B25" s="10">
        <f>VLOOKUP(A25,[1]TM!$B:$E,4,FALSE)</f>
        <v>80</v>
      </c>
      <c r="C25" s="10" t="str">
        <f>VLOOKUP(A25,BOQ!B6:E15,4,FALSE)</f>
        <v>no.</v>
      </c>
    </row>
    <row r="26" spans="1:15" x14ac:dyDescent="0.25">
      <c r="A26" s="10" t="s">
        <v>12</v>
      </c>
      <c r="B26" s="10">
        <f>VLOOKUP(A26,[1]TM!$B:$E,4,FALSE)</f>
        <v>500</v>
      </c>
      <c r="C26" s="10" t="str">
        <f>VLOOKUP(A26,BOQ!B7:E16,4,FALSE)</f>
        <v>m</v>
      </c>
    </row>
    <row r="27" spans="1:15" x14ac:dyDescent="0.25">
      <c r="A27" s="10" t="s">
        <v>16</v>
      </c>
      <c r="B27" s="10">
        <f>VLOOKUP(A27,[1]TM!$B:$E,4,FALSE)</f>
        <v>500</v>
      </c>
      <c r="C27" s="10" t="str">
        <f>VLOOKUP(A27,BOQ!B8:E17,4,FALSE)</f>
        <v>m</v>
      </c>
    </row>
    <row r="28" spans="1:15" x14ac:dyDescent="0.25">
      <c r="A28" s="10" t="s">
        <v>18</v>
      </c>
      <c r="B28" s="10">
        <f>VLOOKUP(A28,[1]TM!$B:$E,4,FALSE)</f>
        <v>4000</v>
      </c>
      <c r="C28" s="10" t="str">
        <f>VLOOKUP(A28,BOQ!B9:E18,4,FALSE)</f>
        <v>m</v>
      </c>
    </row>
    <row r="29" spans="1:15" x14ac:dyDescent="0.25">
      <c r="A29" s="10" t="s">
        <v>20</v>
      </c>
      <c r="B29" s="10">
        <f>VLOOKUP(A29,[1]TM!$B:$E,4,FALSE)</f>
        <v>32</v>
      </c>
      <c r="C29" s="10" t="str">
        <f>VLOOKUP(A29,BOQ!B10:E19,4,FALSE)</f>
        <v>no.</v>
      </c>
    </row>
    <row r="30" spans="1:15" x14ac:dyDescent="0.25">
      <c r="A30" s="10" t="s">
        <v>23</v>
      </c>
      <c r="B30" s="10">
        <f>VLOOKUP(A30,[1]TM!$B:$E,4,FALSE)</f>
        <v>12</v>
      </c>
      <c r="C30" s="10" t="str">
        <f>VLOOKUP(A30,BOQ!B11:E20,4,FALSE)</f>
        <v>no.</v>
      </c>
    </row>
    <row r="31" spans="1:15" x14ac:dyDescent="0.25">
      <c r="A31" s="10" t="s">
        <v>25</v>
      </c>
      <c r="B31" s="10">
        <f>VLOOKUP(A31,[1]TM!$B:$E,4,FALSE)</f>
        <v>24</v>
      </c>
      <c r="C31" s="10" t="str">
        <f>VLOOKUP(A31,BOQ!B12:E21,4,FALSE)</f>
        <v xml:space="preserve">no. </v>
      </c>
    </row>
    <row r="32" spans="1:15" x14ac:dyDescent="0.25">
      <c r="A32" s="10" t="s">
        <v>29</v>
      </c>
      <c r="B32" s="10">
        <f>VLOOKUP(A32,[1]TM!$B:$E,4,FALSE)</f>
        <v>600</v>
      </c>
      <c r="C32" s="10" t="str">
        <f>VLOOKUP(A32,BOQ!B13:E22,4,FALSE)</f>
        <v>m</v>
      </c>
    </row>
    <row r="33" spans="1:3" x14ac:dyDescent="0.25">
      <c r="A33" s="10" t="s">
        <v>32</v>
      </c>
      <c r="B33" s="10">
        <f>VLOOKUP(A33,[1]TM!$B:$E,4,FALSE)</f>
        <v>9500</v>
      </c>
      <c r="C33" s="10" t="str">
        <f>VLOOKUP(A33,BOQ!B14:E23,4,FALSE)</f>
        <v>m</v>
      </c>
    </row>
    <row r="34" spans="1:3" x14ac:dyDescent="0.25">
      <c r="A34" s="10" t="s">
        <v>35</v>
      </c>
      <c r="B34" s="10">
        <f>VLOOKUP(A34,[1]TM!$B:$E,4,FALSE)</f>
        <v>8</v>
      </c>
      <c r="C34" s="10" t="str">
        <f>VLOOKUP(A34,BOQ!B15:E24,4,FALSE)</f>
        <v>no.</v>
      </c>
    </row>
    <row r="35" spans="1:3" x14ac:dyDescent="0.25">
      <c r="B35" s="9"/>
    </row>
    <row r="37" spans="1:3" x14ac:dyDescent="0.25">
      <c r="A37" t="s">
        <v>45</v>
      </c>
    </row>
    <row r="38" spans="1:3" x14ac:dyDescent="0.25">
      <c r="A38" t="s">
        <v>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CA6D0-2062-4499-925F-A15FB24C7657}">
  <dimension ref="B1:H16"/>
  <sheetViews>
    <sheetView workbookViewId="0">
      <selection activeCell="D14" sqref="D14"/>
    </sheetView>
  </sheetViews>
  <sheetFormatPr defaultRowHeight="13.5" customHeight="1" x14ac:dyDescent="0.25"/>
  <cols>
    <col min="1" max="1" width="1.140625" customWidth="1"/>
    <col min="2" max="2" width="14.140625" customWidth="1"/>
    <col min="3" max="3" width="61.42578125" customWidth="1"/>
    <col min="4" max="4" width="58.42578125" bestFit="1" customWidth="1"/>
    <col min="5" max="5" width="6.140625" customWidth="1"/>
    <col min="6" max="6" width="19.28515625" bestFit="1" customWidth="1"/>
  </cols>
  <sheetData>
    <row r="1" spans="2:8" ht="6" customHeight="1" x14ac:dyDescent="0.25"/>
    <row r="2" spans="2:8" ht="13.5" customHeight="1" x14ac:dyDescent="0.25">
      <c r="B2" s="21" t="s">
        <v>3</v>
      </c>
      <c r="C2" s="24" t="s">
        <v>4</v>
      </c>
      <c r="D2" s="24" t="s">
        <v>5</v>
      </c>
      <c r="E2" s="24" t="s">
        <v>6</v>
      </c>
      <c r="F2" s="24" t="s">
        <v>0</v>
      </c>
      <c r="G2" s="24" t="s">
        <v>1</v>
      </c>
      <c r="H2" s="24" t="s">
        <v>2</v>
      </c>
    </row>
    <row r="3" spans="2:8" ht="13.5" customHeight="1" x14ac:dyDescent="0.25">
      <c r="B3" s="22"/>
      <c r="C3" s="25"/>
      <c r="D3" s="25"/>
      <c r="E3" s="25"/>
      <c r="F3" s="25"/>
      <c r="G3" s="25"/>
      <c r="H3" s="25"/>
    </row>
    <row r="4" spans="2:8" ht="13.5" customHeight="1" x14ac:dyDescent="0.25">
      <c r="B4" s="23"/>
      <c r="C4" s="26"/>
      <c r="D4" s="26"/>
      <c r="E4" s="26"/>
      <c r="F4" s="26"/>
      <c r="G4" s="26"/>
      <c r="H4" s="26"/>
    </row>
    <row r="5" spans="2:8" ht="18.75" customHeight="1" x14ac:dyDescent="0.25">
      <c r="B5" s="11"/>
      <c r="C5" s="1" t="s">
        <v>7</v>
      </c>
      <c r="D5" s="2"/>
      <c r="E5" s="2"/>
      <c r="F5" s="2"/>
      <c r="G5" s="2"/>
      <c r="H5" s="12"/>
    </row>
    <row r="6" spans="2:8" ht="30.75" customHeight="1" x14ac:dyDescent="0.25">
      <c r="B6" s="13" t="s">
        <v>8</v>
      </c>
      <c r="C6" s="3" t="s">
        <v>9</v>
      </c>
      <c r="D6" s="4" t="s">
        <v>10</v>
      </c>
      <c r="E6" s="5" t="s">
        <v>11</v>
      </c>
      <c r="F6" s="6">
        <v>15706</v>
      </c>
      <c r="G6" s="6"/>
      <c r="H6" s="14">
        <f>F6*G6</f>
        <v>0</v>
      </c>
    </row>
    <row r="7" spans="2:8" ht="30.75" customHeight="1" x14ac:dyDescent="0.25">
      <c r="B7" s="13" t="s">
        <v>12</v>
      </c>
      <c r="C7" s="3" t="s">
        <v>13</v>
      </c>
      <c r="D7" s="4" t="s">
        <v>14</v>
      </c>
      <c r="E7" s="5" t="s">
        <v>15</v>
      </c>
      <c r="F7" s="6">
        <v>32538.629999999997</v>
      </c>
      <c r="G7" s="6"/>
      <c r="H7" s="14">
        <f t="shared" ref="H7:H15" si="0">F7*G7</f>
        <v>0</v>
      </c>
    </row>
    <row r="8" spans="2:8" ht="30.75" customHeight="1" x14ac:dyDescent="0.25">
      <c r="B8" s="13" t="s">
        <v>16</v>
      </c>
      <c r="C8" s="3" t="s">
        <v>13</v>
      </c>
      <c r="D8" s="4" t="s">
        <v>17</v>
      </c>
      <c r="E8" s="5" t="s">
        <v>15</v>
      </c>
      <c r="F8" s="6">
        <v>7474.7400000000007</v>
      </c>
      <c r="G8" s="6"/>
      <c r="H8" s="14">
        <f t="shared" si="0"/>
        <v>0</v>
      </c>
    </row>
    <row r="9" spans="2:8" ht="30.75" customHeight="1" x14ac:dyDescent="0.25">
      <c r="B9" s="13" t="s">
        <v>18</v>
      </c>
      <c r="C9" s="3" t="s">
        <v>13</v>
      </c>
      <c r="D9" s="4" t="s">
        <v>19</v>
      </c>
      <c r="E9" s="5" t="s">
        <v>15</v>
      </c>
      <c r="F9" s="6">
        <v>157099.99</v>
      </c>
      <c r="G9" s="6"/>
      <c r="H9" s="14">
        <f t="shared" si="0"/>
        <v>0</v>
      </c>
    </row>
    <row r="10" spans="2:8" ht="30.75" customHeight="1" x14ac:dyDescent="0.25">
      <c r="B10" s="13" t="s">
        <v>20</v>
      </c>
      <c r="C10" s="3" t="s">
        <v>21</v>
      </c>
      <c r="D10" s="4" t="s">
        <v>22</v>
      </c>
      <c r="E10" s="5" t="s">
        <v>11</v>
      </c>
      <c r="F10" s="6">
        <v>49</v>
      </c>
      <c r="G10" s="6"/>
      <c r="H10" s="14">
        <f t="shared" si="0"/>
        <v>0</v>
      </c>
    </row>
    <row r="11" spans="2:8" ht="30.75" customHeight="1" x14ac:dyDescent="0.25">
      <c r="B11" s="13" t="s">
        <v>23</v>
      </c>
      <c r="C11" s="3" t="s">
        <v>21</v>
      </c>
      <c r="D11" s="4" t="s">
        <v>24</v>
      </c>
      <c r="E11" s="5" t="s">
        <v>11</v>
      </c>
      <c r="F11" s="6">
        <v>470.34</v>
      </c>
      <c r="G11" s="6"/>
      <c r="H11" s="14">
        <f t="shared" si="0"/>
        <v>0</v>
      </c>
    </row>
    <row r="12" spans="2:8" ht="30.75" customHeight="1" x14ac:dyDescent="0.25">
      <c r="B12" s="13" t="s">
        <v>25</v>
      </c>
      <c r="C12" s="3" t="s">
        <v>26</v>
      </c>
      <c r="D12" s="4" t="s">
        <v>27</v>
      </c>
      <c r="E12" s="5" t="s">
        <v>28</v>
      </c>
      <c r="F12" s="6">
        <v>4803</v>
      </c>
      <c r="G12" s="6"/>
      <c r="H12" s="14">
        <f t="shared" si="0"/>
        <v>0</v>
      </c>
    </row>
    <row r="13" spans="2:8" ht="66" customHeight="1" x14ac:dyDescent="0.25">
      <c r="B13" s="13" t="s">
        <v>29</v>
      </c>
      <c r="C13" s="3" t="s">
        <v>30</v>
      </c>
      <c r="D13" s="4" t="s">
        <v>31</v>
      </c>
      <c r="E13" s="5" t="s">
        <v>15</v>
      </c>
      <c r="F13" s="6">
        <v>122158.50000000001</v>
      </c>
      <c r="G13" s="6"/>
      <c r="H13" s="14">
        <f t="shared" si="0"/>
        <v>0</v>
      </c>
    </row>
    <row r="14" spans="2:8" ht="30.75" customHeight="1" x14ac:dyDescent="0.25">
      <c r="B14" s="13" t="s">
        <v>32</v>
      </c>
      <c r="C14" s="3" t="s">
        <v>33</v>
      </c>
      <c r="D14" s="4" t="s">
        <v>34</v>
      </c>
      <c r="E14" s="5" t="s">
        <v>15</v>
      </c>
      <c r="F14" s="6">
        <v>42035.61</v>
      </c>
      <c r="G14" s="6"/>
      <c r="H14" s="14">
        <f t="shared" si="0"/>
        <v>0</v>
      </c>
    </row>
    <row r="15" spans="2:8" ht="30.75" customHeight="1" x14ac:dyDescent="0.25">
      <c r="B15" s="13" t="s">
        <v>35</v>
      </c>
      <c r="C15" s="3" t="s">
        <v>36</v>
      </c>
      <c r="D15" s="4" t="s">
        <v>37</v>
      </c>
      <c r="E15" s="5" t="s">
        <v>11</v>
      </c>
      <c r="F15" s="6">
        <v>6</v>
      </c>
      <c r="G15" s="6"/>
      <c r="H15" s="14">
        <f t="shared" si="0"/>
        <v>0</v>
      </c>
    </row>
    <row r="16" spans="2:8" ht="29.25" customHeight="1" x14ac:dyDescent="0.25">
      <c r="B16" s="15"/>
      <c r="C16" s="16" t="s">
        <v>38</v>
      </c>
      <c r="D16" s="17"/>
      <c r="E16" s="18"/>
      <c r="F16" s="19">
        <f>SUM(F6:F15)</f>
        <v>382341.81</v>
      </c>
      <c r="G16" s="19"/>
      <c r="H16" s="20">
        <f>SUM(H6:H15)</f>
        <v>0</v>
      </c>
    </row>
  </sheetData>
  <mergeCells count="7">
    <mergeCell ref="B2:B4"/>
    <mergeCell ref="G2:G4"/>
    <mergeCell ref="H2:H4"/>
    <mergeCell ref="C2:C4"/>
    <mergeCell ref="D2:D4"/>
    <mergeCell ref="F2:F4"/>
    <mergeCell ref="E2:E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10741c5-6e35-4148-a600-b50e8799d535">
      <Terms xmlns="http://schemas.microsoft.com/office/infopath/2007/PartnerControls"/>
    </lcf76f155ced4ddcb4097134ff3c332f>
    <TaxCatchAll xmlns="4ec22dad-86f9-470a-b872-6e409863d41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10A7856B2040241A4899A026056013B" ma:contentTypeVersion="18" ma:contentTypeDescription="Create a new document." ma:contentTypeScope="" ma:versionID="22ad02aa5b82815a7fd357a7b62389d1">
  <xsd:schema xmlns:xsd="http://www.w3.org/2001/XMLSchema" xmlns:xs="http://www.w3.org/2001/XMLSchema" xmlns:p="http://schemas.microsoft.com/office/2006/metadata/properties" xmlns:ns2="b10741c5-6e35-4148-a600-b50e8799d535" xmlns:ns3="4ec22dad-86f9-470a-b872-6e409863d419" targetNamespace="http://schemas.microsoft.com/office/2006/metadata/properties" ma:root="true" ma:fieldsID="88757373fd1a23bf83529c68d3bd7f82" ns2:_="" ns3:_="">
    <xsd:import namespace="b10741c5-6e35-4148-a600-b50e8799d535"/>
    <xsd:import namespace="4ec22dad-86f9-470a-b872-6e409863d41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0741c5-6e35-4148-a600-b50e8799d5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61439a4-7dbe-423c-9a39-e952279af75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c22dad-86f9-470a-b872-6e409863d41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0fe2820-02fd-4067-8c5c-0e9560c932ad}" ma:internalName="TaxCatchAll" ma:showField="CatchAllData" ma:web="4ec22dad-86f9-470a-b872-6e409863d4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5C4A14-EA4E-44CB-873C-7CE81B1D1686}">
  <ds:schemaRefs>
    <ds:schemaRef ds:uri="http://schemas.microsoft.com/sharepoint/v3/contenttype/forms"/>
  </ds:schemaRefs>
</ds:datastoreItem>
</file>

<file path=customXml/itemProps2.xml><?xml version="1.0" encoding="utf-8"?>
<ds:datastoreItem xmlns:ds="http://schemas.openxmlformats.org/officeDocument/2006/customXml" ds:itemID="{30EEA87E-1190-4AFD-8495-F084092389B8}">
  <ds:schemaRefs>
    <ds:schemaRef ds:uri="http://schemas.microsoft.com/office/2006/metadata/properties"/>
    <ds:schemaRef ds:uri="http://schemas.microsoft.com/office/infopath/2007/PartnerControls"/>
    <ds:schemaRef ds:uri="b10741c5-6e35-4148-a600-b50e8799d535"/>
    <ds:schemaRef ds:uri="4ec22dad-86f9-470a-b872-6e409863d419"/>
  </ds:schemaRefs>
</ds:datastoreItem>
</file>

<file path=customXml/itemProps3.xml><?xml version="1.0" encoding="utf-8"?>
<ds:datastoreItem xmlns:ds="http://schemas.openxmlformats.org/officeDocument/2006/customXml" ds:itemID="{8BCFB689-DFC8-48E1-B61C-95563FC457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0741c5-6e35-4148-a600-b50e8799d535"/>
    <ds:schemaRef ds:uri="4ec22dad-86f9-470a-b872-6e409863d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Programme - Output</vt:lpstr>
      <vt:lpstr>BOQ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Hewitt</dc:creator>
  <cp:lastModifiedBy>Amy Hewitt</cp:lastModifiedBy>
  <dcterms:created xsi:type="dcterms:W3CDTF">2024-02-28T11:36:55Z</dcterms:created>
  <dcterms:modified xsi:type="dcterms:W3CDTF">2024-03-19T14:18:50Z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0x010100C10A7856B2040241A4899A026056013B</vt:lpwstr>
  </property>
  <property fmtid="{D5CDD505-2E9C-101B-9397-08002B2CF9AE}" pid="3" name="MediaServiceImageTags">
    <vt:lpwstr/>
  </property>
</Properties>
</file>