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hidePivotFieldList="1" defaultThemeVersion="124226"/>
  <mc:AlternateContent xmlns:mc="http://schemas.openxmlformats.org/markup-compatibility/2006">
    <mc:Choice Requires="x15">
      <x15ac:absPath xmlns:x15ac="http://schemas.microsoft.com/office/spreadsheetml/2010/11/ac" url="C:\Users\spierce\Objective\objective.ims.gov.uk-8008\SPierce\Objects\"/>
    </mc:Choice>
  </mc:AlternateContent>
  <xr:revisionPtr revIDLastSave="0" documentId="13_ncr:1_{BE7B9498-C566-4893-8FAC-8D28BBF543AB}" xr6:coauthVersionLast="36" xr6:coauthVersionMax="36" xr10:uidLastSave="{00000000-0000-0000-0000-000000000000}"/>
  <bookViews>
    <workbookView xWindow="21588" yWindow="-12" windowWidth="7236" windowHeight="11760" tabRatio="879" firstSheet="5" activeTab="12" xr2:uid="{00000000-000D-0000-FFFF-FFFF00000000}"/>
  </bookViews>
  <sheets>
    <sheet name="Lists" sheetId="1" state="hidden" r:id="rId1"/>
    <sheet name="Instructions for Contractors" sheetId="21" r:id="rId2"/>
    <sheet name="Definitions" sheetId="2" r:id="rId3"/>
    <sheet name="Introduction" sheetId="3" r:id="rId4"/>
    <sheet name="5a_General" sheetId="4" r:id="rId5"/>
    <sheet name="5b_Prescribing&amp;Dispensing" sheetId="5" r:id="rId6"/>
    <sheet name="5c_Delivery" sheetId="6" r:id="rId7"/>
    <sheet name="5d_Equipment and Ancils" sheetId="8" r:id="rId8"/>
    <sheet name="5e_HomeAccess" sheetId="9" r:id="rId9"/>
    <sheet name="5f_Governance" sheetId="10" r:id="rId10"/>
    <sheet name="5g_Finance" sheetId="11" r:id="rId11"/>
    <sheet name="5h_Equipment List" sheetId="23" r:id="rId12"/>
    <sheet name="6_Pricing" sheetId="24" r:id="rId13"/>
  </sheets>
  <externalReferences>
    <externalReference r:id="rId14"/>
    <externalReference r:id="rId15"/>
  </externalReferences>
  <definedNames>
    <definedName name="_xlnm._FilterDatabase" localSheetId="4" hidden="1">'5a_General'!$A$5:$P$101</definedName>
    <definedName name="_xlnm._FilterDatabase" localSheetId="5" hidden="1">'5b_Prescribing&amp;Dispensing'!$A$5:$P$35</definedName>
    <definedName name="_xlnm._FilterDatabase" localSheetId="6" hidden="1">'5c_Delivery'!$A$5:$P$38</definedName>
    <definedName name="_xlnm._FilterDatabase" localSheetId="7" hidden="1">'5d_Equipment and Ancils'!$A$5:$P$29</definedName>
    <definedName name="_xlnm._FilterDatabase" localSheetId="8" hidden="1">'5e_HomeAccess'!$A$5:$P$19</definedName>
    <definedName name="_xlnm._FilterDatabase" localSheetId="9" hidden="1">'5f_Governance'!$A$5:$P$67</definedName>
    <definedName name="_xlnm._FilterDatabase" localSheetId="10" hidden="1">'5g_Finance'!$A$5:$P$31</definedName>
    <definedName name="Adj_Evidence">Lists!$D$22:$D$30</definedName>
    <definedName name="Adj_Service">Lists!$D$35:$D$40</definedName>
    <definedName name="Adj_Weight">Lists!$D$45:$D$50</definedName>
    <definedName name="Equipment">'[1]5e_Equipment'!#REF!</definedName>
    <definedName name="Experience">#REF!</definedName>
    <definedName name="Prescribing">'[1]5c_Prescribing'!#REF!</definedName>
    <definedName name="_xlnm.Print_Area" localSheetId="4">'5a_General'!$A$5:$B$101</definedName>
    <definedName name="_xlnm.Print_Area" localSheetId="5">'5b_Prescribing&amp;Dispensing'!$A$5:$B$35</definedName>
    <definedName name="_xlnm.Print_Area" localSheetId="6">'5c_Delivery'!$A$5:$B$36</definedName>
    <definedName name="_xlnm.Print_Area" localSheetId="7">'5d_Equipment and Ancils'!$A$5:$B$29</definedName>
    <definedName name="_xlnm.Print_Area" localSheetId="8">'5e_HomeAccess'!$A$5:$B$19</definedName>
    <definedName name="_xlnm.Print_Area" localSheetId="9">'5f_Governance'!$A$5:$B$67</definedName>
    <definedName name="_xlnm.Print_Area" localSheetId="10">'5g_Finance'!$A$5:$B$31</definedName>
    <definedName name="_xlnm.Print_Area" localSheetId="1">'Instructions for Contractors'!$A$1:$D$20</definedName>
    <definedName name="_xlnm.Print_Area" localSheetId="3">Introduction!#REF!</definedName>
    <definedName name="_xlnm.Print_Area" localSheetId="0">Lists!$A$9:$I$52</definedName>
    <definedName name="Product" localSheetId="8">#REF!</definedName>
    <definedName name="Product">#REF!</definedName>
    <definedName name="Service" localSheetId="8">#REF!</definedName>
    <definedName name="Service">#REF!</definedName>
    <definedName name="Spec_Compl_Adj">Lists!$A$12:$A$13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9" i="24" l="1"/>
  <c r="V9" i="24"/>
  <c r="W9" i="24"/>
  <c r="X9" i="24"/>
  <c r="Y9" i="24"/>
  <c r="U10" i="24"/>
  <c r="V10" i="24"/>
  <c r="W10" i="24"/>
  <c r="X10" i="24"/>
  <c r="Y10" i="24"/>
  <c r="U11" i="24"/>
  <c r="V11" i="24"/>
  <c r="W11" i="24"/>
  <c r="X11" i="24"/>
  <c r="Y11" i="24"/>
  <c r="U12" i="24"/>
  <c r="V12" i="24"/>
  <c r="W12" i="24"/>
  <c r="X12" i="24"/>
  <c r="Y12" i="24"/>
  <c r="U13" i="24"/>
  <c r="V13" i="24"/>
  <c r="W13" i="24"/>
  <c r="X13" i="24"/>
  <c r="Y13" i="24"/>
  <c r="U14" i="24"/>
  <c r="V14" i="24"/>
  <c r="W14" i="24"/>
  <c r="X14" i="24"/>
  <c r="Y14" i="24"/>
  <c r="U15" i="24"/>
  <c r="V15" i="24"/>
  <c r="W15" i="24"/>
  <c r="X15" i="24"/>
  <c r="Y15" i="24"/>
  <c r="U16" i="24"/>
  <c r="V16" i="24"/>
  <c r="W16" i="24"/>
  <c r="X16" i="24"/>
  <c r="Y16" i="24"/>
  <c r="U17" i="24"/>
  <c r="V17" i="24"/>
  <c r="W17" i="24"/>
  <c r="X17" i="24"/>
  <c r="Y17" i="24"/>
  <c r="U18" i="24"/>
  <c r="V18" i="24"/>
  <c r="W18" i="24"/>
  <c r="X18" i="24"/>
  <c r="Y18" i="24"/>
  <c r="U19" i="24"/>
  <c r="V19" i="24"/>
  <c r="W19" i="24"/>
  <c r="X19" i="24"/>
  <c r="Y19" i="24"/>
  <c r="U20" i="24"/>
  <c r="V20" i="24"/>
  <c r="W20" i="24"/>
  <c r="X20" i="24"/>
  <c r="Y20" i="24"/>
  <c r="U22" i="24"/>
  <c r="V22" i="24"/>
  <c r="W22" i="24"/>
  <c r="X22" i="24"/>
  <c r="Y22" i="24"/>
  <c r="U23" i="24"/>
  <c r="V23" i="24"/>
  <c r="W23" i="24"/>
  <c r="X23" i="24"/>
  <c r="Y23" i="24"/>
  <c r="U24" i="24"/>
  <c r="V24" i="24"/>
  <c r="W24" i="24"/>
  <c r="X24" i="24"/>
  <c r="Y24" i="24"/>
  <c r="U25" i="24"/>
  <c r="V25" i="24"/>
  <c r="W25" i="24"/>
  <c r="X25" i="24"/>
  <c r="Y25" i="24"/>
  <c r="U26" i="24"/>
  <c r="V26" i="24"/>
  <c r="W26" i="24"/>
  <c r="X26" i="24"/>
  <c r="Y26" i="24"/>
  <c r="U27" i="24"/>
  <c r="V27" i="24"/>
  <c r="W27" i="24"/>
  <c r="X27" i="24"/>
  <c r="Y27" i="24"/>
  <c r="U39" i="24"/>
  <c r="V39" i="24"/>
  <c r="W39" i="24"/>
  <c r="X39" i="24"/>
  <c r="Y39" i="24"/>
  <c r="U40" i="24"/>
  <c r="V40" i="24"/>
  <c r="W40" i="24"/>
  <c r="X40" i="24"/>
  <c r="Y40" i="24"/>
  <c r="U41" i="24"/>
  <c r="V41" i="24"/>
  <c r="W41" i="24"/>
  <c r="X41" i="24"/>
  <c r="Y41" i="24"/>
  <c r="U42" i="24"/>
  <c r="V42" i="24"/>
  <c r="W42" i="24"/>
  <c r="X42" i="24"/>
  <c r="Y42" i="24"/>
  <c r="U43" i="24"/>
  <c r="V43" i="24"/>
  <c r="W43" i="24"/>
  <c r="X43" i="24"/>
  <c r="Y43" i="24"/>
  <c r="U45" i="24"/>
  <c r="V45" i="24"/>
  <c r="W45" i="24"/>
  <c r="X45" i="24"/>
  <c r="Y45" i="24"/>
  <c r="U46" i="24"/>
  <c r="V46" i="24"/>
  <c r="W46" i="24"/>
  <c r="X46" i="24"/>
  <c r="Y46" i="24"/>
  <c r="U47" i="24"/>
  <c r="V47" i="24"/>
  <c r="W47" i="24"/>
  <c r="X47" i="24"/>
  <c r="Y47" i="24"/>
  <c r="U49" i="24"/>
  <c r="V49" i="24"/>
  <c r="W49" i="24"/>
  <c r="X49" i="24"/>
  <c r="Y49" i="24"/>
  <c r="U50" i="24"/>
  <c r="V50" i="24"/>
  <c r="W50" i="24"/>
  <c r="X50" i="24"/>
  <c r="Y50" i="24"/>
  <c r="U52" i="24"/>
  <c r="V52" i="24"/>
  <c r="W52" i="24"/>
  <c r="X52" i="24"/>
  <c r="Y52" i="24"/>
  <c r="U53" i="24"/>
  <c r="V53" i="24"/>
  <c r="W53" i="24"/>
  <c r="X53" i="24"/>
  <c r="Y53" i="24"/>
  <c r="U54" i="24"/>
  <c r="V54" i="24"/>
  <c r="W54" i="24"/>
  <c r="X54" i="24"/>
  <c r="Y54" i="24"/>
  <c r="U55" i="24"/>
  <c r="V55" i="24"/>
  <c r="W55" i="24"/>
  <c r="X55" i="24"/>
  <c r="Y55" i="24"/>
  <c r="U57" i="24"/>
  <c r="V57" i="24"/>
  <c r="W57" i="24"/>
  <c r="X57" i="24"/>
  <c r="Y57" i="24"/>
  <c r="U58" i="24"/>
  <c r="V58" i="24"/>
  <c r="W58" i="24"/>
  <c r="X58" i="24"/>
  <c r="Y58" i="24"/>
  <c r="U59" i="24"/>
  <c r="V59" i="24"/>
  <c r="W59" i="24"/>
  <c r="X59" i="24"/>
  <c r="Y59" i="24"/>
  <c r="U60" i="24"/>
  <c r="V60" i="24"/>
  <c r="W60" i="24"/>
  <c r="X60" i="24"/>
  <c r="Y60" i="24"/>
  <c r="T9" i="24"/>
  <c r="T10" i="24"/>
  <c r="T11" i="24"/>
  <c r="T12" i="24"/>
  <c r="T13" i="24"/>
  <c r="T14" i="24"/>
  <c r="T15" i="24"/>
  <c r="T16" i="24"/>
  <c r="T17" i="24"/>
  <c r="T18" i="24"/>
  <c r="T19" i="24"/>
  <c r="T20" i="24"/>
  <c r="T22" i="24"/>
  <c r="T23" i="24"/>
  <c r="T24" i="24"/>
  <c r="T25" i="24"/>
  <c r="T26" i="24"/>
  <c r="T27" i="24"/>
  <c r="T39" i="24"/>
  <c r="T40" i="24"/>
  <c r="T41" i="24"/>
  <c r="T42" i="24"/>
  <c r="T43" i="24"/>
  <c r="T45" i="24"/>
  <c r="T46" i="24"/>
  <c r="T47" i="24"/>
  <c r="T49" i="24"/>
  <c r="T50" i="24"/>
  <c r="T52" i="24"/>
  <c r="T53" i="24"/>
  <c r="T54" i="24"/>
  <c r="T55" i="24"/>
  <c r="T57" i="24"/>
  <c r="T58" i="24"/>
  <c r="T59" i="24"/>
  <c r="T60" i="24"/>
  <c r="S9" i="24"/>
  <c r="S10" i="24"/>
  <c r="S11" i="24"/>
  <c r="S12" i="24"/>
  <c r="S13" i="24"/>
  <c r="S14" i="24"/>
  <c r="S15" i="24"/>
  <c r="S16" i="24"/>
  <c r="S17" i="24"/>
  <c r="S18" i="24"/>
  <c r="S19" i="24"/>
  <c r="S20" i="24"/>
  <c r="S22" i="24"/>
  <c r="S23" i="24"/>
  <c r="S24" i="24"/>
  <c r="S25" i="24"/>
  <c r="S26" i="24"/>
  <c r="S27" i="24"/>
  <c r="S39" i="24"/>
  <c r="S40" i="24"/>
  <c r="S41" i="24"/>
  <c r="S42" i="24"/>
  <c r="S43" i="24"/>
  <c r="S45" i="24"/>
  <c r="S46" i="24"/>
  <c r="S47" i="24"/>
  <c r="S49" i="24"/>
  <c r="S50" i="24"/>
  <c r="S52" i="24"/>
  <c r="S53" i="24"/>
  <c r="S54" i="24"/>
  <c r="S55" i="24"/>
  <c r="S57" i="24"/>
  <c r="S58" i="24"/>
  <c r="S59" i="24"/>
  <c r="S60" i="24"/>
  <c r="T8" i="24"/>
  <c r="U8" i="24"/>
  <c r="V8" i="24"/>
  <c r="W8" i="24"/>
  <c r="X8" i="24"/>
  <c r="Y8" i="24"/>
  <c r="S8" i="24"/>
  <c r="M9" i="24"/>
  <c r="N9" i="24"/>
  <c r="O9" i="24"/>
  <c r="P9" i="24"/>
  <c r="Q9" i="24"/>
  <c r="R9" i="24"/>
  <c r="M10" i="24"/>
  <c r="N10" i="24"/>
  <c r="O10" i="24"/>
  <c r="P10" i="24"/>
  <c r="Q10" i="24"/>
  <c r="R10" i="24"/>
  <c r="M11" i="24"/>
  <c r="N11" i="24"/>
  <c r="O11" i="24"/>
  <c r="P11" i="24"/>
  <c r="Q11" i="24"/>
  <c r="R11" i="24"/>
  <c r="M12" i="24"/>
  <c r="N12" i="24"/>
  <c r="O12" i="24"/>
  <c r="P12" i="24"/>
  <c r="Q12" i="24"/>
  <c r="R12" i="24"/>
  <c r="M13" i="24"/>
  <c r="N13" i="24"/>
  <c r="O13" i="24"/>
  <c r="P13" i="24"/>
  <c r="Q13" i="24"/>
  <c r="R13" i="24"/>
  <c r="M14" i="24"/>
  <c r="N14" i="24"/>
  <c r="O14" i="24"/>
  <c r="P14" i="24"/>
  <c r="Q14" i="24"/>
  <c r="R14" i="24"/>
  <c r="M15" i="24"/>
  <c r="N15" i="24"/>
  <c r="O15" i="24"/>
  <c r="P15" i="24"/>
  <c r="Q15" i="24"/>
  <c r="R15" i="24"/>
  <c r="M16" i="24"/>
  <c r="N16" i="24"/>
  <c r="O16" i="24"/>
  <c r="P16" i="24"/>
  <c r="Q16" i="24"/>
  <c r="R16" i="24"/>
  <c r="M17" i="24"/>
  <c r="N17" i="24"/>
  <c r="O17" i="24"/>
  <c r="P17" i="24"/>
  <c r="Q17" i="24"/>
  <c r="R17" i="24"/>
  <c r="M18" i="24"/>
  <c r="N18" i="24"/>
  <c r="O18" i="24"/>
  <c r="P18" i="24"/>
  <c r="Q18" i="24"/>
  <c r="R18" i="24"/>
  <c r="M19" i="24"/>
  <c r="N19" i="24"/>
  <c r="O19" i="24"/>
  <c r="P19" i="24"/>
  <c r="Q19" i="24"/>
  <c r="R19" i="24"/>
  <c r="M20" i="24"/>
  <c r="N20" i="24"/>
  <c r="O20" i="24"/>
  <c r="P20" i="24"/>
  <c r="Q20" i="24"/>
  <c r="R20" i="24"/>
  <c r="M22" i="24"/>
  <c r="N22" i="24"/>
  <c r="O22" i="24"/>
  <c r="P22" i="24"/>
  <c r="Q22" i="24"/>
  <c r="R22" i="24"/>
  <c r="M23" i="24"/>
  <c r="N23" i="24"/>
  <c r="O23" i="24"/>
  <c r="P23" i="24"/>
  <c r="Q23" i="24"/>
  <c r="R23" i="24"/>
  <c r="M24" i="24"/>
  <c r="N24" i="24"/>
  <c r="O24" i="24"/>
  <c r="P24" i="24"/>
  <c r="Q24" i="24"/>
  <c r="R24" i="24"/>
  <c r="M25" i="24"/>
  <c r="N25" i="24"/>
  <c r="O25" i="24"/>
  <c r="P25" i="24"/>
  <c r="Q25" i="24"/>
  <c r="R25" i="24"/>
  <c r="M26" i="24"/>
  <c r="N26" i="24"/>
  <c r="O26" i="24"/>
  <c r="P26" i="24"/>
  <c r="Q26" i="24"/>
  <c r="R26" i="24"/>
  <c r="M27" i="24"/>
  <c r="N27" i="24"/>
  <c r="O27" i="24"/>
  <c r="P27" i="24"/>
  <c r="Q27" i="24"/>
  <c r="R27" i="24"/>
  <c r="M39" i="24"/>
  <c r="N39" i="24"/>
  <c r="O39" i="24"/>
  <c r="P39" i="24"/>
  <c r="Q39" i="24"/>
  <c r="R39" i="24"/>
  <c r="M40" i="24"/>
  <c r="N40" i="24"/>
  <c r="O40" i="24"/>
  <c r="P40" i="24"/>
  <c r="Q40" i="24"/>
  <c r="R40" i="24"/>
  <c r="M41" i="24"/>
  <c r="N41" i="24"/>
  <c r="O41" i="24"/>
  <c r="P41" i="24"/>
  <c r="Q41" i="24"/>
  <c r="R41" i="24"/>
  <c r="M42" i="24"/>
  <c r="N42" i="24"/>
  <c r="O42" i="24"/>
  <c r="P42" i="24"/>
  <c r="Q42" i="24"/>
  <c r="R42" i="24"/>
  <c r="M43" i="24"/>
  <c r="N43" i="24"/>
  <c r="O43" i="24"/>
  <c r="P43" i="24"/>
  <c r="Q43" i="24"/>
  <c r="R43" i="24"/>
  <c r="M45" i="24"/>
  <c r="N45" i="24"/>
  <c r="O45" i="24"/>
  <c r="P45" i="24"/>
  <c r="Q45" i="24"/>
  <c r="R45" i="24"/>
  <c r="M46" i="24"/>
  <c r="N46" i="24"/>
  <c r="O46" i="24"/>
  <c r="P46" i="24"/>
  <c r="Q46" i="24"/>
  <c r="R46" i="24"/>
  <c r="M47" i="24"/>
  <c r="N47" i="24"/>
  <c r="O47" i="24"/>
  <c r="P47" i="24"/>
  <c r="Q47" i="24"/>
  <c r="R47" i="24"/>
  <c r="M49" i="24"/>
  <c r="N49" i="24"/>
  <c r="O49" i="24"/>
  <c r="P49" i="24"/>
  <c r="Q49" i="24"/>
  <c r="R49" i="24"/>
  <c r="M50" i="24"/>
  <c r="N50" i="24"/>
  <c r="O50" i="24"/>
  <c r="P50" i="24"/>
  <c r="Q50" i="24"/>
  <c r="R50" i="24"/>
  <c r="M52" i="24"/>
  <c r="N52" i="24"/>
  <c r="O52" i="24"/>
  <c r="P52" i="24"/>
  <c r="Q52" i="24"/>
  <c r="R52" i="24"/>
  <c r="M53" i="24"/>
  <c r="N53" i="24"/>
  <c r="O53" i="24"/>
  <c r="P53" i="24"/>
  <c r="Q53" i="24"/>
  <c r="R53" i="24"/>
  <c r="M54" i="24"/>
  <c r="N54" i="24"/>
  <c r="O54" i="24"/>
  <c r="P54" i="24"/>
  <c r="Q54" i="24"/>
  <c r="R54" i="24"/>
  <c r="M55" i="24"/>
  <c r="N55" i="24"/>
  <c r="O55" i="24"/>
  <c r="P55" i="24"/>
  <c r="Q55" i="24"/>
  <c r="R55" i="24"/>
  <c r="M57" i="24"/>
  <c r="N57" i="24"/>
  <c r="O57" i="24"/>
  <c r="P57" i="24"/>
  <c r="Q57" i="24"/>
  <c r="R57" i="24"/>
  <c r="M58" i="24"/>
  <c r="N58" i="24"/>
  <c r="O58" i="24"/>
  <c r="P58" i="24"/>
  <c r="Q58" i="24"/>
  <c r="R58" i="24"/>
  <c r="M59" i="24"/>
  <c r="N59" i="24"/>
  <c r="O59" i="24"/>
  <c r="P59" i="24"/>
  <c r="Q59" i="24"/>
  <c r="R59" i="24"/>
  <c r="M60" i="24"/>
  <c r="N60" i="24"/>
  <c r="O60" i="24"/>
  <c r="P60" i="24"/>
  <c r="Q60" i="24"/>
  <c r="R60" i="24"/>
  <c r="M8" i="24"/>
  <c r="N8" i="24"/>
  <c r="O8" i="24"/>
  <c r="P8" i="24"/>
  <c r="Q8" i="24"/>
  <c r="R8" i="24"/>
  <c r="L9" i="24"/>
  <c r="L10" i="24"/>
  <c r="L11" i="24"/>
  <c r="L12" i="24"/>
  <c r="L13" i="24"/>
  <c r="L14" i="24"/>
  <c r="L15" i="24"/>
  <c r="L16" i="24"/>
  <c r="L17" i="24"/>
  <c r="L18" i="24"/>
  <c r="L19" i="24"/>
  <c r="L20" i="24"/>
  <c r="L22" i="24"/>
  <c r="L23" i="24"/>
  <c r="L24" i="24"/>
  <c r="L25" i="24"/>
  <c r="L26" i="24"/>
  <c r="L27" i="24"/>
  <c r="L39" i="24"/>
  <c r="L40" i="24"/>
  <c r="L41" i="24"/>
  <c r="L42" i="24"/>
  <c r="L43" i="24"/>
  <c r="L45" i="24"/>
  <c r="L46" i="24"/>
  <c r="L47" i="24"/>
  <c r="L49" i="24"/>
  <c r="L50" i="24"/>
  <c r="L52" i="24"/>
  <c r="L53" i="24"/>
  <c r="L54" i="24"/>
  <c r="L55" i="24"/>
  <c r="L57" i="24"/>
  <c r="L58" i="24"/>
  <c r="L59" i="24"/>
  <c r="L60" i="24"/>
  <c r="L8" i="24"/>
  <c r="L7" i="24"/>
  <c r="T7" i="24" s="1"/>
  <c r="M7" i="24"/>
  <c r="N7" i="24"/>
  <c r="O7" i="24"/>
  <c r="P7" i="24"/>
  <c r="Q7" i="24"/>
  <c r="R7" i="24"/>
  <c r="C61" i="24"/>
  <c r="C60" i="24"/>
  <c r="C59" i="24"/>
  <c r="C58" i="24"/>
  <c r="C55" i="24"/>
  <c r="C54" i="24"/>
  <c r="C53" i="24"/>
  <c r="C50" i="24"/>
  <c r="C47" i="24"/>
  <c r="C46" i="24"/>
  <c r="C43" i="24"/>
  <c r="C42" i="24"/>
  <c r="C41" i="24"/>
  <c r="C40" i="24"/>
  <c r="C37" i="24"/>
  <c r="C36" i="24"/>
  <c r="C35" i="24"/>
  <c r="C32" i="24"/>
  <c r="C31" i="24"/>
  <c r="C30" i="24"/>
  <c r="C57" i="24"/>
  <c r="C52" i="24"/>
  <c r="C49" i="24"/>
  <c r="C45" i="24"/>
  <c r="C39" i="24"/>
  <c r="C34" i="24"/>
  <c r="C29" i="24"/>
  <c r="X7" i="24" l="1"/>
  <c r="V7" i="24"/>
  <c r="S7" i="24"/>
  <c r="U7" i="24"/>
  <c r="Y7" i="24"/>
  <c r="W7" i="24"/>
  <c r="V5" i="24" l="1"/>
  <c r="W5" i="24"/>
  <c r="X5" i="24"/>
  <c r="Y5" i="24"/>
  <c r="M5" i="24"/>
  <c r="T5" i="24" s="1"/>
  <c r="N5" i="24"/>
  <c r="O5" i="24"/>
  <c r="P5" i="24"/>
  <c r="Q5" i="24"/>
  <c r="R5" i="24"/>
  <c r="S5" i="24"/>
  <c r="U5" i="24"/>
  <c r="L5" i="24"/>
  <c r="D60" i="24"/>
  <c r="D59" i="24"/>
  <c r="D58" i="24"/>
  <c r="D57" i="24"/>
  <c r="D55" i="24"/>
  <c r="D54" i="24"/>
  <c r="D53" i="24"/>
  <c r="D52" i="24"/>
  <c r="D50" i="24"/>
  <c r="D49" i="24"/>
  <c r="D47" i="24"/>
  <c r="D46" i="24"/>
  <c r="D45" i="24"/>
  <c r="D43" i="24"/>
  <c r="D42" i="24"/>
  <c r="D41" i="24"/>
  <c r="D40" i="24"/>
  <c r="D39" i="24"/>
  <c r="D37" i="24"/>
  <c r="D36" i="24"/>
  <c r="D35" i="24"/>
  <c r="D34" i="24"/>
  <c r="D32" i="24"/>
  <c r="D31" i="24"/>
  <c r="D30" i="24"/>
  <c r="D29" i="24"/>
  <c r="D26" i="24"/>
  <c r="D25" i="24"/>
  <c r="D24" i="24"/>
  <c r="D23" i="24"/>
  <c r="D22" i="24"/>
  <c r="D21" i="24"/>
  <c r="D19" i="24"/>
  <c r="D18" i="24"/>
  <c r="D17" i="24"/>
  <c r="D16" i="24"/>
  <c r="D15" i="24"/>
  <c r="D14" i="24"/>
  <c r="D7" i="24"/>
  <c r="D8" i="24"/>
  <c r="D9" i="24"/>
  <c r="D10" i="24"/>
  <c r="D11" i="24"/>
  <c r="D12" i="24"/>
  <c r="D6" i="24"/>
  <c r="L34" i="24" l="1"/>
  <c r="M34" i="24"/>
  <c r="N34" i="24"/>
  <c r="Q34" i="24"/>
  <c r="R34" i="24"/>
  <c r="O34" i="24"/>
  <c r="P34" i="24"/>
  <c r="M35" i="24"/>
  <c r="T35" i="24" s="1"/>
  <c r="L35" i="24"/>
  <c r="N35" i="24"/>
  <c r="O35" i="24"/>
  <c r="P35" i="24"/>
  <c r="Q35" i="24"/>
  <c r="R35" i="24"/>
  <c r="Q37" i="24"/>
  <c r="O37" i="24"/>
  <c r="V37" i="24" s="1"/>
  <c r="R37" i="24"/>
  <c r="L37" i="24"/>
  <c r="M37" i="24"/>
  <c r="N37" i="24"/>
  <c r="P37" i="24"/>
  <c r="O36" i="24"/>
  <c r="L36" i="24"/>
  <c r="N36" i="24"/>
  <c r="U36" i="24" s="1"/>
  <c r="P36" i="24"/>
  <c r="Q36" i="24"/>
  <c r="R36" i="24"/>
  <c r="M36" i="24"/>
  <c r="M31" i="24"/>
  <c r="N31" i="24"/>
  <c r="O31" i="24"/>
  <c r="P31" i="24"/>
  <c r="L31" i="24"/>
  <c r="Q31" i="24"/>
  <c r="R31" i="24"/>
  <c r="P32" i="24"/>
  <c r="Q32" i="24"/>
  <c r="R32" i="24"/>
  <c r="O32" i="24"/>
  <c r="M32" i="24"/>
  <c r="N32" i="24"/>
  <c r="L32" i="24"/>
  <c r="Q29" i="24"/>
  <c r="R29" i="24"/>
  <c r="M29" i="24"/>
  <c r="P29" i="24"/>
  <c r="N29" i="24"/>
  <c r="L29" i="24"/>
  <c r="O29" i="24"/>
  <c r="N30" i="24"/>
  <c r="O30" i="24"/>
  <c r="R30" i="24"/>
  <c r="M30" i="24"/>
  <c r="P30" i="24"/>
  <c r="Q30" i="24"/>
  <c r="L30" i="24"/>
  <c r="R21" i="24"/>
  <c r="O21" i="24"/>
  <c r="M21" i="24"/>
  <c r="N21" i="24"/>
  <c r="L21" i="24"/>
  <c r="S21" i="24" s="1"/>
  <c r="P21" i="24"/>
  <c r="Q21" i="24"/>
  <c r="C38" i="3"/>
  <c r="Y30" i="24" l="1"/>
  <c r="W32" i="24"/>
  <c r="Y31" i="24"/>
  <c r="X29" i="24"/>
  <c r="Y29" i="24"/>
  <c r="O61" i="24"/>
  <c r="O62" i="24" s="1"/>
  <c r="V34" i="24"/>
  <c r="X37" i="24"/>
  <c r="W37" i="24"/>
  <c r="X35" i="24"/>
  <c r="R61" i="24"/>
  <c r="R62" i="24" s="1"/>
  <c r="Y34" i="24"/>
  <c r="Y35" i="24"/>
  <c r="W35" i="24"/>
  <c r="Q61" i="24"/>
  <c r="Q62" i="24" s="1"/>
  <c r="X34" i="24"/>
  <c r="P61" i="24"/>
  <c r="P62" i="24" s="1"/>
  <c r="W34" i="24"/>
  <c r="U37" i="24"/>
  <c r="Y36" i="24"/>
  <c r="T37" i="24"/>
  <c r="V35" i="24"/>
  <c r="N61" i="24"/>
  <c r="N62" i="24" s="1"/>
  <c r="U34" i="24"/>
  <c r="S36" i="24"/>
  <c r="X36" i="24"/>
  <c r="U35" i="24"/>
  <c r="M61" i="24"/>
  <c r="M62" i="24" s="1"/>
  <c r="T34" i="24"/>
  <c r="V36" i="24"/>
  <c r="T36" i="24"/>
  <c r="S37" i="24"/>
  <c r="W36" i="24"/>
  <c r="Y37" i="24"/>
  <c r="S35" i="24"/>
  <c r="S34" i="24"/>
  <c r="L61" i="24"/>
  <c r="L62" i="24" s="1"/>
  <c r="U30" i="24"/>
  <c r="U32" i="24"/>
  <c r="S31" i="24"/>
  <c r="S32" i="24"/>
  <c r="W31" i="24"/>
  <c r="V29" i="24"/>
  <c r="V31" i="24"/>
  <c r="S29" i="24"/>
  <c r="X30" i="24"/>
  <c r="U29" i="24"/>
  <c r="Y32" i="24"/>
  <c r="U31" i="24"/>
  <c r="V30" i="24"/>
  <c r="X31" i="24"/>
  <c r="S30" i="24"/>
  <c r="T32" i="24"/>
  <c r="V32" i="24"/>
  <c r="W30" i="24"/>
  <c r="W29" i="24"/>
  <c r="T30" i="24"/>
  <c r="T29" i="24"/>
  <c r="X32" i="24"/>
  <c r="T31" i="24"/>
  <c r="X21" i="24"/>
  <c r="V21" i="24"/>
  <c r="W21" i="24"/>
  <c r="U21" i="24"/>
  <c r="T21" i="24"/>
  <c r="Y21" i="24"/>
  <c r="M15" i="4"/>
  <c r="M22" i="11" l="1"/>
  <c r="J22" i="11"/>
  <c r="G22" i="11"/>
  <c r="M17" i="11"/>
  <c r="J17" i="11"/>
  <c r="G17" i="11"/>
  <c r="M12" i="11"/>
  <c r="J12" i="11"/>
  <c r="G12" i="11"/>
  <c r="M31" i="11"/>
  <c r="J31" i="11"/>
  <c r="G31" i="11"/>
  <c r="M29" i="11"/>
  <c r="J29" i="11"/>
  <c r="G29" i="11"/>
  <c r="M27" i="11"/>
  <c r="J27" i="11"/>
  <c r="G27" i="11"/>
  <c r="M25" i="11"/>
  <c r="J25" i="11"/>
  <c r="G25" i="11"/>
  <c r="M24" i="11"/>
  <c r="J24" i="11"/>
  <c r="G24" i="11"/>
  <c r="M23" i="11"/>
  <c r="J23" i="11"/>
  <c r="G23" i="11"/>
  <c r="M21" i="11"/>
  <c r="J21" i="11"/>
  <c r="G21" i="11"/>
  <c r="M19" i="11"/>
  <c r="J19" i="11"/>
  <c r="G19" i="11"/>
  <c r="M18" i="11"/>
  <c r="J18" i="11"/>
  <c r="G18" i="11"/>
  <c r="M16" i="11"/>
  <c r="J16" i="11"/>
  <c r="G16" i="11"/>
  <c r="M15" i="11"/>
  <c r="J15" i="11"/>
  <c r="G15" i="11"/>
  <c r="M14" i="11"/>
  <c r="J14" i="11"/>
  <c r="G14" i="11"/>
  <c r="M11" i="11"/>
  <c r="J11" i="11"/>
  <c r="G11" i="11"/>
  <c r="M9" i="11"/>
  <c r="J9" i="11"/>
  <c r="G9" i="11"/>
  <c r="M7" i="11"/>
  <c r="G7" i="11"/>
  <c r="E4" i="4"/>
  <c r="E4" i="5"/>
  <c r="E4" i="6"/>
  <c r="E4" i="8"/>
  <c r="E4" i="9"/>
  <c r="E4" i="10"/>
  <c r="E4" i="11"/>
  <c r="K18" i="11" l="1"/>
  <c r="N22" i="11"/>
  <c r="N19" i="11"/>
  <c r="N12" i="11"/>
  <c r="K16" i="11"/>
  <c r="N21" i="11"/>
  <c r="K29" i="11"/>
  <c r="N17" i="11"/>
  <c r="K22" i="11"/>
  <c r="N11" i="11"/>
  <c r="K19" i="11"/>
  <c r="N24" i="11"/>
  <c r="K12" i="11"/>
  <c r="K17" i="11"/>
  <c r="N23" i="11"/>
  <c r="K31" i="11"/>
  <c r="K15" i="11"/>
  <c r="K27" i="11"/>
  <c r="N16" i="11"/>
  <c r="N29" i="11"/>
  <c r="K14" i="11"/>
  <c r="N18" i="11"/>
  <c r="K25" i="11"/>
  <c r="N31" i="11"/>
  <c r="K11" i="11"/>
  <c r="K24" i="11"/>
  <c r="N7" i="11"/>
  <c r="N14" i="11"/>
  <c r="K21" i="11"/>
  <c r="N25" i="11"/>
  <c r="N9" i="11"/>
  <c r="K9" i="11"/>
  <c r="N15" i="11"/>
  <c r="K23" i="11"/>
  <c r="N27" i="11"/>
  <c r="M36" i="10"/>
  <c r="J36" i="10"/>
  <c r="G36" i="10"/>
  <c r="L15" i="11" l="1"/>
  <c r="L19" i="11"/>
  <c r="L27" i="11"/>
  <c r="L12" i="11"/>
  <c r="L22" i="11"/>
  <c r="L29" i="11"/>
  <c r="L31" i="11"/>
  <c r="L18" i="11"/>
  <c r="L23" i="11"/>
  <c r="L11" i="11"/>
  <c r="L17" i="11"/>
  <c r="L21" i="11"/>
  <c r="L16" i="11"/>
  <c r="L24" i="11"/>
  <c r="N2" i="11"/>
  <c r="O9" i="11" s="1"/>
  <c r="P9" i="11" s="1"/>
  <c r="L14" i="11"/>
  <c r="L9" i="11"/>
  <c r="L25" i="11"/>
  <c r="N36" i="10"/>
  <c r="K36" i="10"/>
  <c r="O31" i="11" l="1"/>
  <c r="P31" i="11" s="1"/>
  <c r="O7" i="11"/>
  <c r="P7" i="11" s="1"/>
  <c r="O24" i="11"/>
  <c r="P24" i="11" s="1"/>
  <c r="O22" i="11"/>
  <c r="P22" i="11" s="1"/>
  <c r="O25" i="11"/>
  <c r="P25" i="11" s="1"/>
  <c r="O16" i="11"/>
  <c r="P16" i="11" s="1"/>
  <c r="O23" i="11"/>
  <c r="P23" i="11" s="1"/>
  <c r="O17" i="11"/>
  <c r="P17" i="11" s="1"/>
  <c r="O15" i="11"/>
  <c r="P15" i="11" s="1"/>
  <c r="O18" i="11"/>
  <c r="P18" i="11" s="1"/>
  <c r="O27" i="11"/>
  <c r="P27" i="11" s="1"/>
  <c r="O21" i="11"/>
  <c r="P21" i="11" s="1"/>
  <c r="O11" i="11"/>
  <c r="P11" i="11" s="1"/>
  <c r="O12" i="11"/>
  <c r="P12" i="11" s="1"/>
  <c r="O29" i="11"/>
  <c r="P29" i="11" s="1"/>
  <c r="O14" i="11"/>
  <c r="P14" i="11" s="1"/>
  <c r="O19" i="11"/>
  <c r="P19" i="11" s="1"/>
  <c r="L36" i="10"/>
  <c r="P2" i="11" l="1"/>
  <c r="O2" i="11"/>
  <c r="G30" i="10"/>
  <c r="M19" i="10"/>
  <c r="J19" i="10"/>
  <c r="G19" i="10"/>
  <c r="M22" i="10"/>
  <c r="J22" i="10"/>
  <c r="G22" i="10"/>
  <c r="M58" i="10"/>
  <c r="J58" i="10"/>
  <c r="G58" i="10"/>
  <c r="M67" i="10"/>
  <c r="J67" i="10"/>
  <c r="G67" i="10"/>
  <c r="M66" i="10"/>
  <c r="J66" i="10"/>
  <c r="G66" i="10"/>
  <c r="M64" i="10"/>
  <c r="J64" i="10"/>
  <c r="G64" i="10"/>
  <c r="M62" i="10"/>
  <c r="J62" i="10"/>
  <c r="G62" i="10"/>
  <c r="M60" i="10"/>
  <c r="J60" i="10"/>
  <c r="G60" i="10"/>
  <c r="M57" i="10"/>
  <c r="J57" i="10"/>
  <c r="G57" i="10"/>
  <c r="M55" i="10"/>
  <c r="J55" i="10"/>
  <c r="G55" i="10"/>
  <c r="M54" i="10"/>
  <c r="J54" i="10"/>
  <c r="G54" i="10"/>
  <c r="M52" i="10"/>
  <c r="J52" i="10"/>
  <c r="G52" i="10"/>
  <c r="M51" i="10"/>
  <c r="J51" i="10"/>
  <c r="G51" i="10"/>
  <c r="M48" i="10"/>
  <c r="J48" i="10"/>
  <c r="G48" i="10"/>
  <c r="M47" i="10"/>
  <c r="J47" i="10"/>
  <c r="G47" i="10"/>
  <c r="M44" i="10"/>
  <c r="J44" i="10"/>
  <c r="G44" i="10"/>
  <c r="M43" i="10"/>
  <c r="J43" i="10"/>
  <c r="G43" i="10"/>
  <c r="M41" i="10"/>
  <c r="J41" i="10"/>
  <c r="G41" i="10"/>
  <c r="M40" i="10"/>
  <c r="J40" i="10"/>
  <c r="G40" i="10"/>
  <c r="M38" i="10"/>
  <c r="J38" i="10"/>
  <c r="G38" i="10"/>
  <c r="M37" i="10"/>
  <c r="J37" i="10"/>
  <c r="G37" i="10"/>
  <c r="M35" i="10"/>
  <c r="J35" i="10"/>
  <c r="G35" i="10"/>
  <c r="M34" i="10"/>
  <c r="J34" i="10"/>
  <c r="G34" i="10"/>
  <c r="M32" i="10"/>
  <c r="J32" i="10"/>
  <c r="G32" i="10"/>
  <c r="M31" i="10"/>
  <c r="J31" i="10"/>
  <c r="G31" i="10"/>
  <c r="M29" i="10"/>
  <c r="J29" i="10"/>
  <c r="G29" i="10"/>
  <c r="M28" i="10"/>
  <c r="J28" i="10"/>
  <c r="G28" i="10"/>
  <c r="M27" i="10"/>
  <c r="J27" i="10"/>
  <c r="G27" i="10"/>
  <c r="M25" i="10"/>
  <c r="J25" i="10"/>
  <c r="G25" i="10"/>
  <c r="M23" i="10"/>
  <c r="J23" i="10"/>
  <c r="G23" i="10"/>
  <c r="M20" i="10"/>
  <c r="J20" i="10"/>
  <c r="G20" i="10"/>
  <c r="M17" i="10"/>
  <c r="J17" i="10"/>
  <c r="G17" i="10"/>
  <c r="M16" i="10"/>
  <c r="J16" i="10"/>
  <c r="G16" i="10"/>
  <c r="M15" i="10"/>
  <c r="J15" i="10"/>
  <c r="G15" i="10"/>
  <c r="M14" i="10"/>
  <c r="J14" i="10"/>
  <c r="G14" i="10"/>
  <c r="M13" i="10"/>
  <c r="J13" i="10"/>
  <c r="G13" i="10"/>
  <c r="M12" i="10"/>
  <c r="J12" i="10"/>
  <c r="G12" i="10"/>
  <c r="N19" i="10" l="1"/>
  <c r="K22" i="10"/>
  <c r="N67" i="10"/>
  <c r="K19" i="10"/>
  <c r="N22" i="10"/>
  <c r="K67" i="10"/>
  <c r="K58" i="10"/>
  <c r="N58" i="10"/>
  <c r="N57" i="10"/>
  <c r="K32" i="10"/>
  <c r="K44" i="10"/>
  <c r="K60" i="10"/>
  <c r="N64" i="10"/>
  <c r="K16" i="10"/>
  <c r="K28" i="10"/>
  <c r="N32" i="10"/>
  <c r="K40" i="10"/>
  <c r="N44" i="10"/>
  <c r="K54" i="10"/>
  <c r="N60" i="10"/>
  <c r="K17" i="10"/>
  <c r="K12" i="10"/>
  <c r="N14" i="10"/>
  <c r="N25" i="10"/>
  <c r="N37" i="10"/>
  <c r="N51" i="10"/>
  <c r="N66" i="10"/>
  <c r="K34" i="10"/>
  <c r="K47" i="10"/>
  <c r="K62" i="10"/>
  <c r="K29" i="10"/>
  <c r="K27" i="10"/>
  <c r="N31" i="10"/>
  <c r="K38" i="10"/>
  <c r="N43" i="10"/>
  <c r="K52" i="10"/>
  <c r="K20" i="10"/>
  <c r="K15" i="10"/>
  <c r="N13" i="10"/>
  <c r="N23" i="10"/>
  <c r="N35" i="10"/>
  <c r="N48" i="10"/>
  <c r="N15" i="10"/>
  <c r="N27" i="10"/>
  <c r="N38" i="10"/>
  <c r="N52" i="10"/>
  <c r="K31" i="10"/>
  <c r="K13" i="10"/>
  <c r="N16" i="10"/>
  <c r="K23" i="10"/>
  <c r="N28" i="10"/>
  <c r="K35" i="10"/>
  <c r="N40" i="10"/>
  <c r="K48" i="10"/>
  <c r="N54" i="10"/>
  <c r="K64" i="10"/>
  <c r="K43" i="10"/>
  <c r="K57" i="10"/>
  <c r="K14" i="10"/>
  <c r="N17" i="10"/>
  <c r="K25" i="10"/>
  <c r="N29" i="10"/>
  <c r="K37" i="10"/>
  <c r="N41" i="10"/>
  <c r="K51" i="10"/>
  <c r="N55" i="10"/>
  <c r="K66" i="10"/>
  <c r="N12" i="10"/>
  <c r="N20" i="10"/>
  <c r="N34" i="10"/>
  <c r="K41" i="10"/>
  <c r="N47" i="10"/>
  <c r="K55" i="10"/>
  <c r="N62" i="10"/>
  <c r="M19" i="9"/>
  <c r="M18" i="9"/>
  <c r="M16" i="9"/>
  <c r="M15" i="9"/>
  <c r="M14" i="9"/>
  <c r="M13" i="9"/>
  <c r="M12" i="9"/>
  <c r="M11" i="9"/>
  <c r="M10" i="9"/>
  <c r="M9" i="9"/>
  <c r="G9" i="9"/>
  <c r="M30" i="5"/>
  <c r="M23" i="5"/>
  <c r="M20" i="5"/>
  <c r="J30" i="5"/>
  <c r="J23" i="5"/>
  <c r="J20" i="5"/>
  <c r="G30" i="5"/>
  <c r="G23" i="5"/>
  <c r="G20" i="5"/>
  <c r="G7" i="5"/>
  <c r="L67" i="10" l="1"/>
  <c r="L22" i="10"/>
  <c r="L19" i="10"/>
  <c r="L54" i="10"/>
  <c r="L16" i="10"/>
  <c r="L43" i="10"/>
  <c r="L60" i="10"/>
  <c r="L58" i="10"/>
  <c r="L41" i="10"/>
  <c r="L37" i="10"/>
  <c r="L64" i="10"/>
  <c r="L13" i="10"/>
  <c r="L15" i="10"/>
  <c r="L66" i="10"/>
  <c r="L35" i="10"/>
  <c r="L28" i="10"/>
  <c r="L44" i="10"/>
  <c r="L20" i="10"/>
  <c r="L29" i="10"/>
  <c r="L32" i="10"/>
  <c r="L14" i="10"/>
  <c r="L27" i="10"/>
  <c r="L17" i="10"/>
  <c r="L51" i="10"/>
  <c r="L57" i="10"/>
  <c r="L23" i="10"/>
  <c r="L38" i="10"/>
  <c r="L34" i="10"/>
  <c r="L31" i="10"/>
  <c r="L12" i="10"/>
  <c r="L48" i="10"/>
  <c r="L62" i="10"/>
  <c r="L40" i="10"/>
  <c r="L52" i="10"/>
  <c r="L55" i="10"/>
  <c r="L25" i="10"/>
  <c r="L47" i="10"/>
  <c r="G101" i="4"/>
  <c r="G98" i="4"/>
  <c r="G96" i="4"/>
  <c r="G93" i="4"/>
  <c r="G92" i="4"/>
  <c r="G90" i="4"/>
  <c r="G89" i="4"/>
  <c r="G88" i="4"/>
  <c r="G87" i="4"/>
  <c r="G85" i="4"/>
  <c r="G84" i="4"/>
  <c r="G83" i="4"/>
  <c r="G82" i="4"/>
  <c r="G81" i="4"/>
  <c r="G80" i="4"/>
  <c r="G78" i="4"/>
  <c r="G75" i="4"/>
  <c r="G74" i="4"/>
  <c r="G73" i="4"/>
  <c r="G71" i="4"/>
  <c r="G70" i="4"/>
  <c r="G68" i="4"/>
  <c r="G66" i="4"/>
  <c r="G64" i="4"/>
  <c r="G63" i="4"/>
  <c r="G61" i="4"/>
  <c r="G59" i="4"/>
  <c r="G56" i="4"/>
  <c r="G55" i="4"/>
  <c r="G54" i="4"/>
  <c r="G53" i="4"/>
  <c r="G51" i="4"/>
  <c r="G50" i="4"/>
  <c r="G48" i="4"/>
  <c r="G46" i="4"/>
  <c r="G44" i="4"/>
  <c r="G42" i="4"/>
  <c r="G41" i="4"/>
  <c r="G40" i="4"/>
  <c r="G37" i="4"/>
  <c r="G35" i="4"/>
  <c r="G33" i="4"/>
  <c r="G32" i="4"/>
  <c r="G31" i="4"/>
  <c r="G30" i="4"/>
  <c r="G29" i="4"/>
  <c r="G28" i="4"/>
  <c r="G23" i="4"/>
  <c r="G22" i="4"/>
  <c r="G20" i="4"/>
  <c r="G18" i="4"/>
  <c r="G17" i="4"/>
  <c r="G16" i="4"/>
  <c r="G14" i="4"/>
  <c r="G13" i="4"/>
  <c r="G12" i="4"/>
  <c r="G11" i="4"/>
  <c r="G10" i="4"/>
  <c r="G9" i="4"/>
  <c r="J99" i="4"/>
  <c r="J97" i="4"/>
  <c r="J94" i="4"/>
  <c r="J91" i="4"/>
  <c r="J79" i="4"/>
  <c r="J76" i="4"/>
  <c r="J69" i="4"/>
  <c r="J65" i="4"/>
  <c r="J62" i="4"/>
  <c r="J58" i="4"/>
  <c r="J47" i="4"/>
  <c r="J45" i="4"/>
  <c r="J43" i="4"/>
  <c r="J38" i="4"/>
  <c r="J36" i="4"/>
  <c r="J34" i="4"/>
  <c r="J26" i="4"/>
  <c r="J25" i="4"/>
  <c r="J21" i="4"/>
  <c r="J19" i="4"/>
  <c r="G79" i="4"/>
  <c r="G58" i="4"/>
  <c r="G26" i="4"/>
  <c r="G25" i="4"/>
  <c r="B2" i="4"/>
  <c r="M43" i="4"/>
  <c r="G43" i="4"/>
  <c r="N43" i="4" l="1"/>
  <c r="K43" i="4"/>
  <c r="M65" i="10"/>
  <c r="J65" i="10"/>
  <c r="G65" i="10"/>
  <c r="M63" i="10"/>
  <c r="J63" i="10"/>
  <c r="G63" i="10"/>
  <c r="M61" i="10"/>
  <c r="J61" i="10"/>
  <c r="G61" i="10"/>
  <c r="M56" i="10"/>
  <c r="J56" i="10"/>
  <c r="G56" i="10"/>
  <c r="M49" i="10"/>
  <c r="J49" i="10"/>
  <c r="G49" i="10"/>
  <c r="M45" i="10"/>
  <c r="J45" i="10"/>
  <c r="G45" i="10"/>
  <c r="M39" i="10"/>
  <c r="J39" i="10"/>
  <c r="G39" i="10"/>
  <c r="M30" i="10"/>
  <c r="J30" i="10"/>
  <c r="M10" i="10"/>
  <c r="N10" i="10" s="1"/>
  <c r="J10" i="10"/>
  <c r="K10" i="10" s="1"/>
  <c r="M9" i="10"/>
  <c r="N9" i="10" s="1"/>
  <c r="J9" i="10"/>
  <c r="K9" i="10" s="1"/>
  <c r="M7" i="10"/>
  <c r="G7" i="10"/>
  <c r="K49" i="10" l="1"/>
  <c r="N45" i="10"/>
  <c r="K63" i="10"/>
  <c r="K39" i="10"/>
  <c r="K65" i="10"/>
  <c r="N63" i="10"/>
  <c r="N7" i="10"/>
  <c r="N39" i="10"/>
  <c r="K56" i="10"/>
  <c r="L9" i="10"/>
  <c r="K45" i="10"/>
  <c r="K61" i="10"/>
  <c r="K30" i="10"/>
  <c r="N49" i="10"/>
  <c r="N61" i="10"/>
  <c r="N30" i="10"/>
  <c r="N56" i="10"/>
  <c r="N65" i="10"/>
  <c r="L43" i="4"/>
  <c r="L10" i="10"/>
  <c r="J19" i="9"/>
  <c r="G19" i="9"/>
  <c r="J16" i="9"/>
  <c r="G16" i="9"/>
  <c r="J10" i="9"/>
  <c r="G10" i="9"/>
  <c r="J18" i="9"/>
  <c r="G18" i="9"/>
  <c r="J15" i="9"/>
  <c r="G15" i="9"/>
  <c r="J14" i="9"/>
  <c r="G14" i="9"/>
  <c r="J13" i="9"/>
  <c r="G13" i="9"/>
  <c r="J12" i="9"/>
  <c r="G12" i="9"/>
  <c r="J11" i="9"/>
  <c r="G11" i="9"/>
  <c r="G7" i="9"/>
  <c r="M7" i="9"/>
  <c r="N9" i="9"/>
  <c r="J9" i="9"/>
  <c r="K9" i="9" s="1"/>
  <c r="M27" i="8"/>
  <c r="J27" i="8"/>
  <c r="G27" i="8"/>
  <c r="M25" i="8"/>
  <c r="J25" i="8"/>
  <c r="G25" i="8"/>
  <c r="J15" i="8"/>
  <c r="G15" i="8"/>
  <c r="M15" i="8"/>
  <c r="M29" i="8"/>
  <c r="J29" i="8"/>
  <c r="G29" i="8"/>
  <c r="M28" i="8"/>
  <c r="J28" i="8"/>
  <c r="G28" i="8"/>
  <c r="M26" i="8"/>
  <c r="J26" i="8"/>
  <c r="G26" i="8"/>
  <c r="M24" i="8"/>
  <c r="J24" i="8"/>
  <c r="G24" i="8"/>
  <c r="M23" i="8"/>
  <c r="J23" i="8"/>
  <c r="G23" i="8"/>
  <c r="M22" i="8"/>
  <c r="J22" i="8"/>
  <c r="G22" i="8"/>
  <c r="M20" i="8"/>
  <c r="J20" i="8"/>
  <c r="G20" i="8"/>
  <c r="M19" i="8"/>
  <c r="J19" i="8"/>
  <c r="G19" i="8"/>
  <c r="M18" i="8"/>
  <c r="J18" i="8"/>
  <c r="G18" i="8"/>
  <c r="M16" i="8"/>
  <c r="J16" i="8"/>
  <c r="G16" i="8"/>
  <c r="M14" i="8"/>
  <c r="J14" i="8"/>
  <c r="G14" i="8"/>
  <c r="M13" i="8"/>
  <c r="J13" i="8"/>
  <c r="G13" i="8"/>
  <c r="M12" i="8"/>
  <c r="J12" i="8"/>
  <c r="G12" i="8"/>
  <c r="M11" i="8"/>
  <c r="J11" i="8"/>
  <c r="G11" i="8"/>
  <c r="M10" i="8"/>
  <c r="J10" i="8"/>
  <c r="G10" i="8"/>
  <c r="J9" i="8"/>
  <c r="G9" i="8"/>
  <c r="M9" i="8"/>
  <c r="G7" i="8"/>
  <c r="M7" i="8"/>
  <c r="M29" i="6"/>
  <c r="J29" i="6"/>
  <c r="G29" i="6"/>
  <c r="M24" i="6"/>
  <c r="J24" i="6"/>
  <c r="G24" i="6"/>
  <c r="M21" i="6"/>
  <c r="J21" i="6"/>
  <c r="G21" i="6"/>
  <c r="M16" i="6"/>
  <c r="J16" i="6"/>
  <c r="G16" i="6"/>
  <c r="J13" i="6"/>
  <c r="G13" i="6"/>
  <c r="M13" i="6"/>
  <c r="M38" i="6"/>
  <c r="J38" i="6"/>
  <c r="G38" i="6"/>
  <c r="M36" i="6"/>
  <c r="J36" i="6"/>
  <c r="G36" i="6"/>
  <c r="M35" i="6"/>
  <c r="J35" i="6"/>
  <c r="G35" i="6"/>
  <c r="M33" i="6"/>
  <c r="J33" i="6"/>
  <c r="G33" i="6"/>
  <c r="M32" i="6"/>
  <c r="J32" i="6"/>
  <c r="G32" i="6"/>
  <c r="M31" i="6"/>
  <c r="J31" i="6"/>
  <c r="G31" i="6"/>
  <c r="M30" i="6"/>
  <c r="J30" i="6"/>
  <c r="G30" i="6"/>
  <c r="M28" i="6"/>
  <c r="J28" i="6"/>
  <c r="G28" i="6"/>
  <c r="M27" i="6"/>
  <c r="J27" i="6"/>
  <c r="G27" i="6"/>
  <c r="M25" i="6"/>
  <c r="J25" i="6"/>
  <c r="G25" i="6"/>
  <c r="M23" i="6"/>
  <c r="J23" i="6"/>
  <c r="G23" i="6"/>
  <c r="M22" i="6"/>
  <c r="J22" i="6"/>
  <c r="G22" i="6"/>
  <c r="M20" i="6"/>
  <c r="J20" i="6"/>
  <c r="G20" i="6"/>
  <c r="M19" i="6"/>
  <c r="J19" i="6"/>
  <c r="G19" i="6"/>
  <c r="M18" i="6"/>
  <c r="J18" i="6"/>
  <c r="G18" i="6"/>
  <c r="M15" i="6"/>
  <c r="J15" i="6"/>
  <c r="G15" i="6"/>
  <c r="M14" i="6"/>
  <c r="J14" i="6"/>
  <c r="G14" i="6"/>
  <c r="M12" i="6"/>
  <c r="J12" i="6"/>
  <c r="G12" i="6"/>
  <c r="M11" i="6"/>
  <c r="J11" i="6"/>
  <c r="G11" i="6"/>
  <c r="J9" i="6"/>
  <c r="G9" i="6"/>
  <c r="M9" i="6"/>
  <c r="G7" i="6"/>
  <c r="M7" i="6"/>
  <c r="M35" i="5"/>
  <c r="J35" i="5"/>
  <c r="G35" i="5"/>
  <c r="M34" i="5"/>
  <c r="J34" i="5"/>
  <c r="G34" i="5"/>
  <c r="M33" i="5"/>
  <c r="J33" i="5"/>
  <c r="G33" i="5"/>
  <c r="M32" i="5"/>
  <c r="J32" i="5"/>
  <c r="G32" i="5"/>
  <c r="M29" i="5"/>
  <c r="J29" i="5"/>
  <c r="G29" i="5"/>
  <c r="M28" i="5"/>
  <c r="J28" i="5"/>
  <c r="G28" i="5"/>
  <c r="M27" i="5"/>
  <c r="J27" i="5"/>
  <c r="G27" i="5"/>
  <c r="M26" i="5"/>
  <c r="J26" i="5"/>
  <c r="G26" i="5"/>
  <c r="M25" i="5"/>
  <c r="J25" i="5"/>
  <c r="G25" i="5"/>
  <c r="M24" i="5"/>
  <c r="J24" i="5"/>
  <c r="G24" i="5"/>
  <c r="M22" i="5"/>
  <c r="J22" i="5"/>
  <c r="G22" i="5"/>
  <c r="M21" i="5"/>
  <c r="J21" i="5"/>
  <c r="G21" i="5"/>
  <c r="M19" i="5"/>
  <c r="J19" i="5"/>
  <c r="G19" i="5"/>
  <c r="M17" i="5"/>
  <c r="J17" i="5"/>
  <c r="G17" i="5"/>
  <c r="M16" i="5"/>
  <c r="J16" i="5"/>
  <c r="G16" i="5"/>
  <c r="M15" i="5"/>
  <c r="J15" i="5"/>
  <c r="G15" i="5"/>
  <c r="M14" i="5"/>
  <c r="J14" i="5"/>
  <c r="G14" i="5"/>
  <c r="M13" i="5"/>
  <c r="J13" i="5"/>
  <c r="G13" i="5"/>
  <c r="M12" i="5"/>
  <c r="J12" i="5"/>
  <c r="G12" i="5"/>
  <c r="M11" i="5"/>
  <c r="J11" i="5"/>
  <c r="G11" i="5"/>
  <c r="M10" i="5"/>
  <c r="J10" i="5"/>
  <c r="G10" i="5"/>
  <c r="M9" i="5"/>
  <c r="J9" i="5"/>
  <c r="G9" i="5"/>
  <c r="M7" i="5"/>
  <c r="M99" i="4"/>
  <c r="G99" i="4"/>
  <c r="M97" i="4"/>
  <c r="G97" i="4"/>
  <c r="M94" i="4"/>
  <c r="G94" i="4"/>
  <c r="M91" i="4"/>
  <c r="G91" i="4"/>
  <c r="M76" i="4"/>
  <c r="G76" i="4"/>
  <c r="M69" i="4"/>
  <c r="G69" i="4"/>
  <c r="M65" i="4"/>
  <c r="G65" i="4"/>
  <c r="M62" i="4"/>
  <c r="G62" i="4"/>
  <c r="M47" i="4"/>
  <c r="G47" i="4"/>
  <c r="M45" i="4"/>
  <c r="G45" i="4"/>
  <c r="M38" i="4"/>
  <c r="G38" i="4"/>
  <c r="M36" i="4"/>
  <c r="G36" i="4"/>
  <c r="M34" i="4"/>
  <c r="G34" i="4"/>
  <c r="J15" i="4"/>
  <c r="G15" i="4"/>
  <c r="M19" i="4"/>
  <c r="G19" i="4"/>
  <c r="M21" i="4"/>
  <c r="G21" i="4"/>
  <c r="M101" i="4"/>
  <c r="N101" i="4" s="1"/>
  <c r="K101" i="4"/>
  <c r="M98" i="4"/>
  <c r="N98" i="4" s="1"/>
  <c r="K98" i="4"/>
  <c r="M96" i="4"/>
  <c r="N96" i="4" s="1"/>
  <c r="K96" i="4"/>
  <c r="M93" i="4"/>
  <c r="N93" i="4" s="1"/>
  <c r="K93" i="4"/>
  <c r="M92" i="4"/>
  <c r="N92" i="4" s="1"/>
  <c r="K92" i="4"/>
  <c r="M90" i="4"/>
  <c r="N90" i="4" s="1"/>
  <c r="K90" i="4"/>
  <c r="M89" i="4"/>
  <c r="N89" i="4" s="1"/>
  <c r="K89" i="4"/>
  <c r="M88" i="4"/>
  <c r="N88" i="4" s="1"/>
  <c r="K88" i="4"/>
  <c r="M87" i="4"/>
  <c r="N87" i="4" s="1"/>
  <c r="K87" i="4"/>
  <c r="M85" i="4"/>
  <c r="N85" i="4" s="1"/>
  <c r="K85" i="4"/>
  <c r="M84" i="4"/>
  <c r="N84" i="4" s="1"/>
  <c r="K84" i="4"/>
  <c r="M83" i="4"/>
  <c r="N83" i="4" s="1"/>
  <c r="K83" i="4"/>
  <c r="M82" i="4"/>
  <c r="N82" i="4" s="1"/>
  <c r="K82" i="4"/>
  <c r="M81" i="4"/>
  <c r="N81" i="4" s="1"/>
  <c r="K81" i="4"/>
  <c r="M80" i="4"/>
  <c r="N80" i="4" s="1"/>
  <c r="K80" i="4"/>
  <c r="M79" i="4"/>
  <c r="N79" i="4" s="1"/>
  <c r="K79" i="4"/>
  <c r="M78" i="4"/>
  <c r="N78" i="4" s="1"/>
  <c r="K78" i="4"/>
  <c r="M75" i="4"/>
  <c r="N75" i="4" s="1"/>
  <c r="K75" i="4"/>
  <c r="M74" i="4"/>
  <c r="N74" i="4" s="1"/>
  <c r="K74" i="4"/>
  <c r="M73" i="4"/>
  <c r="N73" i="4" s="1"/>
  <c r="K73" i="4"/>
  <c r="M71" i="4"/>
  <c r="N71" i="4" s="1"/>
  <c r="K71" i="4"/>
  <c r="M70" i="4"/>
  <c r="N70" i="4" s="1"/>
  <c r="K70" i="4"/>
  <c r="M68" i="4"/>
  <c r="N68" i="4" s="1"/>
  <c r="K68" i="4"/>
  <c r="M66" i="4"/>
  <c r="N66" i="4" s="1"/>
  <c r="K66" i="4"/>
  <c r="M64" i="4"/>
  <c r="N64" i="4" s="1"/>
  <c r="K64" i="4"/>
  <c r="M63" i="4"/>
  <c r="N63" i="4" s="1"/>
  <c r="K63" i="4"/>
  <c r="M61" i="4"/>
  <c r="N61" i="4" s="1"/>
  <c r="K61" i="4"/>
  <c r="M59" i="4"/>
  <c r="N59" i="4" s="1"/>
  <c r="K59" i="4"/>
  <c r="M58" i="4"/>
  <c r="N58" i="4" s="1"/>
  <c r="K58" i="4"/>
  <c r="M56" i="4"/>
  <c r="N56" i="4" s="1"/>
  <c r="K56" i="4"/>
  <c r="M55" i="4"/>
  <c r="N55" i="4" s="1"/>
  <c r="K55" i="4"/>
  <c r="M54" i="4"/>
  <c r="N54" i="4" s="1"/>
  <c r="K54" i="4"/>
  <c r="M53" i="4"/>
  <c r="N53" i="4" s="1"/>
  <c r="K53" i="4"/>
  <c r="M51" i="4"/>
  <c r="N51" i="4" s="1"/>
  <c r="K51" i="4"/>
  <c r="M50" i="4"/>
  <c r="N50" i="4" s="1"/>
  <c r="K50" i="4"/>
  <c r="M48" i="4"/>
  <c r="N48" i="4" s="1"/>
  <c r="K48" i="4"/>
  <c r="M46" i="4"/>
  <c r="N46" i="4" s="1"/>
  <c r="K46" i="4"/>
  <c r="M44" i="4"/>
  <c r="N44" i="4" s="1"/>
  <c r="K44" i="4"/>
  <c r="M42" i="4"/>
  <c r="N42" i="4" s="1"/>
  <c r="K42" i="4"/>
  <c r="M41" i="4"/>
  <c r="N41" i="4" s="1"/>
  <c r="K41" i="4"/>
  <c r="M40" i="4"/>
  <c r="N40" i="4" s="1"/>
  <c r="K40" i="4"/>
  <c r="M37" i="4"/>
  <c r="N37" i="4" s="1"/>
  <c r="K37" i="4"/>
  <c r="M35" i="4"/>
  <c r="N35" i="4" s="1"/>
  <c r="K35" i="4"/>
  <c r="M33" i="4"/>
  <c r="N33" i="4" s="1"/>
  <c r="K33" i="4"/>
  <c r="M32" i="4"/>
  <c r="N32" i="4" s="1"/>
  <c r="K32" i="4"/>
  <c r="M31" i="4"/>
  <c r="N31" i="4" s="1"/>
  <c r="K31" i="4"/>
  <c r="M30" i="4"/>
  <c r="N30" i="4" s="1"/>
  <c r="K30" i="4"/>
  <c r="M29" i="4"/>
  <c r="N29" i="4" s="1"/>
  <c r="K29" i="4"/>
  <c r="M28" i="4"/>
  <c r="N28" i="4" s="1"/>
  <c r="K28" i="4"/>
  <c r="M26" i="4"/>
  <c r="N26" i="4" s="1"/>
  <c r="K26" i="4"/>
  <c r="M25" i="4"/>
  <c r="N25" i="4" s="1"/>
  <c r="K25" i="4"/>
  <c r="M23" i="4"/>
  <c r="N23" i="4" s="1"/>
  <c r="K23" i="4"/>
  <c r="M22" i="4"/>
  <c r="N22" i="4" s="1"/>
  <c r="K22" i="4"/>
  <c r="M20" i="4"/>
  <c r="N20" i="4" s="1"/>
  <c r="K20" i="4"/>
  <c r="M18" i="4"/>
  <c r="N18" i="4" s="1"/>
  <c r="K18" i="4"/>
  <c r="M17" i="4"/>
  <c r="N17" i="4" s="1"/>
  <c r="K17" i="4"/>
  <c r="M16" i="4"/>
  <c r="N16" i="4" s="1"/>
  <c r="K16" i="4"/>
  <c r="M14" i="4"/>
  <c r="N14" i="4" s="1"/>
  <c r="K14" i="4"/>
  <c r="M13" i="4"/>
  <c r="N13" i="4" s="1"/>
  <c r="K13" i="4"/>
  <c r="M12" i="4"/>
  <c r="N12" i="4" s="1"/>
  <c r="K12" i="4"/>
  <c r="M11" i="4"/>
  <c r="N11" i="4" s="1"/>
  <c r="K11" i="4"/>
  <c r="M10" i="4"/>
  <c r="N10" i="4" s="1"/>
  <c r="K10" i="4"/>
  <c r="M9" i="4"/>
  <c r="N9" i="4" s="1"/>
  <c r="K9" i="4"/>
  <c r="G7" i="4"/>
  <c r="L49" i="10" l="1"/>
  <c r="L65" i="10"/>
  <c r="L45" i="10"/>
  <c r="L39" i="10"/>
  <c r="L63" i="10"/>
  <c r="L30" i="10"/>
  <c r="N2" i="10"/>
  <c r="L9" i="9"/>
  <c r="N7" i="9"/>
  <c r="N15" i="9"/>
  <c r="N22" i="8"/>
  <c r="N27" i="8"/>
  <c r="N26" i="8"/>
  <c r="N15" i="8"/>
  <c r="K15" i="8"/>
  <c r="K11" i="8"/>
  <c r="K22" i="8"/>
  <c r="N11" i="8"/>
  <c r="N18" i="8"/>
  <c r="N24" i="8"/>
  <c r="N14" i="8"/>
  <c r="K19" i="8"/>
  <c r="N23" i="8"/>
  <c r="N28" i="8"/>
  <c r="K14" i="8"/>
  <c r="N29" i="8"/>
  <c r="K9" i="8"/>
  <c r="N7" i="8"/>
  <c r="K24" i="8"/>
  <c r="N7" i="6"/>
  <c r="K22" i="6"/>
  <c r="N20" i="6"/>
  <c r="N32" i="6"/>
  <c r="N29" i="6"/>
  <c r="N38" i="6"/>
  <c r="K33" i="6"/>
  <c r="K16" i="6"/>
  <c r="N36" i="6"/>
  <c r="N9" i="6"/>
  <c r="K9" i="6"/>
  <c r="K14" i="6"/>
  <c r="K31" i="6"/>
  <c r="K24" i="6"/>
  <c r="K25" i="6"/>
  <c r="K13" i="6"/>
  <c r="K12" i="6"/>
  <c r="K27" i="6"/>
  <c r="K19" i="6"/>
  <c r="N35" i="6"/>
  <c r="N15" i="6"/>
  <c r="N28" i="6"/>
  <c r="N30" i="5"/>
  <c r="N13" i="5"/>
  <c r="N24" i="5"/>
  <c r="K30" i="5"/>
  <c r="K33" i="5"/>
  <c r="N27" i="5"/>
  <c r="K25" i="5"/>
  <c r="K35" i="5"/>
  <c r="K9" i="5"/>
  <c r="K28" i="5"/>
  <c r="N35" i="5"/>
  <c r="K15" i="5"/>
  <c r="K26" i="5"/>
  <c r="N33" i="5"/>
  <c r="K20" i="5"/>
  <c r="K13" i="5"/>
  <c r="K24" i="5"/>
  <c r="K34" i="5"/>
  <c r="K11" i="5"/>
  <c r="K21" i="5"/>
  <c r="N9" i="5"/>
  <c r="N17" i="5"/>
  <c r="N32" i="5"/>
  <c r="K12" i="5"/>
  <c r="K22" i="5"/>
  <c r="N20" i="5"/>
  <c r="N16" i="6"/>
  <c r="N19" i="8"/>
  <c r="K10" i="5"/>
  <c r="K19" i="5"/>
  <c r="K29" i="5"/>
  <c r="K11" i="6"/>
  <c r="K23" i="6"/>
  <c r="K35" i="6"/>
  <c r="K38" i="6"/>
  <c r="K29" i="6"/>
  <c r="K12" i="8"/>
  <c r="K19" i="9"/>
  <c r="K15" i="6"/>
  <c r="K28" i="6"/>
  <c r="N12" i="8"/>
  <c r="K16" i="8"/>
  <c r="K23" i="8"/>
  <c r="K26" i="8"/>
  <c r="K29" i="8"/>
  <c r="K25" i="8"/>
  <c r="K12" i="9"/>
  <c r="L61" i="10"/>
  <c r="N7" i="5"/>
  <c r="K16" i="5"/>
  <c r="K27" i="5"/>
  <c r="N34" i="5"/>
  <c r="K23" i="5"/>
  <c r="K20" i="6"/>
  <c r="K32" i="6"/>
  <c r="N13" i="6"/>
  <c r="K21" i="6"/>
  <c r="K10" i="8"/>
  <c r="N16" i="8"/>
  <c r="K20" i="8"/>
  <c r="K32" i="5"/>
  <c r="N23" i="5"/>
  <c r="N10" i="8"/>
  <c r="K13" i="8"/>
  <c r="K14" i="5"/>
  <c r="N28" i="5"/>
  <c r="K18" i="6"/>
  <c r="N22" i="6"/>
  <c r="K30" i="6"/>
  <c r="N33" i="6"/>
  <c r="K36" i="6"/>
  <c r="N13" i="8"/>
  <c r="K18" i="8"/>
  <c r="K27" i="8"/>
  <c r="K13" i="9"/>
  <c r="K16" i="9"/>
  <c r="N12" i="5"/>
  <c r="K17" i="5"/>
  <c r="N14" i="6"/>
  <c r="N9" i="8"/>
  <c r="K28" i="8"/>
  <c r="N11" i="9"/>
  <c r="N11" i="5"/>
  <c r="N15" i="5"/>
  <c r="N21" i="5"/>
  <c r="N26" i="5"/>
  <c r="N10" i="5"/>
  <c r="N14" i="5"/>
  <c r="N19" i="5"/>
  <c r="N25" i="5"/>
  <c r="N29" i="5"/>
  <c r="N27" i="6"/>
  <c r="N24" i="6"/>
  <c r="N14" i="9"/>
  <c r="L56" i="10"/>
  <c r="N12" i="6"/>
  <c r="N19" i="6"/>
  <c r="N25" i="6"/>
  <c r="N31" i="6"/>
  <c r="N21" i="6"/>
  <c r="N20" i="8"/>
  <c r="N25" i="8"/>
  <c r="N10" i="9"/>
  <c r="N16" i="9"/>
  <c r="N19" i="9"/>
  <c r="N16" i="5"/>
  <c r="N22" i="5"/>
  <c r="N11" i="6"/>
  <c r="N18" i="6"/>
  <c r="N23" i="6"/>
  <c r="N30" i="6"/>
  <c r="N12" i="9"/>
  <c r="N18" i="9"/>
  <c r="L9" i="4"/>
  <c r="K62" i="4"/>
  <c r="L71" i="4"/>
  <c r="N45" i="4"/>
  <c r="N69" i="4"/>
  <c r="K19" i="4"/>
  <c r="K91" i="4"/>
  <c r="N99" i="4"/>
  <c r="N91" i="4"/>
  <c r="N97" i="4"/>
  <c r="K94" i="4"/>
  <c r="L29" i="4"/>
  <c r="L33" i="4"/>
  <c r="L37" i="4"/>
  <c r="L53" i="4"/>
  <c r="K47" i="4"/>
  <c r="K76" i="4"/>
  <c r="L28" i="4"/>
  <c r="L32" i="4"/>
  <c r="L51" i="4"/>
  <c r="L59" i="4"/>
  <c r="L70" i="4"/>
  <c r="L78" i="4"/>
  <c r="L80" i="4"/>
  <c r="L82" i="4"/>
  <c r="L84" i="4"/>
  <c r="K15" i="4"/>
  <c r="N38" i="4"/>
  <c r="K45" i="4"/>
  <c r="N65" i="4"/>
  <c r="N76" i="4"/>
  <c r="L26" i="4"/>
  <c r="L31" i="4"/>
  <c r="L41" i="4"/>
  <c r="L46" i="4"/>
  <c r="L55" i="4"/>
  <c r="K34" i="4"/>
  <c r="L10" i="4"/>
  <c r="L17" i="4"/>
  <c r="L23" i="4"/>
  <c r="L75" i="4"/>
  <c r="L79" i="4"/>
  <c r="L81" i="4"/>
  <c r="L83" i="4"/>
  <c r="L85" i="4"/>
  <c r="L90" i="4"/>
  <c r="L98" i="4"/>
  <c r="K21" i="4"/>
  <c r="N15" i="4"/>
  <c r="N36" i="4"/>
  <c r="L35" i="4"/>
  <c r="L42" i="4"/>
  <c r="L48" i="4"/>
  <c r="L54" i="4"/>
  <c r="L66" i="4"/>
  <c r="K38" i="4"/>
  <c r="K69" i="4"/>
  <c r="K99" i="4"/>
  <c r="L58" i="4"/>
  <c r="L74" i="4"/>
  <c r="N21" i="4"/>
  <c r="N34" i="4"/>
  <c r="K36" i="4"/>
  <c r="N62" i="4"/>
  <c r="K65" i="4"/>
  <c r="N94" i="4"/>
  <c r="K97" i="4"/>
  <c r="L40" i="4"/>
  <c r="L44" i="4"/>
  <c r="L56" i="4"/>
  <c r="L63" i="4"/>
  <c r="L11" i="4"/>
  <c r="L13" i="4"/>
  <c r="L18" i="4"/>
  <c r="L22" i="4"/>
  <c r="L61" i="4"/>
  <c r="L64" i="4"/>
  <c r="N19" i="4"/>
  <c r="L19" i="4" s="1"/>
  <c r="N47" i="4"/>
  <c r="N13" i="9"/>
  <c r="K18" i="9"/>
  <c r="K11" i="9"/>
  <c r="K14" i="9"/>
  <c r="K10" i="9"/>
  <c r="K15" i="9"/>
  <c r="L101" i="4"/>
  <c r="L96" i="4"/>
  <c r="L87" i="4"/>
  <c r="L88" i="4"/>
  <c r="L92" i="4"/>
  <c r="L89" i="4"/>
  <c r="L93" i="4"/>
  <c r="L73" i="4"/>
  <c r="L68" i="4"/>
  <c r="L50" i="4"/>
  <c r="L30" i="4"/>
  <c r="L25" i="4"/>
  <c r="L14" i="4"/>
  <c r="L12" i="4"/>
  <c r="L16" i="4"/>
  <c r="L20" i="4"/>
  <c r="M7" i="4"/>
  <c r="N7" i="4" s="1"/>
  <c r="L14" i="9" l="1"/>
  <c r="L13" i="8"/>
  <c r="O19" i="10"/>
  <c r="P19" i="10" s="1"/>
  <c r="O36" i="10"/>
  <c r="P36" i="10" s="1"/>
  <c r="O22" i="10"/>
  <c r="P22" i="10" s="1"/>
  <c r="O65" i="10"/>
  <c r="P65" i="10" s="1"/>
  <c r="O58" i="10"/>
  <c r="P58" i="10" s="1"/>
  <c r="O67" i="10"/>
  <c r="P67" i="10" s="1"/>
  <c r="O34" i="10"/>
  <c r="P34" i="10" s="1"/>
  <c r="O48" i="10"/>
  <c r="P48" i="10" s="1"/>
  <c r="O47" i="10"/>
  <c r="P47" i="10" s="1"/>
  <c r="O52" i="10"/>
  <c r="P52" i="10" s="1"/>
  <c r="O28" i="10"/>
  <c r="P28" i="10" s="1"/>
  <c r="O31" i="10"/>
  <c r="P31" i="10" s="1"/>
  <c r="O64" i="10"/>
  <c r="P64" i="10" s="1"/>
  <c r="O60" i="10"/>
  <c r="P60" i="10" s="1"/>
  <c r="O29" i="10"/>
  <c r="P29" i="10" s="1"/>
  <c r="O27" i="10"/>
  <c r="P27" i="10" s="1"/>
  <c r="O54" i="10"/>
  <c r="P54" i="10" s="1"/>
  <c r="O32" i="10"/>
  <c r="P32" i="10" s="1"/>
  <c r="O55" i="10"/>
  <c r="P55" i="10" s="1"/>
  <c r="O62" i="10"/>
  <c r="P62" i="10" s="1"/>
  <c r="O43" i="10"/>
  <c r="P43" i="10" s="1"/>
  <c r="O14" i="10"/>
  <c r="P14" i="10" s="1"/>
  <c r="O13" i="10"/>
  <c r="P13" i="10" s="1"/>
  <c r="O51" i="10"/>
  <c r="P51" i="10" s="1"/>
  <c r="O15" i="10"/>
  <c r="P15" i="10" s="1"/>
  <c r="O23" i="10"/>
  <c r="P23" i="10" s="1"/>
  <c r="O40" i="10"/>
  <c r="P40" i="10" s="1"/>
  <c r="O57" i="10"/>
  <c r="P57" i="10" s="1"/>
  <c r="O37" i="10"/>
  <c r="P37" i="10" s="1"/>
  <c r="O41" i="10"/>
  <c r="P41" i="10" s="1"/>
  <c r="O35" i="10"/>
  <c r="P35" i="10" s="1"/>
  <c r="O25" i="10"/>
  <c r="P25" i="10" s="1"/>
  <c r="O38" i="10"/>
  <c r="P38" i="10" s="1"/>
  <c r="O16" i="10"/>
  <c r="P16" i="10" s="1"/>
  <c r="O20" i="10"/>
  <c r="P20" i="10" s="1"/>
  <c r="O44" i="10"/>
  <c r="P44" i="10" s="1"/>
  <c r="O17" i="10"/>
  <c r="P17" i="10" s="1"/>
  <c r="O66" i="10"/>
  <c r="P66" i="10" s="1"/>
  <c r="O7" i="10"/>
  <c r="P7" i="10" s="1"/>
  <c r="O10" i="10"/>
  <c r="P10" i="10" s="1"/>
  <c r="O9" i="10"/>
  <c r="P9" i="10" s="1"/>
  <c r="O30" i="10"/>
  <c r="P30" i="10" s="1"/>
  <c r="O39" i="10"/>
  <c r="P39" i="10" s="1"/>
  <c r="O12" i="10"/>
  <c r="P12" i="10" s="1"/>
  <c r="O45" i="10"/>
  <c r="P45" i="10" s="1"/>
  <c r="O56" i="10"/>
  <c r="P56" i="10" s="1"/>
  <c r="O61" i="10"/>
  <c r="P61" i="10" s="1"/>
  <c r="O63" i="10"/>
  <c r="P63" i="10" s="1"/>
  <c r="O49" i="10"/>
  <c r="P49" i="10" s="1"/>
  <c r="L15" i="9"/>
  <c r="N2" i="9"/>
  <c r="O13" i="9" s="1"/>
  <c r="P13" i="9" s="1"/>
  <c r="L12" i="9"/>
  <c r="L13" i="9"/>
  <c r="L11" i="9"/>
  <c r="L19" i="9"/>
  <c r="L16" i="9"/>
  <c r="L22" i="8"/>
  <c r="L27" i="8"/>
  <c r="L23" i="8"/>
  <c r="L24" i="8"/>
  <c r="L19" i="8"/>
  <c r="L11" i="8"/>
  <c r="L26" i="8"/>
  <c r="L28" i="8"/>
  <c r="L10" i="8"/>
  <c r="L25" i="8"/>
  <c r="L18" i="8"/>
  <c r="L16" i="8"/>
  <c r="L14" i="8"/>
  <c r="L20" i="8"/>
  <c r="L12" i="8"/>
  <c r="L29" i="8"/>
  <c r="N2" i="6"/>
  <c r="L20" i="6"/>
  <c r="L18" i="6"/>
  <c r="L38" i="6"/>
  <c r="L32" i="6"/>
  <c r="L29" i="6"/>
  <c r="L16" i="6"/>
  <c r="L33" i="6"/>
  <c r="L22" i="6"/>
  <c r="L11" i="6"/>
  <c r="L36" i="6"/>
  <c r="L21" i="6"/>
  <c r="L27" i="6"/>
  <c r="L12" i="6"/>
  <c r="L25" i="6"/>
  <c r="L28" i="6"/>
  <c r="L23" i="6"/>
  <c r="L24" i="6"/>
  <c r="L15" i="6"/>
  <c r="L14" i="6"/>
  <c r="L31" i="6"/>
  <c r="L30" i="6"/>
  <c r="L19" i="6"/>
  <c r="L35" i="6"/>
  <c r="L30" i="5"/>
  <c r="L24" i="5"/>
  <c r="L9" i="5"/>
  <c r="L27" i="5"/>
  <c r="L28" i="5"/>
  <c r="L17" i="5"/>
  <c r="L19" i="5"/>
  <c r="L33" i="5"/>
  <c r="L13" i="5"/>
  <c r="L29" i="5"/>
  <c r="L22" i="5"/>
  <c r="L11" i="5"/>
  <c r="L35" i="5"/>
  <c r="L21" i="5"/>
  <c r="L32" i="5"/>
  <c r="L20" i="5"/>
  <c r="L25" i="5"/>
  <c r="L16" i="5"/>
  <c r="L15" i="5"/>
  <c r="L12" i="5"/>
  <c r="L34" i="5"/>
  <c r="L26" i="5"/>
  <c r="L10" i="5"/>
  <c r="L23" i="5"/>
  <c r="L14" i="5"/>
  <c r="L38" i="4"/>
  <c r="L18" i="9"/>
  <c r="L69" i="4"/>
  <c r="N2" i="5"/>
  <c r="O23" i="5" s="1"/>
  <c r="P23" i="5" s="1"/>
  <c r="L10" i="9"/>
  <c r="L62" i="4"/>
  <c r="L97" i="4"/>
  <c r="L94" i="4"/>
  <c r="L65" i="4"/>
  <c r="L45" i="4"/>
  <c r="L47" i="4"/>
  <c r="L91" i="4"/>
  <c r="L76" i="4"/>
  <c r="L21" i="4"/>
  <c r="L15" i="4"/>
  <c r="L99" i="4"/>
  <c r="L36" i="4"/>
  <c r="L34" i="4"/>
  <c r="P2" i="10" l="1"/>
  <c r="O2" i="10"/>
  <c r="O14" i="9"/>
  <c r="P14" i="9" s="1"/>
  <c r="O18" i="9"/>
  <c r="P18" i="9" s="1"/>
  <c r="O12" i="9"/>
  <c r="P12" i="9" s="1"/>
  <c r="O16" i="9"/>
  <c r="P16" i="9" s="1"/>
  <c r="O11" i="9"/>
  <c r="P11" i="9" s="1"/>
  <c r="O10" i="9"/>
  <c r="P10" i="9" s="1"/>
  <c r="O19" i="9"/>
  <c r="P19" i="9" s="1"/>
  <c r="O15" i="9"/>
  <c r="P15" i="9" s="1"/>
  <c r="O7" i="9"/>
  <c r="P7" i="9" s="1"/>
  <c r="O15" i="5"/>
  <c r="P15" i="5" s="1"/>
  <c r="O19" i="5"/>
  <c r="P19" i="5" s="1"/>
  <c r="O14" i="5"/>
  <c r="P14" i="5" s="1"/>
  <c r="O11" i="5"/>
  <c r="P11" i="5" s="1"/>
  <c r="O7" i="5"/>
  <c r="P7" i="5" s="1"/>
  <c r="O21" i="5"/>
  <c r="P21" i="5" s="1"/>
  <c r="O17" i="5"/>
  <c r="P17" i="5" s="1"/>
  <c r="O29" i="5"/>
  <c r="P29" i="5" s="1"/>
  <c r="O26" i="5"/>
  <c r="P26" i="5" s="1"/>
  <c r="O33" i="5"/>
  <c r="P33" i="5" s="1"/>
  <c r="O13" i="5"/>
  <c r="P13" i="5" s="1"/>
  <c r="O22" i="5"/>
  <c r="P22" i="5" s="1"/>
  <c r="O32" i="5"/>
  <c r="P32" i="5" s="1"/>
  <c r="O12" i="5"/>
  <c r="P12" i="5" s="1"/>
  <c r="O34" i="5"/>
  <c r="P34" i="5" s="1"/>
  <c r="O9" i="5"/>
  <c r="P9" i="5" s="1"/>
  <c r="O25" i="5"/>
  <c r="P25" i="5" s="1"/>
  <c r="O35" i="5"/>
  <c r="P35" i="5" s="1"/>
  <c r="O16" i="5"/>
  <c r="P16" i="5" s="1"/>
  <c r="O28" i="5"/>
  <c r="P28" i="5" s="1"/>
  <c r="O20" i="5"/>
  <c r="P20" i="5" s="1"/>
  <c r="O27" i="5"/>
  <c r="P27" i="5" s="1"/>
  <c r="O24" i="5"/>
  <c r="P24" i="5" s="1"/>
  <c r="O10" i="5"/>
  <c r="P10" i="5" s="1"/>
  <c r="O30" i="5"/>
  <c r="P30" i="5" s="1"/>
  <c r="N2" i="4"/>
  <c r="P2" i="5" l="1"/>
  <c r="O58" i="4"/>
  <c r="P58" i="4" s="1"/>
  <c r="O26" i="4"/>
  <c r="P26" i="4" s="1"/>
  <c r="O79" i="4"/>
  <c r="P79" i="4" s="1"/>
  <c r="O25" i="4"/>
  <c r="P25" i="4" s="1"/>
  <c r="O43" i="4"/>
  <c r="P43" i="4" s="1"/>
  <c r="O2" i="5"/>
  <c r="O97" i="4"/>
  <c r="P97" i="4" s="1"/>
  <c r="O99" i="4"/>
  <c r="P99" i="4" s="1"/>
  <c r="O91" i="4"/>
  <c r="P91" i="4" s="1"/>
  <c r="O94" i="4"/>
  <c r="P94" i="4" s="1"/>
  <c r="O69" i="4"/>
  <c r="P69" i="4" s="1"/>
  <c r="O76" i="4"/>
  <c r="P76" i="4" s="1"/>
  <c r="O62" i="4"/>
  <c r="P62" i="4" s="1"/>
  <c r="O65" i="4"/>
  <c r="P65" i="4" s="1"/>
  <c r="O45" i="4"/>
  <c r="P45" i="4" s="1"/>
  <c r="O47" i="4"/>
  <c r="P47" i="4" s="1"/>
  <c r="O36" i="4"/>
  <c r="P36" i="4" s="1"/>
  <c r="O38" i="4"/>
  <c r="P38" i="4" s="1"/>
  <c r="O15" i="4"/>
  <c r="P15" i="4" s="1"/>
  <c r="O34" i="4"/>
  <c r="P34" i="4" s="1"/>
  <c r="O21" i="4"/>
  <c r="P21" i="4" s="1"/>
  <c r="O19" i="4"/>
  <c r="P19" i="4" s="1"/>
  <c r="O7" i="4"/>
  <c r="P7" i="4" s="1"/>
  <c r="P2" i="4" l="1"/>
  <c r="O2" i="4" s="1"/>
  <c r="B2" i="11" l="1"/>
  <c r="D7" i="11" s="1"/>
  <c r="J7" i="11" s="1"/>
  <c r="K7" i="11" s="1"/>
  <c r="B2" i="10"/>
  <c r="D7" i="10" s="1"/>
  <c r="J7" i="10" s="1"/>
  <c r="K7" i="10" s="1"/>
  <c r="L7" i="11" l="1"/>
  <c r="K2" i="11"/>
  <c r="L2" i="11" s="1"/>
  <c r="L7" i="10"/>
  <c r="K2" i="10"/>
  <c r="L2" i="10" s="1"/>
  <c r="B2" i="9"/>
  <c r="D7" i="9" s="1"/>
  <c r="J7" i="9" s="1"/>
  <c r="K7" i="9" s="1"/>
  <c r="B2" i="8"/>
  <c r="D7" i="8" s="1"/>
  <c r="J7" i="8" s="1"/>
  <c r="K7" i="8" s="1"/>
  <c r="B2" i="6"/>
  <c r="D7" i="6" s="1"/>
  <c r="B2" i="5"/>
  <c r="D7" i="5" s="1"/>
  <c r="J7" i="5" s="1"/>
  <c r="K7" i="5" s="1"/>
  <c r="K2" i="5" s="1"/>
  <c r="D7" i="4"/>
  <c r="J7" i="4" s="1"/>
  <c r="K7" i="4" s="1"/>
  <c r="L9" i="6"/>
  <c r="L13" i="6"/>
  <c r="L7" i="9" l="1"/>
  <c r="K2" i="9"/>
  <c r="J7" i="6"/>
  <c r="K7" i="6" s="1"/>
  <c r="L7" i="5"/>
  <c r="L2" i="5"/>
  <c r="K2" i="8"/>
  <c r="L7" i="8"/>
  <c r="L7" i="4"/>
  <c r="K2" i="4"/>
  <c r="L2" i="4" s="1"/>
  <c r="O24" i="6"/>
  <c r="P24" i="6" s="1"/>
  <c r="O29" i="6"/>
  <c r="P29" i="6" s="1"/>
  <c r="O21" i="6"/>
  <c r="P21" i="6" s="1"/>
  <c r="O7" i="6"/>
  <c r="P7" i="6" s="1"/>
  <c r="O31" i="6"/>
  <c r="P31" i="6" s="1"/>
  <c r="O28" i="6"/>
  <c r="P28" i="6" s="1"/>
  <c r="O13" i="6"/>
  <c r="P13" i="6" s="1"/>
  <c r="O16" i="6"/>
  <c r="P16" i="6" s="1"/>
  <c r="O11" i="6"/>
  <c r="P11" i="6" s="1"/>
  <c r="O27" i="6"/>
  <c r="P27" i="6" s="1"/>
  <c r="O33" i="6"/>
  <c r="P33" i="6" s="1"/>
  <c r="O12" i="6"/>
  <c r="P12" i="6" s="1"/>
  <c r="O14" i="6"/>
  <c r="P14" i="6" s="1"/>
  <c r="O9" i="6"/>
  <c r="P9" i="6" s="1"/>
  <c r="O18" i="6"/>
  <c r="P18" i="6" s="1"/>
  <c r="O19" i="6"/>
  <c r="P19" i="6" s="1"/>
  <c r="O23" i="6"/>
  <c r="P23" i="6" s="1"/>
  <c r="O30" i="6"/>
  <c r="P30" i="6" s="1"/>
  <c r="O25" i="6"/>
  <c r="P25" i="6" s="1"/>
  <c r="O35" i="6"/>
  <c r="P35" i="6" s="1"/>
  <c r="O22" i="6"/>
  <c r="P22" i="6" s="1"/>
  <c r="O36" i="6"/>
  <c r="P36" i="6" s="1"/>
  <c r="O32" i="6"/>
  <c r="P32" i="6" s="1"/>
  <c r="O38" i="6"/>
  <c r="P38" i="6" s="1"/>
  <c r="O20" i="6"/>
  <c r="P20" i="6" s="1"/>
  <c r="O15" i="6"/>
  <c r="P15" i="6" s="1"/>
  <c r="L7" i="6" l="1"/>
  <c r="K2" i="6"/>
  <c r="L2" i="6" s="1"/>
  <c r="P2" i="6"/>
  <c r="O2" i="6"/>
  <c r="L9" i="8"/>
  <c r="L15" i="8"/>
  <c r="N2" i="8"/>
  <c r="O27" i="8" s="1"/>
  <c r="P27" i="8" s="1"/>
  <c r="O23" i="8" l="1"/>
  <c r="P23" i="8" s="1"/>
  <c r="O15" i="8"/>
  <c r="P15" i="8" s="1"/>
  <c r="O25" i="8"/>
  <c r="P25" i="8" s="1"/>
  <c r="O9" i="8"/>
  <c r="P9" i="8" s="1"/>
  <c r="O28" i="8"/>
  <c r="P28" i="8" s="1"/>
  <c r="O26" i="8"/>
  <c r="P26" i="8" s="1"/>
  <c r="O13" i="8"/>
  <c r="P13" i="8" s="1"/>
  <c r="O18" i="8"/>
  <c r="P18" i="8" s="1"/>
  <c r="O22" i="8"/>
  <c r="P22" i="8" s="1"/>
  <c r="O29" i="8"/>
  <c r="P29" i="8" s="1"/>
  <c r="O7" i="8"/>
  <c r="P7" i="8" s="1"/>
  <c r="L2" i="8"/>
  <c r="O10" i="8"/>
  <c r="P10" i="8" s="1"/>
  <c r="O12" i="8"/>
  <c r="P12" i="8" s="1"/>
  <c r="O14" i="8"/>
  <c r="P14" i="8" s="1"/>
  <c r="O20" i="8"/>
  <c r="P20" i="8" s="1"/>
  <c r="O24" i="8"/>
  <c r="P24" i="8" s="1"/>
  <c r="O11" i="8"/>
  <c r="P11" i="8" s="1"/>
  <c r="O16" i="8"/>
  <c r="P16" i="8" s="1"/>
  <c r="O19" i="8"/>
  <c r="P19" i="8" s="1"/>
  <c r="P2" i="8" l="1"/>
  <c r="O2" i="8" s="1"/>
  <c r="L2" i="9"/>
  <c r="O9" i="9"/>
  <c r="O2" i="9" l="1"/>
  <c r="P9" i="9"/>
  <c r="P2" i="9" s="1"/>
</calcChain>
</file>

<file path=xl/sharedStrings.xml><?xml version="1.0" encoding="utf-8"?>
<sst xmlns="http://schemas.openxmlformats.org/spreadsheetml/2006/main" count="2360" uniqueCount="914">
  <si>
    <t>It is recommended this tab is locked and hidden before issuing to Contractors.</t>
  </si>
  <si>
    <t xml:space="preserve">Please note that this function for applying weightings and scoring the answers, has not as yet been thoroughly tested and is in this document for example purposes only, e.g. scoring levels, weighting levels, plus the type of answer required (e.g. evidence level column)   It is recommended that each Contracting Authority satisfies itself that the scoring and weighting system they apply calculates appropriately.   </t>
  </si>
  <si>
    <t xml:space="preserve">These lists are the source sheets (behind the scenes workings) for the drop down boxes in Columns F to O.  </t>
  </si>
  <si>
    <t>There is no need to change these Lists at all, unless there is a specific need to re-word the options.</t>
  </si>
  <si>
    <t>Please refer to the Notes for Contracting Authorities for  an explanation as to how Columns F to O are designed to be used.</t>
  </si>
  <si>
    <t xml:space="preserve">Examples have been inserted into the specific Specification Tabs (i.e., General, Delivery etc.) as a pre-selected guide, but must be checked for their suitability with each tendering exercise.   Please ensure that the individual Tab is changed, and not this "Lists" Tab. </t>
  </si>
  <si>
    <t>Please note changes made here could interfere with the workings of the document.  
The Evidence Level scores have been left unlocked in case you wish to adjust, but we recommend it is locked before issuing, if the scoring element of the framework is being used.</t>
  </si>
  <si>
    <t>* Lists - this tab provides the 'Lists' for the drop down boxes used in the specification, and only needs amending if a Contracting Authority requires changes to be made.  It is recommended this tab is locked and hidden before issuing to Contractors.</t>
  </si>
  <si>
    <t>Specification, Compliance or Adjudication</t>
  </si>
  <si>
    <t>Specification</t>
  </si>
  <si>
    <t>Compliance Yes/No</t>
  </si>
  <si>
    <t>Adjudication Question</t>
  </si>
  <si>
    <t>This table must be sorted by column A for vlookup formulas</t>
  </si>
  <si>
    <t>This table must be sorted by Column E for drop down lists</t>
  </si>
  <si>
    <t>Evidence Level</t>
  </si>
  <si>
    <t>Evidence Level Score</t>
  </si>
  <si>
    <t>Description and/or Examples</t>
  </si>
  <si>
    <t>Agreement / Policy Statement</t>
  </si>
  <si>
    <t>n/a</t>
  </si>
  <si>
    <t>not applicable</t>
  </si>
  <si>
    <t>Authorisation / certificate / licence</t>
  </si>
  <si>
    <t>none</t>
  </si>
  <si>
    <t>no evidence is requested just a answer "Yes" will suffice</t>
  </si>
  <si>
    <t>Evidence of Compliance</t>
  </si>
  <si>
    <t>Shows the intention to purchase equipment, extend facilities, apply for a pharmacy licence if the contract is won</t>
  </si>
  <si>
    <t>Evidence of excellent performance and continuous improvement</t>
  </si>
  <si>
    <t>Process Documents in place</t>
  </si>
  <si>
    <t>Has defined and documented the processes, but resources not yet in place to implement.</t>
  </si>
  <si>
    <t>Evidence of Good performance</t>
  </si>
  <si>
    <t>Has been approved to perform a regulated activity e.g. Has a pharmacy licence but pharmacy is not yet fully operational</t>
  </si>
  <si>
    <t>Processes implemented</t>
  </si>
  <si>
    <t>Service is operational in practice, usually on a small scale or for a limited time, so evidence of compliance is not yet available.  E.g. has an established nursing service and has developed protocols for this therapy.</t>
  </si>
  <si>
    <t>KPI results or external audit showing services provided to acceptable standard, external audit shows compliance with documented processes and/or contract.  Good references from existing customers</t>
  </si>
  <si>
    <t>KPI results or external audit showing services provided to good standard supported by patient survey results. Recommendations from existing customers.</t>
  </si>
  <si>
    <t>Case study showing quality improvement or service innovation. Benchmark results showing "best in class" or  high level performance.</t>
  </si>
  <si>
    <t>Adjudication Level</t>
  </si>
  <si>
    <t>Adjudication Level Score</t>
  </si>
  <si>
    <t>average</t>
  </si>
  <si>
    <t>below minimum</t>
  </si>
  <si>
    <t xml:space="preserve">If a contactor is below minimum on several specification points, consider if they are suitable </t>
  </si>
  <si>
    <t>enhanced</t>
  </si>
  <si>
    <t>minimum</t>
  </si>
  <si>
    <t xml:space="preserve">Evidence below the level requested but still able to deliver the service e.g. requested evidence of compliance, received evidence of process implementation. </t>
  </si>
  <si>
    <t>good</t>
  </si>
  <si>
    <t>Evidence provided as requested</t>
  </si>
  <si>
    <t>Evidence provided one level higher than requested e.g. requested evidence of compliance, received evidence of good performance</t>
  </si>
  <si>
    <t>Evidence provided two levels higher than requested e.g. requested evidence of compliance, received evidence of excellent performance</t>
  </si>
  <si>
    <t>Adjudication Weighting</t>
  </si>
  <si>
    <t>Adjudication Weighting Score</t>
  </si>
  <si>
    <t>Average</t>
  </si>
  <si>
    <t>Critical</t>
  </si>
  <si>
    <t>Not important</t>
  </si>
  <si>
    <t>Does not impact patient satisfaction, risk or cost of service</t>
  </si>
  <si>
    <t xml:space="preserve">Important </t>
  </si>
  <si>
    <t>Less important</t>
  </si>
  <si>
    <t>Has a minimal impact patient satisfaction for most patients, may impact a small number of patients without increasing patient safety risks.</t>
  </si>
  <si>
    <t>Moderate Impact on patient satisfaction for  more than half the patients or has potential to increase patient safety risk requiring mitigation measures.</t>
  </si>
  <si>
    <t>Impacts patient satisfaction for most patients</t>
  </si>
  <si>
    <t>Significant Impact on patient safety or patient satisfaction and/or clinical outcomes for the majority of patients.</t>
  </si>
  <si>
    <t>DEFINITIONS AND ABBREVIATIONS</t>
  </si>
  <si>
    <t>Abbreviations</t>
  </si>
  <si>
    <t>ABPI</t>
  </si>
  <si>
    <t>Association of the British Pharmaceutical Industry</t>
  </si>
  <si>
    <t xml:space="preserve">
BGMA </t>
  </si>
  <si>
    <t>British Generic Manufacturers Association</t>
  </si>
  <si>
    <t xml:space="preserve">CCG </t>
  </si>
  <si>
    <t>Clinical Commissioning Group</t>
  </si>
  <si>
    <t>CMU</t>
  </si>
  <si>
    <t xml:space="preserve">CRG </t>
  </si>
  <si>
    <t>NHS England Clinical Reference Group</t>
  </si>
  <si>
    <t>CPD</t>
  </si>
  <si>
    <t>Continuous Professional Development</t>
  </si>
  <si>
    <t>cGDP</t>
  </si>
  <si>
    <t xml:space="preserve">current Good Distribution Practice guidelines
issued by MHRA.
</t>
  </si>
  <si>
    <t>cGMP</t>
  </si>
  <si>
    <t xml:space="preserve">current Good Manufacturing Practice guidelines
issued by MHRA.
</t>
  </si>
  <si>
    <t>DBS</t>
  </si>
  <si>
    <t>Disclosure and Barring Service</t>
  </si>
  <si>
    <t>cGCP</t>
  </si>
  <si>
    <t>current Good Clinical Practice guidelines
issued by MHRA.</t>
  </si>
  <si>
    <t>GPhC</t>
  </si>
  <si>
    <t>General Pharmaceutical Council</t>
  </si>
  <si>
    <t>HCP</t>
  </si>
  <si>
    <t>Health Care Professional</t>
  </si>
  <si>
    <t xml:space="preserve">MHRA </t>
  </si>
  <si>
    <t>Medicines and Healthcare Products Regulatory Agency</t>
  </si>
  <si>
    <t xml:space="preserve">
NCHA</t>
  </si>
  <si>
    <t>National Clinical Homecare Association</t>
  </si>
  <si>
    <t>NRLS</t>
  </si>
  <si>
    <t>National Reporting and Learning System</t>
  </si>
  <si>
    <t>NHMC</t>
  </si>
  <si>
    <t>National Homecare Medicines Committee</t>
  </si>
  <si>
    <t>NHS</t>
  </si>
  <si>
    <t>National Health Service</t>
  </si>
  <si>
    <t xml:space="preserve">NPSA </t>
  </si>
  <si>
    <t>National Patient Safety Agency</t>
  </si>
  <si>
    <t>PIL</t>
  </si>
  <si>
    <t>Patient Information Leaflet</t>
  </si>
  <si>
    <t>RCN</t>
  </si>
  <si>
    <t>Royal College of Nursing</t>
  </si>
  <si>
    <t>NMC</t>
  </si>
  <si>
    <t>Nursing and Midwifery Council</t>
  </si>
  <si>
    <t>RPS</t>
  </si>
  <si>
    <t>Royal Pharmaceutical Society</t>
  </si>
  <si>
    <t>Definitions</t>
  </si>
  <si>
    <t xml:space="preserve">Adverse Drug Reaction </t>
  </si>
  <si>
    <t>Caldicott principles</t>
  </si>
  <si>
    <t xml:space="preserve">Chief Pharmacist or equivalent </t>
  </si>
  <si>
    <t xml:space="preserve">for the purposes of
this specification this term is used to describe the senior
pharmacist responsible for the provision of professional
pharmacy services within the homecare organisation
for example the Chief Pharmacist of an NHS Foundation
Trust, or the Superintendent Pharmacist in a third party
homecare service provider, or the lead Pharmacist in
a commissioning organisation.
</t>
  </si>
  <si>
    <t xml:space="preserve">Clinical Outcome </t>
  </si>
  <si>
    <t xml:space="preserve">an objective measure of the
health, wellbeing or quality of life of a patient following
a clinical intervention.
</t>
  </si>
  <si>
    <t xml:space="preserve">Clinical Responsibility </t>
  </si>
  <si>
    <t xml:space="preserve">responsibility for a particular
aspect of a patient's healthcare.
</t>
  </si>
  <si>
    <t>Clinical Service Protocol</t>
  </si>
  <si>
    <t>– the Clinical Service Protocol
indicates the actions to be undertaken and the records
to be kept during the provision of a clinical service and
is equivalent to a Standard Operating Procedure for that
clinical element of the service.</t>
  </si>
  <si>
    <t xml:space="preserve">Clinically Screened </t>
  </si>
  <si>
    <t xml:space="preserve">screening using clinical knowledge
and professional judgement, for the purposes of this
handbook the term is also used to indicate the provision
of a 'second pair of eyes check' by a suitably qualified
healthcare professional who has access to the patients
clinical record.
</t>
  </si>
  <si>
    <t>Complaint</t>
  </si>
  <si>
    <t xml:space="preserve">Contractor </t>
  </si>
  <si>
    <t xml:space="preserve">the primary contractor who enters into
an agreement with the purchasing authority to supply
goods and/or services.
Homecare organisation or provider – any organisation
providing homecare services e.g. company or legal
entity providing homecare service, pharmaceutical
manufacturers, NHS Foundation Trust, Health Board,
nursing agency, social enterprise, NHS England,
Clinical Commissioning Group (CCG), other
clinical commissioners.
</t>
  </si>
  <si>
    <t xml:space="preserve">Homecare pharmacist </t>
  </si>
  <si>
    <t xml:space="preserve">a pharmacist with appropriate
competence in provision and administration of
homecare services.
</t>
  </si>
  <si>
    <t xml:space="preserve">Homecare team </t>
  </si>
  <si>
    <t xml:space="preserve">multidisciplinary and cross organisational
team involved in the management
and delivery of a homecare service.
</t>
  </si>
  <si>
    <t>Individual care plan</t>
  </si>
  <si>
    <t xml:space="preserve">the medicines pathway defined
for a specific individual patient giving chosen options from
the medicines pathway and additional tests, reviews and
services to be provided and any risk control measures
or special instructions to be implemented due to the
patient's individual circumstances.
</t>
  </si>
  <si>
    <t xml:space="preserve">Marketing Authorisation </t>
  </si>
  <si>
    <t xml:space="preserve">medicines which meet the
standards of safety, quality and efficacy are granted a
marketing authorisation (previously a product licence),
which is normally necessary before they can be prescribed
or sold. This authorisation covers all the main activities
associated with the marketing of a medicinal product.
</t>
  </si>
  <si>
    <t xml:space="preserve">Medication Errors </t>
  </si>
  <si>
    <t xml:space="preserve">any Patient Safety Incident where
there has been an error in the process of prescribing,
preparing, dispensing, administering, monitoring or
providing advice on medicines. These Patient Safety
Incidents can be divided into two categories; errors of
commission or errors of omission. The former include,
for example, wrong medicine or wrong dose. The latter
include, for example, omitted dose or a failure to monitor,
such as international normalised ratio for anticoagulant
therapy. The definition of medication errors would also
normally include Patient Safety Incidents arising from
unlicensed use, misuse and abuse of medicines.
</t>
  </si>
  <si>
    <t xml:space="preserve">Medicines pathway </t>
  </si>
  <si>
    <t xml:space="preserve">the expected treatment to be
provided within the homecare service including diagnosis,
referral, dosage routes and frequencies, routine tests,
decision points, treatment end points and interventions
and service options available at the different stages of
the medicines pathway.
</t>
  </si>
  <si>
    <t>National Clinical Homecare Association (NCHA)</t>
  </si>
  <si>
    <t xml:space="preserve">represents and promotes the patient-led interests of
specific organisations whose primary activity is to provide
medical supplies, support and clinical services to patients
in the community.
</t>
  </si>
  <si>
    <t>National Reporting and Learning System (NRLS)</t>
  </si>
  <si>
    <t>Non-clinical Home Visit Protocol</t>
  </si>
  <si>
    <t xml:space="preserve">is the set of
instructions describing a non-clinical activity involving
entry into the patient's home equivalent to a standard
operating procedure for that activity.
</t>
  </si>
  <si>
    <t>Normal Service Hours</t>
  </si>
  <si>
    <t>As specified under each activity e.g. Patient service helpline, delivery, clinical service protocol, home visit protocol.</t>
  </si>
  <si>
    <t>Normal Working Hours</t>
  </si>
  <si>
    <t>As specified in the General Tab for Homecare Administration Staff</t>
  </si>
  <si>
    <t xml:space="preserve">Off label use </t>
  </si>
  <si>
    <t>use of a licensed medicine outside the terms of its marketing authorisation (product licence)</t>
  </si>
  <si>
    <t xml:space="preserve">Out of hours </t>
  </si>
  <si>
    <t>Any time not specified as normal service hours for the relevant activity</t>
  </si>
  <si>
    <t xml:space="preserve">Patient Safety Incidents </t>
  </si>
  <si>
    <t xml:space="preserve">NRLS defines Patient Safety
Incidents as any unintended or unexpected incident which
could have, or did, lead to harm for one or more patients
receiving NHS-funded healthcare. For the purposes
of this specification, this definition is extended to also
cover non-NHS funded healthcare received as part
of homecare services in England.
</t>
  </si>
  <si>
    <t xml:space="preserve">Patient’s home </t>
  </si>
  <si>
    <t xml:space="preserve">the patient’s normal place of residence or other community location.
</t>
  </si>
  <si>
    <t xml:space="preserve">Purchasing Authority </t>
  </si>
  <si>
    <t xml:space="preserve">the Trust or other organisation
that is purchasing the homecare service for its patients.
</t>
  </si>
  <si>
    <t xml:space="preserve">Serious Adverse Drug Reaction </t>
  </si>
  <si>
    <t xml:space="preserve">an adverse drug
reaction that is fatal, life-threatening, disabling,
incapacitating, result in congenital abnormalities;
and results in or prolong hospitalisation.
</t>
  </si>
  <si>
    <t>Shared Care</t>
  </si>
  <si>
    <t xml:space="preserve">for the purposes of this specification this
term is used to describe the joint participation of multiple
organisations in the planned delivery of care for patients
informed by an enhanced information exchange over
and above routine discharge and referral letters. The
lead HCP with clinical responsibility for the patient is
defined, normally within the Individual Patient Care Plan,
and understood by each HCP involved in the provision
of the shared care. Each healthcare professional involved
in delivering the care has a professional duty of care
to the patient. This involves taking responsibility for
their own actions, ensuring relevant information arising
from their actions is shared with other healthcare
professionals involved in the patient’s care, and ensuring
they have access to relevant clinical information shared
by other HCPs and using that information to inform their
professional decisions about the patient’s care.
</t>
  </si>
  <si>
    <t>Specified Medicines Ancillaries and Equipment</t>
  </si>
  <si>
    <t>Any product included in the relevant medicines, ancillary or equipment lists</t>
  </si>
  <si>
    <t>The agreement</t>
  </si>
  <si>
    <t>means the framework/the contract (delete as appropriate)</t>
  </si>
  <si>
    <t>Unlicensed medicine</t>
  </si>
  <si>
    <t xml:space="preserve">is a medicinal product that does
not hold a valid marketing authorisation or licence for
supply to the UK market and is exempt from the requirement to hold a marketing authorisation in the UK because it is supplied to fulfil the special clinical need of an individual patient.
</t>
  </si>
  <si>
    <t>Unspecified Medicines Ancillaries and Equipment</t>
  </si>
  <si>
    <t>Any product not included in the relevant medicines, ancillary or equipment lists</t>
  </si>
  <si>
    <t>Wholesale Dealers Licence</t>
  </si>
  <si>
    <t xml:space="preserve">Any company or individual wishing to wholesale deal (defined as selling, supplying or procuring to anyone other than the end-user) medicinal products within the EU must hold a wholesale dealer's licence (WL). </t>
  </si>
  <si>
    <t>Paragraph</t>
  </si>
  <si>
    <t>Specification. Compliance or Adjudication</t>
  </si>
  <si>
    <t>Overall Service</t>
  </si>
  <si>
    <t>5a_2</t>
  </si>
  <si>
    <t>5a_3</t>
  </si>
  <si>
    <t>5a_4</t>
  </si>
  <si>
    <t xml:space="preserve">The Contractor and Purchasing Authority will work together in partnership to ensure patient safety, patient satisfaction and best possible clinical outcomes and to minimise any additional costs to the purchasing authority. </t>
  </si>
  <si>
    <t>5a_5</t>
  </si>
  <si>
    <t>The Contractor will provide adequate facilities and resources to provide the services to the level described within this specification.  Contingency planning is covered within the Governance Section.</t>
  </si>
  <si>
    <t>5a_6</t>
  </si>
  <si>
    <t>5a_7</t>
  </si>
  <si>
    <t xml:space="preserve">The Contractor's normal working hours must match the normal working hours of the Purchasing Authority homecare service administration staff as a minimum.  Extended hours are considered advantageous.  </t>
  </si>
  <si>
    <t>5a_8</t>
  </si>
  <si>
    <t>With reference to the Specification Point above, Contractors should state their normal working hours for responding to queries from the Purchasing Authority.</t>
  </si>
  <si>
    <t>5a_9</t>
  </si>
  <si>
    <t>5a_10</t>
  </si>
  <si>
    <t>5a_11</t>
  </si>
  <si>
    <t>It is the responsibility of the Contractor to provide evidence that all sub-contractors meet these requirements and to inform the Purchasing Authority of any and all intended subcontracted parts of the service. Contractors must provide a list of sub-contractors and detail any aspects of the tender intended to be sub-contracted for the Purchasing Authority to approve.  The list of sub-contractors is subject to change control provisions of this specification including gaining approval from the Purchasing Authority for any changes.</t>
  </si>
  <si>
    <t>5a_12</t>
  </si>
  <si>
    <t>With reference to the Specification Point above, please provide the relevant information and details requested.</t>
  </si>
  <si>
    <t>5a_13</t>
  </si>
  <si>
    <t>The Contractor has understanding and experience of providing similar homecare services.</t>
  </si>
  <si>
    <t>With reference to the Specification Point above, please provide details of your understanding / experience.</t>
  </si>
  <si>
    <t>The contractor will represent accurately and honestly their capability to deliver a homecare service at all times during the tendering process and throughout the life of the contract.</t>
  </si>
  <si>
    <t>The Contractor will communicate with the Purchasing Authority if it is unable to fulfil any contracted or otherwise agreed duties.</t>
  </si>
  <si>
    <t>Quality Guidelines and Regulatory Compliance</t>
  </si>
  <si>
    <t>Selection, Registration of Patients and Service Activation</t>
  </si>
  <si>
    <t>With reference to the Specification Point above, please demonstrate your processes used to achieve this.</t>
  </si>
  <si>
    <t>With reference to the Specification Point above please demonstrate your processes.</t>
  </si>
  <si>
    <t xml:space="preserve">With reference to the Specification Point above, please demonstrate your processes. </t>
  </si>
  <si>
    <t>Communication with the Patient</t>
  </si>
  <si>
    <t>Communication with the patient should be initiated by the Contractor only as needed to deliver the homecare service.</t>
  </si>
  <si>
    <t>With reference to the Specification Point above, please provide an example of your travel service.</t>
  </si>
  <si>
    <t>All contact between the Contractor and the patient must be logged and records made available to the Purchasing Authority on request.</t>
  </si>
  <si>
    <t>Training and Education of Patients and Carers</t>
  </si>
  <si>
    <t>Stock Management in the Home</t>
  </si>
  <si>
    <t xml:space="preserve">Returns &amp; Clinical Waste Management </t>
  </si>
  <si>
    <t>Care Away from Home</t>
  </si>
  <si>
    <t xml:space="preserve">There will continue to be a range of situations where it is appropriate to arrange short notice delivery to addresses other than the patient's home address (e.g. patient's being re-admitted to hospital at short notice). </t>
  </si>
  <si>
    <t>With reference to the above specification point, please demonstrate how managing flexibility and short notice delivers will be achieved.</t>
  </si>
  <si>
    <r>
      <rPr>
        <b/>
        <sz val="10"/>
        <rFont val="Arial"/>
        <family val="2"/>
      </rPr>
      <t xml:space="preserve">With reference to the above specification point, please describe how you would provide a service to patients when they are on holidays or travel away from home in the UK. </t>
    </r>
    <r>
      <rPr>
        <sz val="10"/>
        <rFont val="Arial"/>
        <family val="2"/>
      </rPr>
      <t xml:space="preserve"> </t>
    </r>
  </si>
  <si>
    <t>Termination or interruption of the Homecare Service</t>
  </si>
  <si>
    <t>The patient may no longer require the Homecare Service due to cessation of treatment,  transfer to another therapy, admission into hospital or death.  The Contractor must have processes in place to manage termination or interruption of the homecare service for an individual patient.   The Purchasing Authority may request the Contractor to collect all new and un-used medicines, ancillaries and equipment and dispose or recycle them as appropriate.   In the event of a patient’s death the process described will be carried out with particular sensitivity at a time convenient to the patient’s family or carer.</t>
  </si>
  <si>
    <t>With reference to the above specification point, please provide details of how you would manage this.</t>
  </si>
  <si>
    <r>
      <t>Any instruction from the Purchasing Authority to interrupt or terminate the ho</t>
    </r>
    <r>
      <rPr>
        <sz val="10"/>
        <rFont val="Arial"/>
        <family val="2"/>
      </rPr>
      <t>mecare service for an individual patient must be implemented within 2 working days.</t>
    </r>
    <r>
      <rPr>
        <sz val="10"/>
        <color indexed="8"/>
        <rFont val="Arial"/>
        <family val="2"/>
      </rPr>
      <t xml:space="preserve"> The Purchasing Authority will not be responsible for any costs or losses incurred by the Contractor for products or services provided later than th</t>
    </r>
    <r>
      <rPr>
        <sz val="10"/>
        <rFont val="Arial"/>
        <family val="2"/>
      </rPr>
      <t xml:space="preserve">e 2nd </t>
    </r>
    <r>
      <rPr>
        <sz val="10"/>
        <color indexed="8"/>
        <rFont val="Arial"/>
        <family val="2"/>
      </rPr>
      <t xml:space="preserve">working day after notification of interruption or termination of service.  Confirmation must be provided in writing if initial instruction is via phone message.       </t>
    </r>
  </si>
  <si>
    <t xml:space="preserve">Communication with the Purchasing Authority </t>
  </si>
  <si>
    <t>All contact between the Contractor and the Purchasing Authority must be logged and records made available to the Purchasing Authority on request.  The Contractor must ensure robust communication processes are in place to support the provision of the homecare service</t>
  </si>
  <si>
    <t>Performance Monitoring and Management Information</t>
  </si>
  <si>
    <t>The Purchasing Authority and the Contracting Authority are responsible for managing the quality of the homecare services and performance of Contractors.  This is managed via the collection of Key Performance Indicators and regular contract review meetings. The receiving Contracting Authority may share Purchasing Authority level information with the relevant Purchasing Authority.</t>
  </si>
  <si>
    <t xml:space="preserve">The Contractor will carry out self-inspections of their quality system at regular intervals and record the results and raise corrective and preventative actions for any non-conformances found. </t>
  </si>
  <si>
    <t>Change Management</t>
  </si>
  <si>
    <t>Where either the Purchasing Authority or Contractor requests approval for any change, approval is not to be unreasonably withheld or delayed by the other party.</t>
  </si>
  <si>
    <t xml:space="preserve">With reference to the above specification point, please provide details of your internal change control processes. </t>
  </si>
  <si>
    <t xml:space="preserve">The  Contractor and the Purchasing Authority are jointly responsible for ensuring a smooth transition onto the service for new patients or from one Contractor to another. </t>
  </si>
  <si>
    <t>With reference to the above specification point, could you please provide details on how you will ensure a smooth implementation of a new service and smooth transition of existing patients.</t>
  </si>
  <si>
    <t>Provision of services outside this specification</t>
  </si>
  <si>
    <t xml:space="preserve">The Contractor and Purchasing Authority recognise that there may be a need for additional or specialised services for individual patients. Such services will be agreed between the parties and the responsibilities of each of the parties documented in the Individual Patient Care Plan. </t>
  </si>
  <si>
    <t>With reference to the above specification point, could you please provide details on how you would manage this.</t>
  </si>
  <si>
    <t xml:space="preserve">The Contractor and Purchasing Authority recognise that there may be a need for urgent or emergency services in exceptional circumstances.  If urgent or emergency services that are outside the terms this specification are to be provided by the Contractor to one of the Purchasing Authority's patients for the purposes of maintaining patient safety, the Contractor will make its best efforts to contact and agree its actions in advance with the Purchasing Authority.  </t>
  </si>
  <si>
    <t>Legal</t>
  </si>
  <si>
    <t>5b_2</t>
  </si>
  <si>
    <t>The prescribing process</t>
  </si>
  <si>
    <t>5b_3</t>
  </si>
  <si>
    <t xml:space="preserve">The Purchasing Authority will provide valid prescriptions to the Contractor in accordance with the prevailing regulations and in the agreed format. </t>
  </si>
  <si>
    <t>All prescriptions will be signed by an authorised prescriber at the Purchasing Authority.</t>
  </si>
  <si>
    <t xml:space="preserve">The Purchasing Authority will have a robust process in place for notifying the Contractor of changes in prescribed medications and/or dosages for existing patients. </t>
  </si>
  <si>
    <t>The dispensing process</t>
  </si>
  <si>
    <t xml:space="preserve">The Contractor must have measures in place to ensure that prescription(s) are only dispensed if  they are valid and have been  signed by an authorised prescriber and have been validated by a clinical pharmacist at the Purchasing Authority.  </t>
  </si>
  <si>
    <t>With reference to the above specification point, please describe how this will be managed.</t>
  </si>
  <si>
    <t xml:space="preserve">The Contractor should dispense Commercial Medicines Unit Framework's contract lines wherever specified.  </t>
  </si>
  <si>
    <t>With reference to the above point, please describe your process for handling this.</t>
  </si>
  <si>
    <t>All medicines supplied to patients by the Contractor will have a shelf life which is appropriate to the duration of treatment.</t>
  </si>
  <si>
    <t xml:space="preserve">The product and/or medicine will be dispensed and labelled in accordance with current legislation and GPhC and RPS best practice standards by the Contractor.  </t>
  </si>
  <si>
    <t>Licensed medicines will be supplied with their Patient Information Leaflets (PILs)</t>
  </si>
  <si>
    <t xml:space="preserve">The Contractor will have a robust process in place for receiving and acting on notifications from the Purchasing Authority of changes in prescribed medications and/or dosages for existing patients. </t>
  </si>
  <si>
    <t>With reference to the above point, please describe how this will be managed</t>
  </si>
  <si>
    <t>Outer packaging</t>
  </si>
  <si>
    <t xml:space="preserve">Outer packaging will ensure the integrity of the products are maintained throughout the delivery process.  This will include, but is not limited to maintaining appropriate temperatures, protection from light and contamination; reasonable protection from mechanical damage.  </t>
  </si>
  <si>
    <t>Contractors should ensure that Medicines are packed in a way that does not put the person delivering or unpacking products at risk from exposure to hazardous products if the delivery is subject to mechanical damage.</t>
  </si>
  <si>
    <t>5c_2</t>
  </si>
  <si>
    <t>Routine Delivery Scheduling</t>
  </si>
  <si>
    <t>5c_3</t>
  </si>
  <si>
    <t>5c_4</t>
  </si>
  <si>
    <t>5c_5</t>
  </si>
  <si>
    <r>
      <t>With reference to the above</t>
    </r>
    <r>
      <rPr>
        <b/>
        <sz val="10"/>
        <color indexed="10"/>
        <rFont val="Arial"/>
        <family val="2"/>
      </rPr>
      <t xml:space="preserve"> </t>
    </r>
    <r>
      <rPr>
        <b/>
        <sz val="10"/>
        <color indexed="8"/>
        <rFont val="Arial"/>
        <family val="2"/>
      </rPr>
      <t>point, please detail how you would manage this.</t>
    </r>
  </si>
  <si>
    <t xml:space="preserve">With reference to the above specification point, please indicate how you will manage this.
</t>
  </si>
  <si>
    <t>Preparing for the Delivery</t>
  </si>
  <si>
    <t>The delivery transport must not bear any markings which would indicate the nature of the delivery.</t>
  </si>
  <si>
    <t xml:space="preserve">The Contractor must ensure that all product and/or medicine are stored, transported and delivered in a clean condition. </t>
  </si>
  <si>
    <t>With reference to the above specification point, please advise how you would manage the above.</t>
  </si>
  <si>
    <t xml:space="preserve">The delivery personnel will carry photographic identification, to be shown and/or visible at all times, and be of smart appearance and fully conversant with the delivery system. </t>
  </si>
  <si>
    <t>With reference to the above specification point, please provide details of how this process will be managed.</t>
  </si>
  <si>
    <t>Making the Delivery</t>
  </si>
  <si>
    <t xml:space="preserve">The delivery service is to be provided in a courteous, helpful and confidential manner. Drivers are to be flexible and respect patients' and carers' needs.  </t>
  </si>
  <si>
    <t xml:space="preserve">Consignments must only be delivered to the agreed address and signed for by designated person(s) approved by the patient or carer. Consignments must not be left unattended. </t>
  </si>
  <si>
    <t>With reference to the above specification point, please provide details of your processes that ensure consignments are delivered to designated persons including how the information is made available to the driver.</t>
  </si>
  <si>
    <t>All deliveries require a signature accompanied by the date and time of the delivery, from the person accepting the delivery as proof of delivery, unless otherwise agreed with the Purchasing Authority, i.e. if a Key Holding Service has been agreed.</t>
  </si>
  <si>
    <r>
      <t xml:space="preserve">The patient or carer reserves the right to refuse to accept </t>
    </r>
    <r>
      <rPr>
        <sz val="10"/>
        <color indexed="8"/>
        <rFont val="Arial"/>
        <family val="2"/>
      </rPr>
      <t xml:space="preserve">consignments or part consignments which are found, on receipt, to be damaged, faulty and/or otherwise incorrect.  Such events will be recorded by the Contractor and reported to the Purchasing Authority in accordance with this specification.   </t>
    </r>
  </si>
  <si>
    <t>Failed deliveries, collections and returns</t>
  </si>
  <si>
    <t xml:space="preserve">The Contractor must have robust systems in place to re-deliver and/or return failed deliveries and follow through in a timely manner to ensure the patient receives a replacement consignment where appropriate.   </t>
  </si>
  <si>
    <t>Equipment</t>
  </si>
  <si>
    <t>With reference to the above specification point, please advise how you would manage this.</t>
  </si>
  <si>
    <t xml:space="preserve">All equipment must be traceable.  Records must be kept of current location and/or installation, maintenance, next service or calibration due date.   Equipment records for individual patients are to be made available to the Purchasing Authority on request. </t>
  </si>
  <si>
    <t>Where latex is present in equipment used at any time during the homecare service the Contractor will inform the Purchasing Authority.</t>
  </si>
  <si>
    <t>Maintenance and Servicing</t>
  </si>
  <si>
    <t>Ancillaries</t>
  </si>
  <si>
    <t>Deliveries of ancillaries should be with routine delivery of medicines wherever possible.  No additional delivery cost will be paid for separate ancillary deliveries, unless there are exceptional circumstances and it has been agreed by the Purchasing Authority.</t>
  </si>
  <si>
    <t>Where latex is present in ancillaries used at any time during the homecare service the Contractor will inform the Purchasing Authority.</t>
  </si>
  <si>
    <t>The Purchasing Authority will regularly review the ancillaries used for each patient to ensure they are appropriate and usage is within an acceptable range.</t>
  </si>
  <si>
    <t>5f_4</t>
  </si>
  <si>
    <t>5f_5</t>
  </si>
  <si>
    <t>5f_6</t>
  </si>
  <si>
    <t>5f_7</t>
  </si>
  <si>
    <t>With reference to the above specification point, please detail how these reports will be recorded and communicated to the Purchasing Authority.</t>
  </si>
  <si>
    <t>Home Visits</t>
  </si>
  <si>
    <t>The Contractor is asked to provide home visit protocols for each of the non-clinical home visit services listed above and detail how they will support the implementation of these Home Visit Protocols.</t>
  </si>
  <si>
    <t>All staff visiting the patient at home will be courteous, helpful and maintain patient confidentiality. Visiting staff are to be flexible and respect patients' and carers' needs and will comply with any reasonable conditions of entry laid down by the patient.  Visiting staff will be dressed appropriately, i.e. in a professional manner.</t>
  </si>
  <si>
    <t xml:space="preserve">Contactor's staff must check the patient continues to consent to the visit and actions to be taken by the staff on each occasion they enter the patient's home.  Staff must respect any patient's wishes if they withdraw consent they have previously given.         </t>
  </si>
  <si>
    <r>
      <t>Additional Training and Competence provisions for Contractor's Staff who are providing</t>
    </r>
    <r>
      <rPr>
        <b/>
        <sz val="10"/>
        <color indexed="36"/>
        <rFont val="Arial"/>
        <family val="2"/>
      </rPr>
      <t xml:space="preserve"> </t>
    </r>
    <r>
      <rPr>
        <b/>
        <sz val="10"/>
        <rFont val="Arial"/>
        <family val="2"/>
      </rPr>
      <t>Non-Clinical</t>
    </r>
    <r>
      <rPr>
        <b/>
        <sz val="10"/>
        <color indexed="36"/>
        <rFont val="Arial"/>
        <family val="2"/>
      </rPr>
      <t xml:space="preserve"> </t>
    </r>
    <r>
      <rPr>
        <b/>
        <sz val="10"/>
        <color indexed="8"/>
        <rFont val="Arial"/>
        <family val="2"/>
      </rPr>
      <t>Home Visits</t>
    </r>
  </si>
  <si>
    <t>Contractors must have policies on the following and must ensure that all staff entering the patient's home are trained and monitored for compliance.
• Records Management Policy 
• Zero tolerance and policy for the withdrawal of care 
• Lone Worker Policy (incorporating working alone care and chaperoning)</t>
  </si>
  <si>
    <t>Clinical Governance</t>
  </si>
  <si>
    <t xml:space="preserve">The Purchasing Authority retains clinical responsibility for the patient's care and their treatment.  </t>
  </si>
  <si>
    <t>The Contractor will communicate with the Purchasing Authority in the event of any clinically relevant issues that could be reasonably expected to impact on patient safety or continuity of patient treatment, and will work in partnership to minimise additional costs to the Purchasing Authority whilst maintaining patient safety.</t>
  </si>
  <si>
    <t xml:space="preserve">The Contractor must ensure that their staff know how to escalate clinical concerns and how to contact the on call medical practitioner for each Purchasing Authority at all times. </t>
  </si>
  <si>
    <t>Complaints</t>
  </si>
  <si>
    <t>Patient Safety Incidents</t>
  </si>
  <si>
    <t>Adverse Drug Reactions</t>
  </si>
  <si>
    <t>Medicine and Medical Device Defects and Recalls</t>
  </si>
  <si>
    <t>With reference to the above specification point, please provide details of how this is achieved, and supply a copy of your recall procedure.</t>
  </si>
  <si>
    <t>It is the responsibility of the Contractor to recover expenses associated with MHRA led product recalls from the manufacturer or marketing authorisation holder.</t>
  </si>
  <si>
    <t>Information Governance</t>
  </si>
  <si>
    <t>In all clinical settings for patient safety, the Contractor will adopt and use the Purchasing Authority’s NHS patient number to identify each patient once the registration forms have been accepted. If local patient identifier numbers are used, these will be in addition to the NHS patient number.  In all other settings, Caldicott principles must apply.</t>
  </si>
  <si>
    <t>Where identifiable patient personal information must be transmitted via electronic means this will be by high level encryption.</t>
  </si>
  <si>
    <t>With reference to the above specification point, please provide the necessary evidence of agreements with relevant sub-contractors.</t>
  </si>
  <si>
    <t>Risk Management</t>
  </si>
  <si>
    <t>With reference to the above specification point, Contractors should provide a copy of their Risk Management Policy and describe how they manage risk assessments and the escalation procedure in case of disagreement.</t>
  </si>
  <si>
    <t>Business Continuity and Contingency Planning</t>
  </si>
  <si>
    <t>With reference to the above specification point, please describe how you would propose to monitor these events and what contingency plans are in place with the types of situations they cover.</t>
  </si>
  <si>
    <t>Safeguarding</t>
  </si>
  <si>
    <t xml:space="preserve">Where relevant, the Purchasing Authority requires that all Contractor Staff  who have direct contact with vulnerable patients have undertaken mandatory safeguarding training, relevant to their role and undertake regular refresher training.  For those working with paediatric patients this will be child protection level 3.  The Contractor should provide the Purchasing Authority with details including the name of the organisation that delivers the training and a description of the training programme and the frequency of refresher training.  The Purchasing Authority may audit training records to ensure compliance with this provision. </t>
  </si>
  <si>
    <t>Training and Competence of all Contractor's staff including non-clinical staff</t>
  </si>
  <si>
    <r>
      <rPr>
        <b/>
        <sz val="10"/>
        <color indexed="8"/>
        <rFont val="Arial"/>
        <family val="2"/>
      </rPr>
      <t>With reference to the above specification point, please provide a copy of policies and staff hand book relating to the above points.</t>
    </r>
    <r>
      <rPr>
        <sz val="10"/>
        <color indexed="8"/>
        <rFont val="Arial"/>
        <family val="2"/>
      </rPr>
      <t xml:space="preserve">
</t>
    </r>
  </si>
  <si>
    <t>With reference to the above specification point, please provide evidence on how you train staff to demonstrate the above</t>
  </si>
  <si>
    <t>With reference to the above specification point, please provide details.</t>
  </si>
  <si>
    <t>The Contractor must facilitate Continual Professional Development (CPD) for all professional staff as required by their respective professional body.   The Contractor must have a robust mechanism to ensure that relevant professional registrations are maintained</t>
  </si>
  <si>
    <t>With reference to the above specification point, please provide evidence of this.</t>
  </si>
  <si>
    <t>Generation of Purchase Orders by the Purchasing Authority</t>
  </si>
  <si>
    <t>Receipt of Purchase Orders from Purchasing Authority by Contractor</t>
  </si>
  <si>
    <r>
      <rPr>
        <b/>
        <sz val="10"/>
        <rFont val="Arial"/>
        <family val="2"/>
      </rPr>
      <t>With reference to the above specification point, please indicate how you would achieve this?</t>
    </r>
    <r>
      <rPr>
        <sz val="10"/>
        <color indexed="8"/>
        <rFont val="Arial"/>
        <family val="2"/>
      </rPr>
      <t xml:space="preserve">
</t>
    </r>
  </si>
  <si>
    <t xml:space="preserve">Purchasing of medicines by the Contractor </t>
  </si>
  <si>
    <t xml:space="preserve">The Purchasing Authority authorises the Contractor to purchase specified medicines, ancillaries and equipment for use in the homecare services at Purchasing Authority framework prices where they exist, or at the manufacturers NHS Hospital purchase price, subject to the agreement of the relevant manufacturers and/or wholesaler.  The Purchasing Authority is responsible for notifying the Contractor of such contract or framework or NHS hospital prices.  The Contractor will make reasonable efforts to secure agreement for the framework, contract or NHS hospital prices and the Purchasing Authority will provide every assistance possible to ensure the Contractor is successful in gaining that agreement. </t>
  </si>
  <si>
    <t>The Contractor will use all reasonable endeavours to source all unspecified medicines, ancillaries and equipment at cost effective prices and any mark-up applied by the Contractor must be proportional to the additional costs incurred by the Contractor in sourcing those products.</t>
  </si>
  <si>
    <t>With reference to the above specification point, Contractors should explain their purchasing processes and mark-up policy</t>
  </si>
  <si>
    <t>Product and/or medicine provided by manufacturers or wholesalers to the Contractor for the use of patients of the Purchasing Authority under this framework are not for resale by the Contractor to any third party.</t>
  </si>
  <si>
    <t>Invoicing</t>
  </si>
  <si>
    <t>With reference to the above specification point, please indicate how you would achieve this.</t>
  </si>
  <si>
    <r>
      <t xml:space="preserve">Invoices should contain </t>
    </r>
    <r>
      <rPr>
        <sz val="10"/>
        <rFont val="Arial"/>
        <family val="2"/>
      </rPr>
      <t>a unique identifier, e</t>
    </r>
    <r>
      <rPr>
        <sz val="10"/>
        <color indexed="8"/>
        <rFont val="Arial"/>
        <family val="2"/>
      </rPr>
      <t xml:space="preserve">.g. order number and should match the pricing schedule unless otherwise agreed by the Purchasing Authority in accordance with this specification.  </t>
    </r>
  </si>
  <si>
    <t>Statement of Accounts &amp; Payments</t>
  </si>
  <si>
    <t>Risk, Liability &amp; Insurance</t>
  </si>
  <si>
    <t>Capital Equipment</t>
  </si>
  <si>
    <r>
      <t>All equipment must be traceable.  T</t>
    </r>
    <r>
      <rPr>
        <sz val="10"/>
        <rFont val="Arial"/>
        <family val="2"/>
      </rPr>
      <t>he records relating to equipment owned by the Purchasing Authority must be made available on request by the Contractor.</t>
    </r>
  </si>
  <si>
    <t>The delivery personnel must remove all outer delivery packaging if requested to do so by the patient or carer, and it is appropriate to do so.</t>
  </si>
  <si>
    <t xml:space="preserve">The Purchasing Authority may perform a routine annual audit of the Contractor's operations to assure itself of compliance with the terms of this specification by giving at least 28 days notice or at a time agreed between the parties.  
</t>
  </si>
  <si>
    <t xml:space="preserve">Unlicensed medicines may not be dispensed unless specified in this tender or otherwise agreed with the Purchasing Authority on a case-by-case basis.   </t>
  </si>
  <si>
    <t xml:space="preserve">In the event of a manufacturing or supply problem beyond the control of the Contractor, the Contractor will notify the Purchasing Authority as soon as reasonably practical and both parties will work in partnership to minimise additional costs to the Purchasing Authority whilst maintaining patient safety.  </t>
  </si>
  <si>
    <t>Outer packaging of homecare deliveries will comply with the General Pharmaceutical Council (GPhC) Standards for home delivery of medicines and medical devices including special storage and health and safety requirements for special handling.  Outer packaging should not have any unnecessary markings likely to indicate the nature of the delivery in order to maintain patient confidentiality.</t>
  </si>
  <si>
    <t>With reference to the Specification Point above, please provide an example of your welcome pack.</t>
  </si>
  <si>
    <t xml:space="preserve">With reference to the Specification Point above, please detail the Patient Services telephone helpline to be provided.  </t>
  </si>
  <si>
    <t>Subject to the patients or carers consent, stock identified as past its expiry date or unusable for any other reason must be removed from the patient’s home at the earliest opportunity to ensure patient safety.  
The Contractor must log such events as incidents and report to the Purchasing Authority as agreed in this specification.</t>
  </si>
  <si>
    <r>
      <t>All equipment, ancillaries and unwanted medicines will be collected by the Contractor within</t>
    </r>
    <r>
      <rPr>
        <sz val="10"/>
        <rFont val="Arial"/>
        <family val="2"/>
      </rPr>
      <t xml:space="preserve"> 10</t>
    </r>
    <r>
      <rPr>
        <sz val="10"/>
        <color indexed="8"/>
        <rFont val="Arial"/>
        <family val="2"/>
      </rPr>
      <t xml:space="preserve"> working days of the termination of the homecare service or as agreed with the patient or carer.</t>
    </r>
  </si>
  <si>
    <r>
      <t xml:space="preserve">Contractor and Purchasing Authority will </t>
    </r>
    <r>
      <rPr>
        <sz val="10"/>
        <color indexed="8"/>
        <rFont val="Arial"/>
        <family val="2"/>
      </rPr>
      <t>provide and maintain a named individual, and deputy, and contact telephone number and email address for the following categories and ensure this information is kept up-to-date. 
• Account Manager / Sales Contact
• Address for Purchase Orders
• Queries on referrals
• Finance/invoice queries
• Emergency/out of hours
• Performance monitoring
• Contractual queries
• Management information
• Complaints and adverse incidents
• Customer Service - Primary Contact</t>
    </r>
  </si>
  <si>
    <r>
      <t>All staff visiting a patient's home</t>
    </r>
    <r>
      <rPr>
        <sz val="10"/>
        <color indexed="10"/>
        <rFont val="Arial"/>
        <family val="2"/>
      </rPr>
      <t xml:space="preserve"> </t>
    </r>
    <r>
      <rPr>
        <sz val="10"/>
        <rFont val="Arial"/>
        <family val="2"/>
      </rPr>
      <t>will carry photographic identification which will be shown on arrival.</t>
    </r>
  </si>
  <si>
    <t>Following a home visit, a report should be made to the Purchasing Authority within 48 hours if the planned activity could not be completed.    Any new or changed risks identified during a non-clinical home visit will be recorded and the Individual Patient Care Plan updated with new or changed risk control measures.
A summary report or log including non-clinical Home Visits must be available for each individual patient on request of the Purchasing Authority.</t>
  </si>
  <si>
    <r>
      <rPr>
        <b/>
        <sz val="10"/>
        <rFont val="Arial"/>
        <family val="2"/>
      </rPr>
      <t>With reference to the above specification point, p</t>
    </r>
    <r>
      <rPr>
        <b/>
        <sz val="10"/>
        <color indexed="8"/>
        <rFont val="Arial"/>
        <family val="2"/>
      </rPr>
      <t>lease provide a copy of policies and staff hand book relating to the above points.</t>
    </r>
  </si>
  <si>
    <t>The Contractor must ensure all staff are trained  to perform the activities requested of them by the Contractor and are competent to provide the services. 
All staff must have  
• job specifications
• orientation and induction
• evidence of training to perform the activities in their job specification
• training in their individual responsibility towards health &amp; safety, safeguarding and information governance.</t>
  </si>
  <si>
    <t>Where medicines or ancillaries or equipment are unusable due to action or inaction of the Contractor,  the unusable items will be collected and replaced at no expense to the Purchasing Authority or, if resupply is not clinically appropriate a credit note will be raised against the invoice for those unusable items.  Unusable items may only be resupplied at the cost of the Purchasing Authority when approved by the Purchasing Authority.
Where a fault, breakdown or damage to equipment is established as being due to the patient’s/carers negligence, misuse or failure to observe any instructions or training concerning the use of the equipment, the Contractor shall have the right to recover the cost of repair or replacement from the Purchasing Authority, provided that such negligence, misuse or failure was not caused or contributed to by any action of or failure to take action by the Contractor.  Equipment may only be resupplied or repaired at the cost of the Purchasing Authority when prior approval has been given by the Purchasing Authority.</t>
  </si>
  <si>
    <t>5a_1</t>
  </si>
  <si>
    <t>5a_c</t>
  </si>
  <si>
    <t>5b_c</t>
  </si>
  <si>
    <t>5b_1</t>
  </si>
  <si>
    <t>5c_c</t>
  </si>
  <si>
    <t>Delivery Scope</t>
  </si>
  <si>
    <t>5c_1</t>
  </si>
  <si>
    <t>5a_14</t>
  </si>
  <si>
    <t>5a_2.1c</t>
  </si>
  <si>
    <t>5a_2.2c</t>
  </si>
  <si>
    <t>5a_7.1c</t>
  </si>
  <si>
    <t>5a_11.2c</t>
  </si>
  <si>
    <r>
      <t xml:space="preserve">Any changes to Contractor's facilities, processes, documents, medicines, ancillaries, equipment or staffing levels which may reasonably be expected to impact on compliance with this specification must be approved by the Purchasing Authority as far in advance as responsibly possible and in any case </t>
    </r>
    <r>
      <rPr>
        <sz val="10"/>
        <rFont val="Arial"/>
        <family val="2"/>
      </rPr>
      <t>at least 28 days</t>
    </r>
    <r>
      <rPr>
        <i/>
        <sz val="10"/>
        <color indexed="10"/>
        <rFont val="Arial"/>
        <family val="2"/>
      </rPr>
      <t xml:space="preserve"> </t>
    </r>
    <r>
      <rPr>
        <sz val="10"/>
        <color indexed="8"/>
        <rFont val="Arial"/>
        <family val="2"/>
      </rPr>
      <t xml:space="preserve">prior to the change occurring. </t>
    </r>
  </si>
  <si>
    <t xml:space="preserve">Any planned changes to Contractor's or Purchasing Authority's facilities, processes, documents, medicines, ancillaries, equipment or staffing levels which may reasonably be expected to impact on the quality of the service must be notified to the other party as far in advance as responsibly possible and in any case prior to the change occurring. </t>
  </si>
  <si>
    <t>Document 5a - General</t>
  </si>
  <si>
    <t>SUPPLIER NAME:</t>
  </si>
  <si>
    <t>(*) Please ensure Supplier Name is entered correctly; this will then appear at the top of each worksheet</t>
  </si>
  <si>
    <t>Contact name:</t>
  </si>
  <si>
    <t>Job Title:</t>
  </si>
  <si>
    <t>Telephone:</t>
  </si>
  <si>
    <t>Mobile:</t>
  </si>
  <si>
    <t>Email:</t>
  </si>
  <si>
    <t>Please provide details relating to the person completing this Specification:</t>
  </si>
  <si>
    <t>Specification Compliance Summary</t>
  </si>
  <si>
    <t>Document 5b - Prescribing &amp; Dispensing</t>
  </si>
  <si>
    <t>Document 5c - Delivery</t>
  </si>
  <si>
    <t>5e_c</t>
  </si>
  <si>
    <t>5f_c</t>
  </si>
  <si>
    <t>Document 5h - Finance</t>
  </si>
  <si>
    <t>Contracting Authorities</t>
  </si>
  <si>
    <t>Insert supplier name here</t>
  </si>
  <si>
    <t>Appendix 7 - Home suitability and needs assessment checklist</t>
  </si>
  <si>
    <t>The following example documents can be found in the Homecare Handbook:</t>
  </si>
  <si>
    <t>Instructions for completing this Specification</t>
  </si>
  <si>
    <t xml:space="preserve">Outer packaging and/or additional labelling for an individual homecare delivery that is added by delivery staff after handover from the pharmacy must be in compliance with processes approved by the Superintendent Pharmacist or, in exceptional circumstances only, approved on an ad hoc basis by the Responsible Registered Pharmacist.   </t>
  </si>
  <si>
    <r>
      <t xml:space="preserve">Below is a list all documents that must be subject to formal approval by the Contractor and Purchasing Authority and are subject to the change control provisions of this specification 
• Registration Form
• Prescription Form
</t>
    </r>
    <r>
      <rPr>
        <sz val="10"/>
        <rFont val="Arial"/>
        <family val="2"/>
      </rPr>
      <t xml:space="preserve">• Clinical service protocols
</t>
    </r>
    <r>
      <rPr>
        <sz val="10"/>
        <color indexed="8"/>
        <rFont val="Arial"/>
        <family val="2"/>
      </rPr>
      <t xml:space="preserve">• Patient Information
</t>
    </r>
    <r>
      <rPr>
        <sz val="10"/>
        <color indexed="8"/>
        <rFont val="Arial"/>
        <family val="2"/>
      </rPr>
      <t xml:space="preserve">• Approved Subcontractor List
</t>
    </r>
  </si>
  <si>
    <t xml:space="preserve">No member of the Contractor's delivery staff is required to enter into the patient's home to provide the homecare service, unless it has been agreed in advance via a patient risk assessment. This must be documented on the patient registration form, for instance the patient requires help unpacking and putting the medicines away.  Should a member of the Contractor's Delivery Staff be invited to enter the patient's home they should only do so if essential e.g. to ensure patient safety.  A record of this event must be recorded.  </t>
  </si>
  <si>
    <t xml:space="preserve">Portable equipment is to be delivered to the patient by the Contractor  either prior to or with the initial consignment of medication.
An installation visit report must be provided on request to the Purchasing Authority for any installation, service, maintenance or calibration of equipment.  This visit report must highlight any issues that were encountered.  </t>
  </si>
  <si>
    <t>The prescription must be dispensed for the first time within 6 months of being signed and dated by an authorised prescriber. Repeat prescribing – there is no legal time limit for the remaining repeats, but it must be stated that it is a repeatable prescription with the number of repeats required.</t>
  </si>
  <si>
    <r>
      <t xml:space="preserve">All deliveries should be made under appropriately controlled conditions to suit the nature of the consignments being delivered.
Suitable delivery methods include
- via specially trained homecare delivery drivers (Note: this is essential if the driver enters the patient's home as a standard element of the homecare service)
- specialist pharmaceutical delivery network holding an MHRA Wholesale Dealer's Licence
</t>
    </r>
    <r>
      <rPr>
        <sz val="10"/>
        <rFont val="Arial"/>
        <family val="2"/>
      </rPr>
      <t>- Sub Contracted Courier
- Non-Contracted Courier (in exceptional circumstances)</t>
    </r>
    <r>
      <rPr>
        <sz val="10"/>
        <color indexed="8"/>
        <rFont val="Arial"/>
        <family val="2"/>
      </rPr>
      <t xml:space="preserve">
Delivery networks which minimise the risk of product loss and provide audit trail of pharmaceutical storage conditions being maintained throughout are preferred.</t>
    </r>
  </si>
  <si>
    <t>This framework is intended for the use of PH Centres based in England treating patients in the UK and providing a Home Medicines Delivery Service, the full list of Contracting Authorities can be found in section VI.3 Additional Information, 'Other Contracting Authorities' of the OJEU notice as well as Document 10 - Contracting Authorities in the ITO documents.</t>
  </si>
  <si>
    <t xml:space="preserve">Patient Services telephone helpline to be provided.  The following attributes are  the minimum requirements
• available between 08:00hrs and 22:00hrs weekdays and 09:00hrs to 12:00hrs on Saturdays with answer phone outside those hours
• freephone number for landlines to call
• standard landline number for mobiles to call
</t>
  </si>
  <si>
    <r>
      <t>Identification of patients suitable for self-infusion will be the responsibility of the Purchasing Authority.  Training of patients and/or carers to self-administer medicines will be the responsibility of the Purchasing Authority</t>
    </r>
    <r>
      <rPr>
        <sz val="10"/>
        <color rgb="FFFF0000"/>
        <rFont val="Arial"/>
        <family val="2"/>
      </rPr>
      <t xml:space="preserve"> </t>
    </r>
    <r>
      <rPr>
        <sz val="10"/>
        <color indexed="8"/>
        <rFont val="Arial"/>
        <family val="2"/>
      </rPr>
      <t xml:space="preserve"> or as detailed in the agreed Individual Patient Care Plan.  </t>
    </r>
  </si>
  <si>
    <r>
      <t>Patients/carers who are self-administering medicines at home must be assessed as competent to self-administer on initiation of the service and at 6 or 12 month intervals thereafter, as specified by the Purchasing Authority.  Competency assessments of the patients and carers following training is the responsibility of the Purchasing Authority</t>
    </r>
    <r>
      <rPr>
        <sz val="10"/>
        <rFont val="Arial"/>
        <family val="2"/>
      </rPr>
      <t xml:space="preserve"> or as detailed in the agreed Individual Patient Care Plan. </t>
    </r>
  </si>
  <si>
    <t>Returned medicines which have been outside the control of the Contractor or an approved sub-contractor (e.g. delivered to a patient) must not be reissued to another patient by the Contractor.</t>
  </si>
  <si>
    <t xml:space="preserve">Contractors may be asked to deliver to different UK addresses. e.g. students with home and term time addresses or children living between two parents.  </t>
  </si>
  <si>
    <t xml:space="preserve">The Contractor will use its best endeavours to ensure that any non-clinical home visits are performed at the times and venues agreed between the parties and shall give as much notice as reasonably practicable if for any reason they are unable to meet the agreed date and time.  </t>
  </si>
  <si>
    <r>
      <t>The Purchasing Authority will aim to give</t>
    </r>
    <r>
      <rPr>
        <i/>
        <sz val="10"/>
        <rFont val="Arial"/>
        <family val="2"/>
      </rPr>
      <t xml:space="preserve"> </t>
    </r>
    <r>
      <rPr>
        <sz val="10"/>
        <rFont val="Arial"/>
        <family val="2"/>
      </rPr>
      <t>28 days notice to the Contractor of any new or changed contract or framework pricing that they may have been granted access to use on behalf of the NHS to deliver the service.</t>
    </r>
  </si>
  <si>
    <t>The Purchasing Authority will pay undisputed invoices 30 days from the date of receipt in line with public sector prompt payment Policies.  Disputes involving invoices should be resolved within 30 days of a query being raised.</t>
  </si>
  <si>
    <t xml:space="preserve"> </t>
  </si>
  <si>
    <t>Yes</t>
  </si>
  <si>
    <t>No</t>
  </si>
  <si>
    <t>compliance</t>
  </si>
  <si>
    <t xml:space="preserve">The Contractor must have measures in place to ensure that repeat prescription(s) are requested from the Purchasing Authority 4 weeks in advance of them being required for dispensing.
</t>
  </si>
  <si>
    <t xml:space="preserve">The following reports should be sent directly to the Purchasing Authority as agreed:
• Drugs stock report for individual patients 
• Report on uncontactable patients
• Shipment Reports
</t>
  </si>
  <si>
    <t>Emergency Deliveries</t>
  </si>
  <si>
    <t>5c__6</t>
  </si>
  <si>
    <t xml:space="preserve">The Contractor must have robust processes to manage requests from the Purchasing Authority and/or Patient for equipment not on the specified Equipment lists.  Direct Patient requests for equipment not on the specified Equipment list will be referred to the Purchasing Authority. </t>
  </si>
  <si>
    <t>The Contractor shall ensure that deliveries are made to the patient’s confirmed delivery address during normal delivery  hours. (Note: the definition of working hours is 8:00hrs and 18:00hrs between Monday and Friday and 8:00hrs to 12:00hrs on Saturdays excluding Bank Holidays.)  
The delivery day and morning slot (08:00hrs - 13:00hrs) or afternoon slot (13:00hrs - 18:00hrs) should be agreed at the time of scheduling with the patient.  A specified 2 hour window should then be confirmed with the patient no later than 21:00hrs the day before delivery.
If the patient's routine delivery would be due on a non-working day the delivery date should be scheduled in the 5 working days prior to the Bank Holiday. 
Please note that if due to exceptional circumstances a delivery is to be after 20.00hrs, it should be with prior patient consent.</t>
  </si>
  <si>
    <t>Below 70%</t>
  </si>
  <si>
    <t>70 - 79%</t>
  </si>
  <si>
    <t>80 - 89%</t>
  </si>
  <si>
    <t>90 - 96%</t>
  </si>
  <si>
    <t>97 - 100%</t>
  </si>
  <si>
    <t>Figures from PH Audit report:</t>
  </si>
  <si>
    <t xml:space="preserve">Specialised pulmonary hypertension centre </t>
  </si>
  <si>
    <t>Great Ormond Street Hospital for Children NHS Foundation Trust</t>
  </si>
  <si>
    <t xml:space="preserve">Imperial College Healthcare NHS Trust  </t>
  </si>
  <si>
    <t xml:space="preserve">Papworth Hospital NHS Foundation Trust </t>
  </si>
  <si>
    <t xml:space="preserve">Royal Brompton and Harefield NHS Foundation Trust </t>
  </si>
  <si>
    <t xml:space="preserve">Royal Free London NHS Foundation Trust  </t>
  </si>
  <si>
    <t xml:space="preserve">Sheffield Teaching Hospitals NHS Foundation Trust </t>
  </si>
  <si>
    <t xml:space="preserve">The Newcastle upon Tyne Hospitals NHS Foundation Trust  </t>
  </si>
  <si>
    <t>Total patients seen at English PH specialised centres</t>
  </si>
  <si>
    <t>For Information = scores for  compliance %  of postivie responses</t>
  </si>
  <si>
    <t>An Emergency delivery is defined as a delivery requested and authorised by the Purchasing Authority for delivery the same day.</t>
  </si>
  <si>
    <t xml:space="preserve">It is expected that patients will maintain safety stock in the home sufficient for 14 days treatment in addition to that calculated as normal as designated within the Medicines Pathway.  </t>
  </si>
  <si>
    <t xml:space="preserve">The Contractor will be required to provide deliveries to any address in the UK  mainland including islands accessible by road plus Northern Ireland, the Isle of Wight and the Isles of Scilly. </t>
  </si>
  <si>
    <t xml:space="preserve">The Purchasing Authority is responsible for performing all diagnostic tests and other interventions specified in the Medicine Pathway and monitoring of patient outcomes with respect to efficacy and toxicity. </t>
  </si>
  <si>
    <t>1 Cadd-Legacy Plus pump (Model 6500 Ambulatory Infusion Pump)</t>
  </si>
  <si>
    <t>1 Legacy Plus Patient Information booklet</t>
  </si>
  <si>
    <t>1 Elastic belt</t>
  </si>
  <si>
    <t xml:space="preserve">1 Collar strap </t>
  </si>
  <si>
    <t>1 Fabric holder</t>
  </si>
  <si>
    <t xml:space="preserve">1 Battery tool </t>
  </si>
  <si>
    <t>1 Operating Manual</t>
  </si>
  <si>
    <t>1 Case with clip</t>
  </si>
  <si>
    <t>1 Crono Pump</t>
  </si>
  <si>
    <t>1 I Jet Pump</t>
  </si>
  <si>
    <t>1 MS3 Pump</t>
  </si>
  <si>
    <t>1 T60 Ambulatory Pump</t>
  </si>
  <si>
    <t>CADD Legacy Pump Rental to Include</t>
  </si>
  <si>
    <t>Crono Pump Rental to Include</t>
  </si>
  <si>
    <t>I Jet Pump Rental to Include</t>
  </si>
  <si>
    <t>MS3 Pump Rental to Include</t>
  </si>
  <si>
    <t>T60 Ambulatory Pump Rental to Include</t>
  </si>
  <si>
    <t>OFFICIAL - SENSITIVE: COMMERCIAL</t>
  </si>
  <si>
    <t>Commercial Medicines Unit</t>
  </si>
  <si>
    <t xml:space="preserve">NHS National Framework Agreement for the Supply of Home Delivery Service - Pulmonary Hypertension
Offer reference number : CM/MSR/17/5539
Period of framework: 1 June 2020 to 31 May 2022 with option(s) to extend for up to a total period of 24 months
</t>
  </si>
  <si>
    <t>NHS England Commercial Medicines Unit</t>
  </si>
  <si>
    <t>DHSC</t>
  </si>
  <si>
    <t>Department of Health and Social Care</t>
  </si>
  <si>
    <t>is an unwanted or harmful reaction which occurs after administration of a drug or drugs and is suspected or known to be the drug/s (NICE website)</t>
  </si>
  <si>
    <t xml:space="preserve">Principles for sharing of patient information.  Caldicott review: information governance in the health and care system - a report published by Department of Health 26 April 2013.  Following a request from the Secretary of State for Health, Dame Fiona Caldicott carried out this independent review of information sharing to ensure that there is an appropriate balance between the protection of patient information and the use and sharing of information to improve patient care.
</t>
  </si>
  <si>
    <t xml:space="preserve">Formal Complaint with reference number raised and managed within the organisations complaints system </t>
  </si>
  <si>
    <t xml:space="preserve">central database of patient safety information held by
the NHS Improvement.  All information submitted is analysed to identify hazards, risks and opportunities to continuously improve safety of patient care.  (the NRLS was previously developed by the National
Patient Safety Agency or NPSA).
</t>
  </si>
  <si>
    <t xml:space="preserve">Appendix 4a - Patient Registration Form Guidance </t>
  </si>
  <si>
    <t>Appendix 5a - Template homecare patient satisfaction questionnaire</t>
  </si>
  <si>
    <t>Appendix 8 - Example of Simplified Homecare Suitability and Needs Assessment</t>
  </si>
  <si>
    <t>Appendix 12 - Procedure for transferring patients between homecare services</t>
  </si>
  <si>
    <t>Appendix 19 - Further Guidance on the Managing of Complaints and Incidents within Homecare Services</t>
  </si>
  <si>
    <t>Document No. 2b - Management Information Template</t>
  </si>
  <si>
    <t>Please advise that you can comply with all specification points in this section, that do not specifically have an adjudication question attached.  If there are any points that you can not comply with, please provide the point number in the answer section here, and the explanation of what you cannot comply with against the relevant point (i.e.  populate the grey box currently populated with 'n/a' with your rationale)</t>
  </si>
  <si>
    <r>
      <t>Where sub-contractors are used either routinely or for contingency for the provision of products and service, all requirements within this specification must</t>
    </r>
    <r>
      <rPr>
        <sz val="10"/>
        <color rgb="FFFF0000"/>
        <rFont val="Arial"/>
        <family val="2"/>
      </rPr>
      <t xml:space="preserve"> </t>
    </r>
    <r>
      <rPr>
        <sz val="10"/>
        <rFont val="Arial"/>
        <family val="2"/>
      </rPr>
      <t xml:space="preserve">be extended to the sub-contractor's organisation and staff.  </t>
    </r>
  </si>
  <si>
    <r>
      <t xml:space="preserve">The Purchasing Authority may carry out a quality audit of the Contractor's facilities and processes to satisfy itself that the Contractor is complying with the relevant regulations and quality guidelines stated in this specification.  Auditors may include a QC or production pharmacist or other authorised officer from the Purchasing Authority or other NHS bodies.  The Contractor will be given an opportunity to respond to any issues raised by a Quality Audit.  A Summary of results of Quality Audits including the Contractor's responses may be shared with other relevant NHS Purchasing Authorities. 
</t>
    </r>
    <r>
      <rPr>
        <b/>
        <sz val="10"/>
        <color indexed="8"/>
        <rFont val="Arial"/>
        <family val="2"/>
      </rPr>
      <t>Please indicate Yes / No as to if you comply.  Please note that the inability to comply, may result in not being successful in your bid.</t>
    </r>
  </si>
  <si>
    <t>Patient selection is the responsibility of the Purchasing Authority.  An initial patient suitability and needs assessment will be carried out by a competent member of staff appointed by the Purchasing Authority. The Purchasing Authority will explain the patient's responsibilities and confirm the patient’s motivation and suitability for the homecare service.  This will include an verbal assessment of the patient’s home environment or usual location where the services will be delivered by the Contractor. The Contractor must verify home suitability prior to first medicine delivery and/or treatment visit.</t>
  </si>
  <si>
    <r>
      <t xml:space="preserve">The Purchasing Authority will provide the patient with appropriate information about the homecare service and use of their personal data in accordance with the Data Protection Protocol, prior to referring the patient onto the service.
The Contractor will provide the patient further with information about the homecare service and use of their personal data in accordance with the Data Protection Protocol, during the welcome call and prior to establishment of the service. </t>
    </r>
    <r>
      <rPr>
        <sz val="10"/>
        <color rgb="FFFF0000"/>
        <rFont val="Arial"/>
        <family val="2"/>
      </rPr>
      <t xml:space="preserve">
</t>
    </r>
  </si>
  <si>
    <t>The Purchasing Authority will complete and securely transmit to the Contractor, a registration form for each patient being referred for the homecare service. The registration form will give the confirmed or expected activation date for the Homecare Service.</t>
  </si>
  <si>
    <r>
      <t xml:space="preserve">Further to the initial patient suitability and needs assessment, the Contractor is responsible for confirming the patient's suitability for the homecare services.  It is the responsibility of The Contractor to assess the patient’s home environment or other location where the services will be delivered and identify any special needs in an individual patient care plan.
Any issues or additional special needs identified by the Contractor must be notified to the Purchasing Authority within </t>
    </r>
    <r>
      <rPr>
        <sz val="10"/>
        <rFont val="Arial"/>
        <family val="2"/>
      </rPr>
      <t xml:space="preserve">2 </t>
    </r>
    <r>
      <rPr>
        <sz val="10"/>
        <color indexed="8"/>
        <rFont val="Arial"/>
        <family val="2"/>
      </rPr>
      <t xml:space="preserve">working days.  A copy of the completed detailed patient suitability and needs assessment must be provided to the Purchasing Authority for inclusion in the patient's clinical record.  </t>
    </r>
  </si>
  <si>
    <t xml:space="preserve">The Contractor must have processes in place to undertake regular reviews to confirm any alteration in the patient's status, and have processes in place to identify and respond to any change in the patients circumstances that impact on the patient suitability and needs assessment.  </t>
  </si>
  <si>
    <t>The Contractor must have processes in place to ensure the Purchasing Authority is notified of any issue preventing the service activation for a patient on the confirmed activation date, or any patient for whom an expected service activation date has not been confirmed.</t>
  </si>
  <si>
    <t xml:space="preserve">The Contractor is responsible for providing each patient with a homecare service "welcome pack"  within 5 working days of the date the patient is recorded in the Contractor's systems as ready for service activation.  </t>
  </si>
  <si>
    <t xml:space="preserve">The Contractor will implement procedures to ensure the patient receives deliveries containing quantities of medicines and ancillaries for the expected treatment duration in accordance with the medicines pathway and/or administration instructions detailed on the patient's prescription.  </t>
  </si>
  <si>
    <t>The Contractor will be required in exceptional circumstances to provide additional supplies to cover patient holidays and travel away from home  to any address in the UK mainland including islands accessible by road plus the Isle of Wight and the Isles of Scilly.</t>
  </si>
  <si>
    <r>
      <t xml:space="preserve">The following reports should be sent directly to the Contracting Authority by the 10th day of the next calendar month:
</t>
    </r>
    <r>
      <rPr>
        <i/>
        <sz val="10"/>
        <color theme="1"/>
        <rFont val="Arial"/>
        <family val="2"/>
      </rPr>
      <t>• Document No. 2b - Management Information Template
• Document No. 02c</t>
    </r>
    <r>
      <rPr>
        <i/>
        <sz val="10"/>
        <color rgb="FFFF0000"/>
        <rFont val="Arial"/>
        <family val="2"/>
      </rPr>
      <t xml:space="preserve"> </t>
    </r>
    <r>
      <rPr>
        <i/>
        <sz val="10"/>
        <rFont val="Arial"/>
        <family val="2"/>
      </rPr>
      <t>V6.1</t>
    </r>
    <r>
      <rPr>
        <i/>
        <sz val="10"/>
        <color theme="1"/>
        <rFont val="Arial"/>
        <family val="2"/>
      </rPr>
      <t xml:space="preserve"> - Homecare Medicines and Services KPIs collection template</t>
    </r>
    <r>
      <rPr>
        <sz val="10"/>
        <color theme="1"/>
        <rFont val="Arial"/>
        <family val="2"/>
      </rPr>
      <t xml:space="preserve">
</t>
    </r>
    <r>
      <rPr>
        <b/>
        <sz val="10"/>
        <color indexed="8"/>
        <rFont val="Arial"/>
        <family val="2"/>
      </rPr>
      <t xml:space="preserve">
Please indicate Yes / No as to if you comply.   Please note that the inability to comply may result in a bid being unsuccessful.</t>
    </r>
  </si>
  <si>
    <t>Contract Review Meetings will be held with each of the successful Contractors a minimum of 4 times each year, 2 at a local level with the Purchasing Authority and 2 at a National level with all relevant stakeholders.  Framework Monitoring Meetings may be held in place of local Contract Review Meetings.</t>
  </si>
  <si>
    <r>
      <t>The Contractor will comply with all reasonable requests by the Department of Health and Social Care, CMU, the Purchasing Authority and NHS England (or any future organisations they become part of) for management data to be provided in respect of the products and services supplied under this framework. This information is to be provided withi</t>
    </r>
    <r>
      <rPr>
        <sz val="10"/>
        <rFont val="Arial"/>
        <family val="2"/>
      </rPr>
      <t xml:space="preserve">n 10 </t>
    </r>
    <r>
      <rPr>
        <sz val="10"/>
        <color indexed="8"/>
        <rFont val="Arial"/>
        <family val="2"/>
      </rPr>
      <t>working days for ad hoc requests or at a time agreed between the parties.</t>
    </r>
  </si>
  <si>
    <t xml:space="preserve">Where a patient's homecare services is transferred between different contractors, all contractors must follow the Homecare Handbook Appendix 12 - Procedure for transferring patients between homecare services. </t>
  </si>
  <si>
    <t>All prescriptions will be clinically screened and validated by the appropriate clinical pharmacist at the Purchasing Authority before submission to the Contractor for dispensing.</t>
  </si>
  <si>
    <t>Wherever possible, the Purchasing Authority will provide prescriptions for products included in the Commercial Medicines Unit Framework's contract lines and prices.
Whilst prescriptions are routinely written generically, where it is important for a specific brand or manufacturer's product to be supplied the Purchasing Authority will issue a prescription detailing this.
This will be accomplished by showing the brand manufacturer for each specified item each prescription.</t>
  </si>
  <si>
    <t xml:space="preserve">The Contractor must ensure that all prescriptions undergo a final dispensing accuracy check by a registered pharmacist or registered accredited Pharmacy technician, under the supervision of a registered responsible pharmacist, in accordance with current legislation.  </t>
  </si>
  <si>
    <t>The service is to be delivered at a place convenient to the patient.  This may be their home of other suitable community setting e.g. workplace, friend or relative's address, day care centre.</t>
  </si>
  <si>
    <t xml:space="preserve">When the Contractor becomes aware that the confirmed delivery date and time will not be met, they must contact the patient at the earliest opportunity to advise them of the new anticipated time of arrival and/or arrange an alternative delivery date and time. Patient choice of innovative communication methods such as text reminders, online tracking are considered advantageous. </t>
  </si>
  <si>
    <t xml:space="preserve">It is advantageous if patients/carers receive deliveries via the same driver and are informed in advance, if there is a permanent change of driver or if the regular driver is on holiday, or if a courier service is to be used. </t>
  </si>
  <si>
    <t>It is preferable that all collections of returned items are made at the same time as a scheduled product delivery.  If the collection is not taking place at the same time as the delivery, the Contractor must agree a convenient collection time with the patient or carer mirroring the specified delivery service level, and this must be at the Contractor's cost.  If there is exceptional circumstances, this must be agreed with and authorised by the Purchasing Authority.</t>
  </si>
  <si>
    <t>The Contractor is responsible for ensuring servicing and maintenance of all equipment supplied within the Homecare Service in accordance with the recommendations of the manufacturer of the equipment.</t>
  </si>
  <si>
    <t xml:space="preserve">The Contractor must have robust processes to manage requests from the Purchasing Authority and/or Patient for  ancillaries not on the specified Ancillary lists.   Direct Patient requests for ancillaries not on the specified Ancillary list be referred to the Purchasing Authority.  </t>
  </si>
  <si>
    <t>Any non-clinical home visits to be provided as part of the homecare service are listed below, and should be conducted between 08.00 and 18.00   Non-clinical home visits are undertaken by the Contractor only where necessary to meet the terms of this specification.  
-  Equipment installation visit
-  Delivery of heavy items into the patient home
-  Unattended delivery via a Key holding service
The Contractor will ensure escalation contacts are available at all times Home Visits services are being undertaken.
The Purchasing Authority is responsible for assessing the risks associated with non-clinical home visits.   Also see Risk Management section on the Governance Tab.</t>
  </si>
  <si>
    <r>
      <t xml:space="preserve">The Purchasing Authority and Contractor will comply with Appendix 19: Further guidance on managing complaints and incidents within homecare services (Royal Pharmaceutical Society (RPS) Professional Standards for Homecare Services in England.) 
</t>
    </r>
    <r>
      <rPr>
        <b/>
        <sz val="10"/>
        <rFont val="Arial"/>
        <family val="2"/>
      </rPr>
      <t>Please indicate Yes / No as to if you comply.  Please note that the inability to comply, may result in not being successful in your bid.</t>
    </r>
  </si>
  <si>
    <t>The Contractor and Purchasing Authority must ensure all their staff have knowledge of clinical governance and be committed to clinical supervision, customer care and complaints handling.</t>
  </si>
  <si>
    <t xml:space="preserve">The Purchasing Authority will provide appropriate clinical escalation contacts and ensure that an appropriate and suitably medically qualified Practitioner to be available for the Contractors staff to contact between 09.00 and 17.00 and on call medical staff out of hours whilst they are involved in delivery of a clinical intervention. </t>
  </si>
  <si>
    <r>
      <t xml:space="preserve">The Contractor must have a complaints and incidents reporting procedure that differentiates patient safety incidents from other types of complaints and incidents in accordance with Professional Standards for Homecare Services Appendix 19: Further guidance on managing complaints and incidents within homecare services
</t>
    </r>
    <r>
      <rPr>
        <b/>
        <sz val="10"/>
        <color indexed="8"/>
        <rFont val="Arial"/>
        <family val="2"/>
      </rPr>
      <t>Please indicate Yes / No as to if you comply.  Please note that the inability to comply, may result in not being successful in your bid.</t>
    </r>
  </si>
  <si>
    <t xml:space="preserve">The Contractor must have in place robust procedures for receiving, recording, handling and reporting of complaints. </t>
  </si>
  <si>
    <r>
      <t xml:space="preserve">The Contractor must have in place robust procedures for receiving, recording, handling and reporting of patient safety incidents in line with the RPS Handbook for Homecare Services </t>
    </r>
    <r>
      <rPr>
        <i/>
        <sz val="10"/>
        <color indexed="8"/>
        <rFont val="Arial"/>
        <family val="2"/>
      </rPr>
      <t>Appendix 19: Further Guidance on the Managing of Complaints and Incidents within Homecare Services</t>
    </r>
    <r>
      <rPr>
        <sz val="10"/>
        <color indexed="8"/>
        <rFont val="Arial"/>
        <family val="2"/>
      </rPr>
      <t xml:space="preserve"> and associated legislation.
</t>
    </r>
    <r>
      <rPr>
        <b/>
        <sz val="10"/>
        <color indexed="8"/>
        <rFont val="Arial"/>
        <family val="2"/>
      </rPr>
      <t>Please indicate Yes / No as to if you comply.  Please note that the inability to comply, may result in not being successful in your bid</t>
    </r>
    <r>
      <rPr>
        <sz val="10"/>
        <color indexed="8"/>
        <rFont val="Arial"/>
        <family val="2"/>
      </rPr>
      <t>.</t>
    </r>
  </si>
  <si>
    <t xml:space="preserve">The Contractor should operate a similar system for reporting and investigating Patient Safety Incidents as operated in the NHS and as specified in the two Patient Safety Alerts: 
Improving reporting
Learning of medication errors and medical devices incidents issued in March 2014.
The homecare company is responsible for reporting incidents and investigations to the Purchasing Authority and the national reporting and learning service as well as produce a written response to the patient/carer. </t>
  </si>
  <si>
    <r>
      <t xml:space="preserve">The Contractors should have in place robust procedures for receiving, recording, handling and reporting of adverse drug reactions in line with the MHRA legislation on drug reporting (www.MHRA.gov.uk) and RPS Handbook for Homecare Services </t>
    </r>
    <r>
      <rPr>
        <i/>
        <sz val="10"/>
        <rFont val="Arial"/>
        <family val="2"/>
      </rPr>
      <t>Appendix 19: Further Guidance on the Managing of Complaints and Incidents within Homecare Services</t>
    </r>
    <r>
      <rPr>
        <sz val="10"/>
        <rFont val="Arial"/>
        <family val="2"/>
      </rPr>
      <t xml:space="preserve"> and associated legislation.
Any adverse drug reactions reports received from patients or carers or advocates by the Contractor must be reported to the Purchasing Authority and the marketing authorisation holder, at the earliest opportunity and in any case within 1 working day of the report. </t>
    </r>
  </si>
  <si>
    <t>Any defective medicines detected by, or notified to, the Contractor must be reported to the manufacturer of the product or the MHRA in line with current MHRA guidance. In addition, if a Major or Hazardous defect is identified in any product that has been delivered but not administered to a patient, it must be reported to the Purchasing Authority within 2 working days.</t>
  </si>
  <si>
    <t>The Contractor must operate a system of product and batch traceability to facilitate recall of medicines, sterile ancillaries and critical equipment to patient level</t>
  </si>
  <si>
    <t>The Contractor must have a robust process in line with current MHRA guidance must be in place for responding and acting upon recalls initiated by the MHRA or manufacturer of the product. This must cover liaison with the patient and Purchasing Authority, and timely replacement of stock to facilitate continuity of patient treatment wherever possible.</t>
  </si>
  <si>
    <t xml:space="preserve">Any product and/or medicine spoiled, will be collected with both the Purchasing Authority and patient consent, from their home, by the Contractor prior to the next dose and at patient convenience. The Contractor must liaise with the Purchasing Authority to determine if the unusable product and/or medicine should be delivered back to the Purchasing Authority or destroyed. </t>
  </si>
  <si>
    <t>The Purchasing Authority will ensure all patients are informed that their personal information may be shared with the Contractor and other healthcare professionals and may be used to support clinical audit for the purpose of assuring and monitoring the quality of their treatment.</t>
  </si>
  <si>
    <r>
      <t xml:space="preserve">Patient and family confidentiality must be respected at all times.  No patient or carer contact will be made, other than that required by the Contractor in the performance of their duties, or unless specifically requested to do so by the Purchasing Authority.  </t>
    </r>
    <r>
      <rPr>
        <sz val="10"/>
        <rFont val="Arial"/>
        <family val="2"/>
      </rPr>
      <t>No identifiable data will be shared with any third party including Pharmaceutical companies directly.</t>
    </r>
    <r>
      <rPr>
        <sz val="10"/>
        <color rgb="FFFF0000"/>
        <rFont val="Arial"/>
        <family val="2"/>
      </rPr>
      <t xml:space="preserve">  </t>
    </r>
    <r>
      <rPr>
        <sz val="10"/>
        <color indexed="8"/>
        <rFont val="Arial"/>
        <family val="2"/>
      </rPr>
      <t xml:space="preserve">
</t>
    </r>
  </si>
  <si>
    <r>
      <t>In addition to the Section on confidentiality in the</t>
    </r>
    <r>
      <rPr>
        <sz val="10"/>
        <rFont val="Arial"/>
        <family val="2"/>
      </rPr>
      <t xml:space="preserve"> NHS Framework agreement for the supply of goods and the provision of services (Homecare Medicines) </t>
    </r>
    <r>
      <rPr>
        <sz val="10"/>
        <color indexed="8"/>
        <rFont val="Arial"/>
        <family val="2"/>
      </rPr>
      <t>where the Contractor is given access to NHS contract price information from the Purchasing Authority in order to procure medicines on behalf of the NHS, this information is commercially confidential.  Contractors will not pass prices on to any third party including other companies within their group without the express permission of the Purchasing Authority</t>
    </r>
  </si>
  <si>
    <t xml:space="preserve">The Purchasing Authority and the Contractor must have a local risk management policy.  Risks are assessed by the Purchasing Authority and must be deemed to be of an acceptable risk score.  If the Contractor disagrees with the risk assessment of the Purchasing Authority, both parties will work together to reach a consensus view.  </t>
  </si>
  <si>
    <t xml:space="preserve">The Contractor may refuse to provide services which it deems to be unsafe or represents unacceptable risk to patient safety under its local Risk Management Policy.  In such a case the Contractor will work with the Purchasing Authority to find an acceptable alternative to facilitate the patient's care.  </t>
  </si>
  <si>
    <t>The Contractors are required to advise both the Purchasing Authority and NHS England Commercial Medicines Unit (CMU)  as soon as they become aware that they are reaching capacity or a level of growth in patient numbers which has the potential to have a detrimental effect on patient service levels to existing patients on the homecare service.  The Purchasing Authority will work in partnership with the Contractor to maintain service levels to patients at an acceptable level.</t>
  </si>
  <si>
    <t xml:space="preserve">The Contractor will have business continuity and/or  contingency plans in place to adjust supplies for any patients in the event of shortfall in supply of medicines or ancillaries or equipment, vehicle breakdown, emergency planning, adverse weather, pandemic flu, major incident etc. </t>
  </si>
  <si>
    <t xml:space="preserve">Where services are delivered in England, the Contractor must ensure that all staff, including all sub-contractors and couriers, having contact with patients in person, have undergone Disclosure and Barring Service  (DBS) clearance in accordance with the prevailing regulations. 
Where services are delivered in Scotland, the Contractor must ensure that all staff, including sub-contractors and couriers, having contact with patients in person, have completed Disclosure Scotland checks, are members of the PVG Scheme and have an appropriate PVG Scheme Record updated as required. 
Contractors will bear the cost of carrying out these checks.
</t>
  </si>
  <si>
    <t>The Contractor must have policies on the following and must ensure that all staff comply with them. Where national guidelines are in place it is mandatory that these are adopted. Where National guidelines are not in place or if the Contractor is unsure, then the Contractor must liaise with the Purchasing Authority to confirm mutually acceptable guidelines.
• Health and safety
• Confidentiality 
• Data protection
• Acceptance of gifts
• Patient safety incident reporting policy
• Safeguarding vulnerable people policy
• Equality Policy</t>
  </si>
  <si>
    <t>The Contractor will have processes and procedures in place to ensure these are regularly updated.  Contracts must include an ability to identify those staff which require review.</t>
  </si>
  <si>
    <r>
      <t xml:space="preserve">With reference to the above specification point, please describe how you will do this.
</t>
    </r>
    <r>
      <rPr>
        <sz val="10"/>
        <color indexed="8"/>
        <rFont val="Arial"/>
        <family val="2"/>
      </rPr>
      <t>The</t>
    </r>
    <r>
      <rPr>
        <b/>
        <sz val="10"/>
        <color indexed="8"/>
        <rFont val="Arial"/>
        <family val="2"/>
      </rPr>
      <t xml:space="preserve"> </t>
    </r>
    <r>
      <rPr>
        <sz val="10"/>
        <rFont val="Arial"/>
        <family val="2"/>
      </rPr>
      <t>Contractor should provide copies of their staff training and competency assessments, including details on how the Contractor ensures these are completed and kept up to date.</t>
    </r>
  </si>
  <si>
    <t>Additional Training and Competence provisions for Contractor's Staff who are providing Clinical Services</t>
  </si>
  <si>
    <t>The Contractor must ensure all their staff have knowledge of clinical governance and be committed to clinical supervision, customer care and complaints handling.</t>
  </si>
  <si>
    <t xml:space="preserve">The Contractor must ensure any new staff or staff moving between roles are trained accordingly prior to taking responsibility for delivery of the homecare services.  Where staff  are in training, it is anticipated that they will be supervised until they have been formally assessed and deemed competent.   </t>
  </si>
  <si>
    <t>The Contractor will be able to receive orders transmitted by secure electronic means.</t>
  </si>
  <si>
    <t xml:space="preserve">The Contractor will be responsible for the ordering, receipt, control and payment for all medicinal products and ancillaries and will be responsible for the maintenance of adequate stock levels to satisfactorily meet the requirements of this framework. </t>
  </si>
  <si>
    <t xml:space="preserve">The Contractor will be able to submit Invoices electronically by secure means.  Where patient identifiable data is included transmission must be via approved methods that are IGT Level 2 compliant or otherwise specified in the Data Sharing or Data Processing agreement between the Contractor and the Purchasing Authority. </t>
  </si>
  <si>
    <t>All invoices will be supported by proof of delivery unless specifically agreed with the Purchasing Authority i.e. cases where a key holding arrangement is in place.  Acceptable proof should normally be provided by means of a patient or carer/representative signature on either a paper document intended for the purpose or via a digital device.  Where an electronic signature is captured a mechanism shall exist such that a copy or facsimile thereof may be provided to the Trust. In order to reduce environmental impact contractors may make electronic images available providing such systems meet acceptable NHS information security guidelines.</t>
  </si>
  <si>
    <r>
      <t xml:space="preserve">The Contractor is to provide a service available to the Purchasing Authority for resolution of service queries, complaints and contract management.  The following attributes are the minimum requirements:
• Contractor's staff to be available by telephone between </t>
    </r>
    <r>
      <rPr>
        <b/>
        <sz val="10"/>
        <rFont val="Arial"/>
        <family val="2"/>
      </rPr>
      <t>09:00hrs and 17:00hrs</t>
    </r>
    <r>
      <rPr>
        <sz val="10"/>
        <rFont val="Arial"/>
        <family val="2"/>
      </rPr>
      <t xml:space="preserve"> weekdays with answer phone outside those hours 
• This telephone number should be a different number to the patient helpline number
• secure e-mail for exchange of patient identifiable information
• named contract manager and deputy</t>
    </r>
  </si>
  <si>
    <r>
      <t xml:space="preserve">The Contractor will accept the transmission or transfer of prescriptions from the Purchasing Authority via approved methods that are compliant with The Data Security and Protection Toolkit Standard (DSPT), for example nhs.net,  or documented and controlled via data processing or data sharing agreements between parties. 
</t>
    </r>
    <r>
      <rPr>
        <b/>
        <sz val="10"/>
        <rFont val="Arial"/>
        <family val="2"/>
      </rPr>
      <t/>
    </r>
  </si>
  <si>
    <r>
      <t xml:space="preserve">The supplier will be registered with The Data Security and Protection Toolkit Standard (DSPT) and will provide evidence of accreditation to the toolkit. 
</t>
    </r>
    <r>
      <rPr>
        <b/>
        <sz val="10"/>
        <rFont val="Arial"/>
        <family val="2"/>
      </rPr>
      <t>Please indicate Yes / No as to if you comply.  Please note that the inability to comply may result in a bid being unsuccessful.</t>
    </r>
  </si>
  <si>
    <r>
      <t xml:space="preserve">Where patient data is transferred between the Contractor and any sub-contractor, data processing or </t>
    </r>
    <r>
      <rPr>
        <sz val="10"/>
        <rFont val="Arial"/>
        <family val="2"/>
      </rPr>
      <t>data sharing agreements</t>
    </r>
    <r>
      <rPr>
        <sz val="10"/>
        <color indexed="36"/>
        <rFont val="Arial"/>
        <family val="2"/>
      </rPr>
      <t xml:space="preserve"> </t>
    </r>
    <r>
      <rPr>
        <sz val="10"/>
        <color indexed="8"/>
        <rFont val="Arial"/>
        <family val="2"/>
      </rPr>
      <t xml:space="preserve">must be in place between the parties unless that sub-contractor also can provide evidence of accreditation to The Data Security and Protection Toolkit Standard (DSPT).  
Evidence of agreements with relevant sub-contractors must be provided by the Contractor.
</t>
    </r>
    <r>
      <rPr>
        <sz val="10"/>
        <color indexed="8"/>
        <rFont val="Arial"/>
        <family val="2"/>
      </rPr>
      <t xml:space="preserve"> </t>
    </r>
  </si>
  <si>
    <t>With the co-operation of the patient or carer, The Contractor will undertake a stock check of medicines, ancillaries and equipment either over the phone or by email. 
Discrepancies in stock levels must be reported to the Purchasing Authority within 5 working days.</t>
  </si>
  <si>
    <t xml:space="preserve">Under sections 3 and 6 of the Health and Safety at Work Act 1974 there is a duty to protect people not in a company's (the Contractor's) employment who may be affected by handling loads that the contractor have supplied.
Therefore it is good practice for manufacturers and suppliers to mark weights (and, if relevant, information about the heaviest side) on loads if this can be done easily. 
Please see:
</t>
  </si>
  <si>
    <t xml:space="preserve">Records of routine equipment maintenance (as per manufacturers guidance) as well as equipment failure, the actions taken and time period for resolution must be kept by the Contractor and a summary supplied to the Purchasing Authority on a annual basis, or more frequently on request. </t>
  </si>
  <si>
    <t xml:space="preserve">Patients have responsibility to use equipment in accordance with the instructions provided.  The Contractor should provide the manufacturer's manual on how to use the equipment, if requested to do so by the Purchasing Authority.  A telephone helpline number should be provided.  We would welcome the use of innovative formats, to suit the requirements of the individual patient and carers. </t>
  </si>
  <si>
    <t>The Contractor must have a robust process for managing initial supplies and replenishment of ancillaries to ensure continuity of patient treatment.  It is the Contractor’s responsibility to check stock levels by contacting the patient by phone or by the attending nurse ahead of the planned delivery.  There should always be 2 weeks worth of consumables available, and stock should be rotated. It is as important to avoid over stocking as it is under stocking.  No delivery fee will be paid for the separate delivery of ancillaries, without the specific authorisation from the Purchasing Authority, as these should be delivered with the relevant medicine.</t>
  </si>
  <si>
    <t xml:space="preserve">On receipt of the registration form, the Contractor will log the patient into their systems identifying the service elements. The contractor may identify special needs on an individual patient care plan. Any safety concerns or additional costs for product or service items not included in this specification raised with the Purchasing Authority before the patient is designated as ready for service activation. The Contractor has the right to decline to accept patients with additional special needs onto the homecare service.
The patient's details should be recorded in the Contractor's systems and be ready for service activation within 5 working days subject to the timely receipt of the initial prescription and purchase order as detailed in the specification. </t>
  </si>
  <si>
    <t xml:space="preserve">The Purchasing Authority will complete and securely transmit to the Contractor, an initial prescription for medicines, ancillaries and equipment lists required for the first treatment period. A specified quantity of safety stock and its associated purchase order must also be included in the initial delivery.  Where an expected service activation date is provided on the registration form, the initial prescription will provide the confirmed service activation date.  The hard copy (original) prescription and purchase order will be provided at the same time as the registration form or at least 5 working days before the confirmed service activation date.  </t>
  </si>
  <si>
    <t>The homecare service "welcome pack’  will detail useful and helpful information for patients and carers, this should include:
• Welcome to the service
• The roles of any of the Contractor's staff they will encounter during the service
• Therapy information – description of service, deliveries, equipment, visits and their responsibilities as appropriate to their Medicines Pathway
• How to arrange deliveries or visits
• How to handle and store medicines, e.g. use equipment provided 
• How to access patient support services provided
• Patient Services opening hours, out of hours and emergency contacts
• Who to contact if... e.g. running short of medicines or ancillaries 
• What to do if... e.g. clinical adverse event occurs, equipment fails
• How their confidentiality will be maintained and personal data used
• How to complain about the homecare service
• Provide opportunity for a patient to request an alternative and/or additional delivery address in the local vicinity e.g.: work place.</t>
  </si>
  <si>
    <t>The Contractor will provide general details of the travel advice that may be available within patient "welcome packs". This will include:  
•Instructions on how patients request alternative delivery to any address in the UK mainland including islands accessible by road plus the Isle of Wight and the Isles of Scilly.
• Instructions regarding how patients are responsible for working jointly with Contractors and Purchasing Authorities to make arrangements for travel, including a pre-travel patient action check-list
• Advice on packaging certain medicines for transportation</t>
  </si>
  <si>
    <t>Patients are required to provide at least 4 weeks notice of travel plans within the UK in order that the Contractor can make necessary arrangements for service delivery. 
If patients are planning to travel abroad, and notify the Contractor, the Contractor will notify the Purchasing Authority at least 4 weeks in advance of the departure date.  
The patient is responsible for obtaining appropriate medical insurance which will allow them to obtain appropriate medical advice and treatment locally and to cover any unplanned events. The Contractor may be contacted to provide assistance, however there is no responsibility to get medicines or ancillaries to the patient should the patient not be able to return home as planned.
Contractors should make this information available within the patient welcome pack.</t>
  </si>
  <si>
    <t>Do  you comply with Specification?  Paragraph by paragraph : Select Yes or no for specification items</t>
  </si>
  <si>
    <t xml:space="preserve">Contractor's Answer (or file reference to separate document with answer / requested documentation)
</t>
  </si>
  <si>
    <t xml:space="preserve">Adjudication Weighting  </t>
  </si>
  <si>
    <t xml:space="preserve">Adjudication Weighting Score </t>
  </si>
  <si>
    <t xml:space="preserve">Evidence Level </t>
  </si>
  <si>
    <t xml:space="preserve">Adjudication of Contractors Response </t>
  </si>
  <si>
    <t xml:space="preserve">Adjudication Score </t>
  </si>
  <si>
    <t xml:space="preserve">Weighted Adjudication Result </t>
  </si>
  <si>
    <t xml:space="preserve">% Weighted Adjudication Result </t>
  </si>
  <si>
    <t xml:space="preserve">Maximum Adjudication Score </t>
  </si>
  <si>
    <t xml:space="preserve">Maximum possible Score for this item </t>
  </si>
  <si>
    <t xml:space="preserve">Max % score for individual section </t>
  </si>
  <si>
    <t xml:space="preserve">Max % score for entire offer </t>
  </si>
  <si>
    <t xml:space="preserve">Calculation of  percentage of   positive compliance responses  </t>
  </si>
  <si>
    <t>N/A</t>
  </si>
  <si>
    <t>Contractor's Answer (or file reference to separate document with answer / requested documentation)</t>
  </si>
  <si>
    <t>Adjudication of Contractors Response</t>
  </si>
  <si>
    <t>Adjudication Score</t>
  </si>
  <si>
    <t>Weighted Adjudication Result</t>
  </si>
  <si>
    <t>% Weighted Adjudication Result</t>
  </si>
  <si>
    <t>Maximum Adjudication Score</t>
  </si>
  <si>
    <t>Maximum possible Score for this item</t>
  </si>
  <si>
    <t>Max % score for individual section</t>
  </si>
  <si>
    <t>Max % score for entire offer</t>
  </si>
  <si>
    <t xml:space="preserve">Overall Score </t>
  </si>
  <si>
    <t>Overall Score</t>
  </si>
  <si>
    <t>OFFICIAL SENSITIVE - COMMERCIAL</t>
  </si>
  <si>
    <t>©NHS England 2019</t>
  </si>
  <si>
    <t>5d_c</t>
  </si>
  <si>
    <t>5d_1</t>
  </si>
  <si>
    <t>5d_2</t>
  </si>
  <si>
    <t>5d_3</t>
  </si>
  <si>
    <t>Document 5d - Equipment and Ancillary</t>
  </si>
  <si>
    <t>5f_1</t>
  </si>
  <si>
    <t>5f_2</t>
  </si>
  <si>
    <t>5f_3</t>
  </si>
  <si>
    <t>5f_8</t>
  </si>
  <si>
    <t>5f_9</t>
  </si>
  <si>
    <t>5f_10</t>
  </si>
  <si>
    <t>5f_11</t>
  </si>
  <si>
    <t>Document 5f - Governance</t>
  </si>
  <si>
    <t>Document 5e - Clinical Services &amp; Home Visits</t>
  </si>
  <si>
    <t>Specification, Compliance or Adjudication Point</t>
  </si>
  <si>
    <t>5a_1.1s</t>
  </si>
  <si>
    <t>5a_1.2s</t>
  </si>
  <si>
    <t>5a_1.3s</t>
  </si>
  <si>
    <t>5a_1.4s</t>
  </si>
  <si>
    <t>5a_1.5s</t>
  </si>
  <si>
    <t>5a_1.6s</t>
  </si>
  <si>
    <t>5a_1.6aq</t>
  </si>
  <si>
    <t>5a_1.7s</t>
  </si>
  <si>
    <t>5a_1.8s</t>
  </si>
  <si>
    <t>5a_1.9s</t>
  </si>
  <si>
    <t>5a_1.9aq</t>
  </si>
  <si>
    <t>5a_1.10s</t>
  </si>
  <si>
    <t>5a_1.10aq</t>
  </si>
  <si>
    <t>5a_1.11s</t>
  </si>
  <si>
    <t>5a_1.12s</t>
  </si>
  <si>
    <t>5a_3.1s</t>
  </si>
  <si>
    <t>5a_3.2s</t>
  </si>
  <si>
    <t>5a_3.3s</t>
  </si>
  <si>
    <t>5a_3.4s</t>
  </si>
  <si>
    <t>5a_3.5s</t>
  </si>
  <si>
    <t>5a_3.6s</t>
  </si>
  <si>
    <t>5a_3.6aq</t>
  </si>
  <si>
    <t>5a_3.7s</t>
  </si>
  <si>
    <t>5a_3.7aq</t>
  </si>
  <si>
    <t>5a_3.8s</t>
  </si>
  <si>
    <t>5a_3.8aq</t>
  </si>
  <si>
    <t>5a_4.1s</t>
  </si>
  <si>
    <t>5a_4.2s</t>
  </si>
  <si>
    <t>5a_4.3s</t>
  </si>
  <si>
    <t>5a_4.3aq</t>
  </si>
  <si>
    <t>5a_4.4s</t>
  </si>
  <si>
    <t>5a_4.4aq</t>
  </si>
  <si>
    <t>5a_4.5s</t>
  </si>
  <si>
    <t>5a_4.5aq</t>
  </si>
  <si>
    <t>5a_4.6s</t>
  </si>
  <si>
    <t>5a_5.1s</t>
  </si>
  <si>
    <t>5a_5.2s</t>
  </si>
  <si>
    <t>5a_6.1s</t>
  </si>
  <si>
    <t>5a_6.2s</t>
  </si>
  <si>
    <t>5a_6.3s</t>
  </si>
  <si>
    <t>5a_6.4s</t>
  </si>
  <si>
    <t>5a_7.2s</t>
  </si>
  <si>
    <t>5a_8.1s</t>
  </si>
  <si>
    <t>5a_8.2s</t>
  </si>
  <si>
    <t>5a_8.3s</t>
  </si>
  <si>
    <t>5a_8.3aq</t>
  </si>
  <si>
    <t>5a_8.4s</t>
  </si>
  <si>
    <t>5a_9.1s</t>
  </si>
  <si>
    <t>5a_9.1aq</t>
  </si>
  <si>
    <t>5a_9.2s</t>
  </si>
  <si>
    <t>5a_9.3s</t>
  </si>
  <si>
    <t>5a_10.1s</t>
  </si>
  <si>
    <t>5a_10.2s</t>
  </si>
  <si>
    <t>5a_10.3s</t>
  </si>
  <si>
    <t>5a_10.3aq</t>
  </si>
  <si>
    <t>5a_11.1s</t>
  </si>
  <si>
    <t>5a_11.3s</t>
  </si>
  <si>
    <t>5a_11.4s</t>
  </si>
  <si>
    <t>5a_11.5s</t>
  </si>
  <si>
    <t>5a_11.6s</t>
  </si>
  <si>
    <t>5a_11.7s</t>
  </si>
  <si>
    <t>5a_11.8s</t>
  </si>
  <si>
    <t>5a_12.1s</t>
  </si>
  <si>
    <t>5a_12.2s</t>
  </si>
  <si>
    <t>5a_12.3s</t>
  </si>
  <si>
    <t>5a_12.4s</t>
  </si>
  <si>
    <t>5a_12.4aq</t>
  </si>
  <si>
    <t>5a_12.5s</t>
  </si>
  <si>
    <t>5a_12.6s</t>
  </si>
  <si>
    <t>5a_12.6aq</t>
  </si>
  <si>
    <t>5a_13.1s</t>
  </si>
  <si>
    <t>5a_13.1aq</t>
  </si>
  <si>
    <t>5a_13.2s</t>
  </si>
  <si>
    <t>5a_13.2aq</t>
  </si>
  <si>
    <t>5a_14.1s</t>
  </si>
  <si>
    <t>5a_8.1aq</t>
  </si>
  <si>
    <t>5b_1.1s</t>
  </si>
  <si>
    <t>5b_1.2s</t>
  </si>
  <si>
    <t>5b_1.3s</t>
  </si>
  <si>
    <t>5b_1.4s</t>
  </si>
  <si>
    <t>5b_1.5s</t>
  </si>
  <si>
    <t>5b_1.6s</t>
  </si>
  <si>
    <t>5b_1.7s</t>
  </si>
  <si>
    <t>5b_1.8s</t>
  </si>
  <si>
    <t>5b_1.9s</t>
  </si>
  <si>
    <t>5b_2.1s</t>
  </si>
  <si>
    <t>5b_2.1aq</t>
  </si>
  <si>
    <t>5b_2.2s</t>
  </si>
  <si>
    <t>5b_2.3s</t>
  </si>
  <si>
    <t>5b_2.3aq</t>
  </si>
  <si>
    <t>5b_2.4s</t>
  </si>
  <si>
    <t>5b_2.5s</t>
  </si>
  <si>
    <t>5b_2.6s</t>
  </si>
  <si>
    <t>5b_2.7s</t>
  </si>
  <si>
    <t>5b_2.8s</t>
  </si>
  <si>
    <t>5b_2.9s</t>
  </si>
  <si>
    <t>5b_2.9aq</t>
  </si>
  <si>
    <t>5b_3.1s</t>
  </si>
  <si>
    <t>5b_3.2s</t>
  </si>
  <si>
    <t>5b_3.3s</t>
  </si>
  <si>
    <t>5b_3.4s</t>
  </si>
  <si>
    <t>5c_1.1s</t>
  </si>
  <si>
    <t>5c_2.1s</t>
  </si>
  <si>
    <t>5c_2.2s</t>
  </si>
  <si>
    <t>5c_2.2aq</t>
  </si>
  <si>
    <t>5c_2.3s</t>
  </si>
  <si>
    <t>5c_2.4s</t>
  </si>
  <si>
    <t>5c_2.4aq</t>
  </si>
  <si>
    <t>5c_3.1s</t>
  </si>
  <si>
    <t>5c_3.2s</t>
  </si>
  <si>
    <t>5c_3.3s</t>
  </si>
  <si>
    <t>5c_3.3aq</t>
  </si>
  <si>
    <t>5c_3.4s</t>
  </si>
  <si>
    <t>5c_3.5s</t>
  </si>
  <si>
    <t>5c_3.5aq</t>
  </si>
  <si>
    <t>5c_3.6s</t>
  </si>
  <si>
    <t>5c_4.1s</t>
  </si>
  <si>
    <t>5c_4.2s</t>
  </si>
  <si>
    <t>5c_4.2aq</t>
  </si>
  <si>
    <t>5c_4.3s</t>
  </si>
  <si>
    <t>5c_4.4s</t>
  </si>
  <si>
    <t>5c_4.5s</t>
  </si>
  <si>
    <t>5c_4.6s</t>
  </si>
  <si>
    <t>5c_5.1s</t>
  </si>
  <si>
    <t>5c_5.2s</t>
  </si>
  <si>
    <t>5c_6.1s</t>
  </si>
  <si>
    <t>5d_1.1s</t>
  </si>
  <si>
    <t>5d_1.3s</t>
  </si>
  <si>
    <t>5d_1.4s</t>
  </si>
  <si>
    <t>5d_1.6s</t>
  </si>
  <si>
    <t>5d_1.6aq</t>
  </si>
  <si>
    <t>5d_1.7s</t>
  </si>
  <si>
    <t>5d_2.1s</t>
  </si>
  <si>
    <t>5d_2.2s</t>
  </si>
  <si>
    <t>5d_2.3s</t>
  </si>
  <si>
    <t>5d_3.1s</t>
  </si>
  <si>
    <t>5d_3.2s</t>
  </si>
  <si>
    <t>5d_3.3s</t>
  </si>
  <si>
    <t>5d_3.3aq</t>
  </si>
  <si>
    <t>5d_3.4s</t>
  </si>
  <si>
    <t>5d_3.4aq</t>
  </si>
  <si>
    <t>5d_3.5s</t>
  </si>
  <si>
    <t>5d_3.6s</t>
  </si>
  <si>
    <t>5f_1.1c</t>
  </si>
  <si>
    <t>5f_1.2c</t>
  </si>
  <si>
    <t>5f_2.2s</t>
  </si>
  <si>
    <t>5f_2.1s</t>
  </si>
  <si>
    <t>5f_2.3s</t>
  </si>
  <si>
    <t>5f_2.4s</t>
  </si>
  <si>
    <t>5f_2.5s</t>
  </si>
  <si>
    <t>5f_2.6s</t>
  </si>
  <si>
    <t>5f_3.1s</t>
  </si>
  <si>
    <t>5f_3.2s</t>
  </si>
  <si>
    <t>5f_4.1c</t>
  </si>
  <si>
    <t>5f_4.2s</t>
  </si>
  <si>
    <t>5f_5.1s</t>
  </si>
  <si>
    <t>5f_6.1s</t>
  </si>
  <si>
    <t>5f_6.2s</t>
  </si>
  <si>
    <t>5f_6.3s</t>
  </si>
  <si>
    <t>5f_6.3aq</t>
  </si>
  <si>
    <t>5f_6.4s</t>
  </si>
  <si>
    <t>5f_6.5s</t>
  </si>
  <si>
    <t>5f_7.1s</t>
  </si>
  <si>
    <t>5f_7.2s</t>
  </si>
  <si>
    <t>5f_7.3c</t>
  </si>
  <si>
    <t>5f_7.4s</t>
  </si>
  <si>
    <t>5f_7.5s</t>
  </si>
  <si>
    <t>5f_7.5aq</t>
  </si>
  <si>
    <t>5f_7.6s</t>
  </si>
  <si>
    <t>5f_7.7s</t>
  </si>
  <si>
    <t>5f_8.1s</t>
  </si>
  <si>
    <t>5f_8.2s</t>
  </si>
  <si>
    <t>5f_8.2aq</t>
  </si>
  <si>
    <t>5f_9.1s</t>
  </si>
  <si>
    <t>5f_9.2s</t>
  </si>
  <si>
    <t>5f_9.2aq</t>
  </si>
  <si>
    <t>5f_10.1s</t>
  </si>
  <si>
    <t>5f_10.2s</t>
  </si>
  <si>
    <t>5f_11.1s</t>
  </si>
  <si>
    <t>5f_11.2s</t>
  </si>
  <si>
    <t>5f_11.2aq</t>
  </si>
  <si>
    <t>5f_11.3s</t>
  </si>
  <si>
    <t>5f_11.3aq</t>
  </si>
  <si>
    <t>5f_12</t>
  </si>
  <si>
    <t>5f_12.1s</t>
  </si>
  <si>
    <t>5f_12.1aq</t>
  </si>
  <si>
    <t>5f_12.2s</t>
  </si>
  <si>
    <t>5f_12.2aq</t>
  </si>
  <si>
    <t>5f_12.3s</t>
  </si>
  <si>
    <t>5f_12.3aq</t>
  </si>
  <si>
    <t>5f_12.4s</t>
  </si>
  <si>
    <t>5f_12.4aq</t>
  </si>
  <si>
    <t>5e_1</t>
  </si>
  <si>
    <t>5e_1.1s</t>
  </si>
  <si>
    <t>5e_1.1aq</t>
  </si>
  <si>
    <t>5e_1.2s</t>
  </si>
  <si>
    <t>5e_1.3s</t>
  </si>
  <si>
    <t>5e_1.4s</t>
  </si>
  <si>
    <t>5e_1.5s</t>
  </si>
  <si>
    <t>5e_1.6s</t>
  </si>
  <si>
    <t>5e_1.6aq</t>
  </si>
  <si>
    <t>5e_2</t>
  </si>
  <si>
    <t>5e_2.1s</t>
  </si>
  <si>
    <t>5e_2.1aq</t>
  </si>
  <si>
    <t>5g_c</t>
  </si>
  <si>
    <t>5g_1</t>
  </si>
  <si>
    <t>5g_1.1s</t>
  </si>
  <si>
    <t>5g_2</t>
  </si>
  <si>
    <t>5g_2.1s</t>
  </si>
  <si>
    <t>5g_2.1aq</t>
  </si>
  <si>
    <t>5g_3</t>
  </si>
  <si>
    <t>5g_3.1s</t>
  </si>
  <si>
    <t>5g_3.2s</t>
  </si>
  <si>
    <t>5g_3.3s</t>
  </si>
  <si>
    <t>5g_3.3aq</t>
  </si>
  <si>
    <t>5g_3.4s</t>
  </si>
  <si>
    <t>5g_3.5s</t>
  </si>
  <si>
    <t>5g_4</t>
  </si>
  <si>
    <t>5g_4.1s</t>
  </si>
  <si>
    <t>5g_4.1aq</t>
  </si>
  <si>
    <t>5g_4.2s</t>
  </si>
  <si>
    <t>5g_4.3s</t>
  </si>
  <si>
    <t>5g_4.4s</t>
  </si>
  <si>
    <t>5g_5</t>
  </si>
  <si>
    <t>5g_5.1s</t>
  </si>
  <si>
    <t>5g_6</t>
  </si>
  <si>
    <t>5g_6.1s</t>
  </si>
  <si>
    <t>5g_7</t>
  </si>
  <si>
    <t>5g_7.1s</t>
  </si>
  <si>
    <t>The equipment to be provided as part of the service is listed in Tab 5h Equipment List.  The Purchasing Authority will specify what equipment is required for individual patients, dependent on the therapy they are prescribed.</t>
  </si>
  <si>
    <r>
      <rPr>
        <b/>
        <sz val="10"/>
        <rFont val="Arial"/>
        <family val="2"/>
      </rPr>
      <t>Frequency of Delivery</t>
    </r>
    <r>
      <rPr>
        <sz val="10"/>
        <rFont val="Arial"/>
        <family val="2"/>
      </rPr>
      <t xml:space="preserve">
The frequency of deliveries will usually be 4 or 12 weekly for patients dependent on treatment.  Please refer to Document 6 - Offer Schedule for full details.
</t>
    </r>
  </si>
  <si>
    <r>
      <rPr>
        <b/>
        <sz val="10"/>
        <rFont val="Arial"/>
        <family val="2"/>
      </rPr>
      <t>Delivery Services Scope</t>
    </r>
    <r>
      <rPr>
        <sz val="10"/>
        <rFont val="Arial"/>
        <family val="2"/>
      </rPr>
      <t xml:space="preserve">
This Framework agreement is for the supply of dispensing and delivery of products to treat patients with Pulmonary Hypertension by Trusts based in England. The delivery location will usually be the patient’s home or other choice of location, such as work address. 
Patients may live anywhere in the UK.  The Contractor will be required to provide deliveries to any address in the UK  mainland including islands accessible by road plus Northern Ireland, the Isle of Wight and the Isles of Scilly. </t>
    </r>
  </si>
  <si>
    <t>Please see below a summary of active patient numbers taken from the National Pulmonary Hypertension, 9th Annual Report (published 25 October 2018). 
(Link to report provided below.)  
This is being provided for information only, and does not estimate any future patient numbers.</t>
  </si>
  <si>
    <t>National Pulmonary Hypertension Audit - 2018 can be found:</t>
  </si>
  <si>
    <t>Document No. 5a - PH Medicines Pathway</t>
  </si>
  <si>
    <r>
      <rPr>
        <b/>
        <sz val="10"/>
        <rFont val="Arial"/>
        <family val="2"/>
      </rPr>
      <t>IMPORTANT</t>
    </r>
    <r>
      <rPr>
        <sz val="10"/>
        <rFont val="Arial"/>
        <family val="2"/>
      </rPr>
      <t xml:space="preserve">
The first question in each of these tabs is a Compliance question, asking the Contractor to confirm that they can comply with all the specification points that do not have specific adjudication questions attached to them.  Please indicate</t>
    </r>
    <r>
      <rPr>
        <b/>
        <sz val="10"/>
        <rFont val="Arial"/>
        <family val="2"/>
      </rPr>
      <t xml:space="preserve"> 'Yes'</t>
    </r>
    <r>
      <rPr>
        <sz val="10"/>
        <rFont val="Arial"/>
        <family val="2"/>
      </rPr>
      <t xml:space="preserve"> in the Contractor response box if you can meet these points.    
Please be aware that all adjudication question responses in this Specification will be referenced during evaluation against the Award Criteria detailed in </t>
    </r>
    <r>
      <rPr>
        <b/>
        <sz val="10"/>
        <rFont val="Arial"/>
        <family val="2"/>
      </rPr>
      <t xml:space="preserve">Document 02a Award Criteria. 
Debrief feedback will only be provided for below average scoring. </t>
    </r>
  </si>
  <si>
    <t>There are Specification Points, Compliance Questions and Adjudication Questions in the Specification - please see definitions below.</t>
  </si>
  <si>
    <r>
      <rPr>
        <b/>
        <sz val="12"/>
        <rFont val="Arial"/>
        <family val="2"/>
      </rPr>
      <t>Adjudication Questions</t>
    </r>
    <r>
      <rPr>
        <sz val="10"/>
        <rFont val="Arial"/>
        <family val="2"/>
      </rPr>
      <t xml:space="preserve">
These are questions that refer to a specification point (usually directly above although there are exceptions where the adjudication point refers to a number of specification points above so please ensure you read the question carefully).  The answer is to be provided in the 'Contractor Response' box Column E (pale yellow), and any supporting documents (whether specifically asked for or volunteered to aid the answering of the question) should be referenced in this box and uploaded using the file naming protocols, which are detailed below.</t>
    </r>
    <r>
      <rPr>
        <b/>
        <sz val="10"/>
        <rFont val="Arial"/>
        <family val="2"/>
      </rPr>
      <t xml:space="preserve"> 
Please Note:
That only documents clearly referenced in an answer to a question can be considered in adjudication of that question.  
When providing documents as evidence please ensure you highlight the relevant information within the document provided. </t>
    </r>
  </si>
  <si>
    <r>
      <rPr>
        <b/>
        <sz val="10"/>
        <rFont val="Arial"/>
        <family val="2"/>
      </rPr>
      <t>Clarification for Suppliers</t>
    </r>
    <r>
      <rPr>
        <sz val="10"/>
        <rFont val="Arial"/>
        <family val="2"/>
      </rPr>
      <t xml:space="preserve">
Specification and Compliance questions (other than the overall compliance question) will contribute to the percentage for your compliance; in the column heading "Do you comply with Specification?  Paragraph by paragraph".   These are purely to act as an aide for yourselves so that you know you have completed each question.  They do not form any part of the overall scoring.
</t>
    </r>
  </si>
  <si>
    <t>Please Note:
Some specification points within the various tabs require a written response or documentary evidence; the supplier's name, followed by the specification reference number must be referenced in any documentary evidence uploaded.   The uploaded document must also be named following the Naming Protocol below.  If you are attaching a larger document of which the answer is only on 1 or 2 pages (for example) please mark clearly what page numbers or relevant text within the document with regards to your answer.</t>
  </si>
  <si>
    <r>
      <rPr>
        <b/>
        <sz val="10"/>
        <rFont val="Arial"/>
        <family val="2"/>
      </rPr>
      <t>Loading PDF Attachments onto Bravo</t>
    </r>
    <r>
      <rPr>
        <b/>
        <sz val="10"/>
        <color indexed="10"/>
        <rFont val="Arial"/>
        <family val="2"/>
      </rPr>
      <t xml:space="preserve">
</t>
    </r>
  </si>
  <si>
    <t>Only the first 1000 characters entered into text boxes will be taken into consideration during evaluation; for anything longer please submit a PDF file onto Bravo. However to help with the evaluation process please avoid answering questions by repeatedly referencing PDF attachments.  When answering by PDF, please put the filename(s) reference in the answer box relating to that point in the specification.  It also helps, where applicable,  if you can advise which page/section of the uploaded document is relevant to your answer.</t>
  </si>
  <si>
    <t xml:space="preserve">PDF documents submitted must not be locked i.e. so they can be searched. These documents will be held securely such that the master copy cannot be changed.
</t>
  </si>
  <si>
    <r>
      <rPr>
        <b/>
        <sz val="10"/>
        <rFont val="Arial"/>
        <family val="2"/>
      </rPr>
      <t>Naming Protocol</t>
    </r>
    <r>
      <rPr>
        <sz val="10"/>
        <rFont val="Arial"/>
        <family val="2"/>
      </rPr>
      <t xml:space="preserve">
When providing PDF attachments, it is mandatory to follow the naming protocol below:
SupplierName_[QuestionRef]_Subject.pdf
Offeror's should name each attachment commencing with their Supplier name and the Specification Reference, replacing the full stop with an underscore. e.g. SupplierName_5a_4_3a_Welcome Pack.pdf
The subject is not mandatory, but can be useful.
</t>
    </r>
  </si>
  <si>
    <r>
      <t xml:space="preserve"> It is an Offeror's responsibility to ensure that all REQUIRED attachments have been uploaded onto Bravo before the deadline: </t>
    </r>
    <r>
      <rPr>
        <b/>
        <sz val="14"/>
        <color rgb="FFFF0000"/>
        <rFont val="Arial"/>
        <family val="2"/>
      </rPr>
      <t>13:00 on 21 Novemeber 2019</t>
    </r>
  </si>
  <si>
    <t>Document No. 02c V6.1 - Homecare Medicines and Services KPIs collection template</t>
  </si>
  <si>
    <t>Appendix A - Monthly Homecare report</t>
  </si>
  <si>
    <t>Appendix B  - Example of Invoice Layout</t>
  </si>
  <si>
    <t>Please note that this specification refers to other documents in the ITO pack, namely:</t>
  </si>
  <si>
    <r>
      <t>The following example documents</t>
    </r>
    <r>
      <rPr>
        <b/>
        <sz val="10"/>
        <color rgb="FFFF0000"/>
        <rFont val="Arial"/>
        <family val="2"/>
      </rPr>
      <t xml:space="preserve"> </t>
    </r>
    <r>
      <rPr>
        <b/>
        <sz val="10"/>
        <rFont val="Arial"/>
        <family val="2"/>
      </rPr>
      <t>are included as an Appendices in the ITO pack:</t>
    </r>
  </si>
  <si>
    <r>
      <rPr>
        <b/>
        <sz val="10"/>
        <rFont val="Arial"/>
        <family val="2"/>
      </rPr>
      <t xml:space="preserve">Commercial aspects
</t>
    </r>
    <r>
      <rPr>
        <sz val="10"/>
        <rFont val="Arial"/>
        <family val="2"/>
      </rPr>
      <t xml:space="preserve">Commercial aspects i.e. pricing must only be entered in Document 6 Commercial Schedule and will not be accepted if entered within any other documents, or elsewhere in your tender response.
</t>
    </r>
    <r>
      <rPr>
        <b/>
        <i/>
        <sz val="10"/>
        <color rgb="FFFF0000"/>
        <rFont val="Arial"/>
        <family val="2"/>
      </rPr>
      <t/>
    </r>
  </si>
  <si>
    <r>
      <t xml:space="preserve">The Purchasing Authority and Contractor will comply with the current Royal Pharmaceutical Society (RPS) Professional Standards for Homecare Services in England. 
</t>
    </r>
    <r>
      <rPr>
        <sz val="10"/>
        <color rgb="FFFF0000"/>
        <rFont val="Arial"/>
        <family val="2"/>
      </rPr>
      <t xml:space="preserve">
</t>
    </r>
    <r>
      <rPr>
        <b/>
        <sz val="10"/>
        <rFont val="Arial"/>
        <family val="2"/>
      </rPr>
      <t>Please indicate Yes / No as to if you comply.  Please note that the inability to comply may result in a bid being unsuccessful.</t>
    </r>
  </si>
  <si>
    <t>Framework for Contract CM/MSR/17/5539 Homecare Medicines Dispense and Delivery Service – Pulmonary Hypertension</t>
  </si>
  <si>
    <r>
      <rPr>
        <sz val="10"/>
        <rFont val="Arial"/>
        <family val="2"/>
      </rPr>
      <t>The Contractor will be responsible for the safe disposal and removal</t>
    </r>
    <r>
      <rPr>
        <sz val="10"/>
        <color indexed="10"/>
        <rFont val="Arial"/>
        <family val="2"/>
      </rPr>
      <t xml:space="preserve"> </t>
    </r>
    <r>
      <rPr>
        <sz val="10"/>
        <color indexed="8"/>
        <rFont val="Arial"/>
        <family val="2"/>
      </rPr>
      <t xml:space="preserve">of the patient’s clinical waste at intervals agreed with the Purchasing Authority </t>
    </r>
    <r>
      <rPr>
        <sz val="10"/>
        <rFont val="Arial"/>
        <family val="2"/>
      </rPr>
      <t>and</t>
    </r>
    <r>
      <rPr>
        <sz val="10"/>
        <color indexed="8"/>
        <rFont val="Arial"/>
        <family val="2"/>
      </rPr>
      <t xml:space="preserve"> will provide approved sharps disposal boxes and appropriate clinical waste containers.  All current UK and EU law and regulations on clinical waste must be adhered to by the Contractor including the collection, transportation and disposal of clinical waste.  
</t>
    </r>
    <r>
      <rPr>
        <b/>
        <sz val="10"/>
        <color indexed="8"/>
        <rFont val="Arial"/>
        <family val="2"/>
      </rPr>
      <t xml:space="preserve">Please indicate Yes / No as to if you comply.   Please note that the inability to comply may result in a bid being unsuccessful.  In addition, please provide a copy of the applicable </t>
    </r>
    <r>
      <rPr>
        <b/>
        <sz val="10"/>
        <rFont val="Arial"/>
        <family val="2"/>
      </rPr>
      <t xml:space="preserve">waste management licence. </t>
    </r>
  </si>
  <si>
    <r>
      <t xml:space="preserve">On occasion a patient satisfaction questionnaire will be issued by the Purchasing Authority to the patient and/or carer in order to ascertain the quality of the level of service and review the patient experience. The Contractor will ensure the patient satisfaction questionnaire is delivered to each active Patient on the Homecare Service free of charge.  It is intended that the national standard patient satisfaction questions will be included in any questionnaire along with any service specific questions in order to facilitate contract management, benchmarking and sharing of best practice.
The questionnaire document will be supplied in an appropriate envelope by the Purchasing Authority with a reply envelope. Questionnaires will be returned by patients or carers to the Purchasing Authority's representative for analysis and reporting.  Findings from analysis of the questionnaire will be shared with the Contractor.  
An example questionnaire is included in the Homecare Handbook - </t>
    </r>
    <r>
      <rPr>
        <i/>
        <sz val="10"/>
        <rFont val="Arial"/>
        <family val="2"/>
      </rPr>
      <t>Appendix 5a - Template homecare patient satisfaction questionnaire.</t>
    </r>
    <r>
      <rPr>
        <b/>
        <sz val="10"/>
        <color rgb="FFFF0000"/>
        <rFont val="Arial"/>
        <family val="2"/>
      </rPr>
      <t xml:space="preserve">
</t>
    </r>
  </si>
  <si>
    <r>
      <t xml:space="preserve">The requirements detailed in this specification are in addition to and complement the </t>
    </r>
    <r>
      <rPr>
        <i/>
        <sz val="10"/>
        <rFont val="Arial"/>
        <family val="2"/>
      </rPr>
      <t>Document No. 3 - NHS Framework agreement for the supply of goods and the provision of services (Homecare Medicines)</t>
    </r>
    <r>
      <rPr>
        <sz val="10"/>
        <rFont val="Arial"/>
        <family val="2"/>
      </rPr>
      <t xml:space="preserve"> within the ITO pack.</t>
    </r>
  </si>
  <si>
    <t>5d_1.5aq</t>
  </si>
  <si>
    <r>
      <rPr>
        <sz val="10"/>
        <color theme="1"/>
        <rFont val="Arial"/>
        <family val="2"/>
      </rPr>
      <t>The ancillaries to be provided as part of the service are listed in Document 6 Pricing Schedule. Where there is a choice of ancillary(s) stated within this specification the Purchasing Authority will advise which one is re</t>
    </r>
    <r>
      <rPr>
        <sz val="10"/>
        <rFont val="Arial"/>
        <family val="2"/>
      </rPr>
      <t>quired.</t>
    </r>
  </si>
  <si>
    <t>5d_1.2s</t>
  </si>
  <si>
    <r>
      <t xml:space="preserve">The Purchasing Authority and Contractor will comply with the current Royal Pharmaceutical Society (RPS) Professional Standards for Homecare Services in England. 
</t>
    </r>
    <r>
      <rPr>
        <b/>
        <sz val="10"/>
        <rFont val="Arial"/>
        <family val="2"/>
      </rPr>
      <t>Please indicate Yes / No as to if you comply.  Please note that the inability to comply, may result in not being successful in your bid.</t>
    </r>
  </si>
  <si>
    <t>Framework for Contract  CM/MSR/17/5539 Homecare Medicines Dispense and Delivery Service – Pulmonary Hypertension</t>
  </si>
  <si>
    <t>In exceptional cases where the original proof of delivery is lost, damaged or unavailable for some other substantive reason the Contractor may provide a declaration of delivery providing the following information:-
- Dispensing &amp; Despatch date 
- Product details and quantity
- Delivery Date and Route or Carrier information and evidence
- How the delivery was confirmed, by who, when
The Contractor's declaration must be made by an authorised person and such declarations found to be false will be considered as a breach of this agreement.</t>
  </si>
  <si>
    <r>
      <t>The Medicine Pathway(s) is shown in</t>
    </r>
    <r>
      <rPr>
        <i/>
        <sz val="10"/>
        <rFont val="Arial"/>
        <family val="2"/>
      </rPr>
      <t xml:space="preserve"> </t>
    </r>
    <r>
      <rPr>
        <sz val="10"/>
        <rFont val="Arial"/>
        <family val="2"/>
      </rPr>
      <t xml:space="preserve">Document 5a PH Medicines Pathway  </t>
    </r>
  </si>
  <si>
    <t>The Contractor will work in partnership with the Purchasing Authority to ensure patient safety and prescribed treatments are delivered in accordance with their Medicines Pathway.</t>
  </si>
  <si>
    <r>
      <t>Normal working hours for the homecare service administration staff in the Purchasing Authority are</t>
    </r>
    <r>
      <rPr>
        <sz val="10"/>
        <rFont val="Arial"/>
        <family val="2"/>
      </rPr>
      <t xml:space="preserve"> Monday to Friday 09:00hrs - 17.00hrs excluding bank holidays</t>
    </r>
  </si>
  <si>
    <t>The frequency of deliveries will be 4 or 12 weekly for patients receiving treatment via infusions, or oral or inhaled treatments.</t>
  </si>
  <si>
    <t>Deliveries should be at clinically appropriate frequency meeting the needs of the Medicines Pathway and/or Individual Care Plan.  The frequency of deliveries will usually be 4 or 12 weekly for patients receiving treatment via infusions, or oral or inhaled treatments.</t>
  </si>
  <si>
    <t>It is standard that patients are issued with 2 pumps.  If a pump should fail, or performance be in question, it is the responsibility of the Contractor to ensure that a replacement pump is with the patient within 6 hours from the point that it is reported.  The exception to this is for patients who do not live on mainland UK, in which case the Purchasing Authority may agree to those patients being supplied with 3 pumps as an extra contingency, and replacements issued within 3 days.</t>
  </si>
  <si>
    <t>CADD Solis Pump Rental to Include</t>
  </si>
  <si>
    <t>1 Solis Standard Pump (21-2127-0105-50)</t>
  </si>
  <si>
    <t xml:space="preserve">1 AC Adaptor (21-0270-25)      </t>
  </si>
  <si>
    <t>1 Battery Pack Rechargeable (21-2160-51) </t>
  </si>
  <si>
    <t>1 Cadd Solis Pump Key (21-2185-51)</t>
  </si>
  <si>
    <t>1 Cadd Solis Operators Manual</t>
  </si>
  <si>
    <t>1 Cadd Solis Patient Information Booklet</t>
  </si>
  <si>
    <t xml:space="preserve">The Purchasing Authority will ensure prescriptions for unlicensed imported medicines or Specials are clear and unambiguous.  The Purchasing Authority is responsible for ensuring that the prescriber and patient are aware that the medicine(s) being prescribed/administered are unlicensed and both have given informed consent Do we need this </t>
  </si>
  <si>
    <t>Equipment to be included in Pump Rental Costs</t>
  </si>
  <si>
    <r>
      <rPr>
        <sz val="12"/>
        <rFont val="Arial"/>
        <family val="2"/>
      </rPr>
      <t xml:space="preserve"> 1 Legacy Plus Operator’s Manual</t>
    </r>
  </si>
  <si>
    <t>1 plastic ‘Guard’ protecting the area where cassettes are attached</t>
  </si>
  <si>
    <r>
      <rPr>
        <b/>
        <sz val="12"/>
        <rFont val="Arial"/>
        <family val="2"/>
      </rPr>
      <t>Compliance Yes/No Question</t>
    </r>
    <r>
      <rPr>
        <b/>
        <sz val="10"/>
        <rFont val="Arial"/>
        <family val="2"/>
      </rPr>
      <t xml:space="preserve">
</t>
    </r>
    <r>
      <rPr>
        <sz val="10"/>
        <rFont val="Arial"/>
        <family val="2"/>
      </rPr>
      <t xml:space="preserve">
</t>
    </r>
    <r>
      <rPr>
        <b/>
        <sz val="10"/>
        <rFont val="Arial"/>
        <family val="2"/>
      </rPr>
      <t xml:space="preserve">Overall Compliance to specification points </t>
    </r>
    <r>
      <rPr>
        <sz val="10"/>
        <rFont val="Arial"/>
        <family val="2"/>
      </rPr>
      <t xml:space="preserve">
These are questions where compliance is of paramount importance. The first question (row 7) in each of these tabs is a Compliance question, which summarises the percentage of questions the Contractor has confirmed that they can comply with out of all the specification points that do not have specific adjudication questions attached to them.  If the Contractor cannot meet all of the specification points, the percentage will show lower than 100% (in column D) </t>
    </r>
    <r>
      <rPr>
        <b/>
        <sz val="10"/>
        <rFont val="Arial"/>
        <family val="2"/>
      </rPr>
      <t>please detail the nature of the non-compliance in the relevant Contractor Response box in Column E (it is currently 'greyed out' with a n/a written in, as contractors are not required to populate this box unless they need to explain why they do not comply)</t>
    </r>
    <r>
      <rPr>
        <sz val="10"/>
        <rFont val="Arial"/>
        <family val="2"/>
      </rPr>
      <t xml:space="preserve">.  If there is a satisfactory explanation or alternative, this may not affect the decision.  
Some compliance questions will also ask for the submission of particular documents as supporting evidence.  Please list the attached document name in the answer box, and follow the naming protocols, which are detailed below. </t>
    </r>
  </si>
  <si>
    <r>
      <rPr>
        <b/>
        <sz val="12"/>
        <color indexed="8"/>
        <rFont val="Arial"/>
        <family val="2"/>
      </rPr>
      <t>Specification Points</t>
    </r>
    <r>
      <rPr>
        <sz val="10"/>
        <color indexed="8"/>
        <rFont val="Arial"/>
        <family val="2"/>
      </rPr>
      <t xml:space="preserve">
These are points that the Contractor is expected to adhere to, and Contractors should advise if they com</t>
    </r>
    <r>
      <rPr>
        <sz val="10"/>
        <rFont val="Arial"/>
        <family val="2"/>
      </rPr>
      <t xml:space="preserve">ply in the first Compliance question at the top of each of the following tabs listed below.
* 5a General 
* 5b Prescribing &amp; Dispensing 
* 5c Delivery 
* 5d Equipment and Ancils
* 5e Home Access
* 5f Governance 
* 5g Finance 
* 5g Equipment List - for information 
</t>
    </r>
  </si>
  <si>
    <t>* Please note that the above figures include non homecare patients</t>
  </si>
  <si>
    <r>
      <t>If able, the Purchasing Authority will generate Purchase Orders as detailed below and transmit them to the Contractor.  Where patient identifiable information is included in the purchase order, the transmission will be via approved methods that are compliant with The Data Security and Protection Toolkit Standard (DSPT)  or otherwise specified in the Data Sharing or Data Processing agreement.</t>
    </r>
    <r>
      <rPr>
        <i/>
        <sz val="10"/>
        <rFont val="Arial"/>
        <family val="2"/>
      </rPr>
      <t xml:space="preserve">
</t>
    </r>
    <r>
      <rPr>
        <sz val="10"/>
        <rFont val="Arial"/>
        <family val="2"/>
      </rPr>
      <t xml:space="preserve">
For some Purchasing Authorities, prescriptions will be sent without purchase orders. Contractors should liaise with Trusts regarding the methods to be used. </t>
    </r>
  </si>
  <si>
    <t xml:space="preserve">The Contractor should supply information on the level of knowledge and expertise on the medicines and equipment used in the clinical specialities relevant to this tender for homecare services, including the methods and frequency of training and accreditation used.  
For example
• Relevant equipment management
• Disease awareness
• Management of the unwell patient 
</t>
  </si>
  <si>
    <t>Oral</t>
  </si>
  <si>
    <t>Inhaled</t>
  </si>
  <si>
    <t xml:space="preserve">SupplierName </t>
  </si>
  <si>
    <t>Price to dispense and deliver by Van Oral</t>
  </si>
  <si>
    <t>Price to dispense and deliver by Post  (if required -van is usually preferred delivery route) Oral</t>
  </si>
  <si>
    <t>Price to dispense and deliver Outside normal hours Van Oral</t>
  </si>
  <si>
    <t>Price to dispense and deliver in emergency Oral</t>
  </si>
  <si>
    <t>Price to dispense and deliver to The Channel Islands Oral</t>
  </si>
  <si>
    <t>Price to dispense and deliver to Gibraltar Oral</t>
  </si>
  <si>
    <t>Price to dispense and deliver to Isle of Man Oral</t>
  </si>
  <si>
    <t>Price to dispense and deliver by Van Inhaled</t>
  </si>
  <si>
    <t>Price to dispense and deliver by Post  (if required -van is usually preferred delivery route) Inhaled</t>
  </si>
  <si>
    <t>Price to dispense and deliver Outside normal hours Van Inhaled</t>
  </si>
  <si>
    <t>Price to dispense and deliver in emergency Inhaled</t>
  </si>
  <si>
    <t>Price to dispense and deliver to The Channel Islands Inhaled</t>
  </si>
  <si>
    <t>Price to dispense and deliver to Gibraltar Inhaled</t>
  </si>
  <si>
    <t>Price to dispense and deliver to Isle of Man Inhaled</t>
  </si>
  <si>
    <t>Price to dispense and deliver by Van IV/Sub Cut</t>
  </si>
  <si>
    <t>Price to dispense and deliver by Post  (if required -van is usually preferred delivery route) IV/Sub Cut</t>
  </si>
  <si>
    <t>Price to dispense and deliver Outside normal hours Van IV/Sub Cut</t>
  </si>
  <si>
    <t>Price to dispense and deliver in emergency IV/Sub Cut</t>
  </si>
  <si>
    <t>Price to dispense and deliver to The Channel Islands IV/Sub Cut</t>
  </si>
  <si>
    <t>Price to dispense and deliver to Gibraltar IV/Sub Cut</t>
  </si>
  <si>
    <t>Price to dispense and deliver to Isle of Man IV/Sub Cut</t>
  </si>
  <si>
    <t>Blood test kit &amp; packaging suitable for postal delivery</t>
  </si>
  <si>
    <t>CADD  Pump (Ancil List 1 - Adults)</t>
  </si>
  <si>
    <t>CADD Legacy Pump - 1 pump</t>
  </si>
  <si>
    <t>CADD - Drug infusion ancils 1 pack (48 hr)</t>
  </si>
  <si>
    <t>CADD - Drug infusion ancils 2 packs (24hr)</t>
  </si>
  <si>
    <t>CADD Leg - Standard Clinical ancils</t>
  </si>
  <si>
    <t>CADD Pump (Ancil List 2- Paediatrics)</t>
  </si>
  <si>
    <t>Crono Pump (Ancil List 3)</t>
  </si>
  <si>
    <t>Crono Pump - 1 pump</t>
  </si>
  <si>
    <t>Crono - Drug infusion ancils 1 pack (48 hr)</t>
  </si>
  <si>
    <t>Crono - Drug infusion ancils 2 packs (24hr)</t>
  </si>
  <si>
    <t>Crono - Drug infusion ancils 4 packs (12hr)</t>
  </si>
  <si>
    <t>Crono - Standard Clinical ancils</t>
  </si>
  <si>
    <t>I Jet Pump (Ancil list 4)</t>
  </si>
  <si>
    <t>I Jet Pump - 1 pump</t>
  </si>
  <si>
    <t>I-Jet Ancillary Pack - Clinical</t>
  </si>
  <si>
    <t>T60 Ambulatory Pump (Ancil List 6)</t>
  </si>
  <si>
    <t>T60™ Ambulatory Syringe Pump - 1 pump</t>
  </si>
  <si>
    <t>Ancillaries/Consumables List for T60 pumps including Sharps Bin and disposal</t>
  </si>
  <si>
    <t>CADD Solis Pump ( Ancil List 7 - Adults)</t>
  </si>
  <si>
    <t>CADD Solis  Pump - 1 pump , 1 AC Pack, 1 Rechargeable Battery Pack, 1 Key</t>
  </si>
  <si>
    <t>CADD Solis - Drug infusion ancils 1 pack (48 hr)</t>
  </si>
  <si>
    <t>CADD Solis - Drug infusion ancils 2 packs (24hr)</t>
  </si>
  <si>
    <t>Cadd Solis - Standard Clinical ancils</t>
  </si>
  <si>
    <t>CADD Solis Pump ( Ancil List 8 - Paediatrics)</t>
  </si>
  <si>
    <t>CADD Solis  Pump - 1 pump , 1 AC Pack,1  Rechargeable Battery Pack, 1 Key</t>
  </si>
  <si>
    <t>IV/Sub Cut</t>
  </si>
  <si>
    <t xml:space="preserve">Weighting </t>
  </si>
  <si>
    <t>Minimum Offer Price</t>
  </si>
  <si>
    <t xml:space="preserve">Offer Returns </t>
  </si>
  <si>
    <t>Supplier1</t>
  </si>
  <si>
    <t>Supplier2</t>
  </si>
  <si>
    <t>Supplier3</t>
  </si>
  <si>
    <t>Supplier4</t>
  </si>
  <si>
    <t>Supplier5</t>
  </si>
  <si>
    <t>Supplier6</t>
  </si>
  <si>
    <t>Supplier7</t>
  </si>
  <si>
    <t>Weighted</t>
  </si>
  <si>
    <t xml:space="preserve">Weighted percentage  per item </t>
  </si>
  <si>
    <t xml:space="preserve">Check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</si>
</sst>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59"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b/>
      <sz val="12"/>
      <color rgb="FFFF0000"/>
      <name val="Arial"/>
      <family val="2"/>
    </font>
    <font>
      <b/>
      <u/>
      <sz val="10"/>
      <color rgb="FFFF0000"/>
      <name val="Arial"/>
      <family val="2"/>
    </font>
    <font>
      <sz val="10"/>
      <color indexed="8"/>
      <name val="Arial"/>
      <family val="2"/>
    </font>
    <font>
      <b/>
      <sz val="10"/>
      <color theme="1"/>
      <name val="Arial"/>
      <family val="2"/>
    </font>
    <font>
      <b/>
      <sz val="10"/>
      <color indexed="8"/>
      <name val="Arial"/>
      <family val="2"/>
    </font>
    <font>
      <b/>
      <sz val="10"/>
      <name val="Arial"/>
      <family val="2"/>
    </font>
    <font>
      <sz val="8"/>
      <color indexed="8"/>
      <name val="Arial"/>
      <family val="2"/>
    </font>
    <font>
      <sz val="10"/>
      <color theme="1"/>
      <name val="Arial"/>
      <family val="2"/>
    </font>
    <font>
      <b/>
      <sz val="14"/>
      <name val="Arial"/>
      <family val="2"/>
    </font>
    <font>
      <sz val="10"/>
      <name val="Arial"/>
      <family val="2"/>
    </font>
    <font>
      <u/>
      <sz val="12"/>
      <color theme="10"/>
      <name val="Arial"/>
      <family val="2"/>
    </font>
    <font>
      <b/>
      <sz val="10"/>
      <color rgb="FFFF0000"/>
      <name val="Arial"/>
      <family val="2"/>
    </font>
    <font>
      <sz val="10"/>
      <color rgb="FFFF0000"/>
      <name val="Arial"/>
      <family val="2"/>
    </font>
    <font>
      <b/>
      <sz val="10"/>
      <color indexed="44"/>
      <name val="Arial"/>
      <family val="2"/>
    </font>
    <font>
      <b/>
      <sz val="10"/>
      <color theme="3" tint="0.39997558519241921"/>
      <name val="Arial"/>
      <family val="2"/>
    </font>
    <font>
      <i/>
      <sz val="10"/>
      <color indexed="10"/>
      <name val="Arial"/>
      <family val="2"/>
    </font>
    <font>
      <sz val="10"/>
      <color indexed="10"/>
      <name val="Arial"/>
      <family val="2"/>
    </font>
    <font>
      <b/>
      <sz val="10"/>
      <color indexed="10"/>
      <name val="Arial"/>
      <family val="2"/>
    </font>
    <font>
      <b/>
      <sz val="10"/>
      <color indexed="36"/>
      <name val="Arial"/>
      <family val="2"/>
    </font>
    <font>
      <sz val="10"/>
      <color indexed="36"/>
      <name val="Arial"/>
      <family val="2"/>
    </font>
    <font>
      <i/>
      <sz val="10"/>
      <name val="Arial"/>
      <family val="2"/>
    </font>
    <font>
      <b/>
      <sz val="12"/>
      <color indexed="8"/>
      <name val="Arial"/>
      <family val="2"/>
    </font>
    <font>
      <sz val="11"/>
      <name val="Calibri"/>
      <family val="2"/>
    </font>
    <font>
      <sz val="9"/>
      <color rgb="FF333333"/>
      <name val="Arial"/>
      <family val="2"/>
    </font>
    <font>
      <sz val="10"/>
      <name val="Arial"/>
      <family val="2"/>
    </font>
    <font>
      <b/>
      <sz val="12"/>
      <color theme="3" tint="0.39997558519241921"/>
      <name val="Arial"/>
      <family val="2"/>
    </font>
    <font>
      <b/>
      <i/>
      <sz val="10"/>
      <color rgb="FFFF0000"/>
      <name val="Arial"/>
      <family val="2"/>
    </font>
    <font>
      <sz val="12"/>
      <color theme="1"/>
      <name val="Arial"/>
      <family val="2"/>
    </font>
    <font>
      <sz val="12"/>
      <color rgb="FFFF0000"/>
      <name val="Arial"/>
      <family val="2"/>
    </font>
    <font>
      <sz val="11"/>
      <name val="Arial"/>
      <family val="2"/>
    </font>
    <font>
      <sz val="11"/>
      <color theme="1"/>
      <name val="Arial"/>
      <family val="2"/>
    </font>
    <font>
      <sz val="10"/>
      <color theme="0" tint="-0.14999847407452621"/>
      <name val="Arial"/>
      <family val="2"/>
    </font>
    <font>
      <sz val="8"/>
      <color rgb="FF000000"/>
      <name val="Arial"/>
      <family val="2"/>
    </font>
    <font>
      <sz val="8"/>
      <color rgb="FFFF0000"/>
      <name val="Arial"/>
      <family val="2"/>
    </font>
    <font>
      <b/>
      <sz val="9"/>
      <name val="Arial"/>
      <family val="2"/>
    </font>
    <font>
      <sz val="11"/>
      <color rgb="FFFF0000"/>
      <name val="Calibri"/>
      <family val="2"/>
    </font>
    <font>
      <b/>
      <i/>
      <sz val="11"/>
      <color rgb="FF0070C0"/>
      <name val="Arial"/>
      <family val="2"/>
    </font>
    <font>
      <b/>
      <sz val="16"/>
      <name val="Arial"/>
      <family val="2"/>
    </font>
    <font>
      <i/>
      <sz val="10"/>
      <color indexed="8"/>
      <name val="Arial"/>
      <family val="2"/>
    </font>
    <font>
      <sz val="11"/>
      <color indexed="8"/>
      <name val="Calibri"/>
      <family val="2"/>
    </font>
    <font>
      <sz val="12"/>
      <color indexed="8"/>
      <name val="Arial"/>
      <family val="2"/>
    </font>
    <font>
      <i/>
      <sz val="10"/>
      <color theme="1"/>
      <name val="Arial"/>
      <family val="2"/>
    </font>
    <font>
      <i/>
      <sz val="10"/>
      <color rgb="FFFF0000"/>
      <name val="Arial"/>
      <family val="2"/>
    </font>
    <font>
      <b/>
      <sz val="20"/>
      <color theme="1"/>
      <name val="Arial"/>
      <family val="2"/>
    </font>
    <font>
      <sz val="10"/>
      <color theme="1"/>
      <name val="Calibri"/>
      <family val="2"/>
    </font>
    <font>
      <sz val="10"/>
      <color theme="0" tint="-0.34998626667073579"/>
      <name val="Arial"/>
      <family val="2"/>
    </font>
    <font>
      <sz val="10"/>
      <color theme="0"/>
      <name val="Arial"/>
      <family val="2"/>
    </font>
    <font>
      <b/>
      <sz val="7"/>
      <color indexed="8"/>
      <name val="Arial"/>
      <family val="2"/>
    </font>
    <font>
      <b/>
      <sz val="11"/>
      <name val="Calibri"/>
      <family val="2"/>
      <scheme val="minor"/>
    </font>
    <font>
      <b/>
      <sz val="14"/>
      <color rgb="FFFF0000"/>
      <name val="Arial"/>
      <family val="2"/>
    </font>
    <font>
      <b/>
      <sz val="11"/>
      <color theme="1"/>
      <name val="Calibri"/>
      <family val="2"/>
      <scheme val="minor"/>
    </font>
    <font>
      <b/>
      <sz val="11"/>
      <color rgb="FFFF0000"/>
      <name val="Calibri"/>
      <family val="2"/>
      <scheme val="minor"/>
    </font>
  </fonts>
  <fills count="2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9"/>
        <bgColor indexed="64"/>
      </patternFill>
    </fill>
    <fill>
      <patternFill patternType="solid">
        <fgColor indexed="43"/>
        <bgColor indexed="64"/>
      </patternFill>
    </fill>
    <fill>
      <patternFill patternType="solid">
        <fgColor rgb="FF8DB4E2"/>
        <bgColor indexed="64"/>
      </patternFill>
    </fill>
    <fill>
      <patternFill patternType="solid">
        <fgColor rgb="FFB7DEE8"/>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CD5B4"/>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7"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thin">
        <color indexed="64"/>
      </top>
      <bottom style="medium">
        <color indexed="64"/>
      </bottom>
      <diagonal/>
    </border>
  </borders>
  <cellStyleXfs count="20105">
    <xf numFmtId="0" fontId="0" fillId="0" borderId="0"/>
    <xf numFmtId="0" fontId="16" fillId="0" borderId="0" applyNumberFormat="0" applyFill="0" applyBorder="0" applyProtection="0">
      <alignment vertical="top"/>
    </xf>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31"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3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4" fillId="0" borderId="0" applyFont="0" applyFill="0" applyBorder="0" applyAlignment="0" applyProtection="0"/>
  </cellStyleXfs>
  <cellXfs count="367">
    <xf numFmtId="0" fontId="0" fillId="0" borderId="0" xfId="0"/>
    <xf numFmtId="0" fontId="6" fillId="0" borderId="0" xfId="0" applyFont="1" applyProtection="1"/>
    <xf numFmtId="0" fontId="0" fillId="0" borderId="0" xfId="0" applyProtection="1"/>
    <xf numFmtId="0" fontId="5" fillId="0" borderId="0" xfId="0" applyFont="1" applyFill="1" applyAlignment="1" applyProtection="1">
      <alignment horizontal="left" vertical="top"/>
    </xf>
    <xf numFmtId="0" fontId="0" fillId="0" borderId="0" xfId="0" applyBorder="1" applyProtection="1"/>
    <xf numFmtId="0" fontId="6" fillId="0" borderId="0" xfId="0" applyFont="1" applyFill="1" applyAlignment="1" applyProtection="1">
      <alignment wrapText="1"/>
    </xf>
    <xf numFmtId="0" fontId="8" fillId="0" borderId="0" xfId="0" applyFont="1" applyBorder="1" applyAlignment="1" applyProtection="1">
      <alignment wrapText="1"/>
    </xf>
    <xf numFmtId="0" fontId="9" fillId="0" borderId="0" xfId="0" applyFont="1" applyBorder="1" applyAlignment="1" applyProtection="1">
      <alignment wrapText="1"/>
    </xf>
    <xf numFmtId="0" fontId="7" fillId="0" borderId="0" xfId="0" applyFont="1" applyProtection="1"/>
    <xf numFmtId="0" fontId="0" fillId="0" borderId="0" xfId="0" applyFill="1" applyProtection="1"/>
    <xf numFmtId="0" fontId="10" fillId="0" borderId="0" xfId="0" applyFont="1" applyBorder="1" applyAlignment="1" applyProtection="1">
      <alignment wrapText="1"/>
    </xf>
    <xf numFmtId="0" fontId="11" fillId="3" borderId="4" xfId="0" applyFont="1" applyFill="1" applyBorder="1" applyAlignment="1" applyProtection="1">
      <alignment wrapText="1"/>
    </xf>
    <xf numFmtId="0" fontId="9" fillId="0" borderId="0" xfId="0" applyFont="1" applyAlignment="1" applyProtection="1">
      <alignment wrapText="1"/>
    </xf>
    <xf numFmtId="0" fontId="13" fillId="3" borderId="6" xfId="0" applyFont="1" applyFill="1" applyBorder="1" applyAlignment="1" applyProtection="1">
      <alignment wrapText="1"/>
    </xf>
    <xf numFmtId="0" fontId="13" fillId="3" borderId="6" xfId="0" applyFont="1" applyFill="1" applyBorder="1" applyProtection="1"/>
    <xf numFmtId="0" fontId="13" fillId="3" borderId="7" xfId="0" applyFont="1" applyFill="1" applyBorder="1" applyProtection="1"/>
    <xf numFmtId="0" fontId="0" fillId="4" borderId="0" xfId="0" applyFill="1" applyProtection="1"/>
    <xf numFmtId="0" fontId="14" fillId="0" borderId="0" xfId="0" applyFont="1" applyProtection="1"/>
    <xf numFmtId="0" fontId="11" fillId="5" borderId="8" xfId="0" applyFont="1" applyFill="1" applyBorder="1" applyAlignment="1" applyProtection="1">
      <alignment wrapText="1"/>
    </xf>
    <xf numFmtId="0" fontId="11" fillId="5" borderId="9" xfId="0" applyFont="1" applyFill="1" applyBorder="1" applyAlignment="1" applyProtection="1">
      <alignment wrapText="1"/>
    </xf>
    <xf numFmtId="0" fontId="13" fillId="5" borderId="10" xfId="0" applyFont="1" applyFill="1" applyBorder="1" applyAlignment="1" applyProtection="1">
      <alignment wrapText="1"/>
    </xf>
    <xf numFmtId="1" fontId="13" fillId="5" borderId="11" xfId="0" applyNumberFormat="1" applyFont="1" applyFill="1" applyBorder="1" applyAlignment="1" applyProtection="1">
      <alignment horizontal="center" wrapText="1"/>
    </xf>
    <xf numFmtId="0" fontId="13" fillId="5" borderId="12" xfId="0" applyFont="1" applyFill="1" applyBorder="1" applyAlignment="1" applyProtection="1">
      <alignment wrapText="1"/>
    </xf>
    <xf numFmtId="0" fontId="13" fillId="5" borderId="13" xfId="0" applyFont="1" applyFill="1" applyBorder="1" applyAlignment="1" applyProtection="1">
      <alignment horizontal="center" wrapText="1"/>
    </xf>
    <xf numFmtId="0" fontId="13" fillId="5" borderId="14" xfId="0" applyFont="1" applyFill="1" applyBorder="1" applyAlignment="1" applyProtection="1">
      <alignment wrapText="1"/>
    </xf>
    <xf numFmtId="0" fontId="13" fillId="5" borderId="15" xfId="0" applyFont="1" applyFill="1" applyBorder="1" applyAlignment="1" applyProtection="1">
      <alignment horizontal="center" wrapText="1"/>
    </xf>
    <xf numFmtId="0" fontId="11" fillId="6" borderId="16" xfId="0" applyFont="1" applyFill="1" applyBorder="1" applyAlignment="1" applyProtection="1">
      <alignment wrapText="1"/>
    </xf>
    <xf numFmtId="0" fontId="11" fillId="6" borderId="17" xfId="0" applyFont="1" applyFill="1" applyBorder="1" applyAlignment="1" applyProtection="1">
      <alignment wrapText="1"/>
    </xf>
    <xf numFmtId="0" fontId="13" fillId="6" borderId="18" xfId="0" applyFont="1" applyFill="1" applyBorder="1" applyAlignment="1" applyProtection="1">
      <alignment wrapText="1"/>
    </xf>
    <xf numFmtId="0" fontId="13" fillId="6" borderId="19" xfId="0" applyFont="1" applyFill="1" applyBorder="1" applyAlignment="1" applyProtection="1">
      <alignment horizontal="center" wrapText="1"/>
    </xf>
    <xf numFmtId="0" fontId="13" fillId="6" borderId="12" xfId="0" applyFont="1" applyFill="1" applyBorder="1" applyAlignment="1" applyProtection="1">
      <alignment wrapText="1"/>
    </xf>
    <xf numFmtId="0" fontId="13" fillId="6" borderId="13" xfId="0" applyFont="1" applyFill="1" applyBorder="1" applyAlignment="1" applyProtection="1">
      <alignment horizontal="center" wrapText="1"/>
    </xf>
    <xf numFmtId="0" fontId="13" fillId="6" borderId="14" xfId="0" applyFont="1" applyFill="1" applyBorder="1" applyAlignment="1" applyProtection="1">
      <alignment wrapText="1"/>
    </xf>
    <xf numFmtId="1" fontId="13" fillId="6" borderId="15" xfId="0" applyNumberFormat="1" applyFont="1" applyFill="1" applyBorder="1" applyAlignment="1" applyProtection="1">
      <alignment horizontal="center" wrapText="1"/>
    </xf>
    <xf numFmtId="0" fontId="11" fillId="7" borderId="16" xfId="0" applyFont="1" applyFill="1" applyBorder="1" applyAlignment="1" applyProtection="1">
      <alignment wrapText="1"/>
    </xf>
    <xf numFmtId="0" fontId="11" fillId="7" borderId="17" xfId="0" applyFont="1" applyFill="1" applyBorder="1" applyAlignment="1" applyProtection="1">
      <alignment wrapText="1"/>
    </xf>
    <xf numFmtId="0" fontId="13" fillId="7" borderId="18" xfId="0" applyFont="1" applyFill="1" applyBorder="1" applyAlignment="1" applyProtection="1">
      <alignment wrapText="1"/>
    </xf>
    <xf numFmtId="0" fontId="13" fillId="7" borderId="19" xfId="0" applyFont="1" applyFill="1" applyBorder="1" applyAlignment="1" applyProtection="1">
      <alignment horizontal="center" wrapText="1"/>
    </xf>
    <xf numFmtId="0" fontId="13" fillId="7" borderId="12" xfId="0" applyFont="1" applyFill="1" applyBorder="1" applyAlignment="1" applyProtection="1">
      <alignment wrapText="1"/>
    </xf>
    <xf numFmtId="0" fontId="13" fillId="7" borderId="13" xfId="0" applyFont="1" applyFill="1" applyBorder="1" applyAlignment="1" applyProtection="1">
      <alignment horizontal="center" wrapText="1"/>
    </xf>
    <xf numFmtId="0" fontId="13" fillId="7" borderId="14" xfId="0" applyFont="1" applyFill="1" applyBorder="1" applyAlignment="1" applyProtection="1">
      <alignment wrapText="1"/>
    </xf>
    <xf numFmtId="0" fontId="13" fillId="7" borderId="15" xfId="0" applyFont="1" applyFill="1" applyBorder="1" applyAlignment="1" applyProtection="1">
      <alignment horizontal="center" wrapText="1"/>
    </xf>
    <xf numFmtId="0" fontId="16" fillId="0" borderId="20" xfId="0" applyFont="1" applyBorder="1" applyAlignment="1">
      <alignment horizontal="center" vertical="top"/>
    </xf>
    <xf numFmtId="0" fontId="16" fillId="0" borderId="0" xfId="0" applyFont="1" applyAlignment="1">
      <alignment horizontal="center" vertical="top"/>
    </xf>
    <xf numFmtId="0" fontId="16" fillId="0" borderId="20" xfId="0" applyFont="1" applyBorder="1" applyAlignment="1">
      <alignment horizontal="center" vertical="top" wrapText="1"/>
    </xf>
    <xf numFmtId="0" fontId="16" fillId="4" borderId="22" xfId="0" applyFont="1" applyFill="1" applyBorder="1" applyAlignment="1">
      <alignment horizontal="left" vertical="top" wrapText="1"/>
    </xf>
    <xf numFmtId="0" fontId="16" fillId="0" borderId="0" xfId="0" applyFont="1" applyAlignment="1">
      <alignment horizontal="center" vertical="top" wrapText="1"/>
    </xf>
    <xf numFmtId="0" fontId="16" fillId="4" borderId="0" xfId="0" applyFont="1" applyFill="1" applyAlignment="1">
      <alignment horizontal="center" vertical="top" wrapText="1"/>
    </xf>
    <xf numFmtId="0" fontId="16" fillId="4" borderId="0" xfId="0" applyFont="1" applyFill="1" applyAlignment="1">
      <alignment horizontal="center" vertical="top"/>
    </xf>
    <xf numFmtId="0" fontId="9" fillId="4" borderId="22" xfId="0" applyFont="1" applyFill="1" applyBorder="1" applyAlignment="1">
      <alignment horizontal="left" vertical="top" wrapText="1"/>
    </xf>
    <xf numFmtId="0" fontId="16" fillId="0" borderId="0" xfId="0" applyFont="1" applyAlignment="1">
      <alignment horizontal="left" vertical="top"/>
    </xf>
    <xf numFmtId="0" fontId="11" fillId="0" borderId="21" xfId="0" applyFont="1" applyFill="1" applyBorder="1" applyAlignment="1" applyProtection="1">
      <alignment horizontal="center" vertical="top" wrapText="1"/>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9" fillId="0" borderId="21" xfId="0" applyFont="1" applyFill="1" applyBorder="1" applyAlignment="1" applyProtection="1">
      <alignment horizontal="center" vertical="top" wrapText="1"/>
    </xf>
    <xf numFmtId="0" fontId="9" fillId="0" borderId="21" xfId="0" applyFont="1" applyBorder="1" applyAlignment="1" applyProtection="1">
      <alignment horizontal="center" vertical="top" wrapText="1"/>
    </xf>
    <xf numFmtId="0" fontId="11" fillId="0" borderId="0" xfId="0" applyFont="1" applyBorder="1" applyAlignment="1" applyProtection="1">
      <alignment horizontal="left" vertical="top" wrapText="1"/>
    </xf>
    <xf numFmtId="0" fontId="20" fillId="8" borderId="21" xfId="0" applyFont="1" applyFill="1" applyBorder="1" applyAlignment="1" applyProtection="1">
      <alignment horizontal="left" vertical="top" wrapText="1"/>
    </xf>
    <xf numFmtId="0" fontId="11" fillId="8" borderId="21"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10" borderId="21" xfId="0" applyFont="1" applyFill="1" applyBorder="1" applyAlignment="1" applyProtection="1">
      <alignment horizontal="center" vertical="top" wrapText="1"/>
    </xf>
    <xf numFmtId="0" fontId="9" fillId="10" borderId="0" xfId="0" applyFont="1" applyFill="1" applyBorder="1" applyAlignment="1" applyProtection="1">
      <alignment horizontal="left" vertical="top" wrapText="1"/>
    </xf>
    <xf numFmtId="0" fontId="11" fillId="0" borderId="21" xfId="0" applyFont="1" applyBorder="1" applyAlignment="1" applyProtection="1">
      <alignment horizontal="center" vertical="top" wrapText="1"/>
    </xf>
    <xf numFmtId="0" fontId="11" fillId="4" borderId="21" xfId="0" applyFont="1" applyFill="1" applyBorder="1" applyAlignment="1" applyProtection="1">
      <alignment horizontal="center" vertical="top" wrapText="1"/>
    </xf>
    <xf numFmtId="0" fontId="20" fillId="4" borderId="0" xfId="0" applyFont="1" applyFill="1" applyBorder="1" applyAlignment="1" applyProtection="1">
      <alignment horizontal="left" vertical="top" wrapText="1"/>
    </xf>
    <xf numFmtId="0" fontId="11" fillId="0" borderId="0"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20" fillId="0" borderId="0" xfId="0" applyFont="1" applyFill="1" applyBorder="1" applyAlignment="1" applyProtection="1">
      <alignment horizontal="left" vertical="top"/>
    </xf>
    <xf numFmtId="0" fontId="11" fillId="0" borderId="0" xfId="0" applyFont="1" applyBorder="1" applyAlignment="1" applyProtection="1">
      <alignment horizontal="left" vertical="top"/>
    </xf>
    <xf numFmtId="0" fontId="9" fillId="0" borderId="0" xfId="0" applyFont="1" applyFill="1" applyBorder="1" applyAlignment="1" applyProtection="1">
      <alignment horizontal="left" vertical="top"/>
    </xf>
    <xf numFmtId="0" fontId="11" fillId="0" borderId="21" xfId="0" applyFont="1" applyBorder="1" applyAlignment="1" applyProtection="1">
      <alignment horizontal="left" vertical="top" wrapText="1"/>
    </xf>
    <xf numFmtId="0" fontId="11" fillId="0" borderId="0" xfId="0" applyFont="1" applyBorder="1" applyAlignment="1" applyProtection="1">
      <alignment horizontal="left"/>
    </xf>
    <xf numFmtId="0" fontId="9" fillId="0" borderId="0" xfId="0" applyFont="1" applyBorder="1" applyAlignment="1" applyProtection="1">
      <alignment horizontal="left" vertical="top"/>
    </xf>
    <xf numFmtId="0" fontId="16" fillId="0" borderId="21" xfId="0" applyFont="1" applyFill="1" applyBorder="1" applyAlignment="1" applyProtection="1">
      <alignment horizontal="center" vertical="top" wrapText="1"/>
    </xf>
    <xf numFmtId="0" fontId="12" fillId="8" borderId="21" xfId="0" applyFont="1" applyFill="1" applyBorder="1" applyAlignment="1" applyProtection="1">
      <alignment horizontal="center" vertical="top" wrapText="1"/>
    </xf>
    <xf numFmtId="0" fontId="11" fillId="0" borderId="24" xfId="0" applyFont="1" applyFill="1" applyBorder="1" applyAlignment="1" applyProtection="1">
      <alignment horizontal="center" vertical="top" wrapText="1"/>
    </xf>
    <xf numFmtId="0" fontId="28" fillId="8" borderId="0" xfId="0" applyFont="1" applyFill="1" applyBorder="1" applyAlignment="1" applyProtection="1">
      <alignment horizontal="left" vertical="top"/>
    </xf>
    <xf numFmtId="0" fontId="16" fillId="0" borderId="0" xfId="9" applyFont="1" applyFill="1" applyAlignment="1" applyProtection="1">
      <alignment vertical="top"/>
    </xf>
    <xf numFmtId="0" fontId="13" fillId="5" borderId="11" xfId="0" applyFont="1" applyFill="1" applyBorder="1" applyAlignment="1" applyProtection="1">
      <alignment horizontal="center" wrapText="1"/>
    </xf>
    <xf numFmtId="0" fontId="13" fillId="6" borderId="15" xfId="0" applyFont="1" applyFill="1" applyBorder="1" applyAlignment="1" applyProtection="1">
      <alignment horizontal="center" wrapText="1"/>
    </xf>
    <xf numFmtId="1" fontId="13" fillId="7" borderId="19" xfId="0" applyNumberFormat="1" applyFont="1" applyFill="1" applyBorder="1" applyAlignment="1" applyProtection="1">
      <alignment horizontal="center" wrapText="1"/>
    </xf>
    <xf numFmtId="1" fontId="13" fillId="7" borderId="13" xfId="0" applyNumberFormat="1" applyFont="1" applyFill="1" applyBorder="1" applyAlignment="1" applyProtection="1">
      <alignment horizontal="center" wrapText="1"/>
    </xf>
    <xf numFmtId="0" fontId="12" fillId="0" borderId="0" xfId="6" applyFont="1" applyAlignment="1" applyProtection="1">
      <alignment vertical="top"/>
    </xf>
    <xf numFmtId="0" fontId="12" fillId="11" borderId="21" xfId="6" applyFont="1" applyFill="1" applyBorder="1" applyAlignment="1" applyProtection="1">
      <alignment vertical="top" wrapText="1"/>
      <protection locked="0"/>
    </xf>
    <xf numFmtId="0" fontId="21" fillId="8" borderId="0" xfId="0" applyFont="1" applyFill="1" applyBorder="1" applyAlignment="1" applyProtection="1">
      <alignment horizontal="left" vertical="top"/>
    </xf>
    <xf numFmtId="0" fontId="20" fillId="8" borderId="0" xfId="0" applyFont="1" applyFill="1" applyBorder="1" applyAlignment="1" applyProtection="1">
      <alignment horizontal="left" vertical="top"/>
    </xf>
    <xf numFmtId="0" fontId="16" fillId="0" borderId="0" xfId="2" applyProtection="1"/>
    <xf numFmtId="0" fontId="16" fillId="0" borderId="0" xfId="13" applyFont="1" applyBorder="1" applyProtection="1"/>
    <xf numFmtId="0" fontId="16" fillId="0" borderId="0" xfId="13" applyFont="1" applyBorder="1" applyAlignment="1" applyProtection="1">
      <alignment wrapText="1"/>
    </xf>
    <xf numFmtId="0" fontId="16" fillId="0" borderId="0" xfId="13" applyFont="1" applyFill="1" applyBorder="1" applyProtection="1"/>
    <xf numFmtId="0" fontId="16" fillId="10" borderId="0" xfId="13" applyFont="1" applyFill="1" applyBorder="1" applyAlignment="1" applyProtection="1">
      <alignment vertical="center"/>
    </xf>
    <xf numFmtId="0" fontId="11" fillId="0" borderId="0" xfId="0" applyFont="1" applyBorder="1" applyAlignment="1" applyProtection="1">
      <alignment vertical="top"/>
    </xf>
    <xf numFmtId="0" fontId="30" fillId="0" borderId="0" xfId="0" applyFont="1" applyAlignment="1" applyProtection="1">
      <alignment vertical="center" wrapText="1"/>
    </xf>
    <xf numFmtId="0" fontId="30" fillId="0" borderId="0" xfId="0" applyFont="1" applyAlignment="1" applyProtection="1">
      <alignment vertical="center"/>
    </xf>
    <xf numFmtId="0" fontId="11" fillId="0" borderId="29" xfId="0" applyFont="1" applyBorder="1" applyAlignment="1" applyProtection="1">
      <alignment vertical="top"/>
    </xf>
    <xf numFmtId="0" fontId="11" fillId="0" borderId="23" xfId="0" applyFont="1" applyFill="1" applyBorder="1" applyAlignment="1" applyProtection="1">
      <alignment horizontal="center" vertical="top" wrapText="1"/>
    </xf>
    <xf numFmtId="0" fontId="11" fillId="8" borderId="21" xfId="0" applyFont="1" applyFill="1" applyBorder="1" applyAlignment="1" applyProtection="1">
      <alignment horizontal="center" vertical="top" wrapText="1"/>
    </xf>
    <xf numFmtId="0" fontId="11"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11" fillId="8" borderId="21" xfId="0" applyFont="1" applyFill="1" applyBorder="1" applyAlignment="1" applyProtection="1">
      <alignment horizontal="center" vertical="center" wrapText="1"/>
    </xf>
    <xf numFmtId="0" fontId="9" fillId="10" borderId="0" xfId="0" applyFont="1" applyFill="1" applyBorder="1" applyAlignment="1" applyProtection="1">
      <alignment horizontal="left" vertical="top"/>
    </xf>
    <xf numFmtId="0" fontId="9" fillId="0" borderId="21" xfId="0" applyFont="1" applyBorder="1" applyAlignment="1" applyProtection="1">
      <alignment horizontal="left" vertical="top" wrapText="1"/>
    </xf>
    <xf numFmtId="0" fontId="11" fillId="0" borderId="25" xfId="0" applyFont="1" applyFill="1" applyBorder="1" applyAlignment="1" applyProtection="1">
      <alignment horizontal="center" vertical="top" wrapText="1"/>
    </xf>
    <xf numFmtId="0" fontId="11" fillId="0" borderId="25" xfId="0" applyFont="1" applyFill="1" applyBorder="1" applyAlignment="1" applyProtection="1">
      <alignment horizontal="left" vertical="top" wrapText="1"/>
    </xf>
    <xf numFmtId="0" fontId="19" fillId="4" borderId="0" xfId="0" applyFont="1" applyFill="1" applyBorder="1" applyAlignment="1" applyProtection="1">
      <alignment horizontal="left" vertical="top" wrapText="1"/>
    </xf>
    <xf numFmtId="0" fontId="11" fillId="0" borderId="0" xfId="0" applyFont="1" applyBorder="1" applyAlignment="1" applyProtection="1">
      <alignment horizontal="left" vertical="top"/>
    </xf>
    <xf numFmtId="0" fontId="11" fillId="6" borderId="4" xfId="0" applyFont="1" applyFill="1" applyBorder="1" applyAlignment="1" applyProtection="1">
      <alignment wrapText="1"/>
    </xf>
    <xf numFmtId="0" fontId="0" fillId="0" borderId="6" xfId="0" applyBorder="1" applyProtection="1"/>
    <xf numFmtId="0" fontId="0" fillId="0" borderId="7" xfId="0" applyBorder="1" applyProtection="1"/>
    <xf numFmtId="0" fontId="0" fillId="0" borderId="0" xfId="0"/>
    <xf numFmtId="0" fontId="28" fillId="8" borderId="0" xfId="0" applyFont="1" applyFill="1" applyBorder="1" applyAlignment="1" applyProtection="1">
      <alignment horizontal="left" vertical="top"/>
    </xf>
    <xf numFmtId="0" fontId="16" fillId="0" borderId="0" xfId="2" applyProtection="1"/>
    <xf numFmtId="0" fontId="35" fillId="0" borderId="0" xfId="0" applyFont="1"/>
    <xf numFmtId="0" fontId="36" fillId="0" borderId="0" xfId="3" applyFont="1" applyBorder="1" applyAlignment="1" applyProtection="1">
      <alignment horizontal="left"/>
    </xf>
    <xf numFmtId="0" fontId="37" fillId="0" borderId="0" xfId="0" applyFont="1" applyBorder="1"/>
    <xf numFmtId="0" fontId="11" fillId="12" borderId="0" xfId="0" applyFont="1" applyFill="1" applyBorder="1" applyAlignment="1" applyProtection="1">
      <alignment horizontal="left" vertical="top"/>
    </xf>
    <xf numFmtId="0" fontId="11" fillId="12" borderId="0" xfId="0" applyFont="1" applyFill="1" applyBorder="1" applyAlignment="1" applyProtection="1">
      <alignment horizontal="left" vertical="top" wrapText="1"/>
    </xf>
    <xf numFmtId="0" fontId="11" fillId="12" borderId="0" xfId="0" applyFont="1" applyFill="1" applyBorder="1" applyAlignment="1" applyProtection="1">
      <alignment horizontal="center" vertical="top"/>
    </xf>
    <xf numFmtId="0" fontId="14" fillId="4" borderId="21" xfId="0" applyNumberFormat="1" applyFont="1" applyFill="1" applyBorder="1" applyAlignment="1" applyProtection="1">
      <alignment vertical="top" wrapText="1"/>
    </xf>
    <xf numFmtId="0" fontId="16" fillId="0" borderId="21" xfId="0" applyNumberFormat="1" applyFont="1" applyFill="1" applyBorder="1" applyAlignment="1" applyProtection="1">
      <alignment vertical="top" wrapText="1"/>
    </xf>
    <xf numFmtId="0" fontId="12" fillId="4" borderId="21" xfId="0" applyNumberFormat="1" applyFont="1" applyFill="1" applyBorder="1" applyAlignment="1" applyProtection="1">
      <alignment horizontal="left" vertical="top" wrapText="1"/>
    </xf>
    <xf numFmtId="0" fontId="9" fillId="0" borderId="21" xfId="0" applyFont="1" applyBorder="1" applyAlignment="1" applyProtection="1">
      <alignment horizontal="left" vertical="top" wrapText="1"/>
    </xf>
    <xf numFmtId="0" fontId="16" fillId="4" borderId="21" xfId="0" applyFont="1" applyFill="1" applyBorder="1" applyAlignment="1" applyProtection="1">
      <alignment vertical="top" wrapText="1"/>
    </xf>
    <xf numFmtId="0" fontId="11" fillId="4" borderId="21" xfId="0" applyNumberFormat="1" applyFont="1" applyFill="1" applyBorder="1" applyAlignment="1" applyProtection="1">
      <alignment vertical="top" wrapText="1"/>
    </xf>
    <xf numFmtId="0" fontId="12" fillId="4" borderId="21" xfId="0" applyFont="1" applyFill="1" applyBorder="1" applyAlignment="1" applyProtection="1">
      <alignment horizontal="left" vertical="top" wrapText="1"/>
    </xf>
    <xf numFmtId="0" fontId="9" fillId="4" borderId="21" xfId="0" applyFont="1" applyFill="1" applyBorder="1" applyAlignment="1" applyProtection="1">
      <alignment horizontal="center" vertical="top" wrapText="1"/>
    </xf>
    <xf numFmtId="0" fontId="38" fillId="0" borderId="0" xfId="2" applyFont="1" applyProtection="1"/>
    <xf numFmtId="0" fontId="39" fillId="13" borderId="0" xfId="0" applyFont="1" applyFill="1" applyBorder="1" applyAlignment="1">
      <alignment vertical="center" wrapText="1"/>
    </xf>
    <xf numFmtId="0" fontId="40" fillId="13" borderId="26" xfId="0" applyFont="1" applyFill="1" applyBorder="1" applyAlignment="1">
      <alignment vertical="center" wrapText="1"/>
    </xf>
    <xf numFmtId="0" fontId="39" fillId="13" borderId="3" xfId="0" applyFont="1" applyFill="1" applyBorder="1" applyAlignment="1">
      <alignment horizontal="center" vertical="center" wrapText="1"/>
    </xf>
    <xf numFmtId="0" fontId="40" fillId="13" borderId="27" xfId="0" applyFont="1" applyFill="1" applyBorder="1" applyAlignment="1">
      <alignment vertical="center" wrapText="1"/>
    </xf>
    <xf numFmtId="0" fontId="39" fillId="6" borderId="28" xfId="0" applyFont="1" applyFill="1" applyBorder="1" applyAlignment="1">
      <alignment horizontal="center" vertical="center" wrapText="1"/>
    </xf>
    <xf numFmtId="0" fontId="39" fillId="13" borderId="28" xfId="0" applyFont="1" applyFill="1" applyBorder="1" applyAlignment="1">
      <alignment horizontal="center" vertical="center" wrapText="1"/>
    </xf>
    <xf numFmtId="0" fontId="29" fillId="0" borderId="0" xfId="0" applyFont="1" applyBorder="1" applyAlignment="1" applyProtection="1">
      <alignment vertical="center" wrapText="1"/>
    </xf>
    <xf numFmtId="0" fontId="29" fillId="0" borderId="0" xfId="0" applyFont="1" applyBorder="1" applyAlignment="1" applyProtection="1">
      <alignment horizontal="right" vertical="center" wrapText="1"/>
    </xf>
    <xf numFmtId="0" fontId="12" fillId="12" borderId="21" xfId="0" applyFont="1" applyFill="1" applyBorder="1" applyAlignment="1" applyProtection="1">
      <alignment horizontal="center" vertical="top" wrapText="1"/>
    </xf>
    <xf numFmtId="0" fontId="9" fillId="12" borderId="21" xfId="0" applyFont="1" applyFill="1" applyBorder="1" applyAlignment="1" applyProtection="1">
      <alignment horizontal="center" vertical="top" wrapText="1"/>
    </xf>
    <xf numFmtId="49" fontId="12" fillId="11" borderId="21" xfId="6" applyNumberFormat="1" applyFont="1" applyFill="1" applyBorder="1" applyAlignment="1" applyProtection="1">
      <alignment vertical="top" wrapText="1"/>
      <protection locked="0"/>
    </xf>
    <xf numFmtId="0" fontId="6" fillId="0" borderId="0" xfId="428" applyFont="1" applyFill="1" applyBorder="1" applyAlignment="1" applyProtection="1">
      <alignment horizontal="left" vertical="top" wrapText="1"/>
    </xf>
    <xf numFmtId="0" fontId="50" fillId="0" borderId="0" xfId="0" applyFont="1" applyBorder="1"/>
    <xf numFmtId="0" fontId="6" fillId="0" borderId="0" xfId="428" applyFont="1" applyFill="1" applyBorder="1" applyAlignment="1" applyProtection="1">
      <alignment vertical="top" wrapText="1"/>
    </xf>
    <xf numFmtId="0" fontId="0" fillId="0" borderId="0" xfId="0"/>
    <xf numFmtId="0" fontId="16" fillId="0" borderId="0" xfId="23" applyFont="1" applyFill="1" applyBorder="1" applyAlignment="1" applyProtection="1">
      <alignment vertical="center" wrapText="1"/>
    </xf>
    <xf numFmtId="0" fontId="12" fillId="10" borderId="0" xfId="23" applyFont="1" applyFill="1" applyBorder="1" applyAlignment="1" applyProtection="1"/>
    <xf numFmtId="0" fontId="16" fillId="0" borderId="0" xfId="23" applyFont="1" applyFill="1" applyBorder="1" applyAlignment="1" applyProtection="1">
      <alignment vertical="top"/>
    </xf>
    <xf numFmtId="0" fontId="32" fillId="0" borderId="0" xfId="23" applyFont="1" applyBorder="1" applyAlignment="1" applyProtection="1">
      <alignment horizontal="right"/>
    </xf>
    <xf numFmtId="0" fontId="16" fillId="0" borderId="0" xfId="428" applyFill="1" applyBorder="1" applyProtection="1"/>
    <xf numFmtId="0" fontId="16" fillId="0" borderId="0" xfId="428" applyBorder="1" applyAlignment="1" applyProtection="1">
      <alignment wrapText="1"/>
    </xf>
    <xf numFmtId="0" fontId="16" fillId="0" borderId="0" xfId="428" applyBorder="1" applyProtection="1"/>
    <xf numFmtId="0" fontId="5" fillId="0" borderId="0" xfId="428" applyFont="1" applyFill="1" applyBorder="1" applyAlignment="1" applyProtection="1"/>
    <xf numFmtId="0" fontId="5" fillId="0" borderId="0" xfId="428" applyFont="1" applyFill="1" applyBorder="1" applyAlignment="1" applyProtection="1">
      <alignment vertical="center"/>
    </xf>
    <xf numFmtId="0" fontId="6" fillId="0" borderId="0" xfId="428" applyFont="1" applyFill="1" applyBorder="1" applyAlignment="1" applyProtection="1">
      <alignment vertical="center" wrapText="1"/>
    </xf>
    <xf numFmtId="0" fontId="12" fillId="0" borderId="0" xfId="23" applyFont="1" applyFill="1" applyBorder="1" applyAlignment="1" applyProtection="1"/>
    <xf numFmtId="0" fontId="19" fillId="0" borderId="0" xfId="23" applyFont="1" applyFill="1" applyBorder="1" applyProtection="1"/>
    <xf numFmtId="0" fontId="19" fillId="0" borderId="0" xfId="23" applyFont="1" applyBorder="1" applyProtection="1"/>
    <xf numFmtId="0" fontId="19" fillId="0" borderId="0" xfId="23" applyFont="1" applyBorder="1" applyAlignment="1" applyProtection="1">
      <alignment wrapText="1"/>
    </xf>
    <xf numFmtId="0" fontId="43" fillId="0" borderId="0" xfId="0" applyFont="1" applyAlignment="1">
      <alignment horizontal="right" vertical="top"/>
    </xf>
    <xf numFmtId="0" fontId="42" fillId="0" borderId="0" xfId="0" applyFont="1" applyBorder="1" applyAlignment="1" applyProtection="1">
      <alignment vertical="center" wrapText="1"/>
    </xf>
    <xf numFmtId="0" fontId="42" fillId="0" borderId="0" xfId="0" applyFont="1" applyBorder="1" applyAlignment="1" applyProtection="1">
      <alignment horizontal="right" vertical="center" wrapText="1"/>
    </xf>
    <xf numFmtId="0" fontId="0" fillId="0" borderId="0" xfId="0"/>
    <xf numFmtId="0" fontId="16" fillId="0" borderId="0" xfId="0" applyFont="1" applyAlignment="1">
      <alignment horizontal="center" vertical="top"/>
    </xf>
    <xf numFmtId="0" fontId="16" fillId="0" borderId="21" xfId="0" applyFont="1" applyBorder="1" applyAlignment="1">
      <alignment horizontal="left" vertical="top"/>
    </xf>
    <xf numFmtId="0" fontId="16" fillId="0" borderId="21" xfId="0" applyFont="1" applyBorder="1" applyAlignment="1">
      <alignment horizontal="left" vertical="top" wrapText="1"/>
    </xf>
    <xf numFmtId="0" fontId="16" fillId="4" borderId="21" xfId="0" applyFont="1" applyFill="1" applyBorder="1" applyAlignment="1">
      <alignment horizontal="left" vertical="top"/>
    </xf>
    <xf numFmtId="0" fontId="9" fillId="4" borderId="21" xfId="0" applyFont="1" applyFill="1" applyBorder="1" applyAlignment="1">
      <alignment horizontal="left" vertical="top" wrapText="1"/>
    </xf>
    <xf numFmtId="0" fontId="16" fillId="4" borderId="0" xfId="0" applyFont="1" applyFill="1" applyAlignment="1">
      <alignment horizontal="center" vertical="top" wrapText="1"/>
    </xf>
    <xf numFmtId="0" fontId="9" fillId="4" borderId="21" xfId="0" quotePrefix="1" applyFont="1" applyFill="1" applyBorder="1" applyAlignment="1">
      <alignment horizontal="left" vertical="top" wrapText="1"/>
    </xf>
    <xf numFmtId="0" fontId="9" fillId="0" borderId="21" xfId="0" applyFont="1" applyBorder="1" applyAlignment="1">
      <alignment horizontal="left" vertical="top" wrapText="1"/>
    </xf>
    <xf numFmtId="0" fontId="16" fillId="0" borderId="21" xfId="0" applyFont="1" applyBorder="1" applyAlignment="1">
      <alignment horizontal="center" vertical="top" wrapText="1"/>
    </xf>
    <xf numFmtId="0" fontId="16" fillId="4" borderId="21" xfId="0" applyFont="1" applyFill="1" applyBorder="1" applyAlignment="1">
      <alignment horizontal="left" vertical="top" wrapText="1"/>
    </xf>
    <xf numFmtId="0" fontId="0" fillId="0" borderId="0" xfId="0"/>
    <xf numFmtId="0" fontId="16" fillId="0" borderId="0" xfId="23" applyFont="1" applyBorder="1" applyProtection="1"/>
    <xf numFmtId="0" fontId="16" fillId="0" borderId="0" xfId="23" applyFont="1" applyFill="1" applyBorder="1" applyProtection="1"/>
    <xf numFmtId="0" fontId="18" fillId="0" borderId="0" xfId="0" applyFont="1" applyBorder="1" applyAlignment="1" applyProtection="1">
      <alignment horizontal="left" vertical="top" wrapText="1"/>
    </xf>
    <xf numFmtId="0" fontId="16" fillId="0" borderId="0" xfId="428" applyFill="1" applyBorder="1" applyProtection="1"/>
    <xf numFmtId="0" fontId="44" fillId="10" borderId="0" xfId="428" applyFont="1" applyFill="1" applyBorder="1" applyAlignment="1" applyProtection="1">
      <alignment horizontal="center" vertical="top"/>
    </xf>
    <xf numFmtId="0" fontId="9" fillId="0" borderId="0"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1" fillId="4" borderId="21" xfId="0" applyFont="1" applyFill="1" applyBorder="1" applyAlignment="1" applyProtection="1">
      <alignment horizontal="left" vertical="top" wrapText="1"/>
    </xf>
    <xf numFmtId="0" fontId="11" fillId="10" borderId="21" xfId="0" applyFont="1" applyFill="1" applyBorder="1" applyAlignment="1" applyProtection="1">
      <alignment horizontal="left" vertical="top" wrapText="1"/>
    </xf>
    <xf numFmtId="0" fontId="16" fillId="0" borderId="21" xfId="0" applyFont="1" applyFill="1" applyBorder="1" applyAlignment="1" applyProtection="1">
      <alignment vertical="top" wrapText="1"/>
    </xf>
    <xf numFmtId="0" fontId="12" fillId="0" borderId="21" xfId="0" applyFont="1" applyFill="1" applyBorder="1" applyAlignment="1" applyProtection="1">
      <alignment vertical="top" wrapText="1"/>
    </xf>
    <xf numFmtId="0" fontId="10" fillId="8" borderId="21" xfId="0" applyFont="1" applyFill="1" applyBorder="1" applyAlignment="1" applyProtection="1">
      <alignment horizontal="left" vertical="top" wrapText="1"/>
    </xf>
    <xf numFmtId="0" fontId="11" fillId="4" borderId="21" xfId="0" applyNumberFormat="1" applyFont="1" applyFill="1" applyBorder="1" applyAlignment="1" applyProtection="1">
      <alignment horizontal="left" vertical="top" wrapText="1"/>
    </xf>
    <xf numFmtId="0" fontId="16" fillId="0" borderId="21" xfId="0" applyFont="1" applyBorder="1" applyAlignment="1" applyProtection="1">
      <alignment vertical="top" wrapText="1"/>
    </xf>
    <xf numFmtId="0" fontId="20"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4" borderId="21" xfId="0" applyFont="1" applyFill="1" applyBorder="1" applyAlignment="1" applyProtection="1">
      <alignment vertical="top" wrapText="1"/>
    </xf>
    <xf numFmtId="0" fontId="11" fillId="4" borderId="21" xfId="0" applyFont="1" applyFill="1" applyBorder="1" applyAlignment="1" applyProtection="1">
      <alignment vertical="top" wrapText="1"/>
    </xf>
    <xf numFmtId="0" fontId="16" fillId="4" borderId="21" xfId="0" applyNumberFormat="1" applyFont="1" applyFill="1" applyBorder="1" applyAlignment="1" applyProtection="1">
      <alignment vertical="top" wrapText="1"/>
    </xf>
    <xf numFmtId="0" fontId="9" fillId="0" borderId="21" xfId="0" applyNumberFormat="1" applyFont="1" applyFill="1" applyBorder="1" applyAlignment="1" applyProtection="1">
      <alignment horizontal="left" vertical="top" wrapText="1"/>
    </xf>
    <xf numFmtId="0" fontId="12" fillId="10" borderId="21" xfId="0" applyFont="1" applyFill="1" applyBorder="1" applyAlignment="1" applyProtection="1">
      <alignment horizontal="left" vertical="top" wrapText="1"/>
    </xf>
    <xf numFmtId="0" fontId="11" fillId="0" borderId="21" xfId="0" applyFont="1" applyFill="1" applyBorder="1" applyAlignment="1" applyProtection="1">
      <alignment horizontal="center" vertical="top" wrapText="1"/>
    </xf>
    <xf numFmtId="0" fontId="11" fillId="0" borderId="0" xfId="0" applyFont="1" applyFill="1" applyBorder="1" applyAlignment="1" applyProtection="1">
      <alignment horizontal="left" vertical="top" wrapText="1"/>
    </xf>
    <xf numFmtId="0" fontId="9" fillId="0" borderId="21" xfId="0" applyFont="1" applyFill="1" applyBorder="1" applyAlignment="1" applyProtection="1">
      <alignment horizontal="center" vertical="top" wrapText="1"/>
    </xf>
    <xf numFmtId="0" fontId="12" fillId="8" borderId="21"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9" fillId="4" borderId="21" xfId="0" applyFont="1" applyFill="1" applyBorder="1" applyAlignment="1" applyProtection="1">
      <alignment horizontal="left" vertical="top" wrapText="1"/>
    </xf>
    <xf numFmtId="0" fontId="12" fillId="0" borderId="21" xfId="0" applyNumberFormat="1" applyFont="1" applyFill="1" applyBorder="1" applyAlignment="1" applyProtection="1">
      <alignment horizontal="left" vertical="top" wrapText="1"/>
    </xf>
    <xf numFmtId="0" fontId="9" fillId="4" borderId="21" xfId="0" applyNumberFormat="1" applyFont="1" applyFill="1" applyBorder="1" applyAlignment="1" applyProtection="1">
      <alignment horizontal="left" vertical="top" wrapText="1"/>
    </xf>
    <xf numFmtId="0" fontId="11" fillId="0" borderId="21" xfId="0" applyFont="1" applyBorder="1" applyAlignment="1" applyProtection="1">
      <alignment horizontal="left" vertical="top" wrapText="1"/>
    </xf>
    <xf numFmtId="0" fontId="9" fillId="0" borderId="21" xfId="0" applyFont="1" applyBorder="1" applyAlignment="1" applyProtection="1">
      <alignment vertical="top" wrapText="1"/>
    </xf>
    <xf numFmtId="0" fontId="11" fillId="0" borderId="21" xfId="0" applyNumberFormat="1" applyFont="1" applyFill="1" applyBorder="1" applyAlignment="1" applyProtection="1">
      <alignment vertical="top" wrapText="1"/>
    </xf>
    <xf numFmtId="0" fontId="11" fillId="0" borderId="21" xfId="0" applyFont="1" applyBorder="1" applyAlignment="1" applyProtection="1">
      <alignment vertical="top" wrapText="1"/>
    </xf>
    <xf numFmtId="0" fontId="11" fillId="0" borderId="21" xfId="0" applyNumberFormat="1" applyFont="1" applyBorder="1" applyAlignment="1" applyProtection="1">
      <alignment vertical="top" wrapText="1"/>
    </xf>
    <xf numFmtId="0" fontId="16" fillId="0" borderId="21" xfId="0" applyFont="1" applyFill="1" applyBorder="1" applyAlignment="1" applyProtection="1">
      <alignment horizontal="left" vertical="top" wrapText="1"/>
    </xf>
    <xf numFmtId="0" fontId="11" fillId="8" borderId="21" xfId="0" applyFont="1" applyFill="1" applyBorder="1" applyAlignment="1" applyProtection="1">
      <alignment horizontal="left" vertical="top" wrapText="1"/>
    </xf>
    <xf numFmtId="0" fontId="16" fillId="4" borderId="21"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9" fillId="0" borderId="21" xfId="0" applyFont="1" applyFill="1" applyBorder="1" applyAlignment="1" applyProtection="1">
      <alignment horizontal="left" vertical="top" wrapText="1"/>
    </xf>
    <xf numFmtId="0" fontId="16" fillId="0" borderId="21" xfId="0" applyNumberFormat="1" applyFont="1" applyFill="1" applyBorder="1" applyAlignment="1" applyProtection="1">
      <alignment horizontal="left" vertical="top" wrapText="1"/>
    </xf>
    <xf numFmtId="0" fontId="11" fillId="0" borderId="21" xfId="0" applyNumberFormat="1" applyFont="1" applyFill="1" applyBorder="1" applyAlignment="1" applyProtection="1">
      <alignment horizontal="left" vertical="top" wrapText="1"/>
    </xf>
    <xf numFmtId="0" fontId="16" fillId="4" borderId="21" xfId="0" applyNumberFormat="1" applyFont="1" applyFill="1" applyBorder="1" applyAlignment="1" applyProtection="1">
      <alignment horizontal="left" vertical="top" wrapText="1"/>
    </xf>
    <xf numFmtId="0" fontId="14" fillId="4" borderId="0" xfId="0" applyFont="1" applyFill="1" applyBorder="1" applyAlignment="1" applyProtection="1">
      <alignment horizontal="left" vertical="top" wrapText="1"/>
    </xf>
    <xf numFmtId="0" fontId="16" fillId="0" borderId="21" xfId="2" applyBorder="1" applyProtection="1"/>
    <xf numFmtId="0" fontId="9" fillId="4" borderId="21" xfId="0" applyNumberFormat="1" applyFont="1" applyFill="1" applyBorder="1" applyAlignment="1" applyProtection="1">
      <alignment vertical="top" wrapText="1"/>
    </xf>
    <xf numFmtId="0" fontId="14" fillId="4" borderId="21" xfId="0" applyFont="1" applyFill="1" applyBorder="1" applyAlignment="1" applyProtection="1">
      <alignment horizontal="left" vertical="top" wrapText="1"/>
    </xf>
    <xf numFmtId="0" fontId="16" fillId="4" borderId="22" xfId="0" applyFont="1" applyFill="1" applyBorder="1" applyAlignment="1" applyProtection="1">
      <alignment vertical="top" wrapText="1"/>
    </xf>
    <xf numFmtId="0" fontId="12" fillId="0" borderId="21" xfId="0" applyFont="1" applyFill="1" applyBorder="1" applyAlignment="1" applyProtection="1">
      <alignment horizontal="center" vertical="top" wrapText="1"/>
    </xf>
    <xf numFmtId="1" fontId="11" fillId="7" borderId="21" xfId="0" applyNumberFormat="1" applyFont="1" applyFill="1" applyBorder="1" applyAlignment="1" applyProtection="1">
      <alignment horizontal="center" vertical="top" wrapText="1"/>
    </xf>
    <xf numFmtId="1" fontId="11" fillId="6" borderId="21" xfId="0" applyNumberFormat="1" applyFont="1" applyFill="1" applyBorder="1" applyAlignment="1" applyProtection="1">
      <alignment horizontal="center" vertical="top" wrapText="1"/>
    </xf>
    <xf numFmtId="1" fontId="11" fillId="14" borderId="21" xfId="0" applyNumberFormat="1" applyFont="1" applyFill="1" applyBorder="1" applyAlignment="1" applyProtection="1">
      <alignment horizontal="center" vertical="top" wrapText="1"/>
    </xf>
    <xf numFmtId="1" fontId="11" fillId="0" borderId="21" xfId="0" applyNumberFormat="1" applyFont="1" applyFill="1" applyBorder="1" applyAlignment="1" applyProtection="1">
      <alignment horizontal="center" vertical="top" wrapText="1"/>
    </xf>
    <xf numFmtId="0" fontId="12" fillId="2" borderId="22" xfId="0" applyFont="1" applyFill="1" applyBorder="1" applyAlignment="1" applyProtection="1">
      <alignment horizontal="left" vertical="top"/>
    </xf>
    <xf numFmtId="0" fontId="19" fillId="2" borderId="30" xfId="2" applyFont="1" applyFill="1" applyBorder="1" applyProtection="1"/>
    <xf numFmtId="0" fontId="19" fillId="2" borderId="31" xfId="2" applyFont="1" applyFill="1" applyBorder="1" applyProtection="1"/>
    <xf numFmtId="9" fontId="11" fillId="0" borderId="21" xfId="0" applyNumberFormat="1" applyFont="1" applyBorder="1" applyAlignment="1" applyProtection="1">
      <alignment horizontal="center" vertical="top" wrapText="1"/>
    </xf>
    <xf numFmtId="9" fontId="11" fillId="14" borderId="21" xfId="0" applyNumberFormat="1" applyFont="1" applyFill="1" applyBorder="1" applyAlignment="1" applyProtection="1">
      <alignment horizontal="center" vertical="top" wrapText="1"/>
    </xf>
    <xf numFmtId="9" fontId="16" fillId="0" borderId="21" xfId="20104" applyNumberFormat="1" applyFont="1" applyFill="1" applyBorder="1" applyAlignment="1" applyProtection="1">
      <alignment horizontal="center" vertical="center" wrapText="1"/>
    </xf>
    <xf numFmtId="0" fontId="16" fillId="5" borderId="21" xfId="0" applyFont="1" applyFill="1" applyBorder="1" applyAlignment="1" applyProtection="1">
      <alignment horizontal="left" vertical="top" wrapText="1"/>
      <protection locked="0"/>
    </xf>
    <xf numFmtId="1" fontId="9" fillId="7" borderId="21" xfId="0" applyNumberFormat="1" applyFont="1" applyFill="1" applyBorder="1" applyAlignment="1" applyProtection="1">
      <alignment horizontal="center" vertical="top" wrapText="1"/>
    </xf>
    <xf numFmtId="0" fontId="52" fillId="15" borderId="21" xfId="0" applyFont="1" applyFill="1" applyBorder="1" applyAlignment="1" applyProtection="1">
      <alignment horizontal="center" vertical="top" wrapText="1"/>
    </xf>
    <xf numFmtId="1" fontId="9" fillId="6" borderId="21" xfId="0" applyNumberFormat="1" applyFont="1" applyFill="1" applyBorder="1" applyAlignment="1" applyProtection="1">
      <alignment horizontal="center" vertical="top" wrapText="1"/>
    </xf>
    <xf numFmtId="1" fontId="9" fillId="14" borderId="21" xfId="0" applyNumberFormat="1" applyFont="1" applyFill="1" applyBorder="1" applyAlignment="1" applyProtection="1">
      <alignment horizontal="center" vertical="top" wrapText="1"/>
    </xf>
    <xf numFmtId="9" fontId="9" fillId="0" borderId="21" xfId="0" applyNumberFormat="1" applyFont="1" applyBorder="1" applyAlignment="1" applyProtection="1">
      <alignment horizontal="center" vertical="top" wrapText="1"/>
    </xf>
    <xf numFmtId="9" fontId="9" fillId="5" borderId="21" xfId="0" applyNumberFormat="1" applyFont="1" applyFill="1" applyBorder="1" applyAlignment="1" applyProtection="1">
      <alignment horizontal="center" vertical="top" wrapText="1"/>
    </xf>
    <xf numFmtId="164" fontId="9" fillId="5" borderId="21" xfId="0" applyNumberFormat="1" applyFont="1" applyFill="1" applyBorder="1" applyAlignment="1" applyProtection="1">
      <alignment horizontal="center" vertical="top" wrapText="1"/>
    </xf>
    <xf numFmtId="0" fontId="16" fillId="0" borderId="21" xfId="0" applyFont="1" applyFill="1" applyBorder="1" applyAlignment="1" applyProtection="1">
      <alignment horizontal="left" vertical="top" wrapText="1"/>
      <protection locked="0"/>
    </xf>
    <xf numFmtId="0" fontId="16" fillId="9" borderId="21" xfId="0" applyFont="1" applyFill="1" applyBorder="1" applyAlignment="1" applyProtection="1">
      <alignment vertical="top" wrapText="1"/>
      <protection locked="0"/>
    </xf>
    <xf numFmtId="0" fontId="53" fillId="9" borderId="21" xfId="0" applyFont="1" applyFill="1" applyBorder="1" applyAlignment="1" applyProtection="1">
      <alignment horizontal="left" vertical="top" wrapText="1"/>
    </xf>
    <xf numFmtId="0" fontId="16" fillId="16" borderId="21" xfId="0" applyFont="1" applyFill="1" applyBorder="1" applyAlignment="1" applyProtection="1">
      <alignment vertical="top" wrapText="1"/>
      <protection locked="0"/>
    </xf>
    <xf numFmtId="9" fontId="9" fillId="16" borderId="21" xfId="0" applyNumberFormat="1" applyFont="1" applyFill="1" applyBorder="1" applyAlignment="1" applyProtection="1">
      <alignment horizontal="center" vertical="top" wrapText="1"/>
    </xf>
    <xf numFmtId="164" fontId="9" fillId="16" borderId="21" xfId="0" applyNumberFormat="1" applyFont="1" applyFill="1" applyBorder="1" applyAlignment="1" applyProtection="1">
      <alignment horizontal="center" vertical="top" wrapText="1"/>
    </xf>
    <xf numFmtId="1" fontId="12" fillId="7" borderId="21" xfId="0" applyNumberFormat="1" applyFont="1" applyFill="1" applyBorder="1" applyAlignment="1" applyProtection="1">
      <alignment horizontal="center" vertical="top" wrapText="1"/>
    </xf>
    <xf numFmtId="0" fontId="16" fillId="5" borderId="21" xfId="15" applyFont="1" applyFill="1" applyBorder="1" applyAlignment="1" applyProtection="1">
      <alignment horizontal="left" vertical="top" wrapText="1"/>
      <protection locked="0"/>
    </xf>
    <xf numFmtId="0" fontId="16" fillId="9" borderId="21" xfId="0" applyFont="1" applyFill="1" applyBorder="1" applyAlignment="1" applyProtection="1">
      <alignment horizontal="left" vertical="top" wrapText="1"/>
      <protection locked="0"/>
    </xf>
    <xf numFmtId="9" fontId="9" fillId="0" borderId="21" xfId="0" applyNumberFormat="1" applyFont="1" applyFill="1" applyBorder="1" applyAlignment="1" applyProtection="1">
      <alignment horizontal="center" vertical="top" wrapText="1"/>
    </xf>
    <xf numFmtId="164" fontId="9" fillId="0" borderId="21" xfId="0" applyNumberFormat="1" applyFont="1" applyFill="1" applyBorder="1" applyAlignment="1" applyProtection="1">
      <alignment horizontal="center" vertical="top" wrapText="1"/>
    </xf>
    <xf numFmtId="0" fontId="16" fillId="9" borderId="21" xfId="0" applyFont="1" applyFill="1" applyBorder="1" applyAlignment="1" applyProtection="1">
      <alignment horizontal="center" vertical="top" wrapText="1"/>
    </xf>
    <xf numFmtId="0" fontId="16" fillId="16" borderId="21" xfId="24" applyFont="1" applyFill="1" applyBorder="1" applyAlignment="1" applyProtection="1">
      <alignment horizontal="left" vertical="top" wrapText="1"/>
      <protection locked="0"/>
    </xf>
    <xf numFmtId="0" fontId="16" fillId="5" borderId="21" xfId="15" applyFont="1" applyFill="1" applyBorder="1" applyAlignment="1" applyProtection="1">
      <alignment vertical="top" wrapText="1"/>
      <protection locked="0"/>
    </xf>
    <xf numFmtId="0" fontId="16" fillId="9" borderId="0" xfId="2" applyFill="1" applyProtection="1"/>
    <xf numFmtId="9" fontId="11" fillId="5" borderId="21" xfId="0" applyNumberFormat="1" applyFont="1" applyFill="1" applyBorder="1" applyAlignment="1" applyProtection="1">
      <alignment horizontal="center" vertical="top" wrapText="1"/>
    </xf>
    <xf numFmtId="164" fontId="11" fillId="5" borderId="21" xfId="0" applyNumberFormat="1" applyFont="1" applyFill="1" applyBorder="1" applyAlignment="1" applyProtection="1">
      <alignment horizontal="center" vertical="top" wrapText="1"/>
    </xf>
    <xf numFmtId="9" fontId="11" fillId="0" borderId="21" xfId="0" applyNumberFormat="1" applyFont="1" applyFill="1" applyBorder="1" applyAlignment="1" applyProtection="1">
      <alignment horizontal="center" vertical="top" wrapText="1"/>
    </xf>
    <xf numFmtId="164" fontId="11" fillId="0" borderId="21" xfId="0" applyNumberFormat="1" applyFont="1" applyFill="1" applyBorder="1" applyAlignment="1" applyProtection="1">
      <alignment horizontal="center" vertical="top" wrapText="1"/>
    </xf>
    <xf numFmtId="9" fontId="11" fillId="16" borderId="21" xfId="0" applyNumberFormat="1" applyFont="1" applyFill="1" applyBorder="1" applyAlignment="1" applyProtection="1">
      <alignment horizontal="center" vertical="top" wrapText="1"/>
    </xf>
    <xf numFmtId="164" fontId="11" fillId="16" borderId="21" xfId="0" applyNumberFormat="1" applyFont="1" applyFill="1" applyBorder="1" applyAlignment="1" applyProtection="1">
      <alignment horizontal="center" vertical="top" wrapText="1"/>
    </xf>
    <xf numFmtId="0" fontId="16" fillId="16" borderId="21" xfId="24" applyFont="1" applyFill="1" applyBorder="1" applyAlignment="1" applyProtection="1">
      <alignment vertical="top" wrapText="1"/>
      <protection locked="0"/>
    </xf>
    <xf numFmtId="0" fontId="54" fillId="0" borderId="0" xfId="0" applyFont="1" applyBorder="1" applyAlignment="1" applyProtection="1">
      <alignment horizontal="left" vertical="top"/>
    </xf>
    <xf numFmtId="0" fontId="16" fillId="0" borderId="0" xfId="2" applyFont="1" applyProtection="1"/>
    <xf numFmtId="0" fontId="16" fillId="5" borderId="21" xfId="0" applyFont="1" applyFill="1" applyBorder="1" applyAlignment="1" applyProtection="1">
      <alignment vertical="top" wrapText="1"/>
      <protection locked="0"/>
    </xf>
    <xf numFmtId="0" fontId="41" fillId="8" borderId="32" xfId="0" applyFont="1" applyFill="1" applyBorder="1" applyAlignment="1" applyProtection="1">
      <alignment vertical="top"/>
    </xf>
    <xf numFmtId="0" fontId="12" fillId="8" borderId="0" xfId="0" applyFont="1" applyFill="1" applyBorder="1" applyAlignment="1" applyProtection="1">
      <alignment horizontal="left" vertical="top"/>
    </xf>
    <xf numFmtId="0" fontId="5" fillId="0" borderId="0" xfId="428" applyFont="1" applyFill="1" applyBorder="1" applyAlignment="1" applyProtection="1">
      <alignment horizontal="center" vertical="center"/>
    </xf>
    <xf numFmtId="0" fontId="16" fillId="17" borderId="21" xfId="0" applyFont="1" applyFill="1" applyBorder="1" applyAlignment="1" applyProtection="1">
      <alignment horizontal="left" vertical="top" wrapText="1"/>
      <protection locked="0"/>
    </xf>
    <xf numFmtId="9" fontId="16" fillId="17" borderId="21" xfId="20104" applyNumberFormat="1" applyFont="1" applyFill="1" applyBorder="1" applyAlignment="1" applyProtection="1">
      <alignment horizontal="center" vertical="center" wrapText="1"/>
    </xf>
    <xf numFmtId="9" fontId="9" fillId="4" borderId="21" xfId="0" applyNumberFormat="1" applyFont="1" applyFill="1" applyBorder="1" applyAlignment="1" applyProtection="1">
      <alignment horizontal="center" vertical="top" wrapText="1"/>
    </xf>
    <xf numFmtId="0" fontId="15" fillId="10" borderId="26" xfId="23" applyFont="1" applyFill="1" applyBorder="1" applyAlignment="1" applyProtection="1">
      <alignment horizontal="center"/>
    </xf>
    <xf numFmtId="0" fontId="12" fillId="10" borderId="0" xfId="23" applyFont="1" applyFill="1" applyBorder="1" applyAlignment="1" applyProtection="1">
      <alignment horizontal="center"/>
    </xf>
    <xf numFmtId="0" fontId="15" fillId="2" borderId="0" xfId="23" applyFont="1" applyFill="1" applyBorder="1" applyAlignment="1" applyProtection="1">
      <alignment horizontal="center" vertical="center" wrapText="1"/>
    </xf>
    <xf numFmtId="0" fontId="16" fillId="10" borderId="0" xfId="23" applyFont="1" applyFill="1" applyBorder="1" applyAlignment="1" applyProtection="1">
      <alignment vertical="top" wrapText="1"/>
    </xf>
    <xf numFmtId="0" fontId="12" fillId="4" borderId="26" xfId="23" applyFont="1" applyFill="1" applyBorder="1" applyAlignment="1" applyProtection="1">
      <alignment vertical="center" wrapText="1"/>
    </xf>
    <xf numFmtId="0" fontId="9" fillId="0" borderId="0" xfId="0" applyNumberFormat="1" applyFont="1" applyBorder="1" applyAlignment="1" applyProtection="1">
      <alignment vertical="top" wrapText="1"/>
    </xf>
    <xf numFmtId="0" fontId="16" fillId="0" borderId="0" xfId="0" applyNumberFormat="1" applyFont="1" applyBorder="1" applyAlignment="1" applyProtection="1">
      <alignment vertical="top" wrapText="1"/>
    </xf>
    <xf numFmtId="0" fontId="12" fillId="0" borderId="26" xfId="0" applyFont="1" applyFill="1" applyBorder="1" applyAlignment="1" applyProtection="1">
      <alignment vertical="center" wrapText="1"/>
    </xf>
    <xf numFmtId="0" fontId="18" fillId="0" borderId="0" xfId="0" applyFont="1" applyBorder="1" applyAlignment="1" applyProtection="1">
      <alignment vertical="top" wrapText="1"/>
    </xf>
    <xf numFmtId="0" fontId="16" fillId="4" borderId="0" xfId="0" applyNumberFormat="1" applyFont="1" applyFill="1" applyBorder="1" applyAlignment="1" applyProtection="1">
      <alignment vertical="top" wrapText="1"/>
    </xf>
    <xf numFmtId="0" fontId="15" fillId="10" borderId="0" xfId="23" applyFont="1" applyFill="1" applyBorder="1" applyAlignment="1" applyProtection="1"/>
    <xf numFmtId="0" fontId="5" fillId="10" borderId="0" xfId="0" applyFont="1" applyFill="1" applyBorder="1" applyAlignment="1" applyProtection="1">
      <alignment vertical="top" wrapText="1"/>
    </xf>
    <xf numFmtId="0" fontId="5" fillId="10" borderId="0" xfId="0" applyFont="1" applyFill="1" applyBorder="1" applyAlignment="1" applyProtection="1">
      <alignment horizontal="center" vertical="center" wrapText="1"/>
    </xf>
    <xf numFmtId="0" fontId="5" fillId="0" borderId="0" xfId="0" applyFont="1" applyAlignment="1" applyProtection="1">
      <alignment horizontal="center"/>
    </xf>
    <xf numFmtId="0" fontId="16" fillId="0" borderId="0" xfId="0" applyFont="1" applyBorder="1" applyAlignment="1" applyProtection="1">
      <alignment horizontal="left" vertical="top" wrapText="1"/>
    </xf>
    <xf numFmtId="0" fontId="18" fillId="4"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6" fillId="4" borderId="0" xfId="0" applyFont="1" applyFill="1" applyBorder="1" applyAlignment="1" applyProtection="1">
      <alignment horizontal="left" vertical="top" wrapText="1"/>
    </xf>
    <xf numFmtId="0" fontId="16" fillId="0" borderId="0" xfId="0" applyFont="1" applyBorder="1" applyAlignment="1" applyProtection="1">
      <alignment vertical="top" wrapText="1"/>
    </xf>
    <xf numFmtId="0" fontId="43" fillId="0" borderId="0" xfId="0" applyFont="1" applyAlignment="1" applyProtection="1">
      <alignment horizontal="left"/>
    </xf>
    <xf numFmtId="0" fontId="55" fillId="0" borderId="0" xfId="0" applyFont="1" applyBorder="1" applyProtection="1"/>
    <xf numFmtId="0" fontId="35" fillId="0" borderId="0" xfId="0" applyFont="1" applyBorder="1" applyProtection="1"/>
    <xf numFmtId="0" fontId="55" fillId="0" borderId="0" xfId="0" applyFont="1" applyProtection="1"/>
    <xf numFmtId="3" fontId="6" fillId="0" borderId="0" xfId="0" applyNumberFormat="1" applyFont="1" applyProtection="1"/>
    <xf numFmtId="0" fontId="55" fillId="9" borderId="0" xfId="0" applyFont="1" applyFill="1" applyProtection="1"/>
    <xf numFmtId="3" fontId="55" fillId="9" borderId="0" xfId="0" applyNumberFormat="1" applyFont="1" applyFill="1" applyProtection="1"/>
    <xf numFmtId="0" fontId="11" fillId="8" borderId="21" xfId="0" applyFont="1" applyFill="1" applyBorder="1" applyAlignment="1" applyProtection="1">
      <alignment horizontal="left" vertical="top" wrapText="1"/>
      <protection locked="0"/>
    </xf>
    <xf numFmtId="0" fontId="11" fillId="0" borderId="21" xfId="0" applyFont="1" applyFill="1" applyBorder="1" applyAlignment="1" applyProtection="1">
      <alignment horizontal="center" vertical="top"/>
    </xf>
    <xf numFmtId="0" fontId="5" fillId="0" borderId="0" xfId="3" applyFont="1" applyBorder="1" applyAlignment="1" applyProtection="1">
      <alignment horizontal="left"/>
    </xf>
    <xf numFmtId="0" fontId="5" fillId="0" borderId="0" xfId="3" applyFont="1" applyBorder="1" applyAlignment="1" applyProtection="1">
      <alignment horizontal="center"/>
    </xf>
    <xf numFmtId="0" fontId="51" fillId="4" borderId="0" xfId="0" applyFont="1" applyFill="1"/>
    <xf numFmtId="0" fontId="0" fillId="4" borderId="0" xfId="0" applyFill="1"/>
    <xf numFmtId="0" fontId="0" fillId="0" borderId="0" xfId="0" applyFont="1"/>
    <xf numFmtId="0" fontId="12" fillId="0" borderId="5" xfId="0" applyFont="1" applyFill="1" applyBorder="1" applyAlignment="1" applyProtection="1">
      <alignment horizontal="center" wrapText="1"/>
    </xf>
    <xf numFmtId="0" fontId="12" fillId="0" borderId="0" xfId="0" applyFont="1" applyFill="1" applyAlignment="1" applyProtection="1">
      <alignment horizontal="center" wrapText="1"/>
    </xf>
    <xf numFmtId="0" fontId="5" fillId="0" borderId="0" xfId="0" applyFont="1" applyAlignment="1" applyProtection="1">
      <alignment horizontal="center"/>
    </xf>
    <xf numFmtId="0" fontId="7" fillId="0" borderId="1"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3" xfId="0" applyFont="1" applyBorder="1" applyAlignment="1" applyProtection="1">
      <alignment horizontal="center" vertical="top" wrapText="1"/>
    </xf>
    <xf numFmtId="0" fontId="5" fillId="0" borderId="0" xfId="0" applyFont="1" applyAlignment="1" applyProtection="1">
      <alignment horizontal="left" vertical="top" wrapText="1"/>
    </xf>
    <xf numFmtId="0" fontId="5" fillId="2" borderId="0" xfId="0" applyFont="1" applyFill="1" applyAlignment="1" applyProtection="1">
      <alignment horizontal="center" vertical="top" wrapText="1"/>
    </xf>
    <xf numFmtId="0" fontId="41" fillId="0" borderId="0" xfId="23" applyFont="1" applyBorder="1" applyAlignment="1" applyProtection="1">
      <alignment horizontal="left"/>
    </xf>
    <xf numFmtId="0" fontId="15" fillId="0" borderId="0" xfId="0" applyFont="1" applyAlignment="1">
      <alignment horizontal="center" vertical="top"/>
    </xf>
    <xf numFmtId="0" fontId="15" fillId="0" borderId="21" xfId="0" applyFont="1" applyBorder="1" applyAlignment="1">
      <alignment horizontal="center" vertical="top" wrapText="1"/>
    </xf>
    <xf numFmtId="0" fontId="15" fillId="0" borderId="21" xfId="0" applyFont="1" applyBorder="1" applyAlignment="1">
      <alignment horizontal="center" vertical="top"/>
    </xf>
    <xf numFmtId="0" fontId="5" fillId="10" borderId="0" xfId="0" applyFont="1" applyFill="1" applyBorder="1" applyAlignment="1" applyProtection="1">
      <alignment horizontal="left" vertical="top" wrapText="1"/>
    </xf>
    <xf numFmtId="0" fontId="16" fillId="0" borderId="0" xfId="0" applyFont="1" applyBorder="1" applyAlignment="1" applyProtection="1">
      <alignment horizontal="left" vertical="top" wrapText="1"/>
    </xf>
    <xf numFmtId="0" fontId="18" fillId="4" borderId="0" xfId="0" applyFont="1" applyFill="1" applyBorder="1" applyAlignment="1" applyProtection="1">
      <alignment horizontal="left" vertical="top" wrapText="1"/>
    </xf>
    <xf numFmtId="0" fontId="12" fillId="0" borderId="0" xfId="1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6" fillId="4" borderId="0" xfId="0" applyFont="1" applyFill="1" applyBorder="1" applyAlignment="1" applyProtection="1">
      <alignment horizontal="left" vertical="top" wrapText="1"/>
    </xf>
    <xf numFmtId="0" fontId="57" fillId="8" borderId="0" xfId="0" applyFont="1" applyFill="1"/>
    <xf numFmtId="0" fontId="57" fillId="18" borderId="0" xfId="0" applyFont="1" applyFill="1"/>
    <xf numFmtId="0" fontId="57" fillId="19" borderId="0" xfId="0" applyFont="1" applyFill="1"/>
    <xf numFmtId="0" fontId="0" fillId="9" borderId="0" xfId="0" applyFill="1"/>
    <xf numFmtId="0" fontId="58" fillId="20" borderId="0" xfId="0" applyFont="1" applyFill="1"/>
    <xf numFmtId="0" fontId="0" fillId="6" borderId="33" xfId="0" applyFill="1" applyBorder="1" applyAlignment="1">
      <alignment horizontal="center"/>
    </xf>
    <xf numFmtId="0" fontId="0" fillId="6" borderId="34" xfId="0" applyFill="1" applyBorder="1" applyAlignment="1">
      <alignment horizontal="center"/>
    </xf>
    <xf numFmtId="0" fontId="0" fillId="6" borderId="35" xfId="0" applyFill="1" applyBorder="1" applyAlignment="1">
      <alignment horizontal="center"/>
    </xf>
    <xf numFmtId="0" fontId="0" fillId="0" borderId="36" xfId="0" applyBorder="1"/>
    <xf numFmtId="0" fontId="0" fillId="0" borderId="37" xfId="0" applyBorder="1"/>
    <xf numFmtId="0" fontId="0" fillId="5" borderId="37" xfId="0" applyFill="1" applyBorder="1"/>
    <xf numFmtId="0" fontId="0" fillId="0" borderId="28" xfId="0" applyBorder="1"/>
    <xf numFmtId="165" fontId="0" fillId="21" borderId="1" xfId="0" applyNumberFormat="1" applyFill="1" applyBorder="1" applyAlignment="1">
      <alignment horizontal="center"/>
    </xf>
    <xf numFmtId="165" fontId="0" fillId="21" borderId="2" xfId="0" applyNumberFormat="1" applyFill="1" applyBorder="1" applyAlignment="1">
      <alignment horizontal="center"/>
    </xf>
    <xf numFmtId="0" fontId="0" fillId="22" borderId="2" xfId="0" applyFill="1" applyBorder="1" applyAlignment="1">
      <alignment horizontal="center"/>
    </xf>
    <xf numFmtId="0" fontId="0" fillId="22" borderId="3" xfId="0" applyFill="1" applyBorder="1" applyAlignment="1">
      <alignment horizontal="center"/>
    </xf>
    <xf numFmtId="0" fontId="0" fillId="22" borderId="1" xfId="0" applyFill="1" applyBorder="1" applyAlignment="1">
      <alignment horizontal="center"/>
    </xf>
    <xf numFmtId="2" fontId="0" fillId="0" borderId="0" xfId="0" applyNumberFormat="1"/>
    <xf numFmtId="0" fontId="0" fillId="23" borderId="0" xfId="0" applyFill="1"/>
    <xf numFmtId="0" fontId="0" fillId="0" borderId="5" xfId="0" applyBorder="1"/>
    <xf numFmtId="0" fontId="0" fillId="0" borderId="0" xfId="0" applyBorder="1"/>
    <xf numFmtId="0" fontId="0" fillId="0" borderId="38" xfId="0" applyBorder="1"/>
    <xf numFmtId="9" fontId="0" fillId="23" borderId="5" xfId="20104" applyFont="1" applyFill="1" applyBorder="1"/>
    <xf numFmtId="9" fontId="0" fillId="23" borderId="0" xfId="20104" applyFont="1" applyFill="1" applyBorder="1"/>
    <xf numFmtId="9" fontId="0" fillId="23" borderId="38" xfId="20104" applyFont="1" applyFill="1" applyBorder="1"/>
    <xf numFmtId="0" fontId="0" fillId="0" borderId="5" xfId="0" applyFill="1" applyBorder="1"/>
    <xf numFmtId="0" fontId="0" fillId="0" borderId="36" xfId="0" applyFill="1" applyBorder="1"/>
    <xf numFmtId="0" fontId="0" fillId="5" borderId="36" xfId="0" applyFill="1" applyBorder="1"/>
    <xf numFmtId="0" fontId="0" fillId="5" borderId="28" xfId="0" applyFill="1" applyBorder="1"/>
    <xf numFmtId="0" fontId="0" fillId="23" borderId="5" xfId="0" applyFill="1" applyBorder="1"/>
    <xf numFmtId="0" fontId="0" fillId="23" borderId="0" xfId="0" applyFill="1" applyBorder="1"/>
    <xf numFmtId="0" fontId="0" fillId="23" borderId="38" xfId="0" applyFill="1" applyBorder="1"/>
    <xf numFmtId="0" fontId="0" fillId="0" borderId="0" xfId="0" applyFill="1" applyBorder="1"/>
    <xf numFmtId="0" fontId="0" fillId="0" borderId="38" xfId="0" applyFill="1" applyBorder="1"/>
    <xf numFmtId="0" fontId="0" fillId="0" borderId="37" xfId="0" applyFill="1" applyBorder="1"/>
    <xf numFmtId="0" fontId="0" fillId="0" borderId="28" xfId="0" applyFill="1" applyBorder="1"/>
    <xf numFmtId="9" fontId="0" fillId="0" borderId="5" xfId="20104" applyFont="1" applyFill="1" applyBorder="1"/>
    <xf numFmtId="9" fontId="0" fillId="0" borderId="0" xfId="20104" applyFont="1" applyFill="1" applyBorder="1"/>
    <xf numFmtId="9" fontId="0" fillId="0" borderId="38" xfId="20104" applyFont="1" applyFill="1" applyBorder="1"/>
    <xf numFmtId="9" fontId="0" fillId="0" borderId="36" xfId="20104" applyFont="1" applyFill="1" applyBorder="1"/>
    <xf numFmtId="9" fontId="0" fillId="0" borderId="37" xfId="20104" applyFont="1" applyFill="1" applyBorder="1"/>
    <xf numFmtId="9" fontId="0" fillId="0" borderId="28" xfId="20104" applyFont="1" applyFill="1" applyBorder="1"/>
    <xf numFmtId="0" fontId="0" fillId="0" borderId="39" xfId="0" applyBorder="1"/>
    <xf numFmtId="9" fontId="0" fillId="0" borderId="2" xfId="20104" applyFont="1" applyBorder="1"/>
  </cellXfs>
  <cellStyles count="20105">
    <cellStyle name="Default" xfId="1" xr:uid="{00000000-0005-0000-0000-000000000000}"/>
    <cellStyle name="Hyperlink 2" xfId="2144" xr:uid="{00000000-0005-0000-0000-000001000000}"/>
    <cellStyle name="Nor}al" xfId="2" xr:uid="{00000000-0005-0000-0000-000002000000}"/>
    <cellStyle name="Normal" xfId="0" builtinId="0"/>
    <cellStyle name="Normal - Style1 2" xfId="3" xr:uid="{00000000-0005-0000-0000-000004000000}"/>
    <cellStyle name="Normal 10" xfId="15" xr:uid="{00000000-0005-0000-0000-000005000000}"/>
    <cellStyle name="Normal 100" xfId="719" xr:uid="{00000000-0005-0000-0000-000006000000}"/>
    <cellStyle name="Normal 100 2" xfId="1599" xr:uid="{00000000-0005-0000-0000-000007000000}"/>
    <cellStyle name="Normal 101" xfId="720" xr:uid="{00000000-0005-0000-0000-000008000000}"/>
    <cellStyle name="Normal 102" xfId="721" xr:uid="{00000000-0005-0000-0000-000009000000}"/>
    <cellStyle name="Normal 103" xfId="722" xr:uid="{00000000-0005-0000-0000-00000A000000}"/>
    <cellStyle name="Normal 104" xfId="723" xr:uid="{00000000-0005-0000-0000-00000B000000}"/>
    <cellStyle name="Normal 105" xfId="724" xr:uid="{00000000-0005-0000-0000-00000C000000}"/>
    <cellStyle name="Normal 106" xfId="725" xr:uid="{00000000-0005-0000-0000-00000D000000}"/>
    <cellStyle name="Normal 107" xfId="726" xr:uid="{00000000-0005-0000-0000-00000E000000}"/>
    <cellStyle name="Normal 108" xfId="727" xr:uid="{00000000-0005-0000-0000-00000F000000}"/>
    <cellStyle name="Normal 109" xfId="728" xr:uid="{00000000-0005-0000-0000-000010000000}"/>
    <cellStyle name="Normal 11" xfId="24" xr:uid="{00000000-0005-0000-0000-000011000000}"/>
    <cellStyle name="Normal 110" xfId="729" xr:uid="{00000000-0005-0000-0000-000012000000}"/>
    <cellStyle name="Normal 111" xfId="730" xr:uid="{00000000-0005-0000-0000-000013000000}"/>
    <cellStyle name="Normal 112" xfId="731" xr:uid="{00000000-0005-0000-0000-000014000000}"/>
    <cellStyle name="Normal 113" xfId="732" xr:uid="{00000000-0005-0000-0000-000015000000}"/>
    <cellStyle name="Normal 114" xfId="733" xr:uid="{00000000-0005-0000-0000-000016000000}"/>
    <cellStyle name="Normal 115" xfId="734" xr:uid="{00000000-0005-0000-0000-000017000000}"/>
    <cellStyle name="Normal 116" xfId="735" xr:uid="{00000000-0005-0000-0000-000018000000}"/>
    <cellStyle name="Normal 117" xfId="736" xr:uid="{00000000-0005-0000-0000-000019000000}"/>
    <cellStyle name="Normal 118" xfId="737" xr:uid="{00000000-0005-0000-0000-00001A000000}"/>
    <cellStyle name="Normal 119" xfId="738" xr:uid="{00000000-0005-0000-0000-00001B000000}"/>
    <cellStyle name="Normal 12" xfId="25" xr:uid="{00000000-0005-0000-0000-00001C000000}"/>
    <cellStyle name="Normal 120" xfId="739" xr:uid="{00000000-0005-0000-0000-00001D000000}"/>
    <cellStyle name="Normal 121" xfId="740" xr:uid="{00000000-0005-0000-0000-00001E000000}"/>
    <cellStyle name="Normal 122" xfId="741" xr:uid="{00000000-0005-0000-0000-00001F000000}"/>
    <cellStyle name="Normal 123" xfId="742" xr:uid="{00000000-0005-0000-0000-000020000000}"/>
    <cellStyle name="Normal 124" xfId="743" xr:uid="{00000000-0005-0000-0000-000021000000}"/>
    <cellStyle name="Normal 125" xfId="744" xr:uid="{00000000-0005-0000-0000-000022000000}"/>
    <cellStyle name="Normal 126" xfId="745" xr:uid="{00000000-0005-0000-0000-000023000000}"/>
    <cellStyle name="Normal 127" xfId="746" xr:uid="{00000000-0005-0000-0000-000024000000}"/>
    <cellStyle name="Normal 128" xfId="747" xr:uid="{00000000-0005-0000-0000-000025000000}"/>
    <cellStyle name="Normal 129" xfId="748" xr:uid="{00000000-0005-0000-0000-000026000000}"/>
    <cellStyle name="Normal 13" xfId="14" xr:uid="{00000000-0005-0000-0000-000027000000}"/>
    <cellStyle name="Normal 13 10" xfId="4321" xr:uid="{00000000-0005-0000-0000-000028000000}"/>
    <cellStyle name="Normal 13 10 2" xfId="12488" xr:uid="{00000000-0005-0000-0000-000029000000}"/>
    <cellStyle name="Normal 13 10_5h_Finance" xfId="4458" xr:uid="{00000000-0005-0000-0000-00002A000000}"/>
    <cellStyle name="Normal 13 11" xfId="8544" xr:uid="{00000000-0005-0000-0000-00002B000000}"/>
    <cellStyle name="Normal 13 12" xfId="12634" xr:uid="{00000000-0005-0000-0000-00002C000000}"/>
    <cellStyle name="Normal 13 13" xfId="12642" xr:uid="{00000000-0005-0000-0000-00002D000000}"/>
    <cellStyle name="Normal 13 14" xfId="14802" xr:uid="{00000000-0005-0000-0000-00002E000000}"/>
    <cellStyle name="Normal 13 15" xfId="18200" xr:uid="{00000000-0005-0000-0000-00002F000000}"/>
    <cellStyle name="Normal 13 16" xfId="290" xr:uid="{00000000-0005-0000-0000-000030000000}"/>
    <cellStyle name="Normal 13 2" xfId="86" xr:uid="{00000000-0005-0000-0000-000031000000}"/>
    <cellStyle name="Normal 13 2 10" xfId="8612" xr:uid="{00000000-0005-0000-0000-000032000000}"/>
    <cellStyle name="Normal 13 2 11" xfId="12704" xr:uid="{00000000-0005-0000-0000-000033000000}"/>
    <cellStyle name="Normal 13 2 12" xfId="18268" xr:uid="{00000000-0005-0000-0000-000034000000}"/>
    <cellStyle name="Normal 13 2 13" xfId="359" xr:uid="{00000000-0005-0000-0000-000035000000}"/>
    <cellStyle name="Normal 13 2 2" xfId="222" xr:uid="{00000000-0005-0000-0000-000036000000}"/>
    <cellStyle name="Normal 13 2 2 10" xfId="16500" xr:uid="{00000000-0005-0000-0000-000037000000}"/>
    <cellStyle name="Normal 13 2 2 11" xfId="18404" xr:uid="{00000000-0005-0000-0000-000038000000}"/>
    <cellStyle name="Normal 13 2 2 12" xfId="633" xr:uid="{00000000-0005-0000-0000-000039000000}"/>
    <cellStyle name="Normal 13 2 2 2" xfId="982" xr:uid="{00000000-0005-0000-0000-00003A000000}"/>
    <cellStyle name="Normal 13 2 2 2 2" xfId="1804" xr:uid="{00000000-0005-0000-0000-00003B000000}"/>
    <cellStyle name="Normal 13 2 2 2 2 2" xfId="3709" xr:uid="{00000000-0005-0000-0000-00003C000000}"/>
    <cellStyle name="Normal 13 2 2 2 2 2 2" xfId="11876" xr:uid="{00000000-0005-0000-0000-00003D000000}"/>
    <cellStyle name="Normal 13 2 2 2 2 2_5h_Finance" xfId="4463" xr:uid="{00000000-0005-0000-0000-00003E000000}"/>
    <cellStyle name="Normal 13 2 2 2 2 3" xfId="9972" xr:uid="{00000000-0005-0000-0000-00003F000000}"/>
    <cellStyle name="Normal 13 2 2 2 2 4" xfId="13998" xr:uid="{00000000-0005-0000-0000-000040000000}"/>
    <cellStyle name="Normal 13 2 2 2 2 5" xfId="15837" xr:uid="{00000000-0005-0000-0000-000041000000}"/>
    <cellStyle name="Normal 13 2 2 2 2 6" xfId="17588" xr:uid="{00000000-0005-0000-0000-000042000000}"/>
    <cellStyle name="Normal 13 2 2 2 2 7" xfId="19492" xr:uid="{00000000-0005-0000-0000-000043000000}"/>
    <cellStyle name="Normal 13 2 2 2 2_5h_Finance" xfId="4462" xr:uid="{00000000-0005-0000-0000-000044000000}"/>
    <cellStyle name="Normal 13 2 2 2 3" xfId="2893" xr:uid="{00000000-0005-0000-0000-000045000000}"/>
    <cellStyle name="Normal 13 2 2 2 3 2" xfId="11060" xr:uid="{00000000-0005-0000-0000-000046000000}"/>
    <cellStyle name="Normal 13 2 2 2 3_5h_Finance" xfId="4464" xr:uid="{00000000-0005-0000-0000-000047000000}"/>
    <cellStyle name="Normal 13 2 2 2 4" xfId="9156" xr:uid="{00000000-0005-0000-0000-000048000000}"/>
    <cellStyle name="Normal 13 2 2 2 5" xfId="13179" xr:uid="{00000000-0005-0000-0000-000049000000}"/>
    <cellStyle name="Normal 13 2 2 2 6" xfId="15017" xr:uid="{00000000-0005-0000-0000-00004A000000}"/>
    <cellStyle name="Normal 13 2 2 2 7" xfId="16772" xr:uid="{00000000-0005-0000-0000-00004B000000}"/>
    <cellStyle name="Normal 13 2 2 2 8" xfId="18676" xr:uid="{00000000-0005-0000-0000-00004C000000}"/>
    <cellStyle name="Normal 13 2 2 2_5h_Finance" xfId="4461" xr:uid="{00000000-0005-0000-0000-00004D000000}"/>
    <cellStyle name="Normal 13 2 2 3" xfId="1254" xr:uid="{00000000-0005-0000-0000-00004E000000}"/>
    <cellStyle name="Normal 13 2 2 3 2" xfId="2076" xr:uid="{00000000-0005-0000-0000-00004F000000}"/>
    <cellStyle name="Normal 13 2 2 3 2 2" xfId="3981" xr:uid="{00000000-0005-0000-0000-000050000000}"/>
    <cellStyle name="Normal 13 2 2 3 2 2 2" xfId="12148" xr:uid="{00000000-0005-0000-0000-000051000000}"/>
    <cellStyle name="Normal 13 2 2 3 2 2_5h_Finance" xfId="4467" xr:uid="{00000000-0005-0000-0000-000052000000}"/>
    <cellStyle name="Normal 13 2 2 3 2 3" xfId="10244" xr:uid="{00000000-0005-0000-0000-000053000000}"/>
    <cellStyle name="Normal 13 2 2 3 2 4" xfId="14270" xr:uid="{00000000-0005-0000-0000-000054000000}"/>
    <cellStyle name="Normal 13 2 2 3 2 5" xfId="16109" xr:uid="{00000000-0005-0000-0000-000055000000}"/>
    <cellStyle name="Normal 13 2 2 3 2 6" xfId="17860" xr:uid="{00000000-0005-0000-0000-000056000000}"/>
    <cellStyle name="Normal 13 2 2 3 2 7" xfId="19764" xr:uid="{00000000-0005-0000-0000-000057000000}"/>
    <cellStyle name="Normal 13 2 2 3 2_5h_Finance" xfId="4466" xr:uid="{00000000-0005-0000-0000-000058000000}"/>
    <cellStyle name="Normal 13 2 2 3 3" xfId="3165" xr:uid="{00000000-0005-0000-0000-000059000000}"/>
    <cellStyle name="Normal 13 2 2 3 3 2" xfId="11332" xr:uid="{00000000-0005-0000-0000-00005A000000}"/>
    <cellStyle name="Normal 13 2 2 3 3_5h_Finance" xfId="4468" xr:uid="{00000000-0005-0000-0000-00005B000000}"/>
    <cellStyle name="Normal 13 2 2 3 4" xfId="9428" xr:uid="{00000000-0005-0000-0000-00005C000000}"/>
    <cellStyle name="Normal 13 2 2 3 5" xfId="13451" xr:uid="{00000000-0005-0000-0000-00005D000000}"/>
    <cellStyle name="Normal 13 2 2 3 6" xfId="15289" xr:uid="{00000000-0005-0000-0000-00005E000000}"/>
    <cellStyle name="Normal 13 2 2 3 7" xfId="17044" xr:uid="{00000000-0005-0000-0000-00005F000000}"/>
    <cellStyle name="Normal 13 2 2 3 8" xfId="18948" xr:uid="{00000000-0005-0000-0000-000060000000}"/>
    <cellStyle name="Normal 13 2 2 3_5h_Finance" xfId="4465" xr:uid="{00000000-0005-0000-0000-000061000000}"/>
    <cellStyle name="Normal 13 2 2 4" xfId="1526" xr:uid="{00000000-0005-0000-0000-000062000000}"/>
    <cellStyle name="Normal 13 2 2 4 2" xfId="3437" xr:uid="{00000000-0005-0000-0000-000063000000}"/>
    <cellStyle name="Normal 13 2 2 4 2 2" xfId="11604" xr:uid="{00000000-0005-0000-0000-000064000000}"/>
    <cellStyle name="Normal 13 2 2 4 2_5h_Finance" xfId="4470" xr:uid="{00000000-0005-0000-0000-000065000000}"/>
    <cellStyle name="Normal 13 2 2 4 3" xfId="9700" xr:uid="{00000000-0005-0000-0000-000066000000}"/>
    <cellStyle name="Normal 13 2 2 4 4" xfId="13723" xr:uid="{00000000-0005-0000-0000-000067000000}"/>
    <cellStyle name="Normal 13 2 2 4 5" xfId="15561" xr:uid="{00000000-0005-0000-0000-000068000000}"/>
    <cellStyle name="Normal 13 2 2 4 6" xfId="17316" xr:uid="{00000000-0005-0000-0000-000069000000}"/>
    <cellStyle name="Normal 13 2 2 4 7" xfId="19220" xr:uid="{00000000-0005-0000-0000-00006A000000}"/>
    <cellStyle name="Normal 13 2 2 4_5h_Finance" xfId="4469" xr:uid="{00000000-0005-0000-0000-00006B000000}"/>
    <cellStyle name="Normal 13 2 2 5" xfId="2349" xr:uid="{00000000-0005-0000-0000-00006C000000}"/>
    <cellStyle name="Normal 13 2 2 5 2" xfId="4253" xr:uid="{00000000-0005-0000-0000-00006D000000}"/>
    <cellStyle name="Normal 13 2 2 5 2 2" xfId="12420" xr:uid="{00000000-0005-0000-0000-00006E000000}"/>
    <cellStyle name="Normal 13 2 2 5 2_5h_Finance" xfId="4472" xr:uid="{00000000-0005-0000-0000-00006F000000}"/>
    <cellStyle name="Normal 13 2 2 5 3" xfId="10516" xr:uid="{00000000-0005-0000-0000-000070000000}"/>
    <cellStyle name="Normal 13 2 2 5 4" xfId="14542" xr:uid="{00000000-0005-0000-0000-000071000000}"/>
    <cellStyle name="Normal 13 2 2 5 5" xfId="16382" xr:uid="{00000000-0005-0000-0000-000072000000}"/>
    <cellStyle name="Normal 13 2 2 5 6" xfId="18132" xr:uid="{00000000-0005-0000-0000-000073000000}"/>
    <cellStyle name="Normal 13 2 2 5 7" xfId="20036" xr:uid="{00000000-0005-0000-0000-000074000000}"/>
    <cellStyle name="Normal 13 2 2 5_5h_Finance" xfId="4471" xr:uid="{00000000-0005-0000-0000-000075000000}"/>
    <cellStyle name="Normal 13 2 2 6" xfId="2621" xr:uid="{00000000-0005-0000-0000-000076000000}"/>
    <cellStyle name="Normal 13 2 2 6 2" xfId="10788" xr:uid="{00000000-0005-0000-0000-000077000000}"/>
    <cellStyle name="Normal 13 2 2 6_5h_Finance" xfId="4473" xr:uid="{00000000-0005-0000-0000-000078000000}"/>
    <cellStyle name="Normal 13 2 2 7" xfId="8884" xr:uid="{00000000-0005-0000-0000-000079000000}"/>
    <cellStyle name="Normal 13 2 2 8" xfId="12841" xr:uid="{00000000-0005-0000-0000-00007A000000}"/>
    <cellStyle name="Normal 13 2 2 9" xfId="14727" xr:uid="{00000000-0005-0000-0000-00007B000000}"/>
    <cellStyle name="Normal 13 2 2_5h_Finance" xfId="4460" xr:uid="{00000000-0005-0000-0000-00007C000000}"/>
    <cellStyle name="Normal 13 2 3" xfId="846" xr:uid="{00000000-0005-0000-0000-00007D000000}"/>
    <cellStyle name="Normal 13 2 3 2" xfId="1668" xr:uid="{00000000-0005-0000-0000-00007E000000}"/>
    <cellStyle name="Normal 13 2 3 2 2" xfId="3573" xr:uid="{00000000-0005-0000-0000-00007F000000}"/>
    <cellStyle name="Normal 13 2 3 2 2 2" xfId="11740" xr:uid="{00000000-0005-0000-0000-000080000000}"/>
    <cellStyle name="Normal 13 2 3 2 2_5h_Finance" xfId="4476" xr:uid="{00000000-0005-0000-0000-000081000000}"/>
    <cellStyle name="Normal 13 2 3 2 3" xfId="9836" xr:uid="{00000000-0005-0000-0000-000082000000}"/>
    <cellStyle name="Normal 13 2 3 2 4" xfId="13862" xr:uid="{00000000-0005-0000-0000-000083000000}"/>
    <cellStyle name="Normal 13 2 3 2 5" xfId="15701" xr:uid="{00000000-0005-0000-0000-000084000000}"/>
    <cellStyle name="Normal 13 2 3 2 6" xfId="17452" xr:uid="{00000000-0005-0000-0000-000085000000}"/>
    <cellStyle name="Normal 13 2 3 2 7" xfId="19356" xr:uid="{00000000-0005-0000-0000-000086000000}"/>
    <cellStyle name="Normal 13 2 3 2_5h_Finance" xfId="4475" xr:uid="{00000000-0005-0000-0000-000087000000}"/>
    <cellStyle name="Normal 13 2 3 3" xfId="2757" xr:uid="{00000000-0005-0000-0000-000088000000}"/>
    <cellStyle name="Normal 13 2 3 3 2" xfId="10924" xr:uid="{00000000-0005-0000-0000-000089000000}"/>
    <cellStyle name="Normal 13 2 3 3_5h_Finance" xfId="4477" xr:uid="{00000000-0005-0000-0000-00008A000000}"/>
    <cellStyle name="Normal 13 2 3 4" xfId="9020" xr:uid="{00000000-0005-0000-0000-00008B000000}"/>
    <cellStyle name="Normal 13 2 3 5" xfId="13043" xr:uid="{00000000-0005-0000-0000-00008C000000}"/>
    <cellStyle name="Normal 13 2 3 6" xfId="14881" xr:uid="{00000000-0005-0000-0000-00008D000000}"/>
    <cellStyle name="Normal 13 2 3 7" xfId="16636" xr:uid="{00000000-0005-0000-0000-00008E000000}"/>
    <cellStyle name="Normal 13 2 3 8" xfId="18540" xr:uid="{00000000-0005-0000-0000-00008F000000}"/>
    <cellStyle name="Normal 13 2 3_5h_Finance" xfId="4474" xr:uid="{00000000-0005-0000-0000-000090000000}"/>
    <cellStyle name="Normal 13 2 4" xfId="1118" xr:uid="{00000000-0005-0000-0000-000091000000}"/>
    <cellStyle name="Normal 13 2 4 2" xfId="1940" xr:uid="{00000000-0005-0000-0000-000092000000}"/>
    <cellStyle name="Normal 13 2 4 2 2" xfId="3845" xr:uid="{00000000-0005-0000-0000-000093000000}"/>
    <cellStyle name="Normal 13 2 4 2 2 2" xfId="12012" xr:uid="{00000000-0005-0000-0000-000094000000}"/>
    <cellStyle name="Normal 13 2 4 2 2_5h_Finance" xfId="4480" xr:uid="{00000000-0005-0000-0000-000095000000}"/>
    <cellStyle name="Normal 13 2 4 2 3" xfId="10108" xr:uid="{00000000-0005-0000-0000-000096000000}"/>
    <cellStyle name="Normal 13 2 4 2 4" xfId="14134" xr:uid="{00000000-0005-0000-0000-000097000000}"/>
    <cellStyle name="Normal 13 2 4 2 5" xfId="15973" xr:uid="{00000000-0005-0000-0000-000098000000}"/>
    <cellStyle name="Normal 13 2 4 2 6" xfId="17724" xr:uid="{00000000-0005-0000-0000-000099000000}"/>
    <cellStyle name="Normal 13 2 4 2 7" xfId="19628" xr:uid="{00000000-0005-0000-0000-00009A000000}"/>
    <cellStyle name="Normal 13 2 4 2_5h_Finance" xfId="4479" xr:uid="{00000000-0005-0000-0000-00009B000000}"/>
    <cellStyle name="Normal 13 2 4 3" xfId="3029" xr:uid="{00000000-0005-0000-0000-00009C000000}"/>
    <cellStyle name="Normal 13 2 4 3 2" xfId="11196" xr:uid="{00000000-0005-0000-0000-00009D000000}"/>
    <cellStyle name="Normal 13 2 4 3_5h_Finance" xfId="4481" xr:uid="{00000000-0005-0000-0000-00009E000000}"/>
    <cellStyle name="Normal 13 2 4 4" xfId="9292" xr:uid="{00000000-0005-0000-0000-00009F000000}"/>
    <cellStyle name="Normal 13 2 4 5" xfId="13315" xr:uid="{00000000-0005-0000-0000-0000A0000000}"/>
    <cellStyle name="Normal 13 2 4 6" xfId="15153" xr:uid="{00000000-0005-0000-0000-0000A1000000}"/>
    <cellStyle name="Normal 13 2 4 7" xfId="16908" xr:uid="{00000000-0005-0000-0000-0000A2000000}"/>
    <cellStyle name="Normal 13 2 4 8" xfId="18812" xr:uid="{00000000-0005-0000-0000-0000A3000000}"/>
    <cellStyle name="Normal 13 2 4_5h_Finance" xfId="4478" xr:uid="{00000000-0005-0000-0000-0000A4000000}"/>
    <cellStyle name="Normal 13 2 5" xfId="1390" xr:uid="{00000000-0005-0000-0000-0000A5000000}"/>
    <cellStyle name="Normal 13 2 5 2" xfId="3301" xr:uid="{00000000-0005-0000-0000-0000A6000000}"/>
    <cellStyle name="Normal 13 2 5 2 2" xfId="11468" xr:uid="{00000000-0005-0000-0000-0000A7000000}"/>
    <cellStyle name="Normal 13 2 5 2_5h_Finance" xfId="4483" xr:uid="{00000000-0005-0000-0000-0000A8000000}"/>
    <cellStyle name="Normal 13 2 5 3" xfId="9564" xr:uid="{00000000-0005-0000-0000-0000A9000000}"/>
    <cellStyle name="Normal 13 2 5 4" xfId="13587" xr:uid="{00000000-0005-0000-0000-0000AA000000}"/>
    <cellStyle name="Normal 13 2 5 5" xfId="15425" xr:uid="{00000000-0005-0000-0000-0000AB000000}"/>
    <cellStyle name="Normal 13 2 5 6" xfId="17180" xr:uid="{00000000-0005-0000-0000-0000AC000000}"/>
    <cellStyle name="Normal 13 2 5 7" xfId="19084" xr:uid="{00000000-0005-0000-0000-0000AD000000}"/>
    <cellStyle name="Normal 13 2 5_5h_Finance" xfId="4482" xr:uid="{00000000-0005-0000-0000-0000AE000000}"/>
    <cellStyle name="Normal 13 2 6" xfId="2213" xr:uid="{00000000-0005-0000-0000-0000AF000000}"/>
    <cellStyle name="Normal 13 2 6 2" xfId="4117" xr:uid="{00000000-0005-0000-0000-0000B0000000}"/>
    <cellStyle name="Normal 13 2 6 2 2" xfId="12284" xr:uid="{00000000-0005-0000-0000-0000B1000000}"/>
    <cellStyle name="Normal 13 2 6 2_5h_Finance" xfId="4485" xr:uid="{00000000-0005-0000-0000-0000B2000000}"/>
    <cellStyle name="Normal 13 2 6 3" xfId="10380" xr:uid="{00000000-0005-0000-0000-0000B3000000}"/>
    <cellStyle name="Normal 13 2 6 4" xfId="14406" xr:uid="{00000000-0005-0000-0000-0000B4000000}"/>
    <cellStyle name="Normal 13 2 6 5" xfId="16246" xr:uid="{00000000-0005-0000-0000-0000B5000000}"/>
    <cellStyle name="Normal 13 2 6 6" xfId="17996" xr:uid="{00000000-0005-0000-0000-0000B6000000}"/>
    <cellStyle name="Normal 13 2 6 7" xfId="19900" xr:uid="{00000000-0005-0000-0000-0000B7000000}"/>
    <cellStyle name="Normal 13 2 6_5h_Finance" xfId="4484" xr:uid="{00000000-0005-0000-0000-0000B8000000}"/>
    <cellStyle name="Normal 13 2 7" xfId="497" xr:uid="{00000000-0005-0000-0000-0000B9000000}"/>
    <cellStyle name="Normal 13 2 7 2" xfId="8748" xr:uid="{00000000-0005-0000-0000-0000BA000000}"/>
    <cellStyle name="Normal 13 2 7_5h_Finance" xfId="4486" xr:uid="{00000000-0005-0000-0000-0000BB000000}"/>
    <cellStyle name="Normal 13 2 8" xfId="2485" xr:uid="{00000000-0005-0000-0000-0000BC000000}"/>
    <cellStyle name="Normal 13 2 8 2" xfId="10652" xr:uid="{00000000-0005-0000-0000-0000BD000000}"/>
    <cellStyle name="Normal 13 2 8_5h_Finance" xfId="4487" xr:uid="{00000000-0005-0000-0000-0000BE000000}"/>
    <cellStyle name="Normal 13 2 9" xfId="4389" xr:uid="{00000000-0005-0000-0000-0000BF000000}"/>
    <cellStyle name="Normal 13 2 9 2" xfId="12556" xr:uid="{00000000-0005-0000-0000-0000C0000000}"/>
    <cellStyle name="Normal 13 2 9_5h_Finance" xfId="4488" xr:uid="{00000000-0005-0000-0000-0000C1000000}"/>
    <cellStyle name="Normal 13 2_5h_Finance" xfId="4459" xr:uid="{00000000-0005-0000-0000-0000C2000000}"/>
    <cellStyle name="Normal 13 3" xfId="154" xr:uid="{00000000-0005-0000-0000-0000C3000000}"/>
    <cellStyle name="Normal 13 3 10" xfId="12911" xr:uid="{00000000-0005-0000-0000-0000C4000000}"/>
    <cellStyle name="Normal 13 3 11" xfId="18336" xr:uid="{00000000-0005-0000-0000-0000C5000000}"/>
    <cellStyle name="Normal 13 3 12" xfId="565" xr:uid="{00000000-0005-0000-0000-0000C6000000}"/>
    <cellStyle name="Normal 13 3 2" xfId="914" xr:uid="{00000000-0005-0000-0000-0000C7000000}"/>
    <cellStyle name="Normal 13 3 2 2" xfId="1736" xr:uid="{00000000-0005-0000-0000-0000C8000000}"/>
    <cellStyle name="Normal 13 3 2 2 2" xfId="3641" xr:uid="{00000000-0005-0000-0000-0000C9000000}"/>
    <cellStyle name="Normal 13 3 2 2 2 2" xfId="11808" xr:uid="{00000000-0005-0000-0000-0000CA000000}"/>
    <cellStyle name="Normal 13 3 2 2 2_5h_Finance" xfId="4492" xr:uid="{00000000-0005-0000-0000-0000CB000000}"/>
    <cellStyle name="Normal 13 3 2 2 3" xfId="9904" xr:uid="{00000000-0005-0000-0000-0000CC000000}"/>
    <cellStyle name="Normal 13 3 2 2 4" xfId="13930" xr:uid="{00000000-0005-0000-0000-0000CD000000}"/>
    <cellStyle name="Normal 13 3 2 2 5" xfId="15769" xr:uid="{00000000-0005-0000-0000-0000CE000000}"/>
    <cellStyle name="Normal 13 3 2 2 6" xfId="17520" xr:uid="{00000000-0005-0000-0000-0000CF000000}"/>
    <cellStyle name="Normal 13 3 2 2 7" xfId="19424" xr:uid="{00000000-0005-0000-0000-0000D0000000}"/>
    <cellStyle name="Normal 13 3 2 2_5h_Finance" xfId="4491" xr:uid="{00000000-0005-0000-0000-0000D1000000}"/>
    <cellStyle name="Normal 13 3 2 3" xfId="2825" xr:uid="{00000000-0005-0000-0000-0000D2000000}"/>
    <cellStyle name="Normal 13 3 2 3 2" xfId="10992" xr:uid="{00000000-0005-0000-0000-0000D3000000}"/>
    <cellStyle name="Normal 13 3 2 3_5h_Finance" xfId="4493" xr:uid="{00000000-0005-0000-0000-0000D4000000}"/>
    <cellStyle name="Normal 13 3 2 4" xfId="9088" xr:uid="{00000000-0005-0000-0000-0000D5000000}"/>
    <cellStyle name="Normal 13 3 2 5" xfId="13111" xr:uid="{00000000-0005-0000-0000-0000D6000000}"/>
    <cellStyle name="Normal 13 3 2 6" xfId="14949" xr:uid="{00000000-0005-0000-0000-0000D7000000}"/>
    <cellStyle name="Normal 13 3 2 7" xfId="16704" xr:uid="{00000000-0005-0000-0000-0000D8000000}"/>
    <cellStyle name="Normal 13 3 2 8" xfId="18608" xr:uid="{00000000-0005-0000-0000-0000D9000000}"/>
    <cellStyle name="Normal 13 3 2_5h_Finance" xfId="4490" xr:uid="{00000000-0005-0000-0000-0000DA000000}"/>
    <cellStyle name="Normal 13 3 3" xfId="1186" xr:uid="{00000000-0005-0000-0000-0000DB000000}"/>
    <cellStyle name="Normal 13 3 3 2" xfId="2008" xr:uid="{00000000-0005-0000-0000-0000DC000000}"/>
    <cellStyle name="Normal 13 3 3 2 2" xfId="3913" xr:uid="{00000000-0005-0000-0000-0000DD000000}"/>
    <cellStyle name="Normal 13 3 3 2 2 2" xfId="12080" xr:uid="{00000000-0005-0000-0000-0000DE000000}"/>
    <cellStyle name="Normal 13 3 3 2 2_5h_Finance" xfId="4496" xr:uid="{00000000-0005-0000-0000-0000DF000000}"/>
    <cellStyle name="Normal 13 3 3 2 3" xfId="10176" xr:uid="{00000000-0005-0000-0000-0000E0000000}"/>
    <cellStyle name="Normal 13 3 3 2 4" xfId="14202" xr:uid="{00000000-0005-0000-0000-0000E1000000}"/>
    <cellStyle name="Normal 13 3 3 2 5" xfId="16041" xr:uid="{00000000-0005-0000-0000-0000E2000000}"/>
    <cellStyle name="Normal 13 3 3 2 6" xfId="17792" xr:uid="{00000000-0005-0000-0000-0000E3000000}"/>
    <cellStyle name="Normal 13 3 3 2 7" xfId="19696" xr:uid="{00000000-0005-0000-0000-0000E4000000}"/>
    <cellStyle name="Normal 13 3 3 2_5h_Finance" xfId="4495" xr:uid="{00000000-0005-0000-0000-0000E5000000}"/>
    <cellStyle name="Normal 13 3 3 3" xfId="3097" xr:uid="{00000000-0005-0000-0000-0000E6000000}"/>
    <cellStyle name="Normal 13 3 3 3 2" xfId="11264" xr:uid="{00000000-0005-0000-0000-0000E7000000}"/>
    <cellStyle name="Normal 13 3 3 3_5h_Finance" xfId="4497" xr:uid="{00000000-0005-0000-0000-0000E8000000}"/>
    <cellStyle name="Normal 13 3 3 4" xfId="9360" xr:uid="{00000000-0005-0000-0000-0000E9000000}"/>
    <cellStyle name="Normal 13 3 3 5" xfId="13383" xr:uid="{00000000-0005-0000-0000-0000EA000000}"/>
    <cellStyle name="Normal 13 3 3 6" xfId="15221" xr:uid="{00000000-0005-0000-0000-0000EB000000}"/>
    <cellStyle name="Normal 13 3 3 7" xfId="16976" xr:uid="{00000000-0005-0000-0000-0000EC000000}"/>
    <cellStyle name="Normal 13 3 3 8" xfId="18880" xr:uid="{00000000-0005-0000-0000-0000ED000000}"/>
    <cellStyle name="Normal 13 3 3_5h_Finance" xfId="4494" xr:uid="{00000000-0005-0000-0000-0000EE000000}"/>
    <cellStyle name="Normal 13 3 4" xfId="1458" xr:uid="{00000000-0005-0000-0000-0000EF000000}"/>
    <cellStyle name="Normal 13 3 4 2" xfId="3369" xr:uid="{00000000-0005-0000-0000-0000F0000000}"/>
    <cellStyle name="Normal 13 3 4 2 2" xfId="11536" xr:uid="{00000000-0005-0000-0000-0000F1000000}"/>
    <cellStyle name="Normal 13 3 4 2_5h_Finance" xfId="4499" xr:uid="{00000000-0005-0000-0000-0000F2000000}"/>
    <cellStyle name="Normal 13 3 4 3" xfId="9632" xr:uid="{00000000-0005-0000-0000-0000F3000000}"/>
    <cellStyle name="Normal 13 3 4 4" xfId="13655" xr:uid="{00000000-0005-0000-0000-0000F4000000}"/>
    <cellStyle name="Normal 13 3 4 5" xfId="15493" xr:uid="{00000000-0005-0000-0000-0000F5000000}"/>
    <cellStyle name="Normal 13 3 4 6" xfId="17248" xr:uid="{00000000-0005-0000-0000-0000F6000000}"/>
    <cellStyle name="Normal 13 3 4 7" xfId="19152" xr:uid="{00000000-0005-0000-0000-0000F7000000}"/>
    <cellStyle name="Normal 13 3 4_5h_Finance" xfId="4498" xr:uid="{00000000-0005-0000-0000-0000F8000000}"/>
    <cellStyle name="Normal 13 3 5" xfId="2281" xr:uid="{00000000-0005-0000-0000-0000F9000000}"/>
    <cellStyle name="Normal 13 3 5 2" xfId="4185" xr:uid="{00000000-0005-0000-0000-0000FA000000}"/>
    <cellStyle name="Normal 13 3 5 2 2" xfId="12352" xr:uid="{00000000-0005-0000-0000-0000FB000000}"/>
    <cellStyle name="Normal 13 3 5 2_5h_Finance" xfId="4501" xr:uid="{00000000-0005-0000-0000-0000FC000000}"/>
    <cellStyle name="Normal 13 3 5 3" xfId="10448" xr:uid="{00000000-0005-0000-0000-0000FD000000}"/>
    <cellStyle name="Normal 13 3 5 4" xfId="14474" xr:uid="{00000000-0005-0000-0000-0000FE000000}"/>
    <cellStyle name="Normal 13 3 5 5" xfId="16314" xr:uid="{00000000-0005-0000-0000-0000FF000000}"/>
    <cellStyle name="Normal 13 3 5 6" xfId="18064" xr:uid="{00000000-0005-0000-0000-000000010000}"/>
    <cellStyle name="Normal 13 3 5 7" xfId="19968" xr:uid="{00000000-0005-0000-0000-000001010000}"/>
    <cellStyle name="Normal 13 3 5_5h_Finance" xfId="4500" xr:uid="{00000000-0005-0000-0000-000002010000}"/>
    <cellStyle name="Normal 13 3 6" xfId="2553" xr:uid="{00000000-0005-0000-0000-000003010000}"/>
    <cellStyle name="Normal 13 3 6 2" xfId="10720" xr:uid="{00000000-0005-0000-0000-000004010000}"/>
    <cellStyle name="Normal 13 3 6_5h_Finance" xfId="4502" xr:uid="{00000000-0005-0000-0000-000005010000}"/>
    <cellStyle name="Normal 13 3 7" xfId="8816" xr:uid="{00000000-0005-0000-0000-000006010000}"/>
    <cellStyle name="Normal 13 3 8" xfId="12773" xr:uid="{00000000-0005-0000-0000-000007010000}"/>
    <cellStyle name="Normal 13 3 9" xfId="14659" xr:uid="{00000000-0005-0000-0000-000008010000}"/>
    <cellStyle name="Normal 13 3_5h_Finance" xfId="4489" xr:uid="{00000000-0005-0000-0000-000009010000}"/>
    <cellStyle name="Normal 13 4" xfId="778" xr:uid="{00000000-0005-0000-0000-00000A010000}"/>
    <cellStyle name="Normal 13 4 2" xfId="1600" xr:uid="{00000000-0005-0000-0000-00000B010000}"/>
    <cellStyle name="Normal 13 4 2 2" xfId="3505" xr:uid="{00000000-0005-0000-0000-00000C010000}"/>
    <cellStyle name="Normal 13 4 2 2 2" xfId="11672" xr:uid="{00000000-0005-0000-0000-00000D010000}"/>
    <cellStyle name="Normal 13 4 2 2_5h_Finance" xfId="4505" xr:uid="{00000000-0005-0000-0000-00000E010000}"/>
    <cellStyle name="Normal 13 4 2 3" xfId="9768" xr:uid="{00000000-0005-0000-0000-00000F010000}"/>
    <cellStyle name="Normal 13 4 2 4" xfId="13794" xr:uid="{00000000-0005-0000-0000-000010010000}"/>
    <cellStyle name="Normal 13 4 2 5" xfId="15633" xr:uid="{00000000-0005-0000-0000-000011010000}"/>
    <cellStyle name="Normal 13 4 2 6" xfId="17384" xr:uid="{00000000-0005-0000-0000-000012010000}"/>
    <cellStyle name="Normal 13 4 2 7" xfId="19288" xr:uid="{00000000-0005-0000-0000-000013010000}"/>
    <cellStyle name="Normal 13 4 2_5h_Finance" xfId="4504" xr:uid="{00000000-0005-0000-0000-000014010000}"/>
    <cellStyle name="Normal 13 4 3" xfId="2689" xr:uid="{00000000-0005-0000-0000-000015010000}"/>
    <cellStyle name="Normal 13 4 3 2" xfId="10856" xr:uid="{00000000-0005-0000-0000-000016010000}"/>
    <cellStyle name="Normal 13 4 3_5h_Finance" xfId="4506" xr:uid="{00000000-0005-0000-0000-000017010000}"/>
    <cellStyle name="Normal 13 4 4" xfId="8952" xr:uid="{00000000-0005-0000-0000-000018010000}"/>
    <cellStyle name="Normal 13 4 5" xfId="12975" xr:uid="{00000000-0005-0000-0000-000019010000}"/>
    <cellStyle name="Normal 13 4 6" xfId="14813" xr:uid="{00000000-0005-0000-0000-00001A010000}"/>
    <cellStyle name="Normal 13 4 7" xfId="16568" xr:uid="{00000000-0005-0000-0000-00001B010000}"/>
    <cellStyle name="Normal 13 4 8" xfId="18472" xr:uid="{00000000-0005-0000-0000-00001C010000}"/>
    <cellStyle name="Normal 13 4_5h_Finance" xfId="4503" xr:uid="{00000000-0005-0000-0000-00001D010000}"/>
    <cellStyle name="Normal 13 5" xfId="1050" xr:uid="{00000000-0005-0000-0000-00001E010000}"/>
    <cellStyle name="Normal 13 5 2" xfId="1872" xr:uid="{00000000-0005-0000-0000-00001F010000}"/>
    <cellStyle name="Normal 13 5 2 2" xfId="3777" xr:uid="{00000000-0005-0000-0000-000020010000}"/>
    <cellStyle name="Normal 13 5 2 2 2" xfId="11944" xr:uid="{00000000-0005-0000-0000-000021010000}"/>
    <cellStyle name="Normal 13 5 2 2_5h_Finance" xfId="4509" xr:uid="{00000000-0005-0000-0000-000022010000}"/>
    <cellStyle name="Normal 13 5 2 3" xfId="10040" xr:uid="{00000000-0005-0000-0000-000023010000}"/>
    <cellStyle name="Normal 13 5 2 4" xfId="14066" xr:uid="{00000000-0005-0000-0000-000024010000}"/>
    <cellStyle name="Normal 13 5 2 5" xfId="15905" xr:uid="{00000000-0005-0000-0000-000025010000}"/>
    <cellStyle name="Normal 13 5 2 6" xfId="17656" xr:uid="{00000000-0005-0000-0000-000026010000}"/>
    <cellStyle name="Normal 13 5 2 7" xfId="19560" xr:uid="{00000000-0005-0000-0000-000027010000}"/>
    <cellStyle name="Normal 13 5 2_5h_Finance" xfId="4508" xr:uid="{00000000-0005-0000-0000-000028010000}"/>
    <cellStyle name="Normal 13 5 3" xfId="2961" xr:uid="{00000000-0005-0000-0000-000029010000}"/>
    <cellStyle name="Normal 13 5 3 2" xfId="11128" xr:uid="{00000000-0005-0000-0000-00002A010000}"/>
    <cellStyle name="Normal 13 5 3_5h_Finance" xfId="4510" xr:uid="{00000000-0005-0000-0000-00002B010000}"/>
    <cellStyle name="Normal 13 5 4" xfId="9224" xr:uid="{00000000-0005-0000-0000-00002C010000}"/>
    <cellStyle name="Normal 13 5 5" xfId="13247" xr:uid="{00000000-0005-0000-0000-00002D010000}"/>
    <cellStyle name="Normal 13 5 6" xfId="15085" xr:uid="{00000000-0005-0000-0000-00002E010000}"/>
    <cellStyle name="Normal 13 5 7" xfId="16840" xr:uid="{00000000-0005-0000-0000-00002F010000}"/>
    <cellStyle name="Normal 13 5 8" xfId="18744" xr:uid="{00000000-0005-0000-0000-000030010000}"/>
    <cellStyle name="Normal 13 5_5h_Finance" xfId="4507" xr:uid="{00000000-0005-0000-0000-000031010000}"/>
    <cellStyle name="Normal 13 6" xfId="1322" xr:uid="{00000000-0005-0000-0000-000032010000}"/>
    <cellStyle name="Normal 13 6 2" xfId="3233" xr:uid="{00000000-0005-0000-0000-000033010000}"/>
    <cellStyle name="Normal 13 6 2 2" xfId="11400" xr:uid="{00000000-0005-0000-0000-000034010000}"/>
    <cellStyle name="Normal 13 6 2_5h_Finance" xfId="4512" xr:uid="{00000000-0005-0000-0000-000035010000}"/>
    <cellStyle name="Normal 13 6 3" xfId="9496" xr:uid="{00000000-0005-0000-0000-000036010000}"/>
    <cellStyle name="Normal 13 6 4" xfId="13519" xr:uid="{00000000-0005-0000-0000-000037010000}"/>
    <cellStyle name="Normal 13 6 5" xfId="15357" xr:uid="{00000000-0005-0000-0000-000038010000}"/>
    <cellStyle name="Normal 13 6 6" xfId="17112" xr:uid="{00000000-0005-0000-0000-000039010000}"/>
    <cellStyle name="Normal 13 6 7" xfId="19016" xr:uid="{00000000-0005-0000-0000-00003A010000}"/>
    <cellStyle name="Normal 13 6_5h_Finance" xfId="4511" xr:uid="{00000000-0005-0000-0000-00003B010000}"/>
    <cellStyle name="Normal 13 7" xfId="2145" xr:uid="{00000000-0005-0000-0000-00003C010000}"/>
    <cellStyle name="Normal 13 7 2" xfId="4049" xr:uid="{00000000-0005-0000-0000-00003D010000}"/>
    <cellStyle name="Normal 13 7 2 2" xfId="12216" xr:uid="{00000000-0005-0000-0000-00003E010000}"/>
    <cellStyle name="Normal 13 7 2_5h_Finance" xfId="4514" xr:uid="{00000000-0005-0000-0000-00003F010000}"/>
    <cellStyle name="Normal 13 7 3" xfId="10312" xr:uid="{00000000-0005-0000-0000-000040010000}"/>
    <cellStyle name="Normal 13 7 4" xfId="14338" xr:uid="{00000000-0005-0000-0000-000041010000}"/>
    <cellStyle name="Normal 13 7 5" xfId="16178" xr:uid="{00000000-0005-0000-0000-000042010000}"/>
    <cellStyle name="Normal 13 7 6" xfId="17928" xr:uid="{00000000-0005-0000-0000-000043010000}"/>
    <cellStyle name="Normal 13 7 7" xfId="19832" xr:uid="{00000000-0005-0000-0000-000044010000}"/>
    <cellStyle name="Normal 13 7_5h_Finance" xfId="4513" xr:uid="{00000000-0005-0000-0000-000045010000}"/>
    <cellStyle name="Normal 13 8" xfId="429" xr:uid="{00000000-0005-0000-0000-000046010000}"/>
    <cellStyle name="Normal 13 8 2" xfId="8680" xr:uid="{00000000-0005-0000-0000-000047010000}"/>
    <cellStyle name="Normal 13 8_5h_Finance" xfId="4515" xr:uid="{00000000-0005-0000-0000-000048010000}"/>
    <cellStyle name="Normal 13 9" xfId="2417" xr:uid="{00000000-0005-0000-0000-000049010000}"/>
    <cellStyle name="Normal 13 9 2" xfId="10584" xr:uid="{00000000-0005-0000-0000-00004A010000}"/>
    <cellStyle name="Normal 13 9_5h_Finance" xfId="4516" xr:uid="{00000000-0005-0000-0000-00004B010000}"/>
    <cellStyle name="Normal 13_5h_Finance" xfId="4457" xr:uid="{00000000-0005-0000-0000-00004C010000}"/>
    <cellStyle name="Normal 130" xfId="749" xr:uid="{00000000-0005-0000-0000-00004D010000}"/>
    <cellStyle name="Normal 131" xfId="750" xr:uid="{00000000-0005-0000-0000-00004E010000}"/>
    <cellStyle name="Normal 132" xfId="751" xr:uid="{00000000-0005-0000-0000-00004F010000}"/>
    <cellStyle name="Normal 133" xfId="752" xr:uid="{00000000-0005-0000-0000-000050010000}"/>
    <cellStyle name="Normal 134" xfId="753" xr:uid="{00000000-0005-0000-0000-000051010000}"/>
    <cellStyle name="Normal 135" xfId="754" xr:uid="{00000000-0005-0000-0000-000052010000}"/>
    <cellStyle name="Normal 136" xfId="755" xr:uid="{00000000-0005-0000-0000-000053010000}"/>
    <cellStyle name="Normal 137" xfId="756" xr:uid="{00000000-0005-0000-0000-000054010000}"/>
    <cellStyle name="Normal 138" xfId="757" xr:uid="{00000000-0005-0000-0000-000055010000}"/>
    <cellStyle name="Normal 139" xfId="758" xr:uid="{00000000-0005-0000-0000-000056010000}"/>
    <cellStyle name="Normal 14" xfId="20" xr:uid="{00000000-0005-0000-0000-000057010000}"/>
    <cellStyle name="Normal 14 10" xfId="4326" xr:uid="{00000000-0005-0000-0000-000058010000}"/>
    <cellStyle name="Normal 14 10 2" xfId="12493" xr:uid="{00000000-0005-0000-0000-000059010000}"/>
    <cellStyle name="Normal 14 10_5h_Finance" xfId="4518" xr:uid="{00000000-0005-0000-0000-00005A010000}"/>
    <cellStyle name="Normal 14 11" xfId="8549" xr:uid="{00000000-0005-0000-0000-00005B010000}"/>
    <cellStyle name="Normal 14 12" xfId="12639" xr:uid="{00000000-0005-0000-0000-00005C010000}"/>
    <cellStyle name="Normal 14 13" xfId="12913" xr:uid="{00000000-0005-0000-0000-00005D010000}"/>
    <cellStyle name="Normal 14 14" xfId="14798" xr:uid="{00000000-0005-0000-0000-00005E010000}"/>
    <cellStyle name="Normal 14 15" xfId="18205" xr:uid="{00000000-0005-0000-0000-00005F010000}"/>
    <cellStyle name="Normal 14 16" xfId="295" xr:uid="{00000000-0005-0000-0000-000060010000}"/>
    <cellStyle name="Normal 14 2" xfId="91" xr:uid="{00000000-0005-0000-0000-000061010000}"/>
    <cellStyle name="Normal 14 2 10" xfId="8617" xr:uid="{00000000-0005-0000-0000-000062010000}"/>
    <cellStyle name="Normal 14 2 11" xfId="12709" xr:uid="{00000000-0005-0000-0000-000063010000}"/>
    <cellStyle name="Normal 14 2 12" xfId="18273" xr:uid="{00000000-0005-0000-0000-000064010000}"/>
    <cellStyle name="Normal 14 2 13" xfId="364" xr:uid="{00000000-0005-0000-0000-000065010000}"/>
    <cellStyle name="Normal 14 2 2" xfId="227" xr:uid="{00000000-0005-0000-0000-000066010000}"/>
    <cellStyle name="Normal 14 2 2 10" xfId="16505" xr:uid="{00000000-0005-0000-0000-000067010000}"/>
    <cellStyle name="Normal 14 2 2 11" xfId="18409" xr:uid="{00000000-0005-0000-0000-000068010000}"/>
    <cellStyle name="Normal 14 2 2 12" xfId="638" xr:uid="{00000000-0005-0000-0000-000069010000}"/>
    <cellStyle name="Normal 14 2 2 2" xfId="987" xr:uid="{00000000-0005-0000-0000-00006A010000}"/>
    <cellStyle name="Normal 14 2 2 2 2" xfId="1809" xr:uid="{00000000-0005-0000-0000-00006B010000}"/>
    <cellStyle name="Normal 14 2 2 2 2 2" xfId="3714" xr:uid="{00000000-0005-0000-0000-00006C010000}"/>
    <cellStyle name="Normal 14 2 2 2 2 2 2" xfId="11881" xr:uid="{00000000-0005-0000-0000-00006D010000}"/>
    <cellStyle name="Normal 14 2 2 2 2 2_5h_Finance" xfId="4523" xr:uid="{00000000-0005-0000-0000-00006E010000}"/>
    <cellStyle name="Normal 14 2 2 2 2 3" xfId="9977" xr:uid="{00000000-0005-0000-0000-00006F010000}"/>
    <cellStyle name="Normal 14 2 2 2 2 4" xfId="14003" xr:uid="{00000000-0005-0000-0000-000070010000}"/>
    <cellStyle name="Normal 14 2 2 2 2 5" xfId="15842" xr:uid="{00000000-0005-0000-0000-000071010000}"/>
    <cellStyle name="Normal 14 2 2 2 2 6" xfId="17593" xr:uid="{00000000-0005-0000-0000-000072010000}"/>
    <cellStyle name="Normal 14 2 2 2 2 7" xfId="19497" xr:uid="{00000000-0005-0000-0000-000073010000}"/>
    <cellStyle name="Normal 14 2 2 2 2_5h_Finance" xfId="4522" xr:uid="{00000000-0005-0000-0000-000074010000}"/>
    <cellStyle name="Normal 14 2 2 2 3" xfId="2898" xr:uid="{00000000-0005-0000-0000-000075010000}"/>
    <cellStyle name="Normal 14 2 2 2 3 2" xfId="11065" xr:uid="{00000000-0005-0000-0000-000076010000}"/>
    <cellStyle name="Normal 14 2 2 2 3_5h_Finance" xfId="4524" xr:uid="{00000000-0005-0000-0000-000077010000}"/>
    <cellStyle name="Normal 14 2 2 2 4" xfId="9161" xr:uid="{00000000-0005-0000-0000-000078010000}"/>
    <cellStyle name="Normal 14 2 2 2 5" xfId="13184" xr:uid="{00000000-0005-0000-0000-000079010000}"/>
    <cellStyle name="Normal 14 2 2 2 6" xfId="15022" xr:uid="{00000000-0005-0000-0000-00007A010000}"/>
    <cellStyle name="Normal 14 2 2 2 7" xfId="16777" xr:uid="{00000000-0005-0000-0000-00007B010000}"/>
    <cellStyle name="Normal 14 2 2 2 8" xfId="18681" xr:uid="{00000000-0005-0000-0000-00007C010000}"/>
    <cellStyle name="Normal 14 2 2 2_5h_Finance" xfId="4521" xr:uid="{00000000-0005-0000-0000-00007D010000}"/>
    <cellStyle name="Normal 14 2 2 3" xfId="1259" xr:uid="{00000000-0005-0000-0000-00007E010000}"/>
    <cellStyle name="Normal 14 2 2 3 2" xfId="2081" xr:uid="{00000000-0005-0000-0000-00007F010000}"/>
    <cellStyle name="Normal 14 2 2 3 2 2" xfId="3986" xr:uid="{00000000-0005-0000-0000-000080010000}"/>
    <cellStyle name="Normal 14 2 2 3 2 2 2" xfId="12153" xr:uid="{00000000-0005-0000-0000-000081010000}"/>
    <cellStyle name="Normal 14 2 2 3 2 2_5h_Finance" xfId="4527" xr:uid="{00000000-0005-0000-0000-000082010000}"/>
    <cellStyle name="Normal 14 2 2 3 2 3" xfId="10249" xr:uid="{00000000-0005-0000-0000-000083010000}"/>
    <cellStyle name="Normal 14 2 2 3 2 4" xfId="14275" xr:uid="{00000000-0005-0000-0000-000084010000}"/>
    <cellStyle name="Normal 14 2 2 3 2 5" xfId="16114" xr:uid="{00000000-0005-0000-0000-000085010000}"/>
    <cellStyle name="Normal 14 2 2 3 2 6" xfId="17865" xr:uid="{00000000-0005-0000-0000-000086010000}"/>
    <cellStyle name="Normal 14 2 2 3 2 7" xfId="19769" xr:uid="{00000000-0005-0000-0000-000087010000}"/>
    <cellStyle name="Normal 14 2 2 3 2_5h_Finance" xfId="4526" xr:uid="{00000000-0005-0000-0000-000088010000}"/>
    <cellStyle name="Normal 14 2 2 3 3" xfId="3170" xr:uid="{00000000-0005-0000-0000-000089010000}"/>
    <cellStyle name="Normal 14 2 2 3 3 2" xfId="11337" xr:uid="{00000000-0005-0000-0000-00008A010000}"/>
    <cellStyle name="Normal 14 2 2 3 3_5h_Finance" xfId="4528" xr:uid="{00000000-0005-0000-0000-00008B010000}"/>
    <cellStyle name="Normal 14 2 2 3 4" xfId="9433" xr:uid="{00000000-0005-0000-0000-00008C010000}"/>
    <cellStyle name="Normal 14 2 2 3 5" xfId="13456" xr:uid="{00000000-0005-0000-0000-00008D010000}"/>
    <cellStyle name="Normal 14 2 2 3 6" xfId="15294" xr:uid="{00000000-0005-0000-0000-00008E010000}"/>
    <cellStyle name="Normal 14 2 2 3 7" xfId="17049" xr:uid="{00000000-0005-0000-0000-00008F010000}"/>
    <cellStyle name="Normal 14 2 2 3 8" xfId="18953" xr:uid="{00000000-0005-0000-0000-000090010000}"/>
    <cellStyle name="Normal 14 2 2 3_5h_Finance" xfId="4525" xr:uid="{00000000-0005-0000-0000-000091010000}"/>
    <cellStyle name="Normal 14 2 2 4" xfId="1531" xr:uid="{00000000-0005-0000-0000-000092010000}"/>
    <cellStyle name="Normal 14 2 2 4 2" xfId="3442" xr:uid="{00000000-0005-0000-0000-000093010000}"/>
    <cellStyle name="Normal 14 2 2 4 2 2" xfId="11609" xr:uid="{00000000-0005-0000-0000-000094010000}"/>
    <cellStyle name="Normal 14 2 2 4 2_5h_Finance" xfId="4530" xr:uid="{00000000-0005-0000-0000-000095010000}"/>
    <cellStyle name="Normal 14 2 2 4 3" xfId="9705" xr:uid="{00000000-0005-0000-0000-000096010000}"/>
    <cellStyle name="Normal 14 2 2 4 4" xfId="13728" xr:uid="{00000000-0005-0000-0000-000097010000}"/>
    <cellStyle name="Normal 14 2 2 4 5" xfId="15566" xr:uid="{00000000-0005-0000-0000-000098010000}"/>
    <cellStyle name="Normal 14 2 2 4 6" xfId="17321" xr:uid="{00000000-0005-0000-0000-000099010000}"/>
    <cellStyle name="Normal 14 2 2 4 7" xfId="19225" xr:uid="{00000000-0005-0000-0000-00009A010000}"/>
    <cellStyle name="Normal 14 2 2 4_5h_Finance" xfId="4529" xr:uid="{00000000-0005-0000-0000-00009B010000}"/>
    <cellStyle name="Normal 14 2 2 5" xfId="2354" xr:uid="{00000000-0005-0000-0000-00009C010000}"/>
    <cellStyle name="Normal 14 2 2 5 2" xfId="4258" xr:uid="{00000000-0005-0000-0000-00009D010000}"/>
    <cellStyle name="Normal 14 2 2 5 2 2" xfId="12425" xr:uid="{00000000-0005-0000-0000-00009E010000}"/>
    <cellStyle name="Normal 14 2 2 5 2_5h_Finance" xfId="4532" xr:uid="{00000000-0005-0000-0000-00009F010000}"/>
    <cellStyle name="Normal 14 2 2 5 3" xfId="10521" xr:uid="{00000000-0005-0000-0000-0000A0010000}"/>
    <cellStyle name="Normal 14 2 2 5 4" xfId="14547" xr:uid="{00000000-0005-0000-0000-0000A1010000}"/>
    <cellStyle name="Normal 14 2 2 5 5" xfId="16387" xr:uid="{00000000-0005-0000-0000-0000A2010000}"/>
    <cellStyle name="Normal 14 2 2 5 6" xfId="18137" xr:uid="{00000000-0005-0000-0000-0000A3010000}"/>
    <cellStyle name="Normal 14 2 2 5 7" xfId="20041" xr:uid="{00000000-0005-0000-0000-0000A4010000}"/>
    <cellStyle name="Normal 14 2 2 5_5h_Finance" xfId="4531" xr:uid="{00000000-0005-0000-0000-0000A5010000}"/>
    <cellStyle name="Normal 14 2 2 6" xfId="2626" xr:uid="{00000000-0005-0000-0000-0000A6010000}"/>
    <cellStyle name="Normal 14 2 2 6 2" xfId="10793" xr:uid="{00000000-0005-0000-0000-0000A7010000}"/>
    <cellStyle name="Normal 14 2 2 6_5h_Finance" xfId="4533" xr:uid="{00000000-0005-0000-0000-0000A8010000}"/>
    <cellStyle name="Normal 14 2 2 7" xfId="8889" xr:uid="{00000000-0005-0000-0000-0000A9010000}"/>
    <cellStyle name="Normal 14 2 2 8" xfId="12846" xr:uid="{00000000-0005-0000-0000-0000AA010000}"/>
    <cellStyle name="Normal 14 2 2 9" xfId="14732" xr:uid="{00000000-0005-0000-0000-0000AB010000}"/>
    <cellStyle name="Normal 14 2 2_5h_Finance" xfId="4520" xr:uid="{00000000-0005-0000-0000-0000AC010000}"/>
    <cellStyle name="Normal 14 2 3" xfId="851" xr:uid="{00000000-0005-0000-0000-0000AD010000}"/>
    <cellStyle name="Normal 14 2 3 2" xfId="1673" xr:uid="{00000000-0005-0000-0000-0000AE010000}"/>
    <cellStyle name="Normal 14 2 3 2 2" xfId="3578" xr:uid="{00000000-0005-0000-0000-0000AF010000}"/>
    <cellStyle name="Normal 14 2 3 2 2 2" xfId="11745" xr:uid="{00000000-0005-0000-0000-0000B0010000}"/>
    <cellStyle name="Normal 14 2 3 2 2_5h_Finance" xfId="4536" xr:uid="{00000000-0005-0000-0000-0000B1010000}"/>
    <cellStyle name="Normal 14 2 3 2 3" xfId="9841" xr:uid="{00000000-0005-0000-0000-0000B2010000}"/>
    <cellStyle name="Normal 14 2 3 2 4" xfId="13867" xr:uid="{00000000-0005-0000-0000-0000B3010000}"/>
    <cellStyle name="Normal 14 2 3 2 5" xfId="15706" xr:uid="{00000000-0005-0000-0000-0000B4010000}"/>
    <cellStyle name="Normal 14 2 3 2 6" xfId="17457" xr:uid="{00000000-0005-0000-0000-0000B5010000}"/>
    <cellStyle name="Normal 14 2 3 2 7" xfId="19361" xr:uid="{00000000-0005-0000-0000-0000B6010000}"/>
    <cellStyle name="Normal 14 2 3 2_5h_Finance" xfId="4535" xr:uid="{00000000-0005-0000-0000-0000B7010000}"/>
    <cellStyle name="Normal 14 2 3 3" xfId="2762" xr:uid="{00000000-0005-0000-0000-0000B8010000}"/>
    <cellStyle name="Normal 14 2 3 3 2" xfId="10929" xr:uid="{00000000-0005-0000-0000-0000B9010000}"/>
    <cellStyle name="Normal 14 2 3 3_5h_Finance" xfId="4537" xr:uid="{00000000-0005-0000-0000-0000BA010000}"/>
    <cellStyle name="Normal 14 2 3 4" xfId="9025" xr:uid="{00000000-0005-0000-0000-0000BB010000}"/>
    <cellStyle name="Normal 14 2 3 5" xfId="13048" xr:uid="{00000000-0005-0000-0000-0000BC010000}"/>
    <cellStyle name="Normal 14 2 3 6" xfId="14886" xr:uid="{00000000-0005-0000-0000-0000BD010000}"/>
    <cellStyle name="Normal 14 2 3 7" xfId="16641" xr:uid="{00000000-0005-0000-0000-0000BE010000}"/>
    <cellStyle name="Normal 14 2 3 8" xfId="18545" xr:uid="{00000000-0005-0000-0000-0000BF010000}"/>
    <cellStyle name="Normal 14 2 3_5h_Finance" xfId="4534" xr:uid="{00000000-0005-0000-0000-0000C0010000}"/>
    <cellStyle name="Normal 14 2 4" xfId="1123" xr:uid="{00000000-0005-0000-0000-0000C1010000}"/>
    <cellStyle name="Normal 14 2 4 2" xfId="1945" xr:uid="{00000000-0005-0000-0000-0000C2010000}"/>
    <cellStyle name="Normal 14 2 4 2 2" xfId="3850" xr:uid="{00000000-0005-0000-0000-0000C3010000}"/>
    <cellStyle name="Normal 14 2 4 2 2 2" xfId="12017" xr:uid="{00000000-0005-0000-0000-0000C4010000}"/>
    <cellStyle name="Normal 14 2 4 2 2_5h_Finance" xfId="4540" xr:uid="{00000000-0005-0000-0000-0000C5010000}"/>
    <cellStyle name="Normal 14 2 4 2 3" xfId="10113" xr:uid="{00000000-0005-0000-0000-0000C6010000}"/>
    <cellStyle name="Normal 14 2 4 2 4" xfId="14139" xr:uid="{00000000-0005-0000-0000-0000C7010000}"/>
    <cellStyle name="Normal 14 2 4 2 5" xfId="15978" xr:uid="{00000000-0005-0000-0000-0000C8010000}"/>
    <cellStyle name="Normal 14 2 4 2 6" xfId="17729" xr:uid="{00000000-0005-0000-0000-0000C9010000}"/>
    <cellStyle name="Normal 14 2 4 2 7" xfId="19633" xr:uid="{00000000-0005-0000-0000-0000CA010000}"/>
    <cellStyle name="Normal 14 2 4 2_5h_Finance" xfId="4539" xr:uid="{00000000-0005-0000-0000-0000CB010000}"/>
    <cellStyle name="Normal 14 2 4 3" xfId="3034" xr:uid="{00000000-0005-0000-0000-0000CC010000}"/>
    <cellStyle name="Normal 14 2 4 3 2" xfId="11201" xr:uid="{00000000-0005-0000-0000-0000CD010000}"/>
    <cellStyle name="Normal 14 2 4 3_5h_Finance" xfId="4541" xr:uid="{00000000-0005-0000-0000-0000CE010000}"/>
    <cellStyle name="Normal 14 2 4 4" xfId="9297" xr:uid="{00000000-0005-0000-0000-0000CF010000}"/>
    <cellStyle name="Normal 14 2 4 5" xfId="13320" xr:uid="{00000000-0005-0000-0000-0000D0010000}"/>
    <cellStyle name="Normal 14 2 4 6" xfId="15158" xr:uid="{00000000-0005-0000-0000-0000D1010000}"/>
    <cellStyle name="Normal 14 2 4 7" xfId="16913" xr:uid="{00000000-0005-0000-0000-0000D2010000}"/>
    <cellStyle name="Normal 14 2 4 8" xfId="18817" xr:uid="{00000000-0005-0000-0000-0000D3010000}"/>
    <cellStyle name="Normal 14 2 4_5h_Finance" xfId="4538" xr:uid="{00000000-0005-0000-0000-0000D4010000}"/>
    <cellStyle name="Normal 14 2 5" xfId="1395" xr:uid="{00000000-0005-0000-0000-0000D5010000}"/>
    <cellStyle name="Normal 14 2 5 2" xfId="3306" xr:uid="{00000000-0005-0000-0000-0000D6010000}"/>
    <cellStyle name="Normal 14 2 5 2 2" xfId="11473" xr:uid="{00000000-0005-0000-0000-0000D7010000}"/>
    <cellStyle name="Normal 14 2 5 2_5h_Finance" xfId="4543" xr:uid="{00000000-0005-0000-0000-0000D8010000}"/>
    <cellStyle name="Normal 14 2 5 3" xfId="9569" xr:uid="{00000000-0005-0000-0000-0000D9010000}"/>
    <cellStyle name="Normal 14 2 5 4" xfId="13592" xr:uid="{00000000-0005-0000-0000-0000DA010000}"/>
    <cellStyle name="Normal 14 2 5 5" xfId="15430" xr:uid="{00000000-0005-0000-0000-0000DB010000}"/>
    <cellStyle name="Normal 14 2 5 6" xfId="17185" xr:uid="{00000000-0005-0000-0000-0000DC010000}"/>
    <cellStyle name="Normal 14 2 5 7" xfId="19089" xr:uid="{00000000-0005-0000-0000-0000DD010000}"/>
    <cellStyle name="Normal 14 2 5_5h_Finance" xfId="4542" xr:uid="{00000000-0005-0000-0000-0000DE010000}"/>
    <cellStyle name="Normal 14 2 6" xfId="2218" xr:uid="{00000000-0005-0000-0000-0000DF010000}"/>
    <cellStyle name="Normal 14 2 6 2" xfId="4122" xr:uid="{00000000-0005-0000-0000-0000E0010000}"/>
    <cellStyle name="Normal 14 2 6 2 2" xfId="12289" xr:uid="{00000000-0005-0000-0000-0000E1010000}"/>
    <cellStyle name="Normal 14 2 6 2_5h_Finance" xfId="4545" xr:uid="{00000000-0005-0000-0000-0000E2010000}"/>
    <cellStyle name="Normal 14 2 6 3" xfId="10385" xr:uid="{00000000-0005-0000-0000-0000E3010000}"/>
    <cellStyle name="Normal 14 2 6 4" xfId="14411" xr:uid="{00000000-0005-0000-0000-0000E4010000}"/>
    <cellStyle name="Normal 14 2 6 5" xfId="16251" xr:uid="{00000000-0005-0000-0000-0000E5010000}"/>
    <cellStyle name="Normal 14 2 6 6" xfId="18001" xr:uid="{00000000-0005-0000-0000-0000E6010000}"/>
    <cellStyle name="Normal 14 2 6 7" xfId="19905" xr:uid="{00000000-0005-0000-0000-0000E7010000}"/>
    <cellStyle name="Normal 14 2 6_5h_Finance" xfId="4544" xr:uid="{00000000-0005-0000-0000-0000E8010000}"/>
    <cellStyle name="Normal 14 2 7" xfId="502" xr:uid="{00000000-0005-0000-0000-0000E9010000}"/>
    <cellStyle name="Normal 14 2 7 2" xfId="8753" xr:uid="{00000000-0005-0000-0000-0000EA010000}"/>
    <cellStyle name="Normal 14 2 7_5h_Finance" xfId="4546" xr:uid="{00000000-0005-0000-0000-0000EB010000}"/>
    <cellStyle name="Normal 14 2 8" xfId="2490" xr:uid="{00000000-0005-0000-0000-0000EC010000}"/>
    <cellStyle name="Normal 14 2 8 2" xfId="10657" xr:uid="{00000000-0005-0000-0000-0000ED010000}"/>
    <cellStyle name="Normal 14 2 8_5h_Finance" xfId="4547" xr:uid="{00000000-0005-0000-0000-0000EE010000}"/>
    <cellStyle name="Normal 14 2 9" xfId="4394" xr:uid="{00000000-0005-0000-0000-0000EF010000}"/>
    <cellStyle name="Normal 14 2 9 2" xfId="12561" xr:uid="{00000000-0005-0000-0000-0000F0010000}"/>
    <cellStyle name="Normal 14 2 9_5h_Finance" xfId="4548" xr:uid="{00000000-0005-0000-0000-0000F1010000}"/>
    <cellStyle name="Normal 14 2_5h_Finance" xfId="4519" xr:uid="{00000000-0005-0000-0000-0000F2010000}"/>
    <cellStyle name="Normal 14 3" xfId="159" xr:uid="{00000000-0005-0000-0000-0000F3010000}"/>
    <cellStyle name="Normal 14 3 10" xfId="14808" xr:uid="{00000000-0005-0000-0000-0000F4010000}"/>
    <cellStyle name="Normal 14 3 11" xfId="18341" xr:uid="{00000000-0005-0000-0000-0000F5010000}"/>
    <cellStyle name="Normal 14 3 12" xfId="570" xr:uid="{00000000-0005-0000-0000-0000F6010000}"/>
    <cellStyle name="Normal 14 3 2" xfId="919" xr:uid="{00000000-0005-0000-0000-0000F7010000}"/>
    <cellStyle name="Normal 14 3 2 2" xfId="1741" xr:uid="{00000000-0005-0000-0000-0000F8010000}"/>
    <cellStyle name="Normal 14 3 2 2 2" xfId="3646" xr:uid="{00000000-0005-0000-0000-0000F9010000}"/>
    <cellStyle name="Normal 14 3 2 2 2 2" xfId="11813" xr:uid="{00000000-0005-0000-0000-0000FA010000}"/>
    <cellStyle name="Normal 14 3 2 2 2_5h_Finance" xfId="4552" xr:uid="{00000000-0005-0000-0000-0000FB010000}"/>
    <cellStyle name="Normal 14 3 2 2 3" xfId="9909" xr:uid="{00000000-0005-0000-0000-0000FC010000}"/>
    <cellStyle name="Normal 14 3 2 2 4" xfId="13935" xr:uid="{00000000-0005-0000-0000-0000FD010000}"/>
    <cellStyle name="Normal 14 3 2 2 5" xfId="15774" xr:uid="{00000000-0005-0000-0000-0000FE010000}"/>
    <cellStyle name="Normal 14 3 2 2 6" xfId="17525" xr:uid="{00000000-0005-0000-0000-0000FF010000}"/>
    <cellStyle name="Normal 14 3 2 2 7" xfId="19429" xr:uid="{00000000-0005-0000-0000-000000020000}"/>
    <cellStyle name="Normal 14 3 2 2_5h_Finance" xfId="4551" xr:uid="{00000000-0005-0000-0000-000001020000}"/>
    <cellStyle name="Normal 14 3 2 3" xfId="2830" xr:uid="{00000000-0005-0000-0000-000002020000}"/>
    <cellStyle name="Normal 14 3 2 3 2" xfId="10997" xr:uid="{00000000-0005-0000-0000-000003020000}"/>
    <cellStyle name="Normal 14 3 2 3_5h_Finance" xfId="4553" xr:uid="{00000000-0005-0000-0000-000004020000}"/>
    <cellStyle name="Normal 14 3 2 4" xfId="9093" xr:uid="{00000000-0005-0000-0000-000005020000}"/>
    <cellStyle name="Normal 14 3 2 5" xfId="13116" xr:uid="{00000000-0005-0000-0000-000006020000}"/>
    <cellStyle name="Normal 14 3 2 6" xfId="14954" xr:uid="{00000000-0005-0000-0000-000007020000}"/>
    <cellStyle name="Normal 14 3 2 7" xfId="16709" xr:uid="{00000000-0005-0000-0000-000008020000}"/>
    <cellStyle name="Normal 14 3 2 8" xfId="18613" xr:uid="{00000000-0005-0000-0000-000009020000}"/>
    <cellStyle name="Normal 14 3 2_5h_Finance" xfId="4550" xr:uid="{00000000-0005-0000-0000-00000A020000}"/>
    <cellStyle name="Normal 14 3 3" xfId="1191" xr:uid="{00000000-0005-0000-0000-00000B020000}"/>
    <cellStyle name="Normal 14 3 3 2" xfId="2013" xr:uid="{00000000-0005-0000-0000-00000C020000}"/>
    <cellStyle name="Normal 14 3 3 2 2" xfId="3918" xr:uid="{00000000-0005-0000-0000-00000D020000}"/>
    <cellStyle name="Normal 14 3 3 2 2 2" xfId="12085" xr:uid="{00000000-0005-0000-0000-00000E020000}"/>
    <cellStyle name="Normal 14 3 3 2 2_5h_Finance" xfId="4556" xr:uid="{00000000-0005-0000-0000-00000F020000}"/>
    <cellStyle name="Normal 14 3 3 2 3" xfId="10181" xr:uid="{00000000-0005-0000-0000-000010020000}"/>
    <cellStyle name="Normal 14 3 3 2 4" xfId="14207" xr:uid="{00000000-0005-0000-0000-000011020000}"/>
    <cellStyle name="Normal 14 3 3 2 5" xfId="16046" xr:uid="{00000000-0005-0000-0000-000012020000}"/>
    <cellStyle name="Normal 14 3 3 2 6" xfId="17797" xr:uid="{00000000-0005-0000-0000-000013020000}"/>
    <cellStyle name="Normal 14 3 3 2 7" xfId="19701" xr:uid="{00000000-0005-0000-0000-000014020000}"/>
    <cellStyle name="Normal 14 3 3 2_5h_Finance" xfId="4555" xr:uid="{00000000-0005-0000-0000-000015020000}"/>
    <cellStyle name="Normal 14 3 3 3" xfId="3102" xr:uid="{00000000-0005-0000-0000-000016020000}"/>
    <cellStyle name="Normal 14 3 3 3 2" xfId="11269" xr:uid="{00000000-0005-0000-0000-000017020000}"/>
    <cellStyle name="Normal 14 3 3 3_5h_Finance" xfId="4557" xr:uid="{00000000-0005-0000-0000-000018020000}"/>
    <cellStyle name="Normal 14 3 3 4" xfId="9365" xr:uid="{00000000-0005-0000-0000-000019020000}"/>
    <cellStyle name="Normal 14 3 3 5" xfId="13388" xr:uid="{00000000-0005-0000-0000-00001A020000}"/>
    <cellStyle name="Normal 14 3 3 6" xfId="15226" xr:uid="{00000000-0005-0000-0000-00001B020000}"/>
    <cellStyle name="Normal 14 3 3 7" xfId="16981" xr:uid="{00000000-0005-0000-0000-00001C020000}"/>
    <cellStyle name="Normal 14 3 3 8" xfId="18885" xr:uid="{00000000-0005-0000-0000-00001D020000}"/>
    <cellStyle name="Normal 14 3 3_5h_Finance" xfId="4554" xr:uid="{00000000-0005-0000-0000-00001E020000}"/>
    <cellStyle name="Normal 14 3 4" xfId="1463" xr:uid="{00000000-0005-0000-0000-00001F020000}"/>
    <cellStyle name="Normal 14 3 4 2" xfId="3374" xr:uid="{00000000-0005-0000-0000-000020020000}"/>
    <cellStyle name="Normal 14 3 4 2 2" xfId="11541" xr:uid="{00000000-0005-0000-0000-000021020000}"/>
    <cellStyle name="Normal 14 3 4 2_5h_Finance" xfId="4559" xr:uid="{00000000-0005-0000-0000-000022020000}"/>
    <cellStyle name="Normal 14 3 4 3" xfId="9637" xr:uid="{00000000-0005-0000-0000-000023020000}"/>
    <cellStyle name="Normal 14 3 4 4" xfId="13660" xr:uid="{00000000-0005-0000-0000-000024020000}"/>
    <cellStyle name="Normal 14 3 4 5" xfId="15498" xr:uid="{00000000-0005-0000-0000-000025020000}"/>
    <cellStyle name="Normal 14 3 4 6" xfId="17253" xr:uid="{00000000-0005-0000-0000-000026020000}"/>
    <cellStyle name="Normal 14 3 4 7" xfId="19157" xr:uid="{00000000-0005-0000-0000-000027020000}"/>
    <cellStyle name="Normal 14 3 4_5h_Finance" xfId="4558" xr:uid="{00000000-0005-0000-0000-000028020000}"/>
    <cellStyle name="Normal 14 3 5" xfId="2286" xr:uid="{00000000-0005-0000-0000-000029020000}"/>
    <cellStyle name="Normal 14 3 5 2" xfId="4190" xr:uid="{00000000-0005-0000-0000-00002A020000}"/>
    <cellStyle name="Normal 14 3 5 2 2" xfId="12357" xr:uid="{00000000-0005-0000-0000-00002B020000}"/>
    <cellStyle name="Normal 14 3 5 2_5h_Finance" xfId="4561" xr:uid="{00000000-0005-0000-0000-00002C020000}"/>
    <cellStyle name="Normal 14 3 5 3" xfId="10453" xr:uid="{00000000-0005-0000-0000-00002D020000}"/>
    <cellStyle name="Normal 14 3 5 4" xfId="14479" xr:uid="{00000000-0005-0000-0000-00002E020000}"/>
    <cellStyle name="Normal 14 3 5 5" xfId="16319" xr:uid="{00000000-0005-0000-0000-00002F020000}"/>
    <cellStyle name="Normal 14 3 5 6" xfId="18069" xr:uid="{00000000-0005-0000-0000-000030020000}"/>
    <cellStyle name="Normal 14 3 5 7" xfId="19973" xr:uid="{00000000-0005-0000-0000-000031020000}"/>
    <cellStyle name="Normal 14 3 5_5h_Finance" xfId="4560" xr:uid="{00000000-0005-0000-0000-000032020000}"/>
    <cellStyle name="Normal 14 3 6" xfId="2558" xr:uid="{00000000-0005-0000-0000-000033020000}"/>
    <cellStyle name="Normal 14 3 6 2" xfId="10725" xr:uid="{00000000-0005-0000-0000-000034020000}"/>
    <cellStyle name="Normal 14 3 6_5h_Finance" xfId="4562" xr:uid="{00000000-0005-0000-0000-000035020000}"/>
    <cellStyle name="Normal 14 3 7" xfId="8821" xr:uid="{00000000-0005-0000-0000-000036020000}"/>
    <cellStyle name="Normal 14 3 8" xfId="12778" xr:uid="{00000000-0005-0000-0000-000037020000}"/>
    <cellStyle name="Normal 14 3 9" xfId="14664" xr:uid="{00000000-0005-0000-0000-000038020000}"/>
    <cellStyle name="Normal 14 3_5h_Finance" xfId="4549" xr:uid="{00000000-0005-0000-0000-000039020000}"/>
    <cellStyle name="Normal 14 4" xfId="783" xr:uid="{00000000-0005-0000-0000-00003A020000}"/>
    <cellStyle name="Normal 14 4 2" xfId="1605" xr:uid="{00000000-0005-0000-0000-00003B020000}"/>
    <cellStyle name="Normal 14 4 2 2" xfId="3510" xr:uid="{00000000-0005-0000-0000-00003C020000}"/>
    <cellStyle name="Normal 14 4 2 2 2" xfId="11677" xr:uid="{00000000-0005-0000-0000-00003D020000}"/>
    <cellStyle name="Normal 14 4 2 2_5h_Finance" xfId="4565" xr:uid="{00000000-0005-0000-0000-00003E020000}"/>
    <cellStyle name="Normal 14 4 2 3" xfId="9773" xr:uid="{00000000-0005-0000-0000-00003F020000}"/>
    <cellStyle name="Normal 14 4 2 4" xfId="13799" xr:uid="{00000000-0005-0000-0000-000040020000}"/>
    <cellStyle name="Normal 14 4 2 5" xfId="15638" xr:uid="{00000000-0005-0000-0000-000041020000}"/>
    <cellStyle name="Normal 14 4 2 6" xfId="17389" xr:uid="{00000000-0005-0000-0000-000042020000}"/>
    <cellStyle name="Normal 14 4 2 7" xfId="19293" xr:uid="{00000000-0005-0000-0000-000043020000}"/>
    <cellStyle name="Normal 14 4 2_5h_Finance" xfId="4564" xr:uid="{00000000-0005-0000-0000-000044020000}"/>
    <cellStyle name="Normal 14 4 3" xfId="2694" xr:uid="{00000000-0005-0000-0000-000045020000}"/>
    <cellStyle name="Normal 14 4 3 2" xfId="10861" xr:uid="{00000000-0005-0000-0000-000046020000}"/>
    <cellStyle name="Normal 14 4 3_5h_Finance" xfId="4566" xr:uid="{00000000-0005-0000-0000-000047020000}"/>
    <cellStyle name="Normal 14 4 4" xfId="8957" xr:uid="{00000000-0005-0000-0000-000048020000}"/>
    <cellStyle name="Normal 14 4 5" xfId="12980" xr:uid="{00000000-0005-0000-0000-000049020000}"/>
    <cellStyle name="Normal 14 4 6" xfId="14818" xr:uid="{00000000-0005-0000-0000-00004A020000}"/>
    <cellStyle name="Normal 14 4 7" xfId="16573" xr:uid="{00000000-0005-0000-0000-00004B020000}"/>
    <cellStyle name="Normal 14 4 8" xfId="18477" xr:uid="{00000000-0005-0000-0000-00004C020000}"/>
    <cellStyle name="Normal 14 4_5h_Finance" xfId="4563" xr:uid="{00000000-0005-0000-0000-00004D020000}"/>
    <cellStyle name="Normal 14 5" xfId="1055" xr:uid="{00000000-0005-0000-0000-00004E020000}"/>
    <cellStyle name="Normal 14 5 2" xfId="1877" xr:uid="{00000000-0005-0000-0000-00004F020000}"/>
    <cellStyle name="Normal 14 5 2 2" xfId="3782" xr:uid="{00000000-0005-0000-0000-000050020000}"/>
    <cellStyle name="Normal 14 5 2 2 2" xfId="11949" xr:uid="{00000000-0005-0000-0000-000051020000}"/>
    <cellStyle name="Normal 14 5 2 2_5h_Finance" xfId="4569" xr:uid="{00000000-0005-0000-0000-000052020000}"/>
    <cellStyle name="Normal 14 5 2 3" xfId="10045" xr:uid="{00000000-0005-0000-0000-000053020000}"/>
    <cellStyle name="Normal 14 5 2 4" xfId="14071" xr:uid="{00000000-0005-0000-0000-000054020000}"/>
    <cellStyle name="Normal 14 5 2 5" xfId="15910" xr:uid="{00000000-0005-0000-0000-000055020000}"/>
    <cellStyle name="Normal 14 5 2 6" xfId="17661" xr:uid="{00000000-0005-0000-0000-000056020000}"/>
    <cellStyle name="Normal 14 5 2 7" xfId="19565" xr:uid="{00000000-0005-0000-0000-000057020000}"/>
    <cellStyle name="Normal 14 5 2_5h_Finance" xfId="4568" xr:uid="{00000000-0005-0000-0000-000058020000}"/>
    <cellStyle name="Normal 14 5 3" xfId="2966" xr:uid="{00000000-0005-0000-0000-000059020000}"/>
    <cellStyle name="Normal 14 5 3 2" xfId="11133" xr:uid="{00000000-0005-0000-0000-00005A020000}"/>
    <cellStyle name="Normal 14 5 3_5h_Finance" xfId="4570" xr:uid="{00000000-0005-0000-0000-00005B020000}"/>
    <cellStyle name="Normal 14 5 4" xfId="9229" xr:uid="{00000000-0005-0000-0000-00005C020000}"/>
    <cellStyle name="Normal 14 5 5" xfId="13252" xr:uid="{00000000-0005-0000-0000-00005D020000}"/>
    <cellStyle name="Normal 14 5 6" xfId="15090" xr:uid="{00000000-0005-0000-0000-00005E020000}"/>
    <cellStyle name="Normal 14 5 7" xfId="16845" xr:uid="{00000000-0005-0000-0000-00005F020000}"/>
    <cellStyle name="Normal 14 5 8" xfId="18749" xr:uid="{00000000-0005-0000-0000-000060020000}"/>
    <cellStyle name="Normal 14 5_5h_Finance" xfId="4567" xr:uid="{00000000-0005-0000-0000-000061020000}"/>
    <cellStyle name="Normal 14 6" xfId="1327" xr:uid="{00000000-0005-0000-0000-000062020000}"/>
    <cellStyle name="Normal 14 6 2" xfId="3238" xr:uid="{00000000-0005-0000-0000-000063020000}"/>
    <cellStyle name="Normal 14 6 2 2" xfId="11405" xr:uid="{00000000-0005-0000-0000-000064020000}"/>
    <cellStyle name="Normal 14 6 2_5h_Finance" xfId="4572" xr:uid="{00000000-0005-0000-0000-000065020000}"/>
    <cellStyle name="Normal 14 6 3" xfId="9501" xr:uid="{00000000-0005-0000-0000-000066020000}"/>
    <cellStyle name="Normal 14 6 4" xfId="13524" xr:uid="{00000000-0005-0000-0000-000067020000}"/>
    <cellStyle name="Normal 14 6 5" xfId="15362" xr:uid="{00000000-0005-0000-0000-000068020000}"/>
    <cellStyle name="Normal 14 6 6" xfId="17117" xr:uid="{00000000-0005-0000-0000-000069020000}"/>
    <cellStyle name="Normal 14 6 7" xfId="19021" xr:uid="{00000000-0005-0000-0000-00006A020000}"/>
    <cellStyle name="Normal 14 6_5h_Finance" xfId="4571" xr:uid="{00000000-0005-0000-0000-00006B020000}"/>
    <cellStyle name="Normal 14 7" xfId="2150" xr:uid="{00000000-0005-0000-0000-00006C020000}"/>
    <cellStyle name="Normal 14 7 2" xfId="4054" xr:uid="{00000000-0005-0000-0000-00006D020000}"/>
    <cellStyle name="Normal 14 7 2 2" xfId="12221" xr:uid="{00000000-0005-0000-0000-00006E020000}"/>
    <cellStyle name="Normal 14 7 2_5h_Finance" xfId="4574" xr:uid="{00000000-0005-0000-0000-00006F020000}"/>
    <cellStyle name="Normal 14 7 3" xfId="10317" xr:uid="{00000000-0005-0000-0000-000070020000}"/>
    <cellStyle name="Normal 14 7 4" xfId="14343" xr:uid="{00000000-0005-0000-0000-000071020000}"/>
    <cellStyle name="Normal 14 7 5" xfId="16183" xr:uid="{00000000-0005-0000-0000-000072020000}"/>
    <cellStyle name="Normal 14 7 6" xfId="17933" xr:uid="{00000000-0005-0000-0000-000073020000}"/>
    <cellStyle name="Normal 14 7 7" xfId="19837" xr:uid="{00000000-0005-0000-0000-000074020000}"/>
    <cellStyle name="Normal 14 7_5h_Finance" xfId="4573" xr:uid="{00000000-0005-0000-0000-000075020000}"/>
    <cellStyle name="Normal 14 8" xfId="434" xr:uid="{00000000-0005-0000-0000-000076020000}"/>
    <cellStyle name="Normal 14 8 2" xfId="8685" xr:uid="{00000000-0005-0000-0000-000077020000}"/>
    <cellStyle name="Normal 14 8_5h_Finance" xfId="4575" xr:uid="{00000000-0005-0000-0000-000078020000}"/>
    <cellStyle name="Normal 14 9" xfId="2422" xr:uid="{00000000-0005-0000-0000-000079020000}"/>
    <cellStyle name="Normal 14 9 2" xfId="10589" xr:uid="{00000000-0005-0000-0000-00007A020000}"/>
    <cellStyle name="Normal 14 9_5h_Finance" xfId="4576" xr:uid="{00000000-0005-0000-0000-00007B020000}"/>
    <cellStyle name="Normal 14_5h_Finance" xfId="4517" xr:uid="{00000000-0005-0000-0000-00007C020000}"/>
    <cellStyle name="Normal 140" xfId="759" xr:uid="{00000000-0005-0000-0000-00007D020000}"/>
    <cellStyle name="Normal 141" xfId="760" xr:uid="{00000000-0005-0000-0000-00007E020000}"/>
    <cellStyle name="Normal 142" xfId="761" xr:uid="{00000000-0005-0000-0000-00007F020000}"/>
    <cellStyle name="Normal 143" xfId="762" xr:uid="{00000000-0005-0000-0000-000080020000}"/>
    <cellStyle name="Normal 144" xfId="763" xr:uid="{00000000-0005-0000-0000-000081020000}"/>
    <cellStyle name="Normal 145" xfId="764" xr:uid="{00000000-0005-0000-0000-000082020000}"/>
    <cellStyle name="Normal 146" xfId="765" xr:uid="{00000000-0005-0000-0000-000083020000}"/>
    <cellStyle name="Normal 147" xfId="766" xr:uid="{00000000-0005-0000-0000-000084020000}"/>
    <cellStyle name="Normal 148" xfId="767" xr:uid="{00000000-0005-0000-0000-000085020000}"/>
    <cellStyle name="Normal 149" xfId="768" xr:uid="{00000000-0005-0000-0000-000086020000}"/>
    <cellStyle name="Normal 15" xfId="18" xr:uid="{00000000-0005-0000-0000-000087020000}"/>
    <cellStyle name="Normal 15 10" xfId="4324" xr:uid="{00000000-0005-0000-0000-000088020000}"/>
    <cellStyle name="Normal 15 10 2" xfId="12491" xr:uid="{00000000-0005-0000-0000-000089020000}"/>
    <cellStyle name="Normal 15 10_5h_Finance" xfId="4578" xr:uid="{00000000-0005-0000-0000-00008A020000}"/>
    <cellStyle name="Normal 15 11" xfId="8547" xr:uid="{00000000-0005-0000-0000-00008B020000}"/>
    <cellStyle name="Normal 15 12" xfId="12637" xr:uid="{00000000-0005-0000-0000-00008C020000}"/>
    <cellStyle name="Normal 15 13" xfId="12915" xr:uid="{00000000-0005-0000-0000-00008D020000}"/>
    <cellStyle name="Normal 15 14" xfId="14800" xr:uid="{00000000-0005-0000-0000-00008E020000}"/>
    <cellStyle name="Normal 15 15" xfId="18203" xr:uid="{00000000-0005-0000-0000-00008F020000}"/>
    <cellStyle name="Normal 15 16" xfId="293" xr:uid="{00000000-0005-0000-0000-000090020000}"/>
    <cellStyle name="Normal 15 2" xfId="89" xr:uid="{00000000-0005-0000-0000-000091020000}"/>
    <cellStyle name="Normal 15 2 10" xfId="8615" xr:uid="{00000000-0005-0000-0000-000092020000}"/>
    <cellStyle name="Normal 15 2 11" xfId="12707" xr:uid="{00000000-0005-0000-0000-000093020000}"/>
    <cellStyle name="Normal 15 2 12" xfId="18271" xr:uid="{00000000-0005-0000-0000-000094020000}"/>
    <cellStyle name="Normal 15 2 13" xfId="362" xr:uid="{00000000-0005-0000-0000-000095020000}"/>
    <cellStyle name="Normal 15 2 2" xfId="225" xr:uid="{00000000-0005-0000-0000-000096020000}"/>
    <cellStyle name="Normal 15 2 2 10" xfId="16503" xr:uid="{00000000-0005-0000-0000-000097020000}"/>
    <cellStyle name="Normal 15 2 2 11" xfId="18407" xr:uid="{00000000-0005-0000-0000-000098020000}"/>
    <cellStyle name="Normal 15 2 2 12" xfId="636" xr:uid="{00000000-0005-0000-0000-000099020000}"/>
    <cellStyle name="Normal 15 2 2 2" xfId="985" xr:uid="{00000000-0005-0000-0000-00009A020000}"/>
    <cellStyle name="Normal 15 2 2 2 2" xfId="1807" xr:uid="{00000000-0005-0000-0000-00009B020000}"/>
    <cellStyle name="Normal 15 2 2 2 2 2" xfId="3712" xr:uid="{00000000-0005-0000-0000-00009C020000}"/>
    <cellStyle name="Normal 15 2 2 2 2 2 2" xfId="11879" xr:uid="{00000000-0005-0000-0000-00009D020000}"/>
    <cellStyle name="Normal 15 2 2 2 2 2_5h_Finance" xfId="4583" xr:uid="{00000000-0005-0000-0000-00009E020000}"/>
    <cellStyle name="Normal 15 2 2 2 2 3" xfId="9975" xr:uid="{00000000-0005-0000-0000-00009F020000}"/>
    <cellStyle name="Normal 15 2 2 2 2 4" xfId="14001" xr:uid="{00000000-0005-0000-0000-0000A0020000}"/>
    <cellStyle name="Normal 15 2 2 2 2 5" xfId="15840" xr:uid="{00000000-0005-0000-0000-0000A1020000}"/>
    <cellStyle name="Normal 15 2 2 2 2 6" xfId="17591" xr:uid="{00000000-0005-0000-0000-0000A2020000}"/>
    <cellStyle name="Normal 15 2 2 2 2 7" xfId="19495" xr:uid="{00000000-0005-0000-0000-0000A3020000}"/>
    <cellStyle name="Normal 15 2 2 2 2_5h_Finance" xfId="4582" xr:uid="{00000000-0005-0000-0000-0000A4020000}"/>
    <cellStyle name="Normal 15 2 2 2 3" xfId="2896" xr:uid="{00000000-0005-0000-0000-0000A5020000}"/>
    <cellStyle name="Normal 15 2 2 2 3 2" xfId="11063" xr:uid="{00000000-0005-0000-0000-0000A6020000}"/>
    <cellStyle name="Normal 15 2 2 2 3_5h_Finance" xfId="4584" xr:uid="{00000000-0005-0000-0000-0000A7020000}"/>
    <cellStyle name="Normal 15 2 2 2 4" xfId="9159" xr:uid="{00000000-0005-0000-0000-0000A8020000}"/>
    <cellStyle name="Normal 15 2 2 2 5" xfId="13182" xr:uid="{00000000-0005-0000-0000-0000A9020000}"/>
    <cellStyle name="Normal 15 2 2 2 6" xfId="15020" xr:uid="{00000000-0005-0000-0000-0000AA020000}"/>
    <cellStyle name="Normal 15 2 2 2 7" xfId="16775" xr:uid="{00000000-0005-0000-0000-0000AB020000}"/>
    <cellStyle name="Normal 15 2 2 2 8" xfId="18679" xr:uid="{00000000-0005-0000-0000-0000AC020000}"/>
    <cellStyle name="Normal 15 2 2 2_5h_Finance" xfId="4581" xr:uid="{00000000-0005-0000-0000-0000AD020000}"/>
    <cellStyle name="Normal 15 2 2 3" xfId="1257" xr:uid="{00000000-0005-0000-0000-0000AE020000}"/>
    <cellStyle name="Normal 15 2 2 3 2" xfId="2079" xr:uid="{00000000-0005-0000-0000-0000AF020000}"/>
    <cellStyle name="Normal 15 2 2 3 2 2" xfId="3984" xr:uid="{00000000-0005-0000-0000-0000B0020000}"/>
    <cellStyle name="Normal 15 2 2 3 2 2 2" xfId="12151" xr:uid="{00000000-0005-0000-0000-0000B1020000}"/>
    <cellStyle name="Normal 15 2 2 3 2 2_5h_Finance" xfId="4587" xr:uid="{00000000-0005-0000-0000-0000B2020000}"/>
    <cellStyle name="Normal 15 2 2 3 2 3" xfId="10247" xr:uid="{00000000-0005-0000-0000-0000B3020000}"/>
    <cellStyle name="Normal 15 2 2 3 2 4" xfId="14273" xr:uid="{00000000-0005-0000-0000-0000B4020000}"/>
    <cellStyle name="Normal 15 2 2 3 2 5" xfId="16112" xr:uid="{00000000-0005-0000-0000-0000B5020000}"/>
    <cellStyle name="Normal 15 2 2 3 2 6" xfId="17863" xr:uid="{00000000-0005-0000-0000-0000B6020000}"/>
    <cellStyle name="Normal 15 2 2 3 2 7" xfId="19767" xr:uid="{00000000-0005-0000-0000-0000B7020000}"/>
    <cellStyle name="Normal 15 2 2 3 2_5h_Finance" xfId="4586" xr:uid="{00000000-0005-0000-0000-0000B8020000}"/>
    <cellStyle name="Normal 15 2 2 3 3" xfId="3168" xr:uid="{00000000-0005-0000-0000-0000B9020000}"/>
    <cellStyle name="Normal 15 2 2 3 3 2" xfId="11335" xr:uid="{00000000-0005-0000-0000-0000BA020000}"/>
    <cellStyle name="Normal 15 2 2 3 3_5h_Finance" xfId="4588" xr:uid="{00000000-0005-0000-0000-0000BB020000}"/>
    <cellStyle name="Normal 15 2 2 3 4" xfId="9431" xr:uid="{00000000-0005-0000-0000-0000BC020000}"/>
    <cellStyle name="Normal 15 2 2 3 5" xfId="13454" xr:uid="{00000000-0005-0000-0000-0000BD020000}"/>
    <cellStyle name="Normal 15 2 2 3 6" xfId="15292" xr:uid="{00000000-0005-0000-0000-0000BE020000}"/>
    <cellStyle name="Normal 15 2 2 3 7" xfId="17047" xr:uid="{00000000-0005-0000-0000-0000BF020000}"/>
    <cellStyle name="Normal 15 2 2 3 8" xfId="18951" xr:uid="{00000000-0005-0000-0000-0000C0020000}"/>
    <cellStyle name="Normal 15 2 2 3_5h_Finance" xfId="4585" xr:uid="{00000000-0005-0000-0000-0000C1020000}"/>
    <cellStyle name="Normal 15 2 2 4" xfId="1529" xr:uid="{00000000-0005-0000-0000-0000C2020000}"/>
    <cellStyle name="Normal 15 2 2 4 2" xfId="3440" xr:uid="{00000000-0005-0000-0000-0000C3020000}"/>
    <cellStyle name="Normal 15 2 2 4 2 2" xfId="11607" xr:uid="{00000000-0005-0000-0000-0000C4020000}"/>
    <cellStyle name="Normal 15 2 2 4 2_5h_Finance" xfId="4590" xr:uid="{00000000-0005-0000-0000-0000C5020000}"/>
    <cellStyle name="Normal 15 2 2 4 3" xfId="9703" xr:uid="{00000000-0005-0000-0000-0000C6020000}"/>
    <cellStyle name="Normal 15 2 2 4 4" xfId="13726" xr:uid="{00000000-0005-0000-0000-0000C7020000}"/>
    <cellStyle name="Normal 15 2 2 4 5" xfId="15564" xr:uid="{00000000-0005-0000-0000-0000C8020000}"/>
    <cellStyle name="Normal 15 2 2 4 6" xfId="17319" xr:uid="{00000000-0005-0000-0000-0000C9020000}"/>
    <cellStyle name="Normal 15 2 2 4 7" xfId="19223" xr:uid="{00000000-0005-0000-0000-0000CA020000}"/>
    <cellStyle name="Normal 15 2 2 4_5h_Finance" xfId="4589" xr:uid="{00000000-0005-0000-0000-0000CB020000}"/>
    <cellStyle name="Normal 15 2 2 5" xfId="2352" xr:uid="{00000000-0005-0000-0000-0000CC020000}"/>
    <cellStyle name="Normal 15 2 2 5 2" xfId="4256" xr:uid="{00000000-0005-0000-0000-0000CD020000}"/>
    <cellStyle name="Normal 15 2 2 5 2 2" xfId="12423" xr:uid="{00000000-0005-0000-0000-0000CE020000}"/>
    <cellStyle name="Normal 15 2 2 5 2_5h_Finance" xfId="4592" xr:uid="{00000000-0005-0000-0000-0000CF020000}"/>
    <cellStyle name="Normal 15 2 2 5 3" xfId="10519" xr:uid="{00000000-0005-0000-0000-0000D0020000}"/>
    <cellStyle name="Normal 15 2 2 5 4" xfId="14545" xr:uid="{00000000-0005-0000-0000-0000D1020000}"/>
    <cellStyle name="Normal 15 2 2 5 5" xfId="16385" xr:uid="{00000000-0005-0000-0000-0000D2020000}"/>
    <cellStyle name="Normal 15 2 2 5 6" xfId="18135" xr:uid="{00000000-0005-0000-0000-0000D3020000}"/>
    <cellStyle name="Normal 15 2 2 5 7" xfId="20039" xr:uid="{00000000-0005-0000-0000-0000D4020000}"/>
    <cellStyle name="Normal 15 2 2 5_5h_Finance" xfId="4591" xr:uid="{00000000-0005-0000-0000-0000D5020000}"/>
    <cellStyle name="Normal 15 2 2 6" xfId="2624" xr:uid="{00000000-0005-0000-0000-0000D6020000}"/>
    <cellStyle name="Normal 15 2 2 6 2" xfId="10791" xr:uid="{00000000-0005-0000-0000-0000D7020000}"/>
    <cellStyle name="Normal 15 2 2 6_5h_Finance" xfId="4593" xr:uid="{00000000-0005-0000-0000-0000D8020000}"/>
    <cellStyle name="Normal 15 2 2 7" xfId="8887" xr:uid="{00000000-0005-0000-0000-0000D9020000}"/>
    <cellStyle name="Normal 15 2 2 8" xfId="12844" xr:uid="{00000000-0005-0000-0000-0000DA020000}"/>
    <cellStyle name="Normal 15 2 2 9" xfId="14730" xr:uid="{00000000-0005-0000-0000-0000DB020000}"/>
    <cellStyle name="Normal 15 2 2_5h_Finance" xfId="4580" xr:uid="{00000000-0005-0000-0000-0000DC020000}"/>
    <cellStyle name="Normal 15 2 3" xfId="849" xr:uid="{00000000-0005-0000-0000-0000DD020000}"/>
    <cellStyle name="Normal 15 2 3 2" xfId="1671" xr:uid="{00000000-0005-0000-0000-0000DE020000}"/>
    <cellStyle name="Normal 15 2 3 2 2" xfId="3576" xr:uid="{00000000-0005-0000-0000-0000DF020000}"/>
    <cellStyle name="Normal 15 2 3 2 2 2" xfId="11743" xr:uid="{00000000-0005-0000-0000-0000E0020000}"/>
    <cellStyle name="Normal 15 2 3 2 2_5h_Finance" xfId="4596" xr:uid="{00000000-0005-0000-0000-0000E1020000}"/>
    <cellStyle name="Normal 15 2 3 2 3" xfId="9839" xr:uid="{00000000-0005-0000-0000-0000E2020000}"/>
    <cellStyle name="Normal 15 2 3 2 4" xfId="13865" xr:uid="{00000000-0005-0000-0000-0000E3020000}"/>
    <cellStyle name="Normal 15 2 3 2 5" xfId="15704" xr:uid="{00000000-0005-0000-0000-0000E4020000}"/>
    <cellStyle name="Normal 15 2 3 2 6" xfId="17455" xr:uid="{00000000-0005-0000-0000-0000E5020000}"/>
    <cellStyle name="Normal 15 2 3 2 7" xfId="19359" xr:uid="{00000000-0005-0000-0000-0000E6020000}"/>
    <cellStyle name="Normal 15 2 3 2_5h_Finance" xfId="4595" xr:uid="{00000000-0005-0000-0000-0000E7020000}"/>
    <cellStyle name="Normal 15 2 3 3" xfId="2760" xr:uid="{00000000-0005-0000-0000-0000E8020000}"/>
    <cellStyle name="Normal 15 2 3 3 2" xfId="10927" xr:uid="{00000000-0005-0000-0000-0000E9020000}"/>
    <cellStyle name="Normal 15 2 3 3_5h_Finance" xfId="4597" xr:uid="{00000000-0005-0000-0000-0000EA020000}"/>
    <cellStyle name="Normal 15 2 3 4" xfId="9023" xr:uid="{00000000-0005-0000-0000-0000EB020000}"/>
    <cellStyle name="Normal 15 2 3 5" xfId="13046" xr:uid="{00000000-0005-0000-0000-0000EC020000}"/>
    <cellStyle name="Normal 15 2 3 6" xfId="14884" xr:uid="{00000000-0005-0000-0000-0000ED020000}"/>
    <cellStyle name="Normal 15 2 3 7" xfId="16639" xr:uid="{00000000-0005-0000-0000-0000EE020000}"/>
    <cellStyle name="Normal 15 2 3 8" xfId="18543" xr:uid="{00000000-0005-0000-0000-0000EF020000}"/>
    <cellStyle name="Normal 15 2 3_5h_Finance" xfId="4594" xr:uid="{00000000-0005-0000-0000-0000F0020000}"/>
    <cellStyle name="Normal 15 2 4" xfId="1121" xr:uid="{00000000-0005-0000-0000-0000F1020000}"/>
    <cellStyle name="Normal 15 2 4 2" xfId="1943" xr:uid="{00000000-0005-0000-0000-0000F2020000}"/>
    <cellStyle name="Normal 15 2 4 2 2" xfId="3848" xr:uid="{00000000-0005-0000-0000-0000F3020000}"/>
    <cellStyle name="Normal 15 2 4 2 2 2" xfId="12015" xr:uid="{00000000-0005-0000-0000-0000F4020000}"/>
    <cellStyle name="Normal 15 2 4 2 2_5h_Finance" xfId="4600" xr:uid="{00000000-0005-0000-0000-0000F5020000}"/>
    <cellStyle name="Normal 15 2 4 2 3" xfId="10111" xr:uid="{00000000-0005-0000-0000-0000F6020000}"/>
    <cellStyle name="Normal 15 2 4 2 4" xfId="14137" xr:uid="{00000000-0005-0000-0000-0000F7020000}"/>
    <cellStyle name="Normal 15 2 4 2 5" xfId="15976" xr:uid="{00000000-0005-0000-0000-0000F8020000}"/>
    <cellStyle name="Normal 15 2 4 2 6" xfId="17727" xr:uid="{00000000-0005-0000-0000-0000F9020000}"/>
    <cellStyle name="Normal 15 2 4 2 7" xfId="19631" xr:uid="{00000000-0005-0000-0000-0000FA020000}"/>
    <cellStyle name="Normal 15 2 4 2_5h_Finance" xfId="4599" xr:uid="{00000000-0005-0000-0000-0000FB020000}"/>
    <cellStyle name="Normal 15 2 4 3" xfId="3032" xr:uid="{00000000-0005-0000-0000-0000FC020000}"/>
    <cellStyle name="Normal 15 2 4 3 2" xfId="11199" xr:uid="{00000000-0005-0000-0000-0000FD020000}"/>
    <cellStyle name="Normal 15 2 4 3_5h_Finance" xfId="4601" xr:uid="{00000000-0005-0000-0000-0000FE020000}"/>
    <cellStyle name="Normal 15 2 4 4" xfId="9295" xr:uid="{00000000-0005-0000-0000-0000FF020000}"/>
    <cellStyle name="Normal 15 2 4 5" xfId="13318" xr:uid="{00000000-0005-0000-0000-000000030000}"/>
    <cellStyle name="Normal 15 2 4 6" xfId="15156" xr:uid="{00000000-0005-0000-0000-000001030000}"/>
    <cellStyle name="Normal 15 2 4 7" xfId="16911" xr:uid="{00000000-0005-0000-0000-000002030000}"/>
    <cellStyle name="Normal 15 2 4 8" xfId="18815" xr:uid="{00000000-0005-0000-0000-000003030000}"/>
    <cellStyle name="Normal 15 2 4_5h_Finance" xfId="4598" xr:uid="{00000000-0005-0000-0000-000004030000}"/>
    <cellStyle name="Normal 15 2 5" xfId="1393" xr:uid="{00000000-0005-0000-0000-000005030000}"/>
    <cellStyle name="Normal 15 2 5 2" xfId="3304" xr:uid="{00000000-0005-0000-0000-000006030000}"/>
    <cellStyle name="Normal 15 2 5 2 2" xfId="11471" xr:uid="{00000000-0005-0000-0000-000007030000}"/>
    <cellStyle name="Normal 15 2 5 2_5h_Finance" xfId="4603" xr:uid="{00000000-0005-0000-0000-000008030000}"/>
    <cellStyle name="Normal 15 2 5 3" xfId="9567" xr:uid="{00000000-0005-0000-0000-000009030000}"/>
    <cellStyle name="Normal 15 2 5 4" xfId="13590" xr:uid="{00000000-0005-0000-0000-00000A030000}"/>
    <cellStyle name="Normal 15 2 5 5" xfId="15428" xr:uid="{00000000-0005-0000-0000-00000B030000}"/>
    <cellStyle name="Normal 15 2 5 6" xfId="17183" xr:uid="{00000000-0005-0000-0000-00000C030000}"/>
    <cellStyle name="Normal 15 2 5 7" xfId="19087" xr:uid="{00000000-0005-0000-0000-00000D030000}"/>
    <cellStyle name="Normal 15 2 5_5h_Finance" xfId="4602" xr:uid="{00000000-0005-0000-0000-00000E030000}"/>
    <cellStyle name="Normal 15 2 6" xfId="2216" xr:uid="{00000000-0005-0000-0000-00000F030000}"/>
    <cellStyle name="Normal 15 2 6 2" xfId="4120" xr:uid="{00000000-0005-0000-0000-000010030000}"/>
    <cellStyle name="Normal 15 2 6 2 2" xfId="12287" xr:uid="{00000000-0005-0000-0000-000011030000}"/>
    <cellStyle name="Normal 15 2 6 2_5h_Finance" xfId="4605" xr:uid="{00000000-0005-0000-0000-000012030000}"/>
    <cellStyle name="Normal 15 2 6 3" xfId="10383" xr:uid="{00000000-0005-0000-0000-000013030000}"/>
    <cellStyle name="Normal 15 2 6 4" xfId="14409" xr:uid="{00000000-0005-0000-0000-000014030000}"/>
    <cellStyle name="Normal 15 2 6 5" xfId="16249" xr:uid="{00000000-0005-0000-0000-000015030000}"/>
    <cellStyle name="Normal 15 2 6 6" xfId="17999" xr:uid="{00000000-0005-0000-0000-000016030000}"/>
    <cellStyle name="Normal 15 2 6 7" xfId="19903" xr:uid="{00000000-0005-0000-0000-000017030000}"/>
    <cellStyle name="Normal 15 2 6_5h_Finance" xfId="4604" xr:uid="{00000000-0005-0000-0000-000018030000}"/>
    <cellStyle name="Normal 15 2 7" xfId="500" xr:uid="{00000000-0005-0000-0000-000019030000}"/>
    <cellStyle name="Normal 15 2 7 2" xfId="8751" xr:uid="{00000000-0005-0000-0000-00001A030000}"/>
    <cellStyle name="Normal 15 2 7_5h_Finance" xfId="4606" xr:uid="{00000000-0005-0000-0000-00001B030000}"/>
    <cellStyle name="Normal 15 2 8" xfId="2488" xr:uid="{00000000-0005-0000-0000-00001C030000}"/>
    <cellStyle name="Normal 15 2 8 2" xfId="10655" xr:uid="{00000000-0005-0000-0000-00001D030000}"/>
    <cellStyle name="Normal 15 2 8_5h_Finance" xfId="4607" xr:uid="{00000000-0005-0000-0000-00001E030000}"/>
    <cellStyle name="Normal 15 2 9" xfId="4392" xr:uid="{00000000-0005-0000-0000-00001F030000}"/>
    <cellStyle name="Normal 15 2 9 2" xfId="12559" xr:uid="{00000000-0005-0000-0000-000020030000}"/>
    <cellStyle name="Normal 15 2 9_5h_Finance" xfId="4608" xr:uid="{00000000-0005-0000-0000-000021030000}"/>
    <cellStyle name="Normal 15 2_5h_Finance" xfId="4579" xr:uid="{00000000-0005-0000-0000-000022030000}"/>
    <cellStyle name="Normal 15 3" xfId="157" xr:uid="{00000000-0005-0000-0000-000023030000}"/>
    <cellStyle name="Normal 15 3 10" xfId="14810" xr:uid="{00000000-0005-0000-0000-000024030000}"/>
    <cellStyle name="Normal 15 3 11" xfId="18339" xr:uid="{00000000-0005-0000-0000-000025030000}"/>
    <cellStyle name="Normal 15 3 12" xfId="568" xr:uid="{00000000-0005-0000-0000-000026030000}"/>
    <cellStyle name="Normal 15 3 2" xfId="917" xr:uid="{00000000-0005-0000-0000-000027030000}"/>
    <cellStyle name="Normal 15 3 2 2" xfId="1739" xr:uid="{00000000-0005-0000-0000-000028030000}"/>
    <cellStyle name="Normal 15 3 2 2 2" xfId="3644" xr:uid="{00000000-0005-0000-0000-000029030000}"/>
    <cellStyle name="Normal 15 3 2 2 2 2" xfId="11811" xr:uid="{00000000-0005-0000-0000-00002A030000}"/>
    <cellStyle name="Normal 15 3 2 2 2_5h_Finance" xfId="4612" xr:uid="{00000000-0005-0000-0000-00002B030000}"/>
    <cellStyle name="Normal 15 3 2 2 3" xfId="9907" xr:uid="{00000000-0005-0000-0000-00002C030000}"/>
    <cellStyle name="Normal 15 3 2 2 4" xfId="13933" xr:uid="{00000000-0005-0000-0000-00002D030000}"/>
    <cellStyle name="Normal 15 3 2 2 5" xfId="15772" xr:uid="{00000000-0005-0000-0000-00002E030000}"/>
    <cellStyle name="Normal 15 3 2 2 6" xfId="17523" xr:uid="{00000000-0005-0000-0000-00002F030000}"/>
    <cellStyle name="Normal 15 3 2 2 7" xfId="19427" xr:uid="{00000000-0005-0000-0000-000030030000}"/>
    <cellStyle name="Normal 15 3 2 2_5h_Finance" xfId="4611" xr:uid="{00000000-0005-0000-0000-000031030000}"/>
    <cellStyle name="Normal 15 3 2 3" xfId="2828" xr:uid="{00000000-0005-0000-0000-000032030000}"/>
    <cellStyle name="Normal 15 3 2 3 2" xfId="10995" xr:uid="{00000000-0005-0000-0000-000033030000}"/>
    <cellStyle name="Normal 15 3 2 3_5h_Finance" xfId="4613" xr:uid="{00000000-0005-0000-0000-000034030000}"/>
    <cellStyle name="Normal 15 3 2 4" xfId="9091" xr:uid="{00000000-0005-0000-0000-000035030000}"/>
    <cellStyle name="Normal 15 3 2 5" xfId="13114" xr:uid="{00000000-0005-0000-0000-000036030000}"/>
    <cellStyle name="Normal 15 3 2 6" xfId="14952" xr:uid="{00000000-0005-0000-0000-000037030000}"/>
    <cellStyle name="Normal 15 3 2 7" xfId="16707" xr:uid="{00000000-0005-0000-0000-000038030000}"/>
    <cellStyle name="Normal 15 3 2 8" xfId="18611" xr:uid="{00000000-0005-0000-0000-000039030000}"/>
    <cellStyle name="Normal 15 3 2_5h_Finance" xfId="4610" xr:uid="{00000000-0005-0000-0000-00003A030000}"/>
    <cellStyle name="Normal 15 3 3" xfId="1189" xr:uid="{00000000-0005-0000-0000-00003B030000}"/>
    <cellStyle name="Normal 15 3 3 2" xfId="2011" xr:uid="{00000000-0005-0000-0000-00003C030000}"/>
    <cellStyle name="Normal 15 3 3 2 2" xfId="3916" xr:uid="{00000000-0005-0000-0000-00003D030000}"/>
    <cellStyle name="Normal 15 3 3 2 2 2" xfId="12083" xr:uid="{00000000-0005-0000-0000-00003E030000}"/>
    <cellStyle name="Normal 15 3 3 2 2_5h_Finance" xfId="4616" xr:uid="{00000000-0005-0000-0000-00003F030000}"/>
    <cellStyle name="Normal 15 3 3 2 3" xfId="10179" xr:uid="{00000000-0005-0000-0000-000040030000}"/>
    <cellStyle name="Normal 15 3 3 2 4" xfId="14205" xr:uid="{00000000-0005-0000-0000-000041030000}"/>
    <cellStyle name="Normal 15 3 3 2 5" xfId="16044" xr:uid="{00000000-0005-0000-0000-000042030000}"/>
    <cellStyle name="Normal 15 3 3 2 6" xfId="17795" xr:uid="{00000000-0005-0000-0000-000043030000}"/>
    <cellStyle name="Normal 15 3 3 2 7" xfId="19699" xr:uid="{00000000-0005-0000-0000-000044030000}"/>
    <cellStyle name="Normal 15 3 3 2_5h_Finance" xfId="4615" xr:uid="{00000000-0005-0000-0000-000045030000}"/>
    <cellStyle name="Normal 15 3 3 3" xfId="3100" xr:uid="{00000000-0005-0000-0000-000046030000}"/>
    <cellStyle name="Normal 15 3 3 3 2" xfId="11267" xr:uid="{00000000-0005-0000-0000-000047030000}"/>
    <cellStyle name="Normal 15 3 3 3_5h_Finance" xfId="4617" xr:uid="{00000000-0005-0000-0000-000048030000}"/>
    <cellStyle name="Normal 15 3 3 4" xfId="9363" xr:uid="{00000000-0005-0000-0000-000049030000}"/>
    <cellStyle name="Normal 15 3 3 5" xfId="13386" xr:uid="{00000000-0005-0000-0000-00004A030000}"/>
    <cellStyle name="Normal 15 3 3 6" xfId="15224" xr:uid="{00000000-0005-0000-0000-00004B030000}"/>
    <cellStyle name="Normal 15 3 3 7" xfId="16979" xr:uid="{00000000-0005-0000-0000-00004C030000}"/>
    <cellStyle name="Normal 15 3 3 8" xfId="18883" xr:uid="{00000000-0005-0000-0000-00004D030000}"/>
    <cellStyle name="Normal 15 3 3_5h_Finance" xfId="4614" xr:uid="{00000000-0005-0000-0000-00004E030000}"/>
    <cellStyle name="Normal 15 3 4" xfId="1461" xr:uid="{00000000-0005-0000-0000-00004F030000}"/>
    <cellStyle name="Normal 15 3 4 2" xfId="3372" xr:uid="{00000000-0005-0000-0000-000050030000}"/>
    <cellStyle name="Normal 15 3 4 2 2" xfId="11539" xr:uid="{00000000-0005-0000-0000-000051030000}"/>
    <cellStyle name="Normal 15 3 4 2_5h_Finance" xfId="4619" xr:uid="{00000000-0005-0000-0000-000052030000}"/>
    <cellStyle name="Normal 15 3 4 3" xfId="9635" xr:uid="{00000000-0005-0000-0000-000053030000}"/>
    <cellStyle name="Normal 15 3 4 4" xfId="13658" xr:uid="{00000000-0005-0000-0000-000054030000}"/>
    <cellStyle name="Normal 15 3 4 5" xfId="15496" xr:uid="{00000000-0005-0000-0000-000055030000}"/>
    <cellStyle name="Normal 15 3 4 6" xfId="17251" xr:uid="{00000000-0005-0000-0000-000056030000}"/>
    <cellStyle name="Normal 15 3 4 7" xfId="19155" xr:uid="{00000000-0005-0000-0000-000057030000}"/>
    <cellStyle name="Normal 15 3 4_5h_Finance" xfId="4618" xr:uid="{00000000-0005-0000-0000-000058030000}"/>
    <cellStyle name="Normal 15 3 5" xfId="2284" xr:uid="{00000000-0005-0000-0000-000059030000}"/>
    <cellStyle name="Normal 15 3 5 2" xfId="4188" xr:uid="{00000000-0005-0000-0000-00005A030000}"/>
    <cellStyle name="Normal 15 3 5 2 2" xfId="12355" xr:uid="{00000000-0005-0000-0000-00005B030000}"/>
    <cellStyle name="Normal 15 3 5 2_5h_Finance" xfId="4621" xr:uid="{00000000-0005-0000-0000-00005C030000}"/>
    <cellStyle name="Normal 15 3 5 3" xfId="10451" xr:uid="{00000000-0005-0000-0000-00005D030000}"/>
    <cellStyle name="Normal 15 3 5 4" xfId="14477" xr:uid="{00000000-0005-0000-0000-00005E030000}"/>
    <cellStyle name="Normal 15 3 5 5" xfId="16317" xr:uid="{00000000-0005-0000-0000-00005F030000}"/>
    <cellStyle name="Normal 15 3 5 6" xfId="18067" xr:uid="{00000000-0005-0000-0000-000060030000}"/>
    <cellStyle name="Normal 15 3 5 7" xfId="19971" xr:uid="{00000000-0005-0000-0000-000061030000}"/>
    <cellStyle name="Normal 15 3 5_5h_Finance" xfId="4620" xr:uid="{00000000-0005-0000-0000-000062030000}"/>
    <cellStyle name="Normal 15 3 6" xfId="2556" xr:uid="{00000000-0005-0000-0000-000063030000}"/>
    <cellStyle name="Normal 15 3 6 2" xfId="10723" xr:uid="{00000000-0005-0000-0000-000064030000}"/>
    <cellStyle name="Normal 15 3 6_5h_Finance" xfId="4622" xr:uid="{00000000-0005-0000-0000-000065030000}"/>
    <cellStyle name="Normal 15 3 7" xfId="8819" xr:uid="{00000000-0005-0000-0000-000066030000}"/>
    <cellStyle name="Normal 15 3 8" xfId="12776" xr:uid="{00000000-0005-0000-0000-000067030000}"/>
    <cellStyle name="Normal 15 3 9" xfId="14662" xr:uid="{00000000-0005-0000-0000-000068030000}"/>
    <cellStyle name="Normal 15 3_5h_Finance" xfId="4609" xr:uid="{00000000-0005-0000-0000-000069030000}"/>
    <cellStyle name="Normal 15 4" xfId="781" xr:uid="{00000000-0005-0000-0000-00006A030000}"/>
    <cellStyle name="Normal 15 4 2" xfId="1603" xr:uid="{00000000-0005-0000-0000-00006B030000}"/>
    <cellStyle name="Normal 15 4 2 2" xfId="3508" xr:uid="{00000000-0005-0000-0000-00006C030000}"/>
    <cellStyle name="Normal 15 4 2 2 2" xfId="11675" xr:uid="{00000000-0005-0000-0000-00006D030000}"/>
    <cellStyle name="Normal 15 4 2 2_5h_Finance" xfId="4625" xr:uid="{00000000-0005-0000-0000-00006E030000}"/>
    <cellStyle name="Normal 15 4 2 3" xfId="9771" xr:uid="{00000000-0005-0000-0000-00006F030000}"/>
    <cellStyle name="Normal 15 4 2 4" xfId="13797" xr:uid="{00000000-0005-0000-0000-000070030000}"/>
    <cellStyle name="Normal 15 4 2 5" xfId="15636" xr:uid="{00000000-0005-0000-0000-000071030000}"/>
    <cellStyle name="Normal 15 4 2 6" xfId="17387" xr:uid="{00000000-0005-0000-0000-000072030000}"/>
    <cellStyle name="Normal 15 4 2 7" xfId="19291" xr:uid="{00000000-0005-0000-0000-000073030000}"/>
    <cellStyle name="Normal 15 4 2_5h_Finance" xfId="4624" xr:uid="{00000000-0005-0000-0000-000074030000}"/>
    <cellStyle name="Normal 15 4 3" xfId="2692" xr:uid="{00000000-0005-0000-0000-000075030000}"/>
    <cellStyle name="Normal 15 4 3 2" xfId="10859" xr:uid="{00000000-0005-0000-0000-000076030000}"/>
    <cellStyle name="Normal 15 4 3_5h_Finance" xfId="4626" xr:uid="{00000000-0005-0000-0000-000077030000}"/>
    <cellStyle name="Normal 15 4 4" xfId="8955" xr:uid="{00000000-0005-0000-0000-000078030000}"/>
    <cellStyle name="Normal 15 4 5" xfId="12978" xr:uid="{00000000-0005-0000-0000-000079030000}"/>
    <cellStyle name="Normal 15 4 6" xfId="14816" xr:uid="{00000000-0005-0000-0000-00007A030000}"/>
    <cellStyle name="Normal 15 4 7" xfId="16571" xr:uid="{00000000-0005-0000-0000-00007B030000}"/>
    <cellStyle name="Normal 15 4 8" xfId="18475" xr:uid="{00000000-0005-0000-0000-00007C030000}"/>
    <cellStyle name="Normal 15 4_5h_Finance" xfId="4623" xr:uid="{00000000-0005-0000-0000-00007D030000}"/>
    <cellStyle name="Normal 15 5" xfId="1053" xr:uid="{00000000-0005-0000-0000-00007E030000}"/>
    <cellStyle name="Normal 15 5 2" xfId="1875" xr:uid="{00000000-0005-0000-0000-00007F030000}"/>
    <cellStyle name="Normal 15 5 2 2" xfId="3780" xr:uid="{00000000-0005-0000-0000-000080030000}"/>
    <cellStyle name="Normal 15 5 2 2 2" xfId="11947" xr:uid="{00000000-0005-0000-0000-000081030000}"/>
    <cellStyle name="Normal 15 5 2 2_5h_Finance" xfId="4629" xr:uid="{00000000-0005-0000-0000-000082030000}"/>
    <cellStyle name="Normal 15 5 2 3" xfId="10043" xr:uid="{00000000-0005-0000-0000-000083030000}"/>
    <cellStyle name="Normal 15 5 2 4" xfId="14069" xr:uid="{00000000-0005-0000-0000-000084030000}"/>
    <cellStyle name="Normal 15 5 2 5" xfId="15908" xr:uid="{00000000-0005-0000-0000-000085030000}"/>
    <cellStyle name="Normal 15 5 2 6" xfId="17659" xr:uid="{00000000-0005-0000-0000-000086030000}"/>
    <cellStyle name="Normal 15 5 2 7" xfId="19563" xr:uid="{00000000-0005-0000-0000-000087030000}"/>
    <cellStyle name="Normal 15 5 2_5h_Finance" xfId="4628" xr:uid="{00000000-0005-0000-0000-000088030000}"/>
    <cellStyle name="Normal 15 5 3" xfId="2964" xr:uid="{00000000-0005-0000-0000-000089030000}"/>
    <cellStyle name="Normal 15 5 3 2" xfId="11131" xr:uid="{00000000-0005-0000-0000-00008A030000}"/>
    <cellStyle name="Normal 15 5 3_5h_Finance" xfId="4630" xr:uid="{00000000-0005-0000-0000-00008B030000}"/>
    <cellStyle name="Normal 15 5 4" xfId="9227" xr:uid="{00000000-0005-0000-0000-00008C030000}"/>
    <cellStyle name="Normal 15 5 5" xfId="13250" xr:uid="{00000000-0005-0000-0000-00008D030000}"/>
    <cellStyle name="Normal 15 5 6" xfId="15088" xr:uid="{00000000-0005-0000-0000-00008E030000}"/>
    <cellStyle name="Normal 15 5 7" xfId="16843" xr:uid="{00000000-0005-0000-0000-00008F030000}"/>
    <cellStyle name="Normal 15 5 8" xfId="18747" xr:uid="{00000000-0005-0000-0000-000090030000}"/>
    <cellStyle name="Normal 15 5_5h_Finance" xfId="4627" xr:uid="{00000000-0005-0000-0000-000091030000}"/>
    <cellStyle name="Normal 15 6" xfId="1325" xr:uid="{00000000-0005-0000-0000-000092030000}"/>
    <cellStyle name="Normal 15 6 2" xfId="3236" xr:uid="{00000000-0005-0000-0000-000093030000}"/>
    <cellStyle name="Normal 15 6 2 2" xfId="11403" xr:uid="{00000000-0005-0000-0000-000094030000}"/>
    <cellStyle name="Normal 15 6 2_5h_Finance" xfId="4632" xr:uid="{00000000-0005-0000-0000-000095030000}"/>
    <cellStyle name="Normal 15 6 3" xfId="9499" xr:uid="{00000000-0005-0000-0000-000096030000}"/>
    <cellStyle name="Normal 15 6 4" xfId="13522" xr:uid="{00000000-0005-0000-0000-000097030000}"/>
    <cellStyle name="Normal 15 6 5" xfId="15360" xr:uid="{00000000-0005-0000-0000-000098030000}"/>
    <cellStyle name="Normal 15 6 6" xfId="17115" xr:uid="{00000000-0005-0000-0000-000099030000}"/>
    <cellStyle name="Normal 15 6 7" xfId="19019" xr:uid="{00000000-0005-0000-0000-00009A030000}"/>
    <cellStyle name="Normal 15 6_5h_Finance" xfId="4631" xr:uid="{00000000-0005-0000-0000-00009B030000}"/>
    <cellStyle name="Normal 15 7" xfId="2148" xr:uid="{00000000-0005-0000-0000-00009C030000}"/>
    <cellStyle name="Normal 15 7 2" xfId="4052" xr:uid="{00000000-0005-0000-0000-00009D030000}"/>
    <cellStyle name="Normal 15 7 2 2" xfId="12219" xr:uid="{00000000-0005-0000-0000-00009E030000}"/>
    <cellStyle name="Normal 15 7 2_5h_Finance" xfId="4634" xr:uid="{00000000-0005-0000-0000-00009F030000}"/>
    <cellStyle name="Normal 15 7 3" xfId="10315" xr:uid="{00000000-0005-0000-0000-0000A0030000}"/>
    <cellStyle name="Normal 15 7 4" xfId="14341" xr:uid="{00000000-0005-0000-0000-0000A1030000}"/>
    <cellStyle name="Normal 15 7 5" xfId="16181" xr:uid="{00000000-0005-0000-0000-0000A2030000}"/>
    <cellStyle name="Normal 15 7 6" xfId="17931" xr:uid="{00000000-0005-0000-0000-0000A3030000}"/>
    <cellStyle name="Normal 15 7 7" xfId="19835" xr:uid="{00000000-0005-0000-0000-0000A4030000}"/>
    <cellStyle name="Normal 15 7_5h_Finance" xfId="4633" xr:uid="{00000000-0005-0000-0000-0000A5030000}"/>
    <cellStyle name="Normal 15 8" xfId="432" xr:uid="{00000000-0005-0000-0000-0000A6030000}"/>
    <cellStyle name="Normal 15 8 2" xfId="8683" xr:uid="{00000000-0005-0000-0000-0000A7030000}"/>
    <cellStyle name="Normal 15 8_5h_Finance" xfId="4635" xr:uid="{00000000-0005-0000-0000-0000A8030000}"/>
    <cellStyle name="Normal 15 9" xfId="2420" xr:uid="{00000000-0005-0000-0000-0000A9030000}"/>
    <cellStyle name="Normal 15 9 2" xfId="10587" xr:uid="{00000000-0005-0000-0000-0000AA030000}"/>
    <cellStyle name="Normal 15 9_5h_Finance" xfId="4636" xr:uid="{00000000-0005-0000-0000-0000AB030000}"/>
    <cellStyle name="Normal 15_5h_Finance" xfId="4577" xr:uid="{00000000-0005-0000-0000-0000AC030000}"/>
    <cellStyle name="Normal 150" xfId="769" xr:uid="{00000000-0005-0000-0000-0000AD030000}"/>
    <cellStyle name="Normal 151" xfId="770" xr:uid="{00000000-0005-0000-0000-0000AE030000}"/>
    <cellStyle name="Normal 152" xfId="771" xr:uid="{00000000-0005-0000-0000-0000AF030000}"/>
    <cellStyle name="Normal 153" xfId="772" xr:uid="{00000000-0005-0000-0000-0000B0030000}"/>
    <cellStyle name="Normal 154" xfId="773" xr:uid="{00000000-0005-0000-0000-0000B1030000}"/>
    <cellStyle name="Normal 155" xfId="774" xr:uid="{00000000-0005-0000-0000-0000B2030000}"/>
    <cellStyle name="Normal 156" xfId="775" xr:uid="{00000000-0005-0000-0000-0000B3030000}"/>
    <cellStyle name="Normal 157" xfId="776" xr:uid="{00000000-0005-0000-0000-0000B4030000}"/>
    <cellStyle name="Normal 158" xfId="777" xr:uid="{00000000-0005-0000-0000-0000B5030000}"/>
    <cellStyle name="Normal 16" xfId="19" xr:uid="{00000000-0005-0000-0000-0000B6030000}"/>
    <cellStyle name="Normal 16 10" xfId="4325" xr:uid="{00000000-0005-0000-0000-0000B7030000}"/>
    <cellStyle name="Normal 16 10 2" xfId="12492" xr:uid="{00000000-0005-0000-0000-0000B8030000}"/>
    <cellStyle name="Normal 16 10_5h_Finance" xfId="4638" xr:uid="{00000000-0005-0000-0000-0000B9030000}"/>
    <cellStyle name="Normal 16 11" xfId="8548" xr:uid="{00000000-0005-0000-0000-0000BA030000}"/>
    <cellStyle name="Normal 16 12" xfId="12638" xr:uid="{00000000-0005-0000-0000-0000BB030000}"/>
    <cellStyle name="Normal 16 13" xfId="12914" xr:uid="{00000000-0005-0000-0000-0000BC030000}"/>
    <cellStyle name="Normal 16 14" xfId="14799" xr:uid="{00000000-0005-0000-0000-0000BD030000}"/>
    <cellStyle name="Normal 16 15" xfId="18204" xr:uid="{00000000-0005-0000-0000-0000BE030000}"/>
    <cellStyle name="Normal 16 16" xfId="294" xr:uid="{00000000-0005-0000-0000-0000BF030000}"/>
    <cellStyle name="Normal 16 2" xfId="90" xr:uid="{00000000-0005-0000-0000-0000C0030000}"/>
    <cellStyle name="Normal 16 2 10" xfId="8616" xr:uid="{00000000-0005-0000-0000-0000C1030000}"/>
    <cellStyle name="Normal 16 2 11" xfId="12708" xr:uid="{00000000-0005-0000-0000-0000C2030000}"/>
    <cellStyle name="Normal 16 2 12" xfId="18272" xr:uid="{00000000-0005-0000-0000-0000C3030000}"/>
    <cellStyle name="Normal 16 2 13" xfId="363" xr:uid="{00000000-0005-0000-0000-0000C4030000}"/>
    <cellStyle name="Normal 16 2 2" xfId="226" xr:uid="{00000000-0005-0000-0000-0000C5030000}"/>
    <cellStyle name="Normal 16 2 2 10" xfId="16504" xr:uid="{00000000-0005-0000-0000-0000C6030000}"/>
    <cellStyle name="Normal 16 2 2 11" xfId="18408" xr:uid="{00000000-0005-0000-0000-0000C7030000}"/>
    <cellStyle name="Normal 16 2 2 12" xfId="637" xr:uid="{00000000-0005-0000-0000-0000C8030000}"/>
    <cellStyle name="Normal 16 2 2 2" xfId="986" xr:uid="{00000000-0005-0000-0000-0000C9030000}"/>
    <cellStyle name="Normal 16 2 2 2 2" xfId="1808" xr:uid="{00000000-0005-0000-0000-0000CA030000}"/>
    <cellStyle name="Normal 16 2 2 2 2 2" xfId="3713" xr:uid="{00000000-0005-0000-0000-0000CB030000}"/>
    <cellStyle name="Normal 16 2 2 2 2 2 2" xfId="11880" xr:uid="{00000000-0005-0000-0000-0000CC030000}"/>
    <cellStyle name="Normal 16 2 2 2 2 2_5h_Finance" xfId="4643" xr:uid="{00000000-0005-0000-0000-0000CD030000}"/>
    <cellStyle name="Normal 16 2 2 2 2 3" xfId="9976" xr:uid="{00000000-0005-0000-0000-0000CE030000}"/>
    <cellStyle name="Normal 16 2 2 2 2 4" xfId="14002" xr:uid="{00000000-0005-0000-0000-0000CF030000}"/>
    <cellStyle name="Normal 16 2 2 2 2 5" xfId="15841" xr:uid="{00000000-0005-0000-0000-0000D0030000}"/>
    <cellStyle name="Normal 16 2 2 2 2 6" xfId="17592" xr:uid="{00000000-0005-0000-0000-0000D1030000}"/>
    <cellStyle name="Normal 16 2 2 2 2 7" xfId="19496" xr:uid="{00000000-0005-0000-0000-0000D2030000}"/>
    <cellStyle name="Normal 16 2 2 2 2_5h_Finance" xfId="4642" xr:uid="{00000000-0005-0000-0000-0000D3030000}"/>
    <cellStyle name="Normal 16 2 2 2 3" xfId="2897" xr:uid="{00000000-0005-0000-0000-0000D4030000}"/>
    <cellStyle name="Normal 16 2 2 2 3 2" xfId="11064" xr:uid="{00000000-0005-0000-0000-0000D5030000}"/>
    <cellStyle name="Normal 16 2 2 2 3_5h_Finance" xfId="4644" xr:uid="{00000000-0005-0000-0000-0000D6030000}"/>
    <cellStyle name="Normal 16 2 2 2 4" xfId="9160" xr:uid="{00000000-0005-0000-0000-0000D7030000}"/>
    <cellStyle name="Normal 16 2 2 2 5" xfId="13183" xr:uid="{00000000-0005-0000-0000-0000D8030000}"/>
    <cellStyle name="Normal 16 2 2 2 6" xfId="15021" xr:uid="{00000000-0005-0000-0000-0000D9030000}"/>
    <cellStyle name="Normal 16 2 2 2 7" xfId="16776" xr:uid="{00000000-0005-0000-0000-0000DA030000}"/>
    <cellStyle name="Normal 16 2 2 2 8" xfId="18680" xr:uid="{00000000-0005-0000-0000-0000DB030000}"/>
    <cellStyle name="Normal 16 2 2 2_5h_Finance" xfId="4641" xr:uid="{00000000-0005-0000-0000-0000DC030000}"/>
    <cellStyle name="Normal 16 2 2 3" xfId="1258" xr:uid="{00000000-0005-0000-0000-0000DD030000}"/>
    <cellStyle name="Normal 16 2 2 3 2" xfId="2080" xr:uid="{00000000-0005-0000-0000-0000DE030000}"/>
    <cellStyle name="Normal 16 2 2 3 2 2" xfId="3985" xr:uid="{00000000-0005-0000-0000-0000DF030000}"/>
    <cellStyle name="Normal 16 2 2 3 2 2 2" xfId="12152" xr:uid="{00000000-0005-0000-0000-0000E0030000}"/>
    <cellStyle name="Normal 16 2 2 3 2 2_5h_Finance" xfId="4647" xr:uid="{00000000-0005-0000-0000-0000E1030000}"/>
    <cellStyle name="Normal 16 2 2 3 2 3" xfId="10248" xr:uid="{00000000-0005-0000-0000-0000E2030000}"/>
    <cellStyle name="Normal 16 2 2 3 2 4" xfId="14274" xr:uid="{00000000-0005-0000-0000-0000E3030000}"/>
    <cellStyle name="Normal 16 2 2 3 2 5" xfId="16113" xr:uid="{00000000-0005-0000-0000-0000E4030000}"/>
    <cellStyle name="Normal 16 2 2 3 2 6" xfId="17864" xr:uid="{00000000-0005-0000-0000-0000E5030000}"/>
    <cellStyle name="Normal 16 2 2 3 2 7" xfId="19768" xr:uid="{00000000-0005-0000-0000-0000E6030000}"/>
    <cellStyle name="Normal 16 2 2 3 2_5h_Finance" xfId="4646" xr:uid="{00000000-0005-0000-0000-0000E7030000}"/>
    <cellStyle name="Normal 16 2 2 3 3" xfId="3169" xr:uid="{00000000-0005-0000-0000-0000E8030000}"/>
    <cellStyle name="Normal 16 2 2 3 3 2" xfId="11336" xr:uid="{00000000-0005-0000-0000-0000E9030000}"/>
    <cellStyle name="Normal 16 2 2 3 3_5h_Finance" xfId="4648" xr:uid="{00000000-0005-0000-0000-0000EA030000}"/>
    <cellStyle name="Normal 16 2 2 3 4" xfId="9432" xr:uid="{00000000-0005-0000-0000-0000EB030000}"/>
    <cellStyle name="Normal 16 2 2 3 5" xfId="13455" xr:uid="{00000000-0005-0000-0000-0000EC030000}"/>
    <cellStyle name="Normal 16 2 2 3 6" xfId="15293" xr:uid="{00000000-0005-0000-0000-0000ED030000}"/>
    <cellStyle name="Normal 16 2 2 3 7" xfId="17048" xr:uid="{00000000-0005-0000-0000-0000EE030000}"/>
    <cellStyle name="Normal 16 2 2 3 8" xfId="18952" xr:uid="{00000000-0005-0000-0000-0000EF030000}"/>
    <cellStyle name="Normal 16 2 2 3_5h_Finance" xfId="4645" xr:uid="{00000000-0005-0000-0000-0000F0030000}"/>
    <cellStyle name="Normal 16 2 2 4" xfId="1530" xr:uid="{00000000-0005-0000-0000-0000F1030000}"/>
    <cellStyle name="Normal 16 2 2 4 2" xfId="3441" xr:uid="{00000000-0005-0000-0000-0000F2030000}"/>
    <cellStyle name="Normal 16 2 2 4 2 2" xfId="11608" xr:uid="{00000000-0005-0000-0000-0000F3030000}"/>
    <cellStyle name="Normal 16 2 2 4 2_5h_Finance" xfId="4650" xr:uid="{00000000-0005-0000-0000-0000F4030000}"/>
    <cellStyle name="Normal 16 2 2 4 3" xfId="9704" xr:uid="{00000000-0005-0000-0000-0000F5030000}"/>
    <cellStyle name="Normal 16 2 2 4 4" xfId="13727" xr:uid="{00000000-0005-0000-0000-0000F6030000}"/>
    <cellStyle name="Normal 16 2 2 4 5" xfId="15565" xr:uid="{00000000-0005-0000-0000-0000F7030000}"/>
    <cellStyle name="Normal 16 2 2 4 6" xfId="17320" xr:uid="{00000000-0005-0000-0000-0000F8030000}"/>
    <cellStyle name="Normal 16 2 2 4 7" xfId="19224" xr:uid="{00000000-0005-0000-0000-0000F9030000}"/>
    <cellStyle name="Normal 16 2 2 4_5h_Finance" xfId="4649" xr:uid="{00000000-0005-0000-0000-0000FA030000}"/>
    <cellStyle name="Normal 16 2 2 5" xfId="2353" xr:uid="{00000000-0005-0000-0000-0000FB030000}"/>
    <cellStyle name="Normal 16 2 2 5 2" xfId="4257" xr:uid="{00000000-0005-0000-0000-0000FC030000}"/>
    <cellStyle name="Normal 16 2 2 5 2 2" xfId="12424" xr:uid="{00000000-0005-0000-0000-0000FD030000}"/>
    <cellStyle name="Normal 16 2 2 5 2_5h_Finance" xfId="4652" xr:uid="{00000000-0005-0000-0000-0000FE030000}"/>
    <cellStyle name="Normal 16 2 2 5 3" xfId="10520" xr:uid="{00000000-0005-0000-0000-0000FF030000}"/>
    <cellStyle name="Normal 16 2 2 5 4" xfId="14546" xr:uid="{00000000-0005-0000-0000-000000040000}"/>
    <cellStyle name="Normal 16 2 2 5 5" xfId="16386" xr:uid="{00000000-0005-0000-0000-000001040000}"/>
    <cellStyle name="Normal 16 2 2 5 6" xfId="18136" xr:uid="{00000000-0005-0000-0000-000002040000}"/>
    <cellStyle name="Normal 16 2 2 5 7" xfId="20040" xr:uid="{00000000-0005-0000-0000-000003040000}"/>
    <cellStyle name="Normal 16 2 2 5_5h_Finance" xfId="4651" xr:uid="{00000000-0005-0000-0000-000004040000}"/>
    <cellStyle name="Normal 16 2 2 6" xfId="2625" xr:uid="{00000000-0005-0000-0000-000005040000}"/>
    <cellStyle name="Normal 16 2 2 6 2" xfId="10792" xr:uid="{00000000-0005-0000-0000-000006040000}"/>
    <cellStyle name="Normal 16 2 2 6_5h_Finance" xfId="4653" xr:uid="{00000000-0005-0000-0000-000007040000}"/>
    <cellStyle name="Normal 16 2 2 7" xfId="8888" xr:uid="{00000000-0005-0000-0000-000008040000}"/>
    <cellStyle name="Normal 16 2 2 8" xfId="12845" xr:uid="{00000000-0005-0000-0000-000009040000}"/>
    <cellStyle name="Normal 16 2 2 9" xfId="14731" xr:uid="{00000000-0005-0000-0000-00000A040000}"/>
    <cellStyle name="Normal 16 2 2_5h_Finance" xfId="4640" xr:uid="{00000000-0005-0000-0000-00000B040000}"/>
    <cellStyle name="Normal 16 2 3" xfId="850" xr:uid="{00000000-0005-0000-0000-00000C040000}"/>
    <cellStyle name="Normal 16 2 3 2" xfId="1672" xr:uid="{00000000-0005-0000-0000-00000D040000}"/>
    <cellStyle name="Normal 16 2 3 2 2" xfId="3577" xr:uid="{00000000-0005-0000-0000-00000E040000}"/>
    <cellStyle name="Normal 16 2 3 2 2 2" xfId="11744" xr:uid="{00000000-0005-0000-0000-00000F040000}"/>
    <cellStyle name="Normal 16 2 3 2 2_5h_Finance" xfId="4656" xr:uid="{00000000-0005-0000-0000-000010040000}"/>
    <cellStyle name="Normal 16 2 3 2 3" xfId="9840" xr:uid="{00000000-0005-0000-0000-000011040000}"/>
    <cellStyle name="Normal 16 2 3 2 4" xfId="13866" xr:uid="{00000000-0005-0000-0000-000012040000}"/>
    <cellStyle name="Normal 16 2 3 2 5" xfId="15705" xr:uid="{00000000-0005-0000-0000-000013040000}"/>
    <cellStyle name="Normal 16 2 3 2 6" xfId="17456" xr:uid="{00000000-0005-0000-0000-000014040000}"/>
    <cellStyle name="Normal 16 2 3 2 7" xfId="19360" xr:uid="{00000000-0005-0000-0000-000015040000}"/>
    <cellStyle name="Normal 16 2 3 2_5h_Finance" xfId="4655" xr:uid="{00000000-0005-0000-0000-000016040000}"/>
    <cellStyle name="Normal 16 2 3 3" xfId="2761" xr:uid="{00000000-0005-0000-0000-000017040000}"/>
    <cellStyle name="Normal 16 2 3 3 2" xfId="10928" xr:uid="{00000000-0005-0000-0000-000018040000}"/>
    <cellStyle name="Normal 16 2 3 3_5h_Finance" xfId="4657" xr:uid="{00000000-0005-0000-0000-000019040000}"/>
    <cellStyle name="Normal 16 2 3 4" xfId="9024" xr:uid="{00000000-0005-0000-0000-00001A040000}"/>
    <cellStyle name="Normal 16 2 3 5" xfId="13047" xr:uid="{00000000-0005-0000-0000-00001B040000}"/>
    <cellStyle name="Normal 16 2 3 6" xfId="14885" xr:uid="{00000000-0005-0000-0000-00001C040000}"/>
    <cellStyle name="Normal 16 2 3 7" xfId="16640" xr:uid="{00000000-0005-0000-0000-00001D040000}"/>
    <cellStyle name="Normal 16 2 3 8" xfId="18544" xr:uid="{00000000-0005-0000-0000-00001E040000}"/>
    <cellStyle name="Normal 16 2 3_5h_Finance" xfId="4654" xr:uid="{00000000-0005-0000-0000-00001F040000}"/>
    <cellStyle name="Normal 16 2 4" xfId="1122" xr:uid="{00000000-0005-0000-0000-000020040000}"/>
    <cellStyle name="Normal 16 2 4 2" xfId="1944" xr:uid="{00000000-0005-0000-0000-000021040000}"/>
    <cellStyle name="Normal 16 2 4 2 2" xfId="3849" xr:uid="{00000000-0005-0000-0000-000022040000}"/>
    <cellStyle name="Normal 16 2 4 2 2 2" xfId="12016" xr:uid="{00000000-0005-0000-0000-000023040000}"/>
    <cellStyle name="Normal 16 2 4 2 2_5h_Finance" xfId="4660" xr:uid="{00000000-0005-0000-0000-000024040000}"/>
    <cellStyle name="Normal 16 2 4 2 3" xfId="10112" xr:uid="{00000000-0005-0000-0000-000025040000}"/>
    <cellStyle name="Normal 16 2 4 2 4" xfId="14138" xr:uid="{00000000-0005-0000-0000-000026040000}"/>
    <cellStyle name="Normal 16 2 4 2 5" xfId="15977" xr:uid="{00000000-0005-0000-0000-000027040000}"/>
    <cellStyle name="Normal 16 2 4 2 6" xfId="17728" xr:uid="{00000000-0005-0000-0000-000028040000}"/>
    <cellStyle name="Normal 16 2 4 2 7" xfId="19632" xr:uid="{00000000-0005-0000-0000-000029040000}"/>
    <cellStyle name="Normal 16 2 4 2_5h_Finance" xfId="4659" xr:uid="{00000000-0005-0000-0000-00002A040000}"/>
    <cellStyle name="Normal 16 2 4 3" xfId="3033" xr:uid="{00000000-0005-0000-0000-00002B040000}"/>
    <cellStyle name="Normal 16 2 4 3 2" xfId="11200" xr:uid="{00000000-0005-0000-0000-00002C040000}"/>
    <cellStyle name="Normal 16 2 4 3_5h_Finance" xfId="4661" xr:uid="{00000000-0005-0000-0000-00002D040000}"/>
    <cellStyle name="Normal 16 2 4 4" xfId="9296" xr:uid="{00000000-0005-0000-0000-00002E040000}"/>
    <cellStyle name="Normal 16 2 4 5" xfId="13319" xr:uid="{00000000-0005-0000-0000-00002F040000}"/>
    <cellStyle name="Normal 16 2 4 6" xfId="15157" xr:uid="{00000000-0005-0000-0000-000030040000}"/>
    <cellStyle name="Normal 16 2 4 7" xfId="16912" xr:uid="{00000000-0005-0000-0000-000031040000}"/>
    <cellStyle name="Normal 16 2 4 8" xfId="18816" xr:uid="{00000000-0005-0000-0000-000032040000}"/>
    <cellStyle name="Normal 16 2 4_5h_Finance" xfId="4658" xr:uid="{00000000-0005-0000-0000-000033040000}"/>
    <cellStyle name="Normal 16 2 5" xfId="1394" xr:uid="{00000000-0005-0000-0000-000034040000}"/>
    <cellStyle name="Normal 16 2 5 2" xfId="3305" xr:uid="{00000000-0005-0000-0000-000035040000}"/>
    <cellStyle name="Normal 16 2 5 2 2" xfId="11472" xr:uid="{00000000-0005-0000-0000-000036040000}"/>
    <cellStyle name="Normal 16 2 5 2_5h_Finance" xfId="4663" xr:uid="{00000000-0005-0000-0000-000037040000}"/>
    <cellStyle name="Normal 16 2 5 3" xfId="9568" xr:uid="{00000000-0005-0000-0000-000038040000}"/>
    <cellStyle name="Normal 16 2 5 4" xfId="13591" xr:uid="{00000000-0005-0000-0000-000039040000}"/>
    <cellStyle name="Normal 16 2 5 5" xfId="15429" xr:uid="{00000000-0005-0000-0000-00003A040000}"/>
    <cellStyle name="Normal 16 2 5 6" xfId="17184" xr:uid="{00000000-0005-0000-0000-00003B040000}"/>
    <cellStyle name="Normal 16 2 5 7" xfId="19088" xr:uid="{00000000-0005-0000-0000-00003C040000}"/>
    <cellStyle name="Normal 16 2 5_5h_Finance" xfId="4662" xr:uid="{00000000-0005-0000-0000-00003D040000}"/>
    <cellStyle name="Normal 16 2 6" xfId="2217" xr:uid="{00000000-0005-0000-0000-00003E040000}"/>
    <cellStyle name="Normal 16 2 6 2" xfId="4121" xr:uid="{00000000-0005-0000-0000-00003F040000}"/>
    <cellStyle name="Normal 16 2 6 2 2" xfId="12288" xr:uid="{00000000-0005-0000-0000-000040040000}"/>
    <cellStyle name="Normal 16 2 6 2_5h_Finance" xfId="4665" xr:uid="{00000000-0005-0000-0000-000041040000}"/>
    <cellStyle name="Normal 16 2 6 3" xfId="10384" xr:uid="{00000000-0005-0000-0000-000042040000}"/>
    <cellStyle name="Normal 16 2 6 4" xfId="14410" xr:uid="{00000000-0005-0000-0000-000043040000}"/>
    <cellStyle name="Normal 16 2 6 5" xfId="16250" xr:uid="{00000000-0005-0000-0000-000044040000}"/>
    <cellStyle name="Normal 16 2 6 6" xfId="18000" xr:uid="{00000000-0005-0000-0000-000045040000}"/>
    <cellStyle name="Normal 16 2 6 7" xfId="19904" xr:uid="{00000000-0005-0000-0000-000046040000}"/>
    <cellStyle name="Normal 16 2 6_5h_Finance" xfId="4664" xr:uid="{00000000-0005-0000-0000-000047040000}"/>
    <cellStyle name="Normal 16 2 7" xfId="501" xr:uid="{00000000-0005-0000-0000-000048040000}"/>
    <cellStyle name="Normal 16 2 7 2" xfId="8752" xr:uid="{00000000-0005-0000-0000-000049040000}"/>
    <cellStyle name="Normal 16 2 7_5h_Finance" xfId="4666" xr:uid="{00000000-0005-0000-0000-00004A040000}"/>
    <cellStyle name="Normal 16 2 8" xfId="2489" xr:uid="{00000000-0005-0000-0000-00004B040000}"/>
    <cellStyle name="Normal 16 2 8 2" xfId="10656" xr:uid="{00000000-0005-0000-0000-00004C040000}"/>
    <cellStyle name="Normal 16 2 8_5h_Finance" xfId="4667" xr:uid="{00000000-0005-0000-0000-00004D040000}"/>
    <cellStyle name="Normal 16 2 9" xfId="4393" xr:uid="{00000000-0005-0000-0000-00004E040000}"/>
    <cellStyle name="Normal 16 2 9 2" xfId="12560" xr:uid="{00000000-0005-0000-0000-00004F040000}"/>
    <cellStyle name="Normal 16 2 9_5h_Finance" xfId="4668" xr:uid="{00000000-0005-0000-0000-000050040000}"/>
    <cellStyle name="Normal 16 2_5h_Finance" xfId="4639" xr:uid="{00000000-0005-0000-0000-000051040000}"/>
    <cellStyle name="Normal 16 3" xfId="158" xr:uid="{00000000-0005-0000-0000-000052040000}"/>
    <cellStyle name="Normal 16 3 10" xfId="14809" xr:uid="{00000000-0005-0000-0000-000053040000}"/>
    <cellStyle name="Normal 16 3 11" xfId="18340" xr:uid="{00000000-0005-0000-0000-000054040000}"/>
    <cellStyle name="Normal 16 3 12" xfId="569" xr:uid="{00000000-0005-0000-0000-000055040000}"/>
    <cellStyle name="Normal 16 3 2" xfId="918" xr:uid="{00000000-0005-0000-0000-000056040000}"/>
    <cellStyle name="Normal 16 3 2 2" xfId="1740" xr:uid="{00000000-0005-0000-0000-000057040000}"/>
    <cellStyle name="Normal 16 3 2 2 2" xfId="3645" xr:uid="{00000000-0005-0000-0000-000058040000}"/>
    <cellStyle name="Normal 16 3 2 2 2 2" xfId="11812" xr:uid="{00000000-0005-0000-0000-000059040000}"/>
    <cellStyle name="Normal 16 3 2 2 2_5h_Finance" xfId="4672" xr:uid="{00000000-0005-0000-0000-00005A040000}"/>
    <cellStyle name="Normal 16 3 2 2 3" xfId="9908" xr:uid="{00000000-0005-0000-0000-00005B040000}"/>
    <cellStyle name="Normal 16 3 2 2 4" xfId="13934" xr:uid="{00000000-0005-0000-0000-00005C040000}"/>
    <cellStyle name="Normal 16 3 2 2 5" xfId="15773" xr:uid="{00000000-0005-0000-0000-00005D040000}"/>
    <cellStyle name="Normal 16 3 2 2 6" xfId="17524" xr:uid="{00000000-0005-0000-0000-00005E040000}"/>
    <cellStyle name="Normal 16 3 2 2 7" xfId="19428" xr:uid="{00000000-0005-0000-0000-00005F040000}"/>
    <cellStyle name="Normal 16 3 2 2_5h_Finance" xfId="4671" xr:uid="{00000000-0005-0000-0000-000060040000}"/>
    <cellStyle name="Normal 16 3 2 3" xfId="2829" xr:uid="{00000000-0005-0000-0000-000061040000}"/>
    <cellStyle name="Normal 16 3 2 3 2" xfId="10996" xr:uid="{00000000-0005-0000-0000-000062040000}"/>
    <cellStyle name="Normal 16 3 2 3_5h_Finance" xfId="4673" xr:uid="{00000000-0005-0000-0000-000063040000}"/>
    <cellStyle name="Normal 16 3 2 4" xfId="9092" xr:uid="{00000000-0005-0000-0000-000064040000}"/>
    <cellStyle name="Normal 16 3 2 5" xfId="13115" xr:uid="{00000000-0005-0000-0000-000065040000}"/>
    <cellStyle name="Normal 16 3 2 6" xfId="14953" xr:uid="{00000000-0005-0000-0000-000066040000}"/>
    <cellStyle name="Normal 16 3 2 7" xfId="16708" xr:uid="{00000000-0005-0000-0000-000067040000}"/>
    <cellStyle name="Normal 16 3 2 8" xfId="18612" xr:uid="{00000000-0005-0000-0000-000068040000}"/>
    <cellStyle name="Normal 16 3 2_5h_Finance" xfId="4670" xr:uid="{00000000-0005-0000-0000-000069040000}"/>
    <cellStyle name="Normal 16 3 3" xfId="1190" xr:uid="{00000000-0005-0000-0000-00006A040000}"/>
    <cellStyle name="Normal 16 3 3 2" xfId="2012" xr:uid="{00000000-0005-0000-0000-00006B040000}"/>
    <cellStyle name="Normal 16 3 3 2 2" xfId="3917" xr:uid="{00000000-0005-0000-0000-00006C040000}"/>
    <cellStyle name="Normal 16 3 3 2 2 2" xfId="12084" xr:uid="{00000000-0005-0000-0000-00006D040000}"/>
    <cellStyle name="Normal 16 3 3 2 2_5h_Finance" xfId="4676" xr:uid="{00000000-0005-0000-0000-00006E040000}"/>
    <cellStyle name="Normal 16 3 3 2 3" xfId="10180" xr:uid="{00000000-0005-0000-0000-00006F040000}"/>
    <cellStyle name="Normal 16 3 3 2 4" xfId="14206" xr:uid="{00000000-0005-0000-0000-000070040000}"/>
    <cellStyle name="Normal 16 3 3 2 5" xfId="16045" xr:uid="{00000000-0005-0000-0000-000071040000}"/>
    <cellStyle name="Normal 16 3 3 2 6" xfId="17796" xr:uid="{00000000-0005-0000-0000-000072040000}"/>
    <cellStyle name="Normal 16 3 3 2 7" xfId="19700" xr:uid="{00000000-0005-0000-0000-000073040000}"/>
    <cellStyle name="Normal 16 3 3 2_5h_Finance" xfId="4675" xr:uid="{00000000-0005-0000-0000-000074040000}"/>
    <cellStyle name="Normal 16 3 3 3" xfId="3101" xr:uid="{00000000-0005-0000-0000-000075040000}"/>
    <cellStyle name="Normal 16 3 3 3 2" xfId="11268" xr:uid="{00000000-0005-0000-0000-000076040000}"/>
    <cellStyle name="Normal 16 3 3 3_5h_Finance" xfId="4677" xr:uid="{00000000-0005-0000-0000-000077040000}"/>
    <cellStyle name="Normal 16 3 3 4" xfId="9364" xr:uid="{00000000-0005-0000-0000-000078040000}"/>
    <cellStyle name="Normal 16 3 3 5" xfId="13387" xr:uid="{00000000-0005-0000-0000-000079040000}"/>
    <cellStyle name="Normal 16 3 3 6" xfId="15225" xr:uid="{00000000-0005-0000-0000-00007A040000}"/>
    <cellStyle name="Normal 16 3 3 7" xfId="16980" xr:uid="{00000000-0005-0000-0000-00007B040000}"/>
    <cellStyle name="Normal 16 3 3 8" xfId="18884" xr:uid="{00000000-0005-0000-0000-00007C040000}"/>
    <cellStyle name="Normal 16 3 3_5h_Finance" xfId="4674" xr:uid="{00000000-0005-0000-0000-00007D040000}"/>
    <cellStyle name="Normal 16 3 4" xfId="1462" xr:uid="{00000000-0005-0000-0000-00007E040000}"/>
    <cellStyle name="Normal 16 3 4 2" xfId="3373" xr:uid="{00000000-0005-0000-0000-00007F040000}"/>
    <cellStyle name="Normal 16 3 4 2 2" xfId="11540" xr:uid="{00000000-0005-0000-0000-000080040000}"/>
    <cellStyle name="Normal 16 3 4 2_5h_Finance" xfId="4679" xr:uid="{00000000-0005-0000-0000-000081040000}"/>
    <cellStyle name="Normal 16 3 4 3" xfId="9636" xr:uid="{00000000-0005-0000-0000-000082040000}"/>
    <cellStyle name="Normal 16 3 4 4" xfId="13659" xr:uid="{00000000-0005-0000-0000-000083040000}"/>
    <cellStyle name="Normal 16 3 4 5" xfId="15497" xr:uid="{00000000-0005-0000-0000-000084040000}"/>
    <cellStyle name="Normal 16 3 4 6" xfId="17252" xr:uid="{00000000-0005-0000-0000-000085040000}"/>
    <cellStyle name="Normal 16 3 4 7" xfId="19156" xr:uid="{00000000-0005-0000-0000-000086040000}"/>
    <cellStyle name="Normal 16 3 4_5h_Finance" xfId="4678" xr:uid="{00000000-0005-0000-0000-000087040000}"/>
    <cellStyle name="Normal 16 3 5" xfId="2285" xr:uid="{00000000-0005-0000-0000-000088040000}"/>
    <cellStyle name="Normal 16 3 5 2" xfId="4189" xr:uid="{00000000-0005-0000-0000-000089040000}"/>
    <cellStyle name="Normal 16 3 5 2 2" xfId="12356" xr:uid="{00000000-0005-0000-0000-00008A040000}"/>
    <cellStyle name="Normal 16 3 5 2_5h_Finance" xfId="4681" xr:uid="{00000000-0005-0000-0000-00008B040000}"/>
    <cellStyle name="Normal 16 3 5 3" xfId="10452" xr:uid="{00000000-0005-0000-0000-00008C040000}"/>
    <cellStyle name="Normal 16 3 5 4" xfId="14478" xr:uid="{00000000-0005-0000-0000-00008D040000}"/>
    <cellStyle name="Normal 16 3 5 5" xfId="16318" xr:uid="{00000000-0005-0000-0000-00008E040000}"/>
    <cellStyle name="Normal 16 3 5 6" xfId="18068" xr:uid="{00000000-0005-0000-0000-00008F040000}"/>
    <cellStyle name="Normal 16 3 5 7" xfId="19972" xr:uid="{00000000-0005-0000-0000-000090040000}"/>
    <cellStyle name="Normal 16 3 5_5h_Finance" xfId="4680" xr:uid="{00000000-0005-0000-0000-000091040000}"/>
    <cellStyle name="Normal 16 3 6" xfId="2557" xr:uid="{00000000-0005-0000-0000-000092040000}"/>
    <cellStyle name="Normal 16 3 6 2" xfId="10724" xr:uid="{00000000-0005-0000-0000-000093040000}"/>
    <cellStyle name="Normal 16 3 6_5h_Finance" xfId="4682" xr:uid="{00000000-0005-0000-0000-000094040000}"/>
    <cellStyle name="Normal 16 3 7" xfId="8820" xr:uid="{00000000-0005-0000-0000-000095040000}"/>
    <cellStyle name="Normal 16 3 8" xfId="12777" xr:uid="{00000000-0005-0000-0000-000096040000}"/>
    <cellStyle name="Normal 16 3 9" xfId="14663" xr:uid="{00000000-0005-0000-0000-000097040000}"/>
    <cellStyle name="Normal 16 3_5h_Finance" xfId="4669" xr:uid="{00000000-0005-0000-0000-000098040000}"/>
    <cellStyle name="Normal 16 4" xfId="782" xr:uid="{00000000-0005-0000-0000-000099040000}"/>
    <cellStyle name="Normal 16 4 2" xfId="1604" xr:uid="{00000000-0005-0000-0000-00009A040000}"/>
    <cellStyle name="Normal 16 4 2 2" xfId="3509" xr:uid="{00000000-0005-0000-0000-00009B040000}"/>
    <cellStyle name="Normal 16 4 2 2 2" xfId="11676" xr:uid="{00000000-0005-0000-0000-00009C040000}"/>
    <cellStyle name="Normal 16 4 2 2_5h_Finance" xfId="4685" xr:uid="{00000000-0005-0000-0000-00009D040000}"/>
    <cellStyle name="Normal 16 4 2 3" xfId="9772" xr:uid="{00000000-0005-0000-0000-00009E040000}"/>
    <cellStyle name="Normal 16 4 2 4" xfId="13798" xr:uid="{00000000-0005-0000-0000-00009F040000}"/>
    <cellStyle name="Normal 16 4 2 5" xfId="15637" xr:uid="{00000000-0005-0000-0000-0000A0040000}"/>
    <cellStyle name="Normal 16 4 2 6" xfId="17388" xr:uid="{00000000-0005-0000-0000-0000A1040000}"/>
    <cellStyle name="Normal 16 4 2 7" xfId="19292" xr:uid="{00000000-0005-0000-0000-0000A2040000}"/>
    <cellStyle name="Normal 16 4 2_5h_Finance" xfId="4684" xr:uid="{00000000-0005-0000-0000-0000A3040000}"/>
    <cellStyle name="Normal 16 4 3" xfId="2693" xr:uid="{00000000-0005-0000-0000-0000A4040000}"/>
    <cellStyle name="Normal 16 4 3 2" xfId="10860" xr:uid="{00000000-0005-0000-0000-0000A5040000}"/>
    <cellStyle name="Normal 16 4 3_5h_Finance" xfId="4686" xr:uid="{00000000-0005-0000-0000-0000A6040000}"/>
    <cellStyle name="Normal 16 4 4" xfId="8956" xr:uid="{00000000-0005-0000-0000-0000A7040000}"/>
    <cellStyle name="Normal 16 4 5" xfId="12979" xr:uid="{00000000-0005-0000-0000-0000A8040000}"/>
    <cellStyle name="Normal 16 4 6" xfId="14817" xr:uid="{00000000-0005-0000-0000-0000A9040000}"/>
    <cellStyle name="Normal 16 4 7" xfId="16572" xr:uid="{00000000-0005-0000-0000-0000AA040000}"/>
    <cellStyle name="Normal 16 4 8" xfId="18476" xr:uid="{00000000-0005-0000-0000-0000AB040000}"/>
    <cellStyle name="Normal 16 4_5h_Finance" xfId="4683" xr:uid="{00000000-0005-0000-0000-0000AC040000}"/>
    <cellStyle name="Normal 16 5" xfId="1054" xr:uid="{00000000-0005-0000-0000-0000AD040000}"/>
    <cellStyle name="Normal 16 5 2" xfId="1876" xr:uid="{00000000-0005-0000-0000-0000AE040000}"/>
    <cellStyle name="Normal 16 5 2 2" xfId="3781" xr:uid="{00000000-0005-0000-0000-0000AF040000}"/>
    <cellStyle name="Normal 16 5 2 2 2" xfId="11948" xr:uid="{00000000-0005-0000-0000-0000B0040000}"/>
    <cellStyle name="Normal 16 5 2 2_5h_Finance" xfId="4689" xr:uid="{00000000-0005-0000-0000-0000B1040000}"/>
    <cellStyle name="Normal 16 5 2 3" xfId="10044" xr:uid="{00000000-0005-0000-0000-0000B2040000}"/>
    <cellStyle name="Normal 16 5 2 4" xfId="14070" xr:uid="{00000000-0005-0000-0000-0000B3040000}"/>
    <cellStyle name="Normal 16 5 2 5" xfId="15909" xr:uid="{00000000-0005-0000-0000-0000B4040000}"/>
    <cellStyle name="Normal 16 5 2 6" xfId="17660" xr:uid="{00000000-0005-0000-0000-0000B5040000}"/>
    <cellStyle name="Normal 16 5 2 7" xfId="19564" xr:uid="{00000000-0005-0000-0000-0000B6040000}"/>
    <cellStyle name="Normal 16 5 2_5h_Finance" xfId="4688" xr:uid="{00000000-0005-0000-0000-0000B7040000}"/>
    <cellStyle name="Normal 16 5 3" xfId="2965" xr:uid="{00000000-0005-0000-0000-0000B8040000}"/>
    <cellStyle name="Normal 16 5 3 2" xfId="11132" xr:uid="{00000000-0005-0000-0000-0000B9040000}"/>
    <cellStyle name="Normal 16 5 3_5h_Finance" xfId="4690" xr:uid="{00000000-0005-0000-0000-0000BA040000}"/>
    <cellStyle name="Normal 16 5 4" xfId="9228" xr:uid="{00000000-0005-0000-0000-0000BB040000}"/>
    <cellStyle name="Normal 16 5 5" xfId="13251" xr:uid="{00000000-0005-0000-0000-0000BC040000}"/>
    <cellStyle name="Normal 16 5 6" xfId="15089" xr:uid="{00000000-0005-0000-0000-0000BD040000}"/>
    <cellStyle name="Normal 16 5 7" xfId="16844" xr:uid="{00000000-0005-0000-0000-0000BE040000}"/>
    <cellStyle name="Normal 16 5 8" xfId="18748" xr:uid="{00000000-0005-0000-0000-0000BF040000}"/>
    <cellStyle name="Normal 16 5_5h_Finance" xfId="4687" xr:uid="{00000000-0005-0000-0000-0000C0040000}"/>
    <cellStyle name="Normal 16 6" xfId="1326" xr:uid="{00000000-0005-0000-0000-0000C1040000}"/>
    <cellStyle name="Normal 16 6 2" xfId="3237" xr:uid="{00000000-0005-0000-0000-0000C2040000}"/>
    <cellStyle name="Normal 16 6 2 2" xfId="11404" xr:uid="{00000000-0005-0000-0000-0000C3040000}"/>
    <cellStyle name="Normal 16 6 2_5h_Finance" xfId="4692" xr:uid="{00000000-0005-0000-0000-0000C4040000}"/>
    <cellStyle name="Normal 16 6 3" xfId="9500" xr:uid="{00000000-0005-0000-0000-0000C5040000}"/>
    <cellStyle name="Normal 16 6 4" xfId="13523" xr:uid="{00000000-0005-0000-0000-0000C6040000}"/>
    <cellStyle name="Normal 16 6 5" xfId="15361" xr:uid="{00000000-0005-0000-0000-0000C7040000}"/>
    <cellStyle name="Normal 16 6 6" xfId="17116" xr:uid="{00000000-0005-0000-0000-0000C8040000}"/>
    <cellStyle name="Normal 16 6 7" xfId="19020" xr:uid="{00000000-0005-0000-0000-0000C9040000}"/>
    <cellStyle name="Normal 16 6_5h_Finance" xfId="4691" xr:uid="{00000000-0005-0000-0000-0000CA040000}"/>
    <cellStyle name="Normal 16 7" xfId="2149" xr:uid="{00000000-0005-0000-0000-0000CB040000}"/>
    <cellStyle name="Normal 16 7 2" xfId="4053" xr:uid="{00000000-0005-0000-0000-0000CC040000}"/>
    <cellStyle name="Normal 16 7 2 2" xfId="12220" xr:uid="{00000000-0005-0000-0000-0000CD040000}"/>
    <cellStyle name="Normal 16 7 2_5h_Finance" xfId="4694" xr:uid="{00000000-0005-0000-0000-0000CE040000}"/>
    <cellStyle name="Normal 16 7 3" xfId="10316" xr:uid="{00000000-0005-0000-0000-0000CF040000}"/>
    <cellStyle name="Normal 16 7 4" xfId="14342" xr:uid="{00000000-0005-0000-0000-0000D0040000}"/>
    <cellStyle name="Normal 16 7 5" xfId="16182" xr:uid="{00000000-0005-0000-0000-0000D1040000}"/>
    <cellStyle name="Normal 16 7 6" xfId="17932" xr:uid="{00000000-0005-0000-0000-0000D2040000}"/>
    <cellStyle name="Normal 16 7 7" xfId="19836" xr:uid="{00000000-0005-0000-0000-0000D3040000}"/>
    <cellStyle name="Normal 16 7_5h_Finance" xfId="4693" xr:uid="{00000000-0005-0000-0000-0000D4040000}"/>
    <cellStyle name="Normal 16 8" xfId="433" xr:uid="{00000000-0005-0000-0000-0000D5040000}"/>
    <cellStyle name="Normal 16 8 2" xfId="8684" xr:uid="{00000000-0005-0000-0000-0000D6040000}"/>
    <cellStyle name="Normal 16 8_5h_Finance" xfId="4695" xr:uid="{00000000-0005-0000-0000-0000D7040000}"/>
    <cellStyle name="Normal 16 9" xfId="2421" xr:uid="{00000000-0005-0000-0000-0000D8040000}"/>
    <cellStyle name="Normal 16 9 2" xfId="10588" xr:uid="{00000000-0005-0000-0000-0000D9040000}"/>
    <cellStyle name="Normal 16 9_5h_Finance" xfId="4696" xr:uid="{00000000-0005-0000-0000-0000DA040000}"/>
    <cellStyle name="Normal 16_5h_Finance" xfId="4637" xr:uid="{00000000-0005-0000-0000-0000DB040000}"/>
    <cellStyle name="Normal 17" xfId="17" xr:uid="{00000000-0005-0000-0000-0000DC040000}"/>
    <cellStyle name="Normal 17 10" xfId="4323" xr:uid="{00000000-0005-0000-0000-0000DD040000}"/>
    <cellStyle name="Normal 17 10 2" xfId="12490" xr:uid="{00000000-0005-0000-0000-0000DE040000}"/>
    <cellStyle name="Normal 17 10_5h_Finance" xfId="4698" xr:uid="{00000000-0005-0000-0000-0000DF040000}"/>
    <cellStyle name="Normal 17 11" xfId="8546" xr:uid="{00000000-0005-0000-0000-0000E0040000}"/>
    <cellStyle name="Normal 17 12" xfId="12636" xr:uid="{00000000-0005-0000-0000-0000E1040000}"/>
    <cellStyle name="Normal 17 13" xfId="12916" xr:uid="{00000000-0005-0000-0000-0000E2040000}"/>
    <cellStyle name="Normal 17 14" xfId="14801" xr:uid="{00000000-0005-0000-0000-0000E3040000}"/>
    <cellStyle name="Normal 17 15" xfId="18202" xr:uid="{00000000-0005-0000-0000-0000E4040000}"/>
    <cellStyle name="Normal 17 16" xfId="292" xr:uid="{00000000-0005-0000-0000-0000E5040000}"/>
    <cellStyle name="Normal 17 2" xfId="88" xr:uid="{00000000-0005-0000-0000-0000E6040000}"/>
    <cellStyle name="Normal 17 2 10" xfId="8614" xr:uid="{00000000-0005-0000-0000-0000E7040000}"/>
    <cellStyle name="Normal 17 2 11" xfId="12706" xr:uid="{00000000-0005-0000-0000-0000E8040000}"/>
    <cellStyle name="Normal 17 2 12" xfId="18270" xr:uid="{00000000-0005-0000-0000-0000E9040000}"/>
    <cellStyle name="Normal 17 2 13" xfId="361" xr:uid="{00000000-0005-0000-0000-0000EA040000}"/>
    <cellStyle name="Normal 17 2 2" xfId="224" xr:uid="{00000000-0005-0000-0000-0000EB040000}"/>
    <cellStyle name="Normal 17 2 2 10" xfId="16502" xr:uid="{00000000-0005-0000-0000-0000EC040000}"/>
    <cellStyle name="Normal 17 2 2 11" xfId="18406" xr:uid="{00000000-0005-0000-0000-0000ED040000}"/>
    <cellStyle name="Normal 17 2 2 12" xfId="635" xr:uid="{00000000-0005-0000-0000-0000EE040000}"/>
    <cellStyle name="Normal 17 2 2 2" xfId="984" xr:uid="{00000000-0005-0000-0000-0000EF040000}"/>
    <cellStyle name="Normal 17 2 2 2 2" xfId="1806" xr:uid="{00000000-0005-0000-0000-0000F0040000}"/>
    <cellStyle name="Normal 17 2 2 2 2 2" xfId="3711" xr:uid="{00000000-0005-0000-0000-0000F1040000}"/>
    <cellStyle name="Normal 17 2 2 2 2 2 2" xfId="11878" xr:uid="{00000000-0005-0000-0000-0000F2040000}"/>
    <cellStyle name="Normal 17 2 2 2 2 2_5h_Finance" xfId="4703" xr:uid="{00000000-0005-0000-0000-0000F3040000}"/>
    <cellStyle name="Normal 17 2 2 2 2 3" xfId="9974" xr:uid="{00000000-0005-0000-0000-0000F4040000}"/>
    <cellStyle name="Normal 17 2 2 2 2 4" xfId="14000" xr:uid="{00000000-0005-0000-0000-0000F5040000}"/>
    <cellStyle name="Normal 17 2 2 2 2 5" xfId="15839" xr:uid="{00000000-0005-0000-0000-0000F6040000}"/>
    <cellStyle name="Normal 17 2 2 2 2 6" xfId="17590" xr:uid="{00000000-0005-0000-0000-0000F7040000}"/>
    <cellStyle name="Normal 17 2 2 2 2 7" xfId="19494" xr:uid="{00000000-0005-0000-0000-0000F8040000}"/>
    <cellStyle name="Normal 17 2 2 2 2_5h_Finance" xfId="4702" xr:uid="{00000000-0005-0000-0000-0000F9040000}"/>
    <cellStyle name="Normal 17 2 2 2 3" xfId="2895" xr:uid="{00000000-0005-0000-0000-0000FA040000}"/>
    <cellStyle name="Normal 17 2 2 2 3 2" xfId="11062" xr:uid="{00000000-0005-0000-0000-0000FB040000}"/>
    <cellStyle name="Normal 17 2 2 2 3_5h_Finance" xfId="4704" xr:uid="{00000000-0005-0000-0000-0000FC040000}"/>
    <cellStyle name="Normal 17 2 2 2 4" xfId="9158" xr:uid="{00000000-0005-0000-0000-0000FD040000}"/>
    <cellStyle name="Normal 17 2 2 2 5" xfId="13181" xr:uid="{00000000-0005-0000-0000-0000FE040000}"/>
    <cellStyle name="Normal 17 2 2 2 6" xfId="15019" xr:uid="{00000000-0005-0000-0000-0000FF040000}"/>
    <cellStyle name="Normal 17 2 2 2 7" xfId="16774" xr:uid="{00000000-0005-0000-0000-000000050000}"/>
    <cellStyle name="Normal 17 2 2 2 8" xfId="18678" xr:uid="{00000000-0005-0000-0000-000001050000}"/>
    <cellStyle name="Normal 17 2 2 2_5h_Finance" xfId="4701" xr:uid="{00000000-0005-0000-0000-000002050000}"/>
    <cellStyle name="Normal 17 2 2 3" xfId="1256" xr:uid="{00000000-0005-0000-0000-000003050000}"/>
    <cellStyle name="Normal 17 2 2 3 2" xfId="2078" xr:uid="{00000000-0005-0000-0000-000004050000}"/>
    <cellStyle name="Normal 17 2 2 3 2 2" xfId="3983" xr:uid="{00000000-0005-0000-0000-000005050000}"/>
    <cellStyle name="Normal 17 2 2 3 2 2 2" xfId="12150" xr:uid="{00000000-0005-0000-0000-000006050000}"/>
    <cellStyle name="Normal 17 2 2 3 2 2_5h_Finance" xfId="4707" xr:uid="{00000000-0005-0000-0000-000007050000}"/>
    <cellStyle name="Normal 17 2 2 3 2 3" xfId="10246" xr:uid="{00000000-0005-0000-0000-000008050000}"/>
    <cellStyle name="Normal 17 2 2 3 2 4" xfId="14272" xr:uid="{00000000-0005-0000-0000-000009050000}"/>
    <cellStyle name="Normal 17 2 2 3 2 5" xfId="16111" xr:uid="{00000000-0005-0000-0000-00000A050000}"/>
    <cellStyle name="Normal 17 2 2 3 2 6" xfId="17862" xr:uid="{00000000-0005-0000-0000-00000B050000}"/>
    <cellStyle name="Normal 17 2 2 3 2 7" xfId="19766" xr:uid="{00000000-0005-0000-0000-00000C050000}"/>
    <cellStyle name="Normal 17 2 2 3 2_5h_Finance" xfId="4706" xr:uid="{00000000-0005-0000-0000-00000D050000}"/>
    <cellStyle name="Normal 17 2 2 3 3" xfId="3167" xr:uid="{00000000-0005-0000-0000-00000E050000}"/>
    <cellStyle name="Normal 17 2 2 3 3 2" xfId="11334" xr:uid="{00000000-0005-0000-0000-00000F050000}"/>
    <cellStyle name="Normal 17 2 2 3 3_5h_Finance" xfId="4708" xr:uid="{00000000-0005-0000-0000-000010050000}"/>
    <cellStyle name="Normal 17 2 2 3 4" xfId="9430" xr:uid="{00000000-0005-0000-0000-000011050000}"/>
    <cellStyle name="Normal 17 2 2 3 5" xfId="13453" xr:uid="{00000000-0005-0000-0000-000012050000}"/>
    <cellStyle name="Normal 17 2 2 3 6" xfId="15291" xr:uid="{00000000-0005-0000-0000-000013050000}"/>
    <cellStyle name="Normal 17 2 2 3 7" xfId="17046" xr:uid="{00000000-0005-0000-0000-000014050000}"/>
    <cellStyle name="Normal 17 2 2 3 8" xfId="18950" xr:uid="{00000000-0005-0000-0000-000015050000}"/>
    <cellStyle name="Normal 17 2 2 3_5h_Finance" xfId="4705" xr:uid="{00000000-0005-0000-0000-000016050000}"/>
    <cellStyle name="Normal 17 2 2 4" xfId="1528" xr:uid="{00000000-0005-0000-0000-000017050000}"/>
    <cellStyle name="Normal 17 2 2 4 2" xfId="3439" xr:uid="{00000000-0005-0000-0000-000018050000}"/>
    <cellStyle name="Normal 17 2 2 4 2 2" xfId="11606" xr:uid="{00000000-0005-0000-0000-000019050000}"/>
    <cellStyle name="Normal 17 2 2 4 2_5h_Finance" xfId="4710" xr:uid="{00000000-0005-0000-0000-00001A050000}"/>
    <cellStyle name="Normal 17 2 2 4 3" xfId="9702" xr:uid="{00000000-0005-0000-0000-00001B050000}"/>
    <cellStyle name="Normal 17 2 2 4 4" xfId="13725" xr:uid="{00000000-0005-0000-0000-00001C050000}"/>
    <cellStyle name="Normal 17 2 2 4 5" xfId="15563" xr:uid="{00000000-0005-0000-0000-00001D050000}"/>
    <cellStyle name="Normal 17 2 2 4 6" xfId="17318" xr:uid="{00000000-0005-0000-0000-00001E050000}"/>
    <cellStyle name="Normal 17 2 2 4 7" xfId="19222" xr:uid="{00000000-0005-0000-0000-00001F050000}"/>
    <cellStyle name="Normal 17 2 2 4_5h_Finance" xfId="4709" xr:uid="{00000000-0005-0000-0000-000020050000}"/>
    <cellStyle name="Normal 17 2 2 5" xfId="2351" xr:uid="{00000000-0005-0000-0000-000021050000}"/>
    <cellStyle name="Normal 17 2 2 5 2" xfId="4255" xr:uid="{00000000-0005-0000-0000-000022050000}"/>
    <cellStyle name="Normal 17 2 2 5 2 2" xfId="12422" xr:uid="{00000000-0005-0000-0000-000023050000}"/>
    <cellStyle name="Normal 17 2 2 5 2_5h_Finance" xfId="4712" xr:uid="{00000000-0005-0000-0000-000024050000}"/>
    <cellStyle name="Normal 17 2 2 5 3" xfId="10518" xr:uid="{00000000-0005-0000-0000-000025050000}"/>
    <cellStyle name="Normal 17 2 2 5 4" xfId="14544" xr:uid="{00000000-0005-0000-0000-000026050000}"/>
    <cellStyle name="Normal 17 2 2 5 5" xfId="16384" xr:uid="{00000000-0005-0000-0000-000027050000}"/>
    <cellStyle name="Normal 17 2 2 5 6" xfId="18134" xr:uid="{00000000-0005-0000-0000-000028050000}"/>
    <cellStyle name="Normal 17 2 2 5 7" xfId="20038" xr:uid="{00000000-0005-0000-0000-000029050000}"/>
    <cellStyle name="Normal 17 2 2 5_5h_Finance" xfId="4711" xr:uid="{00000000-0005-0000-0000-00002A050000}"/>
    <cellStyle name="Normal 17 2 2 6" xfId="2623" xr:uid="{00000000-0005-0000-0000-00002B050000}"/>
    <cellStyle name="Normal 17 2 2 6 2" xfId="10790" xr:uid="{00000000-0005-0000-0000-00002C050000}"/>
    <cellStyle name="Normal 17 2 2 6_5h_Finance" xfId="4713" xr:uid="{00000000-0005-0000-0000-00002D050000}"/>
    <cellStyle name="Normal 17 2 2 7" xfId="8886" xr:uid="{00000000-0005-0000-0000-00002E050000}"/>
    <cellStyle name="Normal 17 2 2 8" xfId="12843" xr:uid="{00000000-0005-0000-0000-00002F050000}"/>
    <cellStyle name="Normal 17 2 2 9" xfId="14729" xr:uid="{00000000-0005-0000-0000-000030050000}"/>
    <cellStyle name="Normal 17 2 2_5h_Finance" xfId="4700" xr:uid="{00000000-0005-0000-0000-000031050000}"/>
    <cellStyle name="Normal 17 2 3" xfId="848" xr:uid="{00000000-0005-0000-0000-000032050000}"/>
    <cellStyle name="Normal 17 2 3 2" xfId="1670" xr:uid="{00000000-0005-0000-0000-000033050000}"/>
    <cellStyle name="Normal 17 2 3 2 2" xfId="3575" xr:uid="{00000000-0005-0000-0000-000034050000}"/>
    <cellStyle name="Normal 17 2 3 2 2 2" xfId="11742" xr:uid="{00000000-0005-0000-0000-000035050000}"/>
    <cellStyle name="Normal 17 2 3 2 2_5h_Finance" xfId="4716" xr:uid="{00000000-0005-0000-0000-000036050000}"/>
    <cellStyle name="Normal 17 2 3 2 3" xfId="9838" xr:uid="{00000000-0005-0000-0000-000037050000}"/>
    <cellStyle name="Normal 17 2 3 2 4" xfId="13864" xr:uid="{00000000-0005-0000-0000-000038050000}"/>
    <cellStyle name="Normal 17 2 3 2 5" xfId="15703" xr:uid="{00000000-0005-0000-0000-000039050000}"/>
    <cellStyle name="Normal 17 2 3 2 6" xfId="17454" xr:uid="{00000000-0005-0000-0000-00003A050000}"/>
    <cellStyle name="Normal 17 2 3 2 7" xfId="19358" xr:uid="{00000000-0005-0000-0000-00003B050000}"/>
    <cellStyle name="Normal 17 2 3 2_5h_Finance" xfId="4715" xr:uid="{00000000-0005-0000-0000-00003C050000}"/>
    <cellStyle name="Normal 17 2 3 3" xfId="2759" xr:uid="{00000000-0005-0000-0000-00003D050000}"/>
    <cellStyle name="Normal 17 2 3 3 2" xfId="10926" xr:uid="{00000000-0005-0000-0000-00003E050000}"/>
    <cellStyle name="Normal 17 2 3 3_5h_Finance" xfId="4717" xr:uid="{00000000-0005-0000-0000-00003F050000}"/>
    <cellStyle name="Normal 17 2 3 4" xfId="9022" xr:uid="{00000000-0005-0000-0000-000040050000}"/>
    <cellStyle name="Normal 17 2 3 5" xfId="13045" xr:uid="{00000000-0005-0000-0000-000041050000}"/>
    <cellStyle name="Normal 17 2 3 6" xfId="14883" xr:uid="{00000000-0005-0000-0000-000042050000}"/>
    <cellStyle name="Normal 17 2 3 7" xfId="16638" xr:uid="{00000000-0005-0000-0000-000043050000}"/>
    <cellStyle name="Normal 17 2 3 8" xfId="18542" xr:uid="{00000000-0005-0000-0000-000044050000}"/>
    <cellStyle name="Normal 17 2 3_5h_Finance" xfId="4714" xr:uid="{00000000-0005-0000-0000-000045050000}"/>
    <cellStyle name="Normal 17 2 4" xfId="1120" xr:uid="{00000000-0005-0000-0000-000046050000}"/>
    <cellStyle name="Normal 17 2 4 2" xfId="1942" xr:uid="{00000000-0005-0000-0000-000047050000}"/>
    <cellStyle name="Normal 17 2 4 2 2" xfId="3847" xr:uid="{00000000-0005-0000-0000-000048050000}"/>
    <cellStyle name="Normal 17 2 4 2 2 2" xfId="12014" xr:uid="{00000000-0005-0000-0000-000049050000}"/>
    <cellStyle name="Normal 17 2 4 2 2_5h_Finance" xfId="4720" xr:uid="{00000000-0005-0000-0000-00004A050000}"/>
    <cellStyle name="Normal 17 2 4 2 3" xfId="10110" xr:uid="{00000000-0005-0000-0000-00004B050000}"/>
    <cellStyle name="Normal 17 2 4 2 4" xfId="14136" xr:uid="{00000000-0005-0000-0000-00004C050000}"/>
    <cellStyle name="Normal 17 2 4 2 5" xfId="15975" xr:uid="{00000000-0005-0000-0000-00004D050000}"/>
    <cellStyle name="Normal 17 2 4 2 6" xfId="17726" xr:uid="{00000000-0005-0000-0000-00004E050000}"/>
    <cellStyle name="Normal 17 2 4 2 7" xfId="19630" xr:uid="{00000000-0005-0000-0000-00004F050000}"/>
    <cellStyle name="Normal 17 2 4 2_5h_Finance" xfId="4719" xr:uid="{00000000-0005-0000-0000-000050050000}"/>
    <cellStyle name="Normal 17 2 4 3" xfId="3031" xr:uid="{00000000-0005-0000-0000-000051050000}"/>
    <cellStyle name="Normal 17 2 4 3 2" xfId="11198" xr:uid="{00000000-0005-0000-0000-000052050000}"/>
    <cellStyle name="Normal 17 2 4 3_5h_Finance" xfId="4721" xr:uid="{00000000-0005-0000-0000-000053050000}"/>
    <cellStyle name="Normal 17 2 4 4" xfId="9294" xr:uid="{00000000-0005-0000-0000-000054050000}"/>
    <cellStyle name="Normal 17 2 4 5" xfId="13317" xr:uid="{00000000-0005-0000-0000-000055050000}"/>
    <cellStyle name="Normal 17 2 4 6" xfId="15155" xr:uid="{00000000-0005-0000-0000-000056050000}"/>
    <cellStyle name="Normal 17 2 4 7" xfId="16910" xr:uid="{00000000-0005-0000-0000-000057050000}"/>
    <cellStyle name="Normal 17 2 4 8" xfId="18814" xr:uid="{00000000-0005-0000-0000-000058050000}"/>
    <cellStyle name="Normal 17 2 4_5h_Finance" xfId="4718" xr:uid="{00000000-0005-0000-0000-000059050000}"/>
    <cellStyle name="Normal 17 2 5" xfId="1392" xr:uid="{00000000-0005-0000-0000-00005A050000}"/>
    <cellStyle name="Normal 17 2 5 2" xfId="3303" xr:uid="{00000000-0005-0000-0000-00005B050000}"/>
    <cellStyle name="Normal 17 2 5 2 2" xfId="11470" xr:uid="{00000000-0005-0000-0000-00005C050000}"/>
    <cellStyle name="Normal 17 2 5 2_5h_Finance" xfId="4723" xr:uid="{00000000-0005-0000-0000-00005D050000}"/>
    <cellStyle name="Normal 17 2 5 3" xfId="9566" xr:uid="{00000000-0005-0000-0000-00005E050000}"/>
    <cellStyle name="Normal 17 2 5 4" xfId="13589" xr:uid="{00000000-0005-0000-0000-00005F050000}"/>
    <cellStyle name="Normal 17 2 5 5" xfId="15427" xr:uid="{00000000-0005-0000-0000-000060050000}"/>
    <cellStyle name="Normal 17 2 5 6" xfId="17182" xr:uid="{00000000-0005-0000-0000-000061050000}"/>
    <cellStyle name="Normal 17 2 5 7" xfId="19086" xr:uid="{00000000-0005-0000-0000-000062050000}"/>
    <cellStyle name="Normal 17 2 5_5h_Finance" xfId="4722" xr:uid="{00000000-0005-0000-0000-000063050000}"/>
    <cellStyle name="Normal 17 2 6" xfId="2215" xr:uid="{00000000-0005-0000-0000-000064050000}"/>
    <cellStyle name="Normal 17 2 6 2" xfId="4119" xr:uid="{00000000-0005-0000-0000-000065050000}"/>
    <cellStyle name="Normal 17 2 6 2 2" xfId="12286" xr:uid="{00000000-0005-0000-0000-000066050000}"/>
    <cellStyle name="Normal 17 2 6 2_5h_Finance" xfId="4725" xr:uid="{00000000-0005-0000-0000-000067050000}"/>
    <cellStyle name="Normal 17 2 6 3" xfId="10382" xr:uid="{00000000-0005-0000-0000-000068050000}"/>
    <cellStyle name="Normal 17 2 6 4" xfId="14408" xr:uid="{00000000-0005-0000-0000-000069050000}"/>
    <cellStyle name="Normal 17 2 6 5" xfId="16248" xr:uid="{00000000-0005-0000-0000-00006A050000}"/>
    <cellStyle name="Normal 17 2 6 6" xfId="17998" xr:uid="{00000000-0005-0000-0000-00006B050000}"/>
    <cellStyle name="Normal 17 2 6 7" xfId="19902" xr:uid="{00000000-0005-0000-0000-00006C050000}"/>
    <cellStyle name="Normal 17 2 6_5h_Finance" xfId="4724" xr:uid="{00000000-0005-0000-0000-00006D050000}"/>
    <cellStyle name="Normal 17 2 7" xfId="499" xr:uid="{00000000-0005-0000-0000-00006E050000}"/>
    <cellStyle name="Normal 17 2 7 2" xfId="8750" xr:uid="{00000000-0005-0000-0000-00006F050000}"/>
    <cellStyle name="Normal 17 2 7_5h_Finance" xfId="4726" xr:uid="{00000000-0005-0000-0000-000070050000}"/>
    <cellStyle name="Normal 17 2 8" xfId="2487" xr:uid="{00000000-0005-0000-0000-000071050000}"/>
    <cellStyle name="Normal 17 2 8 2" xfId="10654" xr:uid="{00000000-0005-0000-0000-000072050000}"/>
    <cellStyle name="Normal 17 2 8_5h_Finance" xfId="4727" xr:uid="{00000000-0005-0000-0000-000073050000}"/>
    <cellStyle name="Normal 17 2 9" xfId="4391" xr:uid="{00000000-0005-0000-0000-000074050000}"/>
    <cellStyle name="Normal 17 2 9 2" xfId="12558" xr:uid="{00000000-0005-0000-0000-000075050000}"/>
    <cellStyle name="Normal 17 2 9_5h_Finance" xfId="4728" xr:uid="{00000000-0005-0000-0000-000076050000}"/>
    <cellStyle name="Normal 17 2_5h_Finance" xfId="4699" xr:uid="{00000000-0005-0000-0000-000077050000}"/>
    <cellStyle name="Normal 17 3" xfId="156" xr:uid="{00000000-0005-0000-0000-000078050000}"/>
    <cellStyle name="Normal 17 3 10" xfId="14811" xr:uid="{00000000-0005-0000-0000-000079050000}"/>
    <cellStyle name="Normal 17 3 11" xfId="18338" xr:uid="{00000000-0005-0000-0000-00007A050000}"/>
    <cellStyle name="Normal 17 3 12" xfId="567" xr:uid="{00000000-0005-0000-0000-00007B050000}"/>
    <cellStyle name="Normal 17 3 2" xfId="916" xr:uid="{00000000-0005-0000-0000-00007C050000}"/>
    <cellStyle name="Normal 17 3 2 2" xfId="1738" xr:uid="{00000000-0005-0000-0000-00007D050000}"/>
    <cellStyle name="Normal 17 3 2 2 2" xfId="3643" xr:uid="{00000000-0005-0000-0000-00007E050000}"/>
    <cellStyle name="Normal 17 3 2 2 2 2" xfId="11810" xr:uid="{00000000-0005-0000-0000-00007F050000}"/>
    <cellStyle name="Normal 17 3 2 2 2_5h_Finance" xfId="4732" xr:uid="{00000000-0005-0000-0000-000080050000}"/>
    <cellStyle name="Normal 17 3 2 2 3" xfId="9906" xr:uid="{00000000-0005-0000-0000-000081050000}"/>
    <cellStyle name="Normal 17 3 2 2 4" xfId="13932" xr:uid="{00000000-0005-0000-0000-000082050000}"/>
    <cellStyle name="Normal 17 3 2 2 5" xfId="15771" xr:uid="{00000000-0005-0000-0000-000083050000}"/>
    <cellStyle name="Normal 17 3 2 2 6" xfId="17522" xr:uid="{00000000-0005-0000-0000-000084050000}"/>
    <cellStyle name="Normal 17 3 2 2 7" xfId="19426" xr:uid="{00000000-0005-0000-0000-000085050000}"/>
    <cellStyle name="Normal 17 3 2 2_5h_Finance" xfId="4731" xr:uid="{00000000-0005-0000-0000-000086050000}"/>
    <cellStyle name="Normal 17 3 2 3" xfId="2827" xr:uid="{00000000-0005-0000-0000-000087050000}"/>
    <cellStyle name="Normal 17 3 2 3 2" xfId="10994" xr:uid="{00000000-0005-0000-0000-000088050000}"/>
    <cellStyle name="Normal 17 3 2 3_5h_Finance" xfId="4733" xr:uid="{00000000-0005-0000-0000-000089050000}"/>
    <cellStyle name="Normal 17 3 2 4" xfId="9090" xr:uid="{00000000-0005-0000-0000-00008A050000}"/>
    <cellStyle name="Normal 17 3 2 5" xfId="13113" xr:uid="{00000000-0005-0000-0000-00008B050000}"/>
    <cellStyle name="Normal 17 3 2 6" xfId="14951" xr:uid="{00000000-0005-0000-0000-00008C050000}"/>
    <cellStyle name="Normal 17 3 2 7" xfId="16706" xr:uid="{00000000-0005-0000-0000-00008D050000}"/>
    <cellStyle name="Normal 17 3 2 8" xfId="18610" xr:uid="{00000000-0005-0000-0000-00008E050000}"/>
    <cellStyle name="Normal 17 3 2_5h_Finance" xfId="4730" xr:uid="{00000000-0005-0000-0000-00008F050000}"/>
    <cellStyle name="Normal 17 3 3" xfId="1188" xr:uid="{00000000-0005-0000-0000-000090050000}"/>
    <cellStyle name="Normal 17 3 3 2" xfId="2010" xr:uid="{00000000-0005-0000-0000-000091050000}"/>
    <cellStyle name="Normal 17 3 3 2 2" xfId="3915" xr:uid="{00000000-0005-0000-0000-000092050000}"/>
    <cellStyle name="Normal 17 3 3 2 2 2" xfId="12082" xr:uid="{00000000-0005-0000-0000-000093050000}"/>
    <cellStyle name="Normal 17 3 3 2 2_5h_Finance" xfId="4736" xr:uid="{00000000-0005-0000-0000-000094050000}"/>
    <cellStyle name="Normal 17 3 3 2 3" xfId="10178" xr:uid="{00000000-0005-0000-0000-000095050000}"/>
    <cellStyle name="Normal 17 3 3 2 4" xfId="14204" xr:uid="{00000000-0005-0000-0000-000096050000}"/>
    <cellStyle name="Normal 17 3 3 2 5" xfId="16043" xr:uid="{00000000-0005-0000-0000-000097050000}"/>
    <cellStyle name="Normal 17 3 3 2 6" xfId="17794" xr:uid="{00000000-0005-0000-0000-000098050000}"/>
    <cellStyle name="Normal 17 3 3 2 7" xfId="19698" xr:uid="{00000000-0005-0000-0000-000099050000}"/>
    <cellStyle name="Normal 17 3 3 2_5h_Finance" xfId="4735" xr:uid="{00000000-0005-0000-0000-00009A050000}"/>
    <cellStyle name="Normal 17 3 3 3" xfId="3099" xr:uid="{00000000-0005-0000-0000-00009B050000}"/>
    <cellStyle name="Normal 17 3 3 3 2" xfId="11266" xr:uid="{00000000-0005-0000-0000-00009C050000}"/>
    <cellStyle name="Normal 17 3 3 3_5h_Finance" xfId="4737" xr:uid="{00000000-0005-0000-0000-00009D050000}"/>
    <cellStyle name="Normal 17 3 3 4" xfId="9362" xr:uid="{00000000-0005-0000-0000-00009E050000}"/>
    <cellStyle name="Normal 17 3 3 5" xfId="13385" xr:uid="{00000000-0005-0000-0000-00009F050000}"/>
    <cellStyle name="Normal 17 3 3 6" xfId="15223" xr:uid="{00000000-0005-0000-0000-0000A0050000}"/>
    <cellStyle name="Normal 17 3 3 7" xfId="16978" xr:uid="{00000000-0005-0000-0000-0000A1050000}"/>
    <cellStyle name="Normal 17 3 3 8" xfId="18882" xr:uid="{00000000-0005-0000-0000-0000A2050000}"/>
    <cellStyle name="Normal 17 3 3_5h_Finance" xfId="4734" xr:uid="{00000000-0005-0000-0000-0000A3050000}"/>
    <cellStyle name="Normal 17 3 4" xfId="1460" xr:uid="{00000000-0005-0000-0000-0000A4050000}"/>
    <cellStyle name="Normal 17 3 4 2" xfId="3371" xr:uid="{00000000-0005-0000-0000-0000A5050000}"/>
    <cellStyle name="Normal 17 3 4 2 2" xfId="11538" xr:uid="{00000000-0005-0000-0000-0000A6050000}"/>
    <cellStyle name="Normal 17 3 4 2_5h_Finance" xfId="4739" xr:uid="{00000000-0005-0000-0000-0000A7050000}"/>
    <cellStyle name="Normal 17 3 4 3" xfId="9634" xr:uid="{00000000-0005-0000-0000-0000A8050000}"/>
    <cellStyle name="Normal 17 3 4 4" xfId="13657" xr:uid="{00000000-0005-0000-0000-0000A9050000}"/>
    <cellStyle name="Normal 17 3 4 5" xfId="15495" xr:uid="{00000000-0005-0000-0000-0000AA050000}"/>
    <cellStyle name="Normal 17 3 4 6" xfId="17250" xr:uid="{00000000-0005-0000-0000-0000AB050000}"/>
    <cellStyle name="Normal 17 3 4 7" xfId="19154" xr:uid="{00000000-0005-0000-0000-0000AC050000}"/>
    <cellStyle name="Normal 17 3 4_5h_Finance" xfId="4738" xr:uid="{00000000-0005-0000-0000-0000AD050000}"/>
    <cellStyle name="Normal 17 3 5" xfId="2283" xr:uid="{00000000-0005-0000-0000-0000AE050000}"/>
    <cellStyle name="Normal 17 3 5 2" xfId="4187" xr:uid="{00000000-0005-0000-0000-0000AF050000}"/>
    <cellStyle name="Normal 17 3 5 2 2" xfId="12354" xr:uid="{00000000-0005-0000-0000-0000B0050000}"/>
    <cellStyle name="Normal 17 3 5 2_5h_Finance" xfId="4741" xr:uid="{00000000-0005-0000-0000-0000B1050000}"/>
    <cellStyle name="Normal 17 3 5 3" xfId="10450" xr:uid="{00000000-0005-0000-0000-0000B2050000}"/>
    <cellStyle name="Normal 17 3 5 4" xfId="14476" xr:uid="{00000000-0005-0000-0000-0000B3050000}"/>
    <cellStyle name="Normal 17 3 5 5" xfId="16316" xr:uid="{00000000-0005-0000-0000-0000B4050000}"/>
    <cellStyle name="Normal 17 3 5 6" xfId="18066" xr:uid="{00000000-0005-0000-0000-0000B5050000}"/>
    <cellStyle name="Normal 17 3 5 7" xfId="19970" xr:uid="{00000000-0005-0000-0000-0000B6050000}"/>
    <cellStyle name="Normal 17 3 5_5h_Finance" xfId="4740" xr:uid="{00000000-0005-0000-0000-0000B7050000}"/>
    <cellStyle name="Normal 17 3 6" xfId="2555" xr:uid="{00000000-0005-0000-0000-0000B8050000}"/>
    <cellStyle name="Normal 17 3 6 2" xfId="10722" xr:uid="{00000000-0005-0000-0000-0000B9050000}"/>
    <cellStyle name="Normal 17 3 6_5h_Finance" xfId="4742" xr:uid="{00000000-0005-0000-0000-0000BA050000}"/>
    <cellStyle name="Normal 17 3 7" xfId="8818" xr:uid="{00000000-0005-0000-0000-0000BB050000}"/>
    <cellStyle name="Normal 17 3 8" xfId="12775" xr:uid="{00000000-0005-0000-0000-0000BC050000}"/>
    <cellStyle name="Normal 17 3 9" xfId="14661" xr:uid="{00000000-0005-0000-0000-0000BD050000}"/>
    <cellStyle name="Normal 17 3_5h_Finance" xfId="4729" xr:uid="{00000000-0005-0000-0000-0000BE050000}"/>
    <cellStyle name="Normal 17 4" xfId="780" xr:uid="{00000000-0005-0000-0000-0000BF050000}"/>
    <cellStyle name="Normal 17 4 2" xfId="1602" xr:uid="{00000000-0005-0000-0000-0000C0050000}"/>
    <cellStyle name="Normal 17 4 2 2" xfId="3507" xr:uid="{00000000-0005-0000-0000-0000C1050000}"/>
    <cellStyle name="Normal 17 4 2 2 2" xfId="11674" xr:uid="{00000000-0005-0000-0000-0000C2050000}"/>
    <cellStyle name="Normal 17 4 2 2_5h_Finance" xfId="4745" xr:uid="{00000000-0005-0000-0000-0000C3050000}"/>
    <cellStyle name="Normal 17 4 2 3" xfId="9770" xr:uid="{00000000-0005-0000-0000-0000C4050000}"/>
    <cellStyle name="Normal 17 4 2 4" xfId="13796" xr:uid="{00000000-0005-0000-0000-0000C5050000}"/>
    <cellStyle name="Normal 17 4 2 5" xfId="15635" xr:uid="{00000000-0005-0000-0000-0000C6050000}"/>
    <cellStyle name="Normal 17 4 2 6" xfId="17386" xr:uid="{00000000-0005-0000-0000-0000C7050000}"/>
    <cellStyle name="Normal 17 4 2 7" xfId="19290" xr:uid="{00000000-0005-0000-0000-0000C8050000}"/>
    <cellStyle name="Normal 17 4 2_5h_Finance" xfId="4744" xr:uid="{00000000-0005-0000-0000-0000C9050000}"/>
    <cellStyle name="Normal 17 4 3" xfId="2691" xr:uid="{00000000-0005-0000-0000-0000CA050000}"/>
    <cellStyle name="Normal 17 4 3 2" xfId="10858" xr:uid="{00000000-0005-0000-0000-0000CB050000}"/>
    <cellStyle name="Normal 17 4 3_5h_Finance" xfId="4746" xr:uid="{00000000-0005-0000-0000-0000CC050000}"/>
    <cellStyle name="Normal 17 4 4" xfId="8954" xr:uid="{00000000-0005-0000-0000-0000CD050000}"/>
    <cellStyle name="Normal 17 4 5" xfId="12977" xr:uid="{00000000-0005-0000-0000-0000CE050000}"/>
    <cellStyle name="Normal 17 4 6" xfId="14815" xr:uid="{00000000-0005-0000-0000-0000CF050000}"/>
    <cellStyle name="Normal 17 4 7" xfId="16570" xr:uid="{00000000-0005-0000-0000-0000D0050000}"/>
    <cellStyle name="Normal 17 4 8" xfId="18474" xr:uid="{00000000-0005-0000-0000-0000D1050000}"/>
    <cellStyle name="Normal 17 4_5h_Finance" xfId="4743" xr:uid="{00000000-0005-0000-0000-0000D2050000}"/>
    <cellStyle name="Normal 17 5" xfId="1052" xr:uid="{00000000-0005-0000-0000-0000D3050000}"/>
    <cellStyle name="Normal 17 5 2" xfId="1874" xr:uid="{00000000-0005-0000-0000-0000D4050000}"/>
    <cellStyle name="Normal 17 5 2 2" xfId="3779" xr:uid="{00000000-0005-0000-0000-0000D5050000}"/>
    <cellStyle name="Normal 17 5 2 2 2" xfId="11946" xr:uid="{00000000-0005-0000-0000-0000D6050000}"/>
    <cellStyle name="Normal 17 5 2 2_5h_Finance" xfId="4749" xr:uid="{00000000-0005-0000-0000-0000D7050000}"/>
    <cellStyle name="Normal 17 5 2 3" xfId="10042" xr:uid="{00000000-0005-0000-0000-0000D8050000}"/>
    <cellStyle name="Normal 17 5 2 4" xfId="14068" xr:uid="{00000000-0005-0000-0000-0000D9050000}"/>
    <cellStyle name="Normal 17 5 2 5" xfId="15907" xr:uid="{00000000-0005-0000-0000-0000DA050000}"/>
    <cellStyle name="Normal 17 5 2 6" xfId="17658" xr:uid="{00000000-0005-0000-0000-0000DB050000}"/>
    <cellStyle name="Normal 17 5 2 7" xfId="19562" xr:uid="{00000000-0005-0000-0000-0000DC050000}"/>
    <cellStyle name="Normal 17 5 2_5h_Finance" xfId="4748" xr:uid="{00000000-0005-0000-0000-0000DD050000}"/>
    <cellStyle name="Normal 17 5 3" xfId="2963" xr:uid="{00000000-0005-0000-0000-0000DE050000}"/>
    <cellStyle name="Normal 17 5 3 2" xfId="11130" xr:uid="{00000000-0005-0000-0000-0000DF050000}"/>
    <cellStyle name="Normal 17 5 3_5h_Finance" xfId="4750" xr:uid="{00000000-0005-0000-0000-0000E0050000}"/>
    <cellStyle name="Normal 17 5 4" xfId="9226" xr:uid="{00000000-0005-0000-0000-0000E1050000}"/>
    <cellStyle name="Normal 17 5 5" xfId="13249" xr:uid="{00000000-0005-0000-0000-0000E2050000}"/>
    <cellStyle name="Normal 17 5 6" xfId="15087" xr:uid="{00000000-0005-0000-0000-0000E3050000}"/>
    <cellStyle name="Normal 17 5 7" xfId="16842" xr:uid="{00000000-0005-0000-0000-0000E4050000}"/>
    <cellStyle name="Normal 17 5 8" xfId="18746" xr:uid="{00000000-0005-0000-0000-0000E5050000}"/>
    <cellStyle name="Normal 17 5_5h_Finance" xfId="4747" xr:uid="{00000000-0005-0000-0000-0000E6050000}"/>
    <cellStyle name="Normal 17 6" xfId="1324" xr:uid="{00000000-0005-0000-0000-0000E7050000}"/>
    <cellStyle name="Normal 17 6 2" xfId="3235" xr:uid="{00000000-0005-0000-0000-0000E8050000}"/>
    <cellStyle name="Normal 17 6 2 2" xfId="11402" xr:uid="{00000000-0005-0000-0000-0000E9050000}"/>
    <cellStyle name="Normal 17 6 2_5h_Finance" xfId="4752" xr:uid="{00000000-0005-0000-0000-0000EA050000}"/>
    <cellStyle name="Normal 17 6 3" xfId="9498" xr:uid="{00000000-0005-0000-0000-0000EB050000}"/>
    <cellStyle name="Normal 17 6 4" xfId="13521" xr:uid="{00000000-0005-0000-0000-0000EC050000}"/>
    <cellStyle name="Normal 17 6 5" xfId="15359" xr:uid="{00000000-0005-0000-0000-0000ED050000}"/>
    <cellStyle name="Normal 17 6 6" xfId="17114" xr:uid="{00000000-0005-0000-0000-0000EE050000}"/>
    <cellStyle name="Normal 17 6 7" xfId="19018" xr:uid="{00000000-0005-0000-0000-0000EF050000}"/>
    <cellStyle name="Normal 17 6_5h_Finance" xfId="4751" xr:uid="{00000000-0005-0000-0000-0000F0050000}"/>
    <cellStyle name="Normal 17 7" xfId="2147" xr:uid="{00000000-0005-0000-0000-0000F1050000}"/>
    <cellStyle name="Normal 17 7 2" xfId="4051" xr:uid="{00000000-0005-0000-0000-0000F2050000}"/>
    <cellStyle name="Normal 17 7 2 2" xfId="12218" xr:uid="{00000000-0005-0000-0000-0000F3050000}"/>
    <cellStyle name="Normal 17 7 2_5h_Finance" xfId="4754" xr:uid="{00000000-0005-0000-0000-0000F4050000}"/>
    <cellStyle name="Normal 17 7 3" xfId="10314" xr:uid="{00000000-0005-0000-0000-0000F5050000}"/>
    <cellStyle name="Normal 17 7 4" xfId="14340" xr:uid="{00000000-0005-0000-0000-0000F6050000}"/>
    <cellStyle name="Normal 17 7 5" xfId="16180" xr:uid="{00000000-0005-0000-0000-0000F7050000}"/>
    <cellStyle name="Normal 17 7 6" xfId="17930" xr:uid="{00000000-0005-0000-0000-0000F8050000}"/>
    <cellStyle name="Normal 17 7 7" xfId="19834" xr:uid="{00000000-0005-0000-0000-0000F9050000}"/>
    <cellStyle name="Normal 17 7_5h_Finance" xfId="4753" xr:uid="{00000000-0005-0000-0000-0000FA050000}"/>
    <cellStyle name="Normal 17 8" xfId="431" xr:uid="{00000000-0005-0000-0000-0000FB050000}"/>
    <cellStyle name="Normal 17 8 2" xfId="8682" xr:uid="{00000000-0005-0000-0000-0000FC050000}"/>
    <cellStyle name="Normal 17 8_5h_Finance" xfId="4755" xr:uid="{00000000-0005-0000-0000-0000FD050000}"/>
    <cellStyle name="Normal 17 9" xfId="2419" xr:uid="{00000000-0005-0000-0000-0000FE050000}"/>
    <cellStyle name="Normal 17 9 2" xfId="10586" xr:uid="{00000000-0005-0000-0000-0000FF050000}"/>
    <cellStyle name="Normal 17 9_5h_Finance" xfId="4756" xr:uid="{00000000-0005-0000-0000-000000060000}"/>
    <cellStyle name="Normal 17_5h_Finance" xfId="4697" xr:uid="{00000000-0005-0000-0000-000001060000}"/>
    <cellStyle name="Normal 18" xfId="21" xr:uid="{00000000-0005-0000-0000-000002060000}"/>
    <cellStyle name="Normal 18 10" xfId="4327" xr:uid="{00000000-0005-0000-0000-000003060000}"/>
    <cellStyle name="Normal 18 10 2" xfId="12494" xr:uid="{00000000-0005-0000-0000-000004060000}"/>
    <cellStyle name="Normal 18 10_5h_Finance" xfId="4758" xr:uid="{00000000-0005-0000-0000-000005060000}"/>
    <cellStyle name="Normal 18 11" xfId="8550" xr:uid="{00000000-0005-0000-0000-000006060000}"/>
    <cellStyle name="Normal 18 12" xfId="12640" xr:uid="{00000000-0005-0000-0000-000007060000}"/>
    <cellStyle name="Normal 18 13" xfId="13792" xr:uid="{00000000-0005-0000-0000-000008060000}"/>
    <cellStyle name="Normal 18 14" xfId="14797" xr:uid="{00000000-0005-0000-0000-000009060000}"/>
    <cellStyle name="Normal 18 15" xfId="18206" xr:uid="{00000000-0005-0000-0000-00000A060000}"/>
    <cellStyle name="Normal 18 16" xfId="296" xr:uid="{00000000-0005-0000-0000-00000B060000}"/>
    <cellStyle name="Normal 18 2" xfId="92" xr:uid="{00000000-0005-0000-0000-00000C060000}"/>
    <cellStyle name="Normal 18 2 10" xfId="8618" xr:uid="{00000000-0005-0000-0000-00000D060000}"/>
    <cellStyle name="Normal 18 2 11" xfId="12710" xr:uid="{00000000-0005-0000-0000-00000E060000}"/>
    <cellStyle name="Normal 18 2 12" xfId="18274" xr:uid="{00000000-0005-0000-0000-00000F060000}"/>
    <cellStyle name="Normal 18 2 13" xfId="365" xr:uid="{00000000-0005-0000-0000-000010060000}"/>
    <cellStyle name="Normal 18 2 2" xfId="228" xr:uid="{00000000-0005-0000-0000-000011060000}"/>
    <cellStyle name="Normal 18 2 2 10" xfId="16506" xr:uid="{00000000-0005-0000-0000-000012060000}"/>
    <cellStyle name="Normal 18 2 2 11" xfId="18410" xr:uid="{00000000-0005-0000-0000-000013060000}"/>
    <cellStyle name="Normal 18 2 2 12" xfId="639" xr:uid="{00000000-0005-0000-0000-000014060000}"/>
    <cellStyle name="Normal 18 2 2 2" xfId="988" xr:uid="{00000000-0005-0000-0000-000015060000}"/>
    <cellStyle name="Normal 18 2 2 2 2" xfId="1810" xr:uid="{00000000-0005-0000-0000-000016060000}"/>
    <cellStyle name="Normal 18 2 2 2 2 2" xfId="3715" xr:uid="{00000000-0005-0000-0000-000017060000}"/>
    <cellStyle name="Normal 18 2 2 2 2 2 2" xfId="11882" xr:uid="{00000000-0005-0000-0000-000018060000}"/>
    <cellStyle name="Normal 18 2 2 2 2 2_5h_Finance" xfId="4763" xr:uid="{00000000-0005-0000-0000-000019060000}"/>
    <cellStyle name="Normal 18 2 2 2 2 3" xfId="9978" xr:uid="{00000000-0005-0000-0000-00001A060000}"/>
    <cellStyle name="Normal 18 2 2 2 2 4" xfId="14004" xr:uid="{00000000-0005-0000-0000-00001B060000}"/>
    <cellStyle name="Normal 18 2 2 2 2 5" xfId="15843" xr:uid="{00000000-0005-0000-0000-00001C060000}"/>
    <cellStyle name="Normal 18 2 2 2 2 6" xfId="17594" xr:uid="{00000000-0005-0000-0000-00001D060000}"/>
    <cellStyle name="Normal 18 2 2 2 2 7" xfId="19498" xr:uid="{00000000-0005-0000-0000-00001E060000}"/>
    <cellStyle name="Normal 18 2 2 2 2_5h_Finance" xfId="4762" xr:uid="{00000000-0005-0000-0000-00001F060000}"/>
    <cellStyle name="Normal 18 2 2 2 3" xfId="2899" xr:uid="{00000000-0005-0000-0000-000020060000}"/>
    <cellStyle name="Normal 18 2 2 2 3 2" xfId="11066" xr:uid="{00000000-0005-0000-0000-000021060000}"/>
    <cellStyle name="Normal 18 2 2 2 3_5h_Finance" xfId="4764" xr:uid="{00000000-0005-0000-0000-000022060000}"/>
    <cellStyle name="Normal 18 2 2 2 4" xfId="9162" xr:uid="{00000000-0005-0000-0000-000023060000}"/>
    <cellStyle name="Normal 18 2 2 2 5" xfId="13185" xr:uid="{00000000-0005-0000-0000-000024060000}"/>
    <cellStyle name="Normal 18 2 2 2 6" xfId="15023" xr:uid="{00000000-0005-0000-0000-000025060000}"/>
    <cellStyle name="Normal 18 2 2 2 7" xfId="16778" xr:uid="{00000000-0005-0000-0000-000026060000}"/>
    <cellStyle name="Normal 18 2 2 2 8" xfId="18682" xr:uid="{00000000-0005-0000-0000-000027060000}"/>
    <cellStyle name="Normal 18 2 2 2_5h_Finance" xfId="4761" xr:uid="{00000000-0005-0000-0000-000028060000}"/>
    <cellStyle name="Normal 18 2 2 3" xfId="1260" xr:uid="{00000000-0005-0000-0000-000029060000}"/>
    <cellStyle name="Normal 18 2 2 3 2" xfId="2082" xr:uid="{00000000-0005-0000-0000-00002A060000}"/>
    <cellStyle name="Normal 18 2 2 3 2 2" xfId="3987" xr:uid="{00000000-0005-0000-0000-00002B060000}"/>
    <cellStyle name="Normal 18 2 2 3 2 2 2" xfId="12154" xr:uid="{00000000-0005-0000-0000-00002C060000}"/>
    <cellStyle name="Normal 18 2 2 3 2 2_5h_Finance" xfId="4767" xr:uid="{00000000-0005-0000-0000-00002D060000}"/>
    <cellStyle name="Normal 18 2 2 3 2 3" xfId="10250" xr:uid="{00000000-0005-0000-0000-00002E060000}"/>
    <cellStyle name="Normal 18 2 2 3 2 4" xfId="14276" xr:uid="{00000000-0005-0000-0000-00002F060000}"/>
    <cellStyle name="Normal 18 2 2 3 2 5" xfId="16115" xr:uid="{00000000-0005-0000-0000-000030060000}"/>
    <cellStyle name="Normal 18 2 2 3 2 6" xfId="17866" xr:uid="{00000000-0005-0000-0000-000031060000}"/>
    <cellStyle name="Normal 18 2 2 3 2 7" xfId="19770" xr:uid="{00000000-0005-0000-0000-000032060000}"/>
    <cellStyle name="Normal 18 2 2 3 2_5h_Finance" xfId="4766" xr:uid="{00000000-0005-0000-0000-000033060000}"/>
    <cellStyle name="Normal 18 2 2 3 3" xfId="3171" xr:uid="{00000000-0005-0000-0000-000034060000}"/>
    <cellStyle name="Normal 18 2 2 3 3 2" xfId="11338" xr:uid="{00000000-0005-0000-0000-000035060000}"/>
    <cellStyle name="Normal 18 2 2 3 3_5h_Finance" xfId="4768" xr:uid="{00000000-0005-0000-0000-000036060000}"/>
    <cellStyle name="Normal 18 2 2 3 4" xfId="9434" xr:uid="{00000000-0005-0000-0000-000037060000}"/>
    <cellStyle name="Normal 18 2 2 3 5" xfId="13457" xr:uid="{00000000-0005-0000-0000-000038060000}"/>
    <cellStyle name="Normal 18 2 2 3 6" xfId="15295" xr:uid="{00000000-0005-0000-0000-000039060000}"/>
    <cellStyle name="Normal 18 2 2 3 7" xfId="17050" xr:uid="{00000000-0005-0000-0000-00003A060000}"/>
    <cellStyle name="Normal 18 2 2 3 8" xfId="18954" xr:uid="{00000000-0005-0000-0000-00003B060000}"/>
    <cellStyle name="Normal 18 2 2 3_5h_Finance" xfId="4765" xr:uid="{00000000-0005-0000-0000-00003C060000}"/>
    <cellStyle name="Normal 18 2 2 4" xfId="1532" xr:uid="{00000000-0005-0000-0000-00003D060000}"/>
    <cellStyle name="Normal 18 2 2 4 2" xfId="3443" xr:uid="{00000000-0005-0000-0000-00003E060000}"/>
    <cellStyle name="Normal 18 2 2 4 2 2" xfId="11610" xr:uid="{00000000-0005-0000-0000-00003F060000}"/>
    <cellStyle name="Normal 18 2 2 4 2_5h_Finance" xfId="4770" xr:uid="{00000000-0005-0000-0000-000040060000}"/>
    <cellStyle name="Normal 18 2 2 4 3" xfId="9706" xr:uid="{00000000-0005-0000-0000-000041060000}"/>
    <cellStyle name="Normal 18 2 2 4 4" xfId="13729" xr:uid="{00000000-0005-0000-0000-000042060000}"/>
    <cellStyle name="Normal 18 2 2 4 5" xfId="15567" xr:uid="{00000000-0005-0000-0000-000043060000}"/>
    <cellStyle name="Normal 18 2 2 4 6" xfId="17322" xr:uid="{00000000-0005-0000-0000-000044060000}"/>
    <cellStyle name="Normal 18 2 2 4 7" xfId="19226" xr:uid="{00000000-0005-0000-0000-000045060000}"/>
    <cellStyle name="Normal 18 2 2 4_5h_Finance" xfId="4769" xr:uid="{00000000-0005-0000-0000-000046060000}"/>
    <cellStyle name="Normal 18 2 2 5" xfId="2355" xr:uid="{00000000-0005-0000-0000-000047060000}"/>
    <cellStyle name="Normal 18 2 2 5 2" xfId="4259" xr:uid="{00000000-0005-0000-0000-000048060000}"/>
    <cellStyle name="Normal 18 2 2 5 2 2" xfId="12426" xr:uid="{00000000-0005-0000-0000-000049060000}"/>
    <cellStyle name="Normal 18 2 2 5 2_5h_Finance" xfId="4772" xr:uid="{00000000-0005-0000-0000-00004A060000}"/>
    <cellStyle name="Normal 18 2 2 5 3" xfId="10522" xr:uid="{00000000-0005-0000-0000-00004B060000}"/>
    <cellStyle name="Normal 18 2 2 5 4" xfId="14548" xr:uid="{00000000-0005-0000-0000-00004C060000}"/>
    <cellStyle name="Normal 18 2 2 5 5" xfId="16388" xr:uid="{00000000-0005-0000-0000-00004D060000}"/>
    <cellStyle name="Normal 18 2 2 5 6" xfId="18138" xr:uid="{00000000-0005-0000-0000-00004E060000}"/>
    <cellStyle name="Normal 18 2 2 5 7" xfId="20042" xr:uid="{00000000-0005-0000-0000-00004F060000}"/>
    <cellStyle name="Normal 18 2 2 5_5h_Finance" xfId="4771" xr:uid="{00000000-0005-0000-0000-000050060000}"/>
    <cellStyle name="Normal 18 2 2 6" xfId="2627" xr:uid="{00000000-0005-0000-0000-000051060000}"/>
    <cellStyle name="Normal 18 2 2 6 2" xfId="10794" xr:uid="{00000000-0005-0000-0000-000052060000}"/>
    <cellStyle name="Normal 18 2 2 6_5h_Finance" xfId="4773" xr:uid="{00000000-0005-0000-0000-000053060000}"/>
    <cellStyle name="Normal 18 2 2 7" xfId="8890" xr:uid="{00000000-0005-0000-0000-000054060000}"/>
    <cellStyle name="Normal 18 2 2 8" xfId="12847" xr:uid="{00000000-0005-0000-0000-000055060000}"/>
    <cellStyle name="Normal 18 2 2 9" xfId="14733" xr:uid="{00000000-0005-0000-0000-000056060000}"/>
    <cellStyle name="Normal 18 2 2_5h_Finance" xfId="4760" xr:uid="{00000000-0005-0000-0000-000057060000}"/>
    <cellStyle name="Normal 18 2 3" xfId="852" xr:uid="{00000000-0005-0000-0000-000058060000}"/>
    <cellStyle name="Normal 18 2 3 2" xfId="1674" xr:uid="{00000000-0005-0000-0000-000059060000}"/>
    <cellStyle name="Normal 18 2 3 2 2" xfId="3579" xr:uid="{00000000-0005-0000-0000-00005A060000}"/>
    <cellStyle name="Normal 18 2 3 2 2 2" xfId="11746" xr:uid="{00000000-0005-0000-0000-00005B060000}"/>
    <cellStyle name="Normal 18 2 3 2 2_5h_Finance" xfId="4776" xr:uid="{00000000-0005-0000-0000-00005C060000}"/>
    <cellStyle name="Normal 18 2 3 2 3" xfId="9842" xr:uid="{00000000-0005-0000-0000-00005D060000}"/>
    <cellStyle name="Normal 18 2 3 2 4" xfId="13868" xr:uid="{00000000-0005-0000-0000-00005E060000}"/>
    <cellStyle name="Normal 18 2 3 2 5" xfId="15707" xr:uid="{00000000-0005-0000-0000-00005F060000}"/>
    <cellStyle name="Normal 18 2 3 2 6" xfId="17458" xr:uid="{00000000-0005-0000-0000-000060060000}"/>
    <cellStyle name="Normal 18 2 3 2 7" xfId="19362" xr:uid="{00000000-0005-0000-0000-000061060000}"/>
    <cellStyle name="Normal 18 2 3 2_5h_Finance" xfId="4775" xr:uid="{00000000-0005-0000-0000-000062060000}"/>
    <cellStyle name="Normal 18 2 3 3" xfId="2763" xr:uid="{00000000-0005-0000-0000-000063060000}"/>
    <cellStyle name="Normal 18 2 3 3 2" xfId="10930" xr:uid="{00000000-0005-0000-0000-000064060000}"/>
    <cellStyle name="Normal 18 2 3 3_5h_Finance" xfId="4777" xr:uid="{00000000-0005-0000-0000-000065060000}"/>
    <cellStyle name="Normal 18 2 3 4" xfId="9026" xr:uid="{00000000-0005-0000-0000-000066060000}"/>
    <cellStyle name="Normal 18 2 3 5" xfId="13049" xr:uid="{00000000-0005-0000-0000-000067060000}"/>
    <cellStyle name="Normal 18 2 3 6" xfId="14887" xr:uid="{00000000-0005-0000-0000-000068060000}"/>
    <cellStyle name="Normal 18 2 3 7" xfId="16642" xr:uid="{00000000-0005-0000-0000-000069060000}"/>
    <cellStyle name="Normal 18 2 3 8" xfId="18546" xr:uid="{00000000-0005-0000-0000-00006A060000}"/>
    <cellStyle name="Normal 18 2 3_5h_Finance" xfId="4774" xr:uid="{00000000-0005-0000-0000-00006B060000}"/>
    <cellStyle name="Normal 18 2 4" xfId="1124" xr:uid="{00000000-0005-0000-0000-00006C060000}"/>
    <cellStyle name="Normal 18 2 4 2" xfId="1946" xr:uid="{00000000-0005-0000-0000-00006D060000}"/>
    <cellStyle name="Normal 18 2 4 2 2" xfId="3851" xr:uid="{00000000-0005-0000-0000-00006E060000}"/>
    <cellStyle name="Normal 18 2 4 2 2 2" xfId="12018" xr:uid="{00000000-0005-0000-0000-00006F060000}"/>
    <cellStyle name="Normal 18 2 4 2 2_5h_Finance" xfId="4780" xr:uid="{00000000-0005-0000-0000-000070060000}"/>
    <cellStyle name="Normal 18 2 4 2 3" xfId="10114" xr:uid="{00000000-0005-0000-0000-000071060000}"/>
    <cellStyle name="Normal 18 2 4 2 4" xfId="14140" xr:uid="{00000000-0005-0000-0000-000072060000}"/>
    <cellStyle name="Normal 18 2 4 2 5" xfId="15979" xr:uid="{00000000-0005-0000-0000-000073060000}"/>
    <cellStyle name="Normal 18 2 4 2 6" xfId="17730" xr:uid="{00000000-0005-0000-0000-000074060000}"/>
    <cellStyle name="Normal 18 2 4 2 7" xfId="19634" xr:uid="{00000000-0005-0000-0000-000075060000}"/>
    <cellStyle name="Normal 18 2 4 2_5h_Finance" xfId="4779" xr:uid="{00000000-0005-0000-0000-000076060000}"/>
    <cellStyle name="Normal 18 2 4 3" xfId="3035" xr:uid="{00000000-0005-0000-0000-000077060000}"/>
    <cellStyle name="Normal 18 2 4 3 2" xfId="11202" xr:uid="{00000000-0005-0000-0000-000078060000}"/>
    <cellStyle name="Normal 18 2 4 3_5h_Finance" xfId="4781" xr:uid="{00000000-0005-0000-0000-000079060000}"/>
    <cellStyle name="Normal 18 2 4 4" xfId="9298" xr:uid="{00000000-0005-0000-0000-00007A060000}"/>
    <cellStyle name="Normal 18 2 4 5" xfId="13321" xr:uid="{00000000-0005-0000-0000-00007B060000}"/>
    <cellStyle name="Normal 18 2 4 6" xfId="15159" xr:uid="{00000000-0005-0000-0000-00007C060000}"/>
    <cellStyle name="Normal 18 2 4 7" xfId="16914" xr:uid="{00000000-0005-0000-0000-00007D060000}"/>
    <cellStyle name="Normal 18 2 4 8" xfId="18818" xr:uid="{00000000-0005-0000-0000-00007E060000}"/>
    <cellStyle name="Normal 18 2 4_5h_Finance" xfId="4778" xr:uid="{00000000-0005-0000-0000-00007F060000}"/>
    <cellStyle name="Normal 18 2 5" xfId="1396" xr:uid="{00000000-0005-0000-0000-000080060000}"/>
    <cellStyle name="Normal 18 2 5 2" xfId="3307" xr:uid="{00000000-0005-0000-0000-000081060000}"/>
    <cellStyle name="Normal 18 2 5 2 2" xfId="11474" xr:uid="{00000000-0005-0000-0000-000082060000}"/>
    <cellStyle name="Normal 18 2 5 2_5h_Finance" xfId="4783" xr:uid="{00000000-0005-0000-0000-000083060000}"/>
    <cellStyle name="Normal 18 2 5 3" xfId="9570" xr:uid="{00000000-0005-0000-0000-000084060000}"/>
    <cellStyle name="Normal 18 2 5 4" xfId="13593" xr:uid="{00000000-0005-0000-0000-000085060000}"/>
    <cellStyle name="Normal 18 2 5 5" xfId="15431" xr:uid="{00000000-0005-0000-0000-000086060000}"/>
    <cellStyle name="Normal 18 2 5 6" xfId="17186" xr:uid="{00000000-0005-0000-0000-000087060000}"/>
    <cellStyle name="Normal 18 2 5 7" xfId="19090" xr:uid="{00000000-0005-0000-0000-000088060000}"/>
    <cellStyle name="Normal 18 2 5_5h_Finance" xfId="4782" xr:uid="{00000000-0005-0000-0000-000089060000}"/>
    <cellStyle name="Normal 18 2 6" xfId="2219" xr:uid="{00000000-0005-0000-0000-00008A060000}"/>
    <cellStyle name="Normal 18 2 6 2" xfId="4123" xr:uid="{00000000-0005-0000-0000-00008B060000}"/>
    <cellStyle name="Normal 18 2 6 2 2" xfId="12290" xr:uid="{00000000-0005-0000-0000-00008C060000}"/>
    <cellStyle name="Normal 18 2 6 2_5h_Finance" xfId="4785" xr:uid="{00000000-0005-0000-0000-00008D060000}"/>
    <cellStyle name="Normal 18 2 6 3" xfId="10386" xr:uid="{00000000-0005-0000-0000-00008E060000}"/>
    <cellStyle name="Normal 18 2 6 4" xfId="14412" xr:uid="{00000000-0005-0000-0000-00008F060000}"/>
    <cellStyle name="Normal 18 2 6 5" xfId="16252" xr:uid="{00000000-0005-0000-0000-000090060000}"/>
    <cellStyle name="Normal 18 2 6 6" xfId="18002" xr:uid="{00000000-0005-0000-0000-000091060000}"/>
    <cellStyle name="Normal 18 2 6 7" xfId="19906" xr:uid="{00000000-0005-0000-0000-000092060000}"/>
    <cellStyle name="Normal 18 2 6_5h_Finance" xfId="4784" xr:uid="{00000000-0005-0000-0000-000093060000}"/>
    <cellStyle name="Normal 18 2 7" xfId="503" xr:uid="{00000000-0005-0000-0000-000094060000}"/>
    <cellStyle name="Normal 18 2 7 2" xfId="8754" xr:uid="{00000000-0005-0000-0000-000095060000}"/>
    <cellStyle name="Normal 18 2 7_5h_Finance" xfId="4786" xr:uid="{00000000-0005-0000-0000-000096060000}"/>
    <cellStyle name="Normal 18 2 8" xfId="2491" xr:uid="{00000000-0005-0000-0000-000097060000}"/>
    <cellStyle name="Normal 18 2 8 2" xfId="10658" xr:uid="{00000000-0005-0000-0000-000098060000}"/>
    <cellStyle name="Normal 18 2 8_5h_Finance" xfId="4787" xr:uid="{00000000-0005-0000-0000-000099060000}"/>
    <cellStyle name="Normal 18 2 9" xfId="4395" xr:uid="{00000000-0005-0000-0000-00009A060000}"/>
    <cellStyle name="Normal 18 2 9 2" xfId="12562" xr:uid="{00000000-0005-0000-0000-00009B060000}"/>
    <cellStyle name="Normal 18 2 9_5h_Finance" xfId="4788" xr:uid="{00000000-0005-0000-0000-00009C060000}"/>
    <cellStyle name="Normal 18 2_5h_Finance" xfId="4759" xr:uid="{00000000-0005-0000-0000-00009D060000}"/>
    <cellStyle name="Normal 18 3" xfId="160" xr:uid="{00000000-0005-0000-0000-00009E060000}"/>
    <cellStyle name="Normal 18 3 10" xfId="14807" xr:uid="{00000000-0005-0000-0000-00009F060000}"/>
    <cellStyle name="Normal 18 3 11" xfId="18342" xr:uid="{00000000-0005-0000-0000-0000A0060000}"/>
    <cellStyle name="Normal 18 3 12" xfId="571" xr:uid="{00000000-0005-0000-0000-0000A1060000}"/>
    <cellStyle name="Normal 18 3 2" xfId="920" xr:uid="{00000000-0005-0000-0000-0000A2060000}"/>
    <cellStyle name="Normal 18 3 2 2" xfId="1742" xr:uid="{00000000-0005-0000-0000-0000A3060000}"/>
    <cellStyle name="Normal 18 3 2 2 2" xfId="3647" xr:uid="{00000000-0005-0000-0000-0000A4060000}"/>
    <cellStyle name="Normal 18 3 2 2 2 2" xfId="11814" xr:uid="{00000000-0005-0000-0000-0000A5060000}"/>
    <cellStyle name="Normal 18 3 2 2 2_5h_Finance" xfId="4792" xr:uid="{00000000-0005-0000-0000-0000A6060000}"/>
    <cellStyle name="Normal 18 3 2 2 3" xfId="9910" xr:uid="{00000000-0005-0000-0000-0000A7060000}"/>
    <cellStyle name="Normal 18 3 2 2 4" xfId="13936" xr:uid="{00000000-0005-0000-0000-0000A8060000}"/>
    <cellStyle name="Normal 18 3 2 2 5" xfId="15775" xr:uid="{00000000-0005-0000-0000-0000A9060000}"/>
    <cellStyle name="Normal 18 3 2 2 6" xfId="17526" xr:uid="{00000000-0005-0000-0000-0000AA060000}"/>
    <cellStyle name="Normal 18 3 2 2 7" xfId="19430" xr:uid="{00000000-0005-0000-0000-0000AB060000}"/>
    <cellStyle name="Normal 18 3 2 2_5h_Finance" xfId="4791" xr:uid="{00000000-0005-0000-0000-0000AC060000}"/>
    <cellStyle name="Normal 18 3 2 3" xfId="2831" xr:uid="{00000000-0005-0000-0000-0000AD060000}"/>
    <cellStyle name="Normal 18 3 2 3 2" xfId="10998" xr:uid="{00000000-0005-0000-0000-0000AE060000}"/>
    <cellStyle name="Normal 18 3 2 3_5h_Finance" xfId="4793" xr:uid="{00000000-0005-0000-0000-0000AF060000}"/>
    <cellStyle name="Normal 18 3 2 4" xfId="9094" xr:uid="{00000000-0005-0000-0000-0000B0060000}"/>
    <cellStyle name="Normal 18 3 2 5" xfId="13117" xr:uid="{00000000-0005-0000-0000-0000B1060000}"/>
    <cellStyle name="Normal 18 3 2 6" xfId="14955" xr:uid="{00000000-0005-0000-0000-0000B2060000}"/>
    <cellStyle name="Normal 18 3 2 7" xfId="16710" xr:uid="{00000000-0005-0000-0000-0000B3060000}"/>
    <cellStyle name="Normal 18 3 2 8" xfId="18614" xr:uid="{00000000-0005-0000-0000-0000B4060000}"/>
    <cellStyle name="Normal 18 3 2_5h_Finance" xfId="4790" xr:uid="{00000000-0005-0000-0000-0000B5060000}"/>
    <cellStyle name="Normal 18 3 3" xfId="1192" xr:uid="{00000000-0005-0000-0000-0000B6060000}"/>
    <cellStyle name="Normal 18 3 3 2" xfId="2014" xr:uid="{00000000-0005-0000-0000-0000B7060000}"/>
    <cellStyle name="Normal 18 3 3 2 2" xfId="3919" xr:uid="{00000000-0005-0000-0000-0000B8060000}"/>
    <cellStyle name="Normal 18 3 3 2 2 2" xfId="12086" xr:uid="{00000000-0005-0000-0000-0000B9060000}"/>
    <cellStyle name="Normal 18 3 3 2 2_5h_Finance" xfId="4796" xr:uid="{00000000-0005-0000-0000-0000BA060000}"/>
    <cellStyle name="Normal 18 3 3 2 3" xfId="10182" xr:uid="{00000000-0005-0000-0000-0000BB060000}"/>
    <cellStyle name="Normal 18 3 3 2 4" xfId="14208" xr:uid="{00000000-0005-0000-0000-0000BC060000}"/>
    <cellStyle name="Normal 18 3 3 2 5" xfId="16047" xr:uid="{00000000-0005-0000-0000-0000BD060000}"/>
    <cellStyle name="Normal 18 3 3 2 6" xfId="17798" xr:uid="{00000000-0005-0000-0000-0000BE060000}"/>
    <cellStyle name="Normal 18 3 3 2 7" xfId="19702" xr:uid="{00000000-0005-0000-0000-0000BF060000}"/>
    <cellStyle name="Normal 18 3 3 2_5h_Finance" xfId="4795" xr:uid="{00000000-0005-0000-0000-0000C0060000}"/>
    <cellStyle name="Normal 18 3 3 3" xfId="3103" xr:uid="{00000000-0005-0000-0000-0000C1060000}"/>
    <cellStyle name="Normal 18 3 3 3 2" xfId="11270" xr:uid="{00000000-0005-0000-0000-0000C2060000}"/>
    <cellStyle name="Normal 18 3 3 3_5h_Finance" xfId="4797" xr:uid="{00000000-0005-0000-0000-0000C3060000}"/>
    <cellStyle name="Normal 18 3 3 4" xfId="9366" xr:uid="{00000000-0005-0000-0000-0000C4060000}"/>
    <cellStyle name="Normal 18 3 3 5" xfId="13389" xr:uid="{00000000-0005-0000-0000-0000C5060000}"/>
    <cellStyle name="Normal 18 3 3 6" xfId="15227" xr:uid="{00000000-0005-0000-0000-0000C6060000}"/>
    <cellStyle name="Normal 18 3 3 7" xfId="16982" xr:uid="{00000000-0005-0000-0000-0000C7060000}"/>
    <cellStyle name="Normal 18 3 3 8" xfId="18886" xr:uid="{00000000-0005-0000-0000-0000C8060000}"/>
    <cellStyle name="Normal 18 3 3_5h_Finance" xfId="4794" xr:uid="{00000000-0005-0000-0000-0000C9060000}"/>
    <cellStyle name="Normal 18 3 4" xfId="1464" xr:uid="{00000000-0005-0000-0000-0000CA060000}"/>
    <cellStyle name="Normal 18 3 4 2" xfId="3375" xr:uid="{00000000-0005-0000-0000-0000CB060000}"/>
    <cellStyle name="Normal 18 3 4 2 2" xfId="11542" xr:uid="{00000000-0005-0000-0000-0000CC060000}"/>
    <cellStyle name="Normal 18 3 4 2_5h_Finance" xfId="4799" xr:uid="{00000000-0005-0000-0000-0000CD060000}"/>
    <cellStyle name="Normal 18 3 4 3" xfId="9638" xr:uid="{00000000-0005-0000-0000-0000CE060000}"/>
    <cellStyle name="Normal 18 3 4 4" xfId="13661" xr:uid="{00000000-0005-0000-0000-0000CF060000}"/>
    <cellStyle name="Normal 18 3 4 5" xfId="15499" xr:uid="{00000000-0005-0000-0000-0000D0060000}"/>
    <cellStyle name="Normal 18 3 4 6" xfId="17254" xr:uid="{00000000-0005-0000-0000-0000D1060000}"/>
    <cellStyle name="Normal 18 3 4 7" xfId="19158" xr:uid="{00000000-0005-0000-0000-0000D2060000}"/>
    <cellStyle name="Normal 18 3 4_5h_Finance" xfId="4798" xr:uid="{00000000-0005-0000-0000-0000D3060000}"/>
    <cellStyle name="Normal 18 3 5" xfId="2287" xr:uid="{00000000-0005-0000-0000-0000D4060000}"/>
    <cellStyle name="Normal 18 3 5 2" xfId="4191" xr:uid="{00000000-0005-0000-0000-0000D5060000}"/>
    <cellStyle name="Normal 18 3 5 2 2" xfId="12358" xr:uid="{00000000-0005-0000-0000-0000D6060000}"/>
    <cellStyle name="Normal 18 3 5 2_5h_Finance" xfId="4801" xr:uid="{00000000-0005-0000-0000-0000D7060000}"/>
    <cellStyle name="Normal 18 3 5 3" xfId="10454" xr:uid="{00000000-0005-0000-0000-0000D8060000}"/>
    <cellStyle name="Normal 18 3 5 4" xfId="14480" xr:uid="{00000000-0005-0000-0000-0000D9060000}"/>
    <cellStyle name="Normal 18 3 5 5" xfId="16320" xr:uid="{00000000-0005-0000-0000-0000DA060000}"/>
    <cellStyle name="Normal 18 3 5 6" xfId="18070" xr:uid="{00000000-0005-0000-0000-0000DB060000}"/>
    <cellStyle name="Normal 18 3 5 7" xfId="19974" xr:uid="{00000000-0005-0000-0000-0000DC060000}"/>
    <cellStyle name="Normal 18 3 5_5h_Finance" xfId="4800" xr:uid="{00000000-0005-0000-0000-0000DD060000}"/>
    <cellStyle name="Normal 18 3 6" xfId="2559" xr:uid="{00000000-0005-0000-0000-0000DE060000}"/>
    <cellStyle name="Normal 18 3 6 2" xfId="10726" xr:uid="{00000000-0005-0000-0000-0000DF060000}"/>
    <cellStyle name="Normal 18 3 6_5h_Finance" xfId="4802" xr:uid="{00000000-0005-0000-0000-0000E0060000}"/>
    <cellStyle name="Normal 18 3 7" xfId="8822" xr:uid="{00000000-0005-0000-0000-0000E1060000}"/>
    <cellStyle name="Normal 18 3 8" xfId="12779" xr:uid="{00000000-0005-0000-0000-0000E2060000}"/>
    <cellStyle name="Normal 18 3 9" xfId="14665" xr:uid="{00000000-0005-0000-0000-0000E3060000}"/>
    <cellStyle name="Normal 18 3_5h_Finance" xfId="4789" xr:uid="{00000000-0005-0000-0000-0000E4060000}"/>
    <cellStyle name="Normal 18 4" xfId="784" xr:uid="{00000000-0005-0000-0000-0000E5060000}"/>
    <cellStyle name="Normal 18 4 2" xfId="1606" xr:uid="{00000000-0005-0000-0000-0000E6060000}"/>
    <cellStyle name="Normal 18 4 2 2" xfId="3511" xr:uid="{00000000-0005-0000-0000-0000E7060000}"/>
    <cellStyle name="Normal 18 4 2 2 2" xfId="11678" xr:uid="{00000000-0005-0000-0000-0000E8060000}"/>
    <cellStyle name="Normal 18 4 2 2_5h_Finance" xfId="4805" xr:uid="{00000000-0005-0000-0000-0000E9060000}"/>
    <cellStyle name="Normal 18 4 2 3" xfId="9774" xr:uid="{00000000-0005-0000-0000-0000EA060000}"/>
    <cellStyle name="Normal 18 4 2 4" xfId="13800" xr:uid="{00000000-0005-0000-0000-0000EB060000}"/>
    <cellStyle name="Normal 18 4 2 5" xfId="15639" xr:uid="{00000000-0005-0000-0000-0000EC060000}"/>
    <cellStyle name="Normal 18 4 2 6" xfId="17390" xr:uid="{00000000-0005-0000-0000-0000ED060000}"/>
    <cellStyle name="Normal 18 4 2 7" xfId="19294" xr:uid="{00000000-0005-0000-0000-0000EE060000}"/>
    <cellStyle name="Normal 18 4 2_5h_Finance" xfId="4804" xr:uid="{00000000-0005-0000-0000-0000EF060000}"/>
    <cellStyle name="Normal 18 4 3" xfId="2695" xr:uid="{00000000-0005-0000-0000-0000F0060000}"/>
    <cellStyle name="Normal 18 4 3 2" xfId="10862" xr:uid="{00000000-0005-0000-0000-0000F1060000}"/>
    <cellStyle name="Normal 18 4 3_5h_Finance" xfId="4806" xr:uid="{00000000-0005-0000-0000-0000F2060000}"/>
    <cellStyle name="Normal 18 4 4" xfId="8958" xr:uid="{00000000-0005-0000-0000-0000F3060000}"/>
    <cellStyle name="Normal 18 4 5" xfId="12981" xr:uid="{00000000-0005-0000-0000-0000F4060000}"/>
    <cellStyle name="Normal 18 4 6" xfId="14819" xr:uid="{00000000-0005-0000-0000-0000F5060000}"/>
    <cellStyle name="Normal 18 4 7" xfId="16574" xr:uid="{00000000-0005-0000-0000-0000F6060000}"/>
    <cellStyle name="Normal 18 4 8" xfId="18478" xr:uid="{00000000-0005-0000-0000-0000F7060000}"/>
    <cellStyle name="Normal 18 4_5h_Finance" xfId="4803" xr:uid="{00000000-0005-0000-0000-0000F8060000}"/>
    <cellStyle name="Normal 18 5" xfId="1056" xr:uid="{00000000-0005-0000-0000-0000F9060000}"/>
    <cellStyle name="Normal 18 5 2" xfId="1878" xr:uid="{00000000-0005-0000-0000-0000FA060000}"/>
    <cellStyle name="Normal 18 5 2 2" xfId="3783" xr:uid="{00000000-0005-0000-0000-0000FB060000}"/>
    <cellStyle name="Normal 18 5 2 2 2" xfId="11950" xr:uid="{00000000-0005-0000-0000-0000FC060000}"/>
    <cellStyle name="Normal 18 5 2 2_5h_Finance" xfId="4809" xr:uid="{00000000-0005-0000-0000-0000FD060000}"/>
    <cellStyle name="Normal 18 5 2 3" xfId="10046" xr:uid="{00000000-0005-0000-0000-0000FE060000}"/>
    <cellStyle name="Normal 18 5 2 4" xfId="14072" xr:uid="{00000000-0005-0000-0000-0000FF060000}"/>
    <cellStyle name="Normal 18 5 2 5" xfId="15911" xr:uid="{00000000-0005-0000-0000-000000070000}"/>
    <cellStyle name="Normal 18 5 2 6" xfId="17662" xr:uid="{00000000-0005-0000-0000-000001070000}"/>
    <cellStyle name="Normal 18 5 2 7" xfId="19566" xr:uid="{00000000-0005-0000-0000-000002070000}"/>
    <cellStyle name="Normal 18 5 2_5h_Finance" xfId="4808" xr:uid="{00000000-0005-0000-0000-000003070000}"/>
    <cellStyle name="Normal 18 5 3" xfId="2967" xr:uid="{00000000-0005-0000-0000-000004070000}"/>
    <cellStyle name="Normal 18 5 3 2" xfId="11134" xr:uid="{00000000-0005-0000-0000-000005070000}"/>
    <cellStyle name="Normal 18 5 3_5h_Finance" xfId="4810" xr:uid="{00000000-0005-0000-0000-000006070000}"/>
    <cellStyle name="Normal 18 5 4" xfId="9230" xr:uid="{00000000-0005-0000-0000-000007070000}"/>
    <cellStyle name="Normal 18 5 5" xfId="13253" xr:uid="{00000000-0005-0000-0000-000008070000}"/>
    <cellStyle name="Normal 18 5 6" xfId="15091" xr:uid="{00000000-0005-0000-0000-000009070000}"/>
    <cellStyle name="Normal 18 5 7" xfId="16846" xr:uid="{00000000-0005-0000-0000-00000A070000}"/>
    <cellStyle name="Normal 18 5 8" xfId="18750" xr:uid="{00000000-0005-0000-0000-00000B070000}"/>
    <cellStyle name="Normal 18 5_5h_Finance" xfId="4807" xr:uid="{00000000-0005-0000-0000-00000C070000}"/>
    <cellStyle name="Normal 18 6" xfId="1328" xr:uid="{00000000-0005-0000-0000-00000D070000}"/>
    <cellStyle name="Normal 18 6 2" xfId="3239" xr:uid="{00000000-0005-0000-0000-00000E070000}"/>
    <cellStyle name="Normal 18 6 2 2" xfId="11406" xr:uid="{00000000-0005-0000-0000-00000F070000}"/>
    <cellStyle name="Normal 18 6 2_5h_Finance" xfId="4812" xr:uid="{00000000-0005-0000-0000-000010070000}"/>
    <cellStyle name="Normal 18 6 3" xfId="9502" xr:uid="{00000000-0005-0000-0000-000011070000}"/>
    <cellStyle name="Normal 18 6 4" xfId="13525" xr:uid="{00000000-0005-0000-0000-000012070000}"/>
    <cellStyle name="Normal 18 6 5" xfId="15363" xr:uid="{00000000-0005-0000-0000-000013070000}"/>
    <cellStyle name="Normal 18 6 6" xfId="17118" xr:uid="{00000000-0005-0000-0000-000014070000}"/>
    <cellStyle name="Normal 18 6 7" xfId="19022" xr:uid="{00000000-0005-0000-0000-000015070000}"/>
    <cellStyle name="Normal 18 6_5h_Finance" xfId="4811" xr:uid="{00000000-0005-0000-0000-000016070000}"/>
    <cellStyle name="Normal 18 7" xfId="2151" xr:uid="{00000000-0005-0000-0000-000017070000}"/>
    <cellStyle name="Normal 18 7 2" xfId="4055" xr:uid="{00000000-0005-0000-0000-000018070000}"/>
    <cellStyle name="Normal 18 7 2 2" xfId="12222" xr:uid="{00000000-0005-0000-0000-000019070000}"/>
    <cellStyle name="Normal 18 7 2_5h_Finance" xfId="4814" xr:uid="{00000000-0005-0000-0000-00001A070000}"/>
    <cellStyle name="Normal 18 7 3" xfId="10318" xr:uid="{00000000-0005-0000-0000-00001B070000}"/>
    <cellStyle name="Normal 18 7 4" xfId="14344" xr:uid="{00000000-0005-0000-0000-00001C070000}"/>
    <cellStyle name="Normal 18 7 5" xfId="16184" xr:uid="{00000000-0005-0000-0000-00001D070000}"/>
    <cellStyle name="Normal 18 7 6" xfId="17934" xr:uid="{00000000-0005-0000-0000-00001E070000}"/>
    <cellStyle name="Normal 18 7 7" xfId="19838" xr:uid="{00000000-0005-0000-0000-00001F070000}"/>
    <cellStyle name="Normal 18 7_5h_Finance" xfId="4813" xr:uid="{00000000-0005-0000-0000-000020070000}"/>
    <cellStyle name="Normal 18 8" xfId="435" xr:uid="{00000000-0005-0000-0000-000021070000}"/>
    <cellStyle name="Normal 18 8 2" xfId="8686" xr:uid="{00000000-0005-0000-0000-000022070000}"/>
    <cellStyle name="Normal 18 8_5h_Finance" xfId="4815" xr:uid="{00000000-0005-0000-0000-000023070000}"/>
    <cellStyle name="Normal 18 9" xfId="2423" xr:uid="{00000000-0005-0000-0000-000024070000}"/>
    <cellStyle name="Normal 18 9 2" xfId="10590" xr:uid="{00000000-0005-0000-0000-000025070000}"/>
    <cellStyle name="Normal 18 9_5h_Finance" xfId="4816" xr:uid="{00000000-0005-0000-0000-000026070000}"/>
    <cellStyle name="Normal 18_5h_Finance" xfId="4757" xr:uid="{00000000-0005-0000-0000-000027070000}"/>
    <cellStyle name="Normal 19" xfId="27" xr:uid="{00000000-0005-0000-0000-000028070000}"/>
    <cellStyle name="Normal 19 10" xfId="4330" xr:uid="{00000000-0005-0000-0000-000029070000}"/>
    <cellStyle name="Normal 19 10 2" xfId="12497" xr:uid="{00000000-0005-0000-0000-00002A070000}"/>
    <cellStyle name="Normal 19 10_5h_Finance" xfId="4818" xr:uid="{00000000-0005-0000-0000-00002B070000}"/>
    <cellStyle name="Normal 19 11" xfId="8553" xr:uid="{00000000-0005-0000-0000-00002C070000}"/>
    <cellStyle name="Normal 19 12" xfId="12645" xr:uid="{00000000-0005-0000-0000-00002D070000}"/>
    <cellStyle name="Normal 19 13" xfId="13791" xr:uid="{00000000-0005-0000-0000-00002E070000}"/>
    <cellStyle name="Normal 19 14" xfId="14796" xr:uid="{00000000-0005-0000-0000-00002F070000}"/>
    <cellStyle name="Normal 19 15" xfId="18209" xr:uid="{00000000-0005-0000-0000-000030070000}"/>
    <cellStyle name="Normal 19 16" xfId="299" xr:uid="{00000000-0005-0000-0000-000031070000}"/>
    <cellStyle name="Normal 19 2" xfId="95" xr:uid="{00000000-0005-0000-0000-000032070000}"/>
    <cellStyle name="Normal 19 2 10" xfId="8621" xr:uid="{00000000-0005-0000-0000-000033070000}"/>
    <cellStyle name="Normal 19 2 11" xfId="12713" xr:uid="{00000000-0005-0000-0000-000034070000}"/>
    <cellStyle name="Normal 19 2 12" xfId="18277" xr:uid="{00000000-0005-0000-0000-000035070000}"/>
    <cellStyle name="Normal 19 2 13" xfId="368" xr:uid="{00000000-0005-0000-0000-000036070000}"/>
    <cellStyle name="Normal 19 2 2" xfId="231" xr:uid="{00000000-0005-0000-0000-000037070000}"/>
    <cellStyle name="Normal 19 2 2 10" xfId="16509" xr:uid="{00000000-0005-0000-0000-000038070000}"/>
    <cellStyle name="Normal 19 2 2 11" xfId="18413" xr:uid="{00000000-0005-0000-0000-000039070000}"/>
    <cellStyle name="Normal 19 2 2 12" xfId="642" xr:uid="{00000000-0005-0000-0000-00003A070000}"/>
    <cellStyle name="Normal 19 2 2 2" xfId="991" xr:uid="{00000000-0005-0000-0000-00003B070000}"/>
    <cellStyle name="Normal 19 2 2 2 2" xfId="1813" xr:uid="{00000000-0005-0000-0000-00003C070000}"/>
    <cellStyle name="Normal 19 2 2 2 2 2" xfId="3718" xr:uid="{00000000-0005-0000-0000-00003D070000}"/>
    <cellStyle name="Normal 19 2 2 2 2 2 2" xfId="11885" xr:uid="{00000000-0005-0000-0000-00003E070000}"/>
    <cellStyle name="Normal 19 2 2 2 2 2_5h_Finance" xfId="4823" xr:uid="{00000000-0005-0000-0000-00003F070000}"/>
    <cellStyle name="Normal 19 2 2 2 2 3" xfId="9981" xr:uid="{00000000-0005-0000-0000-000040070000}"/>
    <cellStyle name="Normal 19 2 2 2 2 4" xfId="14007" xr:uid="{00000000-0005-0000-0000-000041070000}"/>
    <cellStyle name="Normal 19 2 2 2 2 5" xfId="15846" xr:uid="{00000000-0005-0000-0000-000042070000}"/>
    <cellStyle name="Normal 19 2 2 2 2 6" xfId="17597" xr:uid="{00000000-0005-0000-0000-000043070000}"/>
    <cellStyle name="Normal 19 2 2 2 2 7" xfId="19501" xr:uid="{00000000-0005-0000-0000-000044070000}"/>
    <cellStyle name="Normal 19 2 2 2 2_5h_Finance" xfId="4822" xr:uid="{00000000-0005-0000-0000-000045070000}"/>
    <cellStyle name="Normal 19 2 2 2 3" xfId="2902" xr:uid="{00000000-0005-0000-0000-000046070000}"/>
    <cellStyle name="Normal 19 2 2 2 3 2" xfId="11069" xr:uid="{00000000-0005-0000-0000-000047070000}"/>
    <cellStyle name="Normal 19 2 2 2 3_5h_Finance" xfId="4824" xr:uid="{00000000-0005-0000-0000-000048070000}"/>
    <cellStyle name="Normal 19 2 2 2 4" xfId="9165" xr:uid="{00000000-0005-0000-0000-000049070000}"/>
    <cellStyle name="Normal 19 2 2 2 5" xfId="13188" xr:uid="{00000000-0005-0000-0000-00004A070000}"/>
    <cellStyle name="Normal 19 2 2 2 6" xfId="15026" xr:uid="{00000000-0005-0000-0000-00004B070000}"/>
    <cellStyle name="Normal 19 2 2 2 7" xfId="16781" xr:uid="{00000000-0005-0000-0000-00004C070000}"/>
    <cellStyle name="Normal 19 2 2 2 8" xfId="18685" xr:uid="{00000000-0005-0000-0000-00004D070000}"/>
    <cellStyle name="Normal 19 2 2 2_5h_Finance" xfId="4821" xr:uid="{00000000-0005-0000-0000-00004E070000}"/>
    <cellStyle name="Normal 19 2 2 3" xfId="1263" xr:uid="{00000000-0005-0000-0000-00004F070000}"/>
    <cellStyle name="Normal 19 2 2 3 2" xfId="2085" xr:uid="{00000000-0005-0000-0000-000050070000}"/>
    <cellStyle name="Normal 19 2 2 3 2 2" xfId="3990" xr:uid="{00000000-0005-0000-0000-000051070000}"/>
    <cellStyle name="Normal 19 2 2 3 2 2 2" xfId="12157" xr:uid="{00000000-0005-0000-0000-000052070000}"/>
    <cellStyle name="Normal 19 2 2 3 2 2_5h_Finance" xfId="4827" xr:uid="{00000000-0005-0000-0000-000053070000}"/>
    <cellStyle name="Normal 19 2 2 3 2 3" xfId="10253" xr:uid="{00000000-0005-0000-0000-000054070000}"/>
    <cellStyle name="Normal 19 2 2 3 2 4" xfId="14279" xr:uid="{00000000-0005-0000-0000-000055070000}"/>
    <cellStyle name="Normal 19 2 2 3 2 5" xfId="16118" xr:uid="{00000000-0005-0000-0000-000056070000}"/>
    <cellStyle name="Normal 19 2 2 3 2 6" xfId="17869" xr:uid="{00000000-0005-0000-0000-000057070000}"/>
    <cellStyle name="Normal 19 2 2 3 2 7" xfId="19773" xr:uid="{00000000-0005-0000-0000-000058070000}"/>
    <cellStyle name="Normal 19 2 2 3 2_5h_Finance" xfId="4826" xr:uid="{00000000-0005-0000-0000-000059070000}"/>
    <cellStyle name="Normal 19 2 2 3 3" xfId="3174" xr:uid="{00000000-0005-0000-0000-00005A070000}"/>
    <cellStyle name="Normal 19 2 2 3 3 2" xfId="11341" xr:uid="{00000000-0005-0000-0000-00005B070000}"/>
    <cellStyle name="Normal 19 2 2 3 3_5h_Finance" xfId="4828" xr:uid="{00000000-0005-0000-0000-00005C070000}"/>
    <cellStyle name="Normal 19 2 2 3 4" xfId="9437" xr:uid="{00000000-0005-0000-0000-00005D070000}"/>
    <cellStyle name="Normal 19 2 2 3 5" xfId="13460" xr:uid="{00000000-0005-0000-0000-00005E070000}"/>
    <cellStyle name="Normal 19 2 2 3 6" xfId="15298" xr:uid="{00000000-0005-0000-0000-00005F070000}"/>
    <cellStyle name="Normal 19 2 2 3 7" xfId="17053" xr:uid="{00000000-0005-0000-0000-000060070000}"/>
    <cellStyle name="Normal 19 2 2 3 8" xfId="18957" xr:uid="{00000000-0005-0000-0000-000061070000}"/>
    <cellStyle name="Normal 19 2 2 3_5h_Finance" xfId="4825" xr:uid="{00000000-0005-0000-0000-000062070000}"/>
    <cellStyle name="Normal 19 2 2 4" xfId="1535" xr:uid="{00000000-0005-0000-0000-000063070000}"/>
    <cellStyle name="Normal 19 2 2 4 2" xfId="3446" xr:uid="{00000000-0005-0000-0000-000064070000}"/>
    <cellStyle name="Normal 19 2 2 4 2 2" xfId="11613" xr:uid="{00000000-0005-0000-0000-000065070000}"/>
    <cellStyle name="Normal 19 2 2 4 2_5h_Finance" xfId="4830" xr:uid="{00000000-0005-0000-0000-000066070000}"/>
    <cellStyle name="Normal 19 2 2 4 3" xfId="9709" xr:uid="{00000000-0005-0000-0000-000067070000}"/>
    <cellStyle name="Normal 19 2 2 4 4" xfId="13732" xr:uid="{00000000-0005-0000-0000-000068070000}"/>
    <cellStyle name="Normal 19 2 2 4 5" xfId="15570" xr:uid="{00000000-0005-0000-0000-000069070000}"/>
    <cellStyle name="Normal 19 2 2 4 6" xfId="17325" xr:uid="{00000000-0005-0000-0000-00006A070000}"/>
    <cellStyle name="Normal 19 2 2 4 7" xfId="19229" xr:uid="{00000000-0005-0000-0000-00006B070000}"/>
    <cellStyle name="Normal 19 2 2 4_5h_Finance" xfId="4829" xr:uid="{00000000-0005-0000-0000-00006C070000}"/>
    <cellStyle name="Normal 19 2 2 5" xfId="2358" xr:uid="{00000000-0005-0000-0000-00006D070000}"/>
    <cellStyle name="Normal 19 2 2 5 2" xfId="4262" xr:uid="{00000000-0005-0000-0000-00006E070000}"/>
    <cellStyle name="Normal 19 2 2 5 2 2" xfId="12429" xr:uid="{00000000-0005-0000-0000-00006F070000}"/>
    <cellStyle name="Normal 19 2 2 5 2_5h_Finance" xfId="4832" xr:uid="{00000000-0005-0000-0000-000070070000}"/>
    <cellStyle name="Normal 19 2 2 5 3" xfId="10525" xr:uid="{00000000-0005-0000-0000-000071070000}"/>
    <cellStyle name="Normal 19 2 2 5 4" xfId="14551" xr:uid="{00000000-0005-0000-0000-000072070000}"/>
    <cellStyle name="Normal 19 2 2 5 5" xfId="16391" xr:uid="{00000000-0005-0000-0000-000073070000}"/>
    <cellStyle name="Normal 19 2 2 5 6" xfId="18141" xr:uid="{00000000-0005-0000-0000-000074070000}"/>
    <cellStyle name="Normal 19 2 2 5 7" xfId="20045" xr:uid="{00000000-0005-0000-0000-000075070000}"/>
    <cellStyle name="Normal 19 2 2 5_5h_Finance" xfId="4831" xr:uid="{00000000-0005-0000-0000-000076070000}"/>
    <cellStyle name="Normal 19 2 2 6" xfId="2630" xr:uid="{00000000-0005-0000-0000-000077070000}"/>
    <cellStyle name="Normal 19 2 2 6 2" xfId="10797" xr:uid="{00000000-0005-0000-0000-000078070000}"/>
    <cellStyle name="Normal 19 2 2 6_5h_Finance" xfId="4833" xr:uid="{00000000-0005-0000-0000-000079070000}"/>
    <cellStyle name="Normal 19 2 2 7" xfId="8893" xr:uid="{00000000-0005-0000-0000-00007A070000}"/>
    <cellStyle name="Normal 19 2 2 8" xfId="12850" xr:uid="{00000000-0005-0000-0000-00007B070000}"/>
    <cellStyle name="Normal 19 2 2 9" xfId="14736" xr:uid="{00000000-0005-0000-0000-00007C070000}"/>
    <cellStyle name="Normal 19 2 2_5h_Finance" xfId="4820" xr:uid="{00000000-0005-0000-0000-00007D070000}"/>
    <cellStyle name="Normal 19 2 3" xfId="855" xr:uid="{00000000-0005-0000-0000-00007E070000}"/>
    <cellStyle name="Normal 19 2 3 2" xfId="1677" xr:uid="{00000000-0005-0000-0000-00007F070000}"/>
    <cellStyle name="Normal 19 2 3 2 2" xfId="3582" xr:uid="{00000000-0005-0000-0000-000080070000}"/>
    <cellStyle name="Normal 19 2 3 2 2 2" xfId="11749" xr:uid="{00000000-0005-0000-0000-000081070000}"/>
    <cellStyle name="Normal 19 2 3 2 2_5h_Finance" xfId="4836" xr:uid="{00000000-0005-0000-0000-000082070000}"/>
    <cellStyle name="Normal 19 2 3 2 3" xfId="9845" xr:uid="{00000000-0005-0000-0000-000083070000}"/>
    <cellStyle name="Normal 19 2 3 2 4" xfId="13871" xr:uid="{00000000-0005-0000-0000-000084070000}"/>
    <cellStyle name="Normal 19 2 3 2 5" xfId="15710" xr:uid="{00000000-0005-0000-0000-000085070000}"/>
    <cellStyle name="Normal 19 2 3 2 6" xfId="17461" xr:uid="{00000000-0005-0000-0000-000086070000}"/>
    <cellStyle name="Normal 19 2 3 2 7" xfId="19365" xr:uid="{00000000-0005-0000-0000-000087070000}"/>
    <cellStyle name="Normal 19 2 3 2_5h_Finance" xfId="4835" xr:uid="{00000000-0005-0000-0000-000088070000}"/>
    <cellStyle name="Normal 19 2 3 3" xfId="2766" xr:uid="{00000000-0005-0000-0000-000089070000}"/>
    <cellStyle name="Normal 19 2 3 3 2" xfId="10933" xr:uid="{00000000-0005-0000-0000-00008A070000}"/>
    <cellStyle name="Normal 19 2 3 3_5h_Finance" xfId="4837" xr:uid="{00000000-0005-0000-0000-00008B070000}"/>
    <cellStyle name="Normal 19 2 3 4" xfId="9029" xr:uid="{00000000-0005-0000-0000-00008C070000}"/>
    <cellStyle name="Normal 19 2 3 5" xfId="13052" xr:uid="{00000000-0005-0000-0000-00008D070000}"/>
    <cellStyle name="Normal 19 2 3 6" xfId="14890" xr:uid="{00000000-0005-0000-0000-00008E070000}"/>
    <cellStyle name="Normal 19 2 3 7" xfId="16645" xr:uid="{00000000-0005-0000-0000-00008F070000}"/>
    <cellStyle name="Normal 19 2 3 8" xfId="18549" xr:uid="{00000000-0005-0000-0000-000090070000}"/>
    <cellStyle name="Normal 19 2 3_5h_Finance" xfId="4834" xr:uid="{00000000-0005-0000-0000-000091070000}"/>
    <cellStyle name="Normal 19 2 4" xfId="1127" xr:uid="{00000000-0005-0000-0000-000092070000}"/>
    <cellStyle name="Normal 19 2 4 2" xfId="1949" xr:uid="{00000000-0005-0000-0000-000093070000}"/>
    <cellStyle name="Normal 19 2 4 2 2" xfId="3854" xr:uid="{00000000-0005-0000-0000-000094070000}"/>
    <cellStyle name="Normal 19 2 4 2 2 2" xfId="12021" xr:uid="{00000000-0005-0000-0000-000095070000}"/>
    <cellStyle name="Normal 19 2 4 2 2_5h_Finance" xfId="4840" xr:uid="{00000000-0005-0000-0000-000096070000}"/>
    <cellStyle name="Normal 19 2 4 2 3" xfId="10117" xr:uid="{00000000-0005-0000-0000-000097070000}"/>
    <cellStyle name="Normal 19 2 4 2 4" xfId="14143" xr:uid="{00000000-0005-0000-0000-000098070000}"/>
    <cellStyle name="Normal 19 2 4 2 5" xfId="15982" xr:uid="{00000000-0005-0000-0000-000099070000}"/>
    <cellStyle name="Normal 19 2 4 2 6" xfId="17733" xr:uid="{00000000-0005-0000-0000-00009A070000}"/>
    <cellStyle name="Normal 19 2 4 2 7" xfId="19637" xr:uid="{00000000-0005-0000-0000-00009B070000}"/>
    <cellStyle name="Normal 19 2 4 2_5h_Finance" xfId="4839" xr:uid="{00000000-0005-0000-0000-00009C070000}"/>
    <cellStyle name="Normal 19 2 4 3" xfId="3038" xr:uid="{00000000-0005-0000-0000-00009D070000}"/>
    <cellStyle name="Normal 19 2 4 3 2" xfId="11205" xr:uid="{00000000-0005-0000-0000-00009E070000}"/>
    <cellStyle name="Normal 19 2 4 3_5h_Finance" xfId="4841" xr:uid="{00000000-0005-0000-0000-00009F070000}"/>
    <cellStyle name="Normal 19 2 4 4" xfId="9301" xr:uid="{00000000-0005-0000-0000-0000A0070000}"/>
    <cellStyle name="Normal 19 2 4 5" xfId="13324" xr:uid="{00000000-0005-0000-0000-0000A1070000}"/>
    <cellStyle name="Normal 19 2 4 6" xfId="15162" xr:uid="{00000000-0005-0000-0000-0000A2070000}"/>
    <cellStyle name="Normal 19 2 4 7" xfId="16917" xr:uid="{00000000-0005-0000-0000-0000A3070000}"/>
    <cellStyle name="Normal 19 2 4 8" xfId="18821" xr:uid="{00000000-0005-0000-0000-0000A4070000}"/>
    <cellStyle name="Normal 19 2 4_5h_Finance" xfId="4838" xr:uid="{00000000-0005-0000-0000-0000A5070000}"/>
    <cellStyle name="Normal 19 2 5" xfId="1399" xr:uid="{00000000-0005-0000-0000-0000A6070000}"/>
    <cellStyle name="Normal 19 2 5 2" xfId="3310" xr:uid="{00000000-0005-0000-0000-0000A7070000}"/>
    <cellStyle name="Normal 19 2 5 2 2" xfId="11477" xr:uid="{00000000-0005-0000-0000-0000A8070000}"/>
    <cellStyle name="Normal 19 2 5 2_5h_Finance" xfId="4843" xr:uid="{00000000-0005-0000-0000-0000A9070000}"/>
    <cellStyle name="Normal 19 2 5 3" xfId="9573" xr:uid="{00000000-0005-0000-0000-0000AA070000}"/>
    <cellStyle name="Normal 19 2 5 4" xfId="13596" xr:uid="{00000000-0005-0000-0000-0000AB070000}"/>
    <cellStyle name="Normal 19 2 5 5" xfId="15434" xr:uid="{00000000-0005-0000-0000-0000AC070000}"/>
    <cellStyle name="Normal 19 2 5 6" xfId="17189" xr:uid="{00000000-0005-0000-0000-0000AD070000}"/>
    <cellStyle name="Normal 19 2 5 7" xfId="19093" xr:uid="{00000000-0005-0000-0000-0000AE070000}"/>
    <cellStyle name="Normal 19 2 5_5h_Finance" xfId="4842" xr:uid="{00000000-0005-0000-0000-0000AF070000}"/>
    <cellStyle name="Normal 19 2 6" xfId="2222" xr:uid="{00000000-0005-0000-0000-0000B0070000}"/>
    <cellStyle name="Normal 19 2 6 2" xfId="4126" xr:uid="{00000000-0005-0000-0000-0000B1070000}"/>
    <cellStyle name="Normal 19 2 6 2 2" xfId="12293" xr:uid="{00000000-0005-0000-0000-0000B2070000}"/>
    <cellStyle name="Normal 19 2 6 2_5h_Finance" xfId="4845" xr:uid="{00000000-0005-0000-0000-0000B3070000}"/>
    <cellStyle name="Normal 19 2 6 3" xfId="10389" xr:uid="{00000000-0005-0000-0000-0000B4070000}"/>
    <cellStyle name="Normal 19 2 6 4" xfId="14415" xr:uid="{00000000-0005-0000-0000-0000B5070000}"/>
    <cellStyle name="Normal 19 2 6 5" xfId="16255" xr:uid="{00000000-0005-0000-0000-0000B6070000}"/>
    <cellStyle name="Normal 19 2 6 6" xfId="18005" xr:uid="{00000000-0005-0000-0000-0000B7070000}"/>
    <cellStyle name="Normal 19 2 6 7" xfId="19909" xr:uid="{00000000-0005-0000-0000-0000B8070000}"/>
    <cellStyle name="Normal 19 2 6_5h_Finance" xfId="4844" xr:uid="{00000000-0005-0000-0000-0000B9070000}"/>
    <cellStyle name="Normal 19 2 7" xfId="506" xr:uid="{00000000-0005-0000-0000-0000BA070000}"/>
    <cellStyle name="Normal 19 2 7 2" xfId="8757" xr:uid="{00000000-0005-0000-0000-0000BB070000}"/>
    <cellStyle name="Normal 19 2 7_5h_Finance" xfId="4846" xr:uid="{00000000-0005-0000-0000-0000BC070000}"/>
    <cellStyle name="Normal 19 2 8" xfId="2494" xr:uid="{00000000-0005-0000-0000-0000BD070000}"/>
    <cellStyle name="Normal 19 2 8 2" xfId="10661" xr:uid="{00000000-0005-0000-0000-0000BE070000}"/>
    <cellStyle name="Normal 19 2 8_5h_Finance" xfId="4847" xr:uid="{00000000-0005-0000-0000-0000BF070000}"/>
    <cellStyle name="Normal 19 2 9" xfId="4398" xr:uid="{00000000-0005-0000-0000-0000C0070000}"/>
    <cellStyle name="Normal 19 2 9 2" xfId="12565" xr:uid="{00000000-0005-0000-0000-0000C1070000}"/>
    <cellStyle name="Normal 19 2 9_5h_Finance" xfId="4848" xr:uid="{00000000-0005-0000-0000-0000C2070000}"/>
    <cellStyle name="Normal 19 2_5h_Finance" xfId="4819" xr:uid="{00000000-0005-0000-0000-0000C3070000}"/>
    <cellStyle name="Normal 19 3" xfId="163" xr:uid="{00000000-0005-0000-0000-0000C4070000}"/>
    <cellStyle name="Normal 19 3 10" xfId="14804" xr:uid="{00000000-0005-0000-0000-0000C5070000}"/>
    <cellStyle name="Normal 19 3 11" xfId="18345" xr:uid="{00000000-0005-0000-0000-0000C6070000}"/>
    <cellStyle name="Normal 19 3 12" xfId="574" xr:uid="{00000000-0005-0000-0000-0000C7070000}"/>
    <cellStyle name="Normal 19 3 2" xfId="923" xr:uid="{00000000-0005-0000-0000-0000C8070000}"/>
    <cellStyle name="Normal 19 3 2 2" xfId="1745" xr:uid="{00000000-0005-0000-0000-0000C9070000}"/>
    <cellStyle name="Normal 19 3 2 2 2" xfId="3650" xr:uid="{00000000-0005-0000-0000-0000CA070000}"/>
    <cellStyle name="Normal 19 3 2 2 2 2" xfId="11817" xr:uid="{00000000-0005-0000-0000-0000CB070000}"/>
    <cellStyle name="Normal 19 3 2 2 2_5h_Finance" xfId="4852" xr:uid="{00000000-0005-0000-0000-0000CC070000}"/>
    <cellStyle name="Normal 19 3 2 2 3" xfId="9913" xr:uid="{00000000-0005-0000-0000-0000CD070000}"/>
    <cellStyle name="Normal 19 3 2 2 4" xfId="13939" xr:uid="{00000000-0005-0000-0000-0000CE070000}"/>
    <cellStyle name="Normal 19 3 2 2 5" xfId="15778" xr:uid="{00000000-0005-0000-0000-0000CF070000}"/>
    <cellStyle name="Normal 19 3 2 2 6" xfId="17529" xr:uid="{00000000-0005-0000-0000-0000D0070000}"/>
    <cellStyle name="Normal 19 3 2 2 7" xfId="19433" xr:uid="{00000000-0005-0000-0000-0000D1070000}"/>
    <cellStyle name="Normal 19 3 2 2_5h_Finance" xfId="4851" xr:uid="{00000000-0005-0000-0000-0000D2070000}"/>
    <cellStyle name="Normal 19 3 2 3" xfId="2834" xr:uid="{00000000-0005-0000-0000-0000D3070000}"/>
    <cellStyle name="Normal 19 3 2 3 2" xfId="11001" xr:uid="{00000000-0005-0000-0000-0000D4070000}"/>
    <cellStyle name="Normal 19 3 2 3_5h_Finance" xfId="4853" xr:uid="{00000000-0005-0000-0000-0000D5070000}"/>
    <cellStyle name="Normal 19 3 2 4" xfId="9097" xr:uid="{00000000-0005-0000-0000-0000D6070000}"/>
    <cellStyle name="Normal 19 3 2 5" xfId="13120" xr:uid="{00000000-0005-0000-0000-0000D7070000}"/>
    <cellStyle name="Normal 19 3 2 6" xfId="14958" xr:uid="{00000000-0005-0000-0000-0000D8070000}"/>
    <cellStyle name="Normal 19 3 2 7" xfId="16713" xr:uid="{00000000-0005-0000-0000-0000D9070000}"/>
    <cellStyle name="Normal 19 3 2 8" xfId="18617" xr:uid="{00000000-0005-0000-0000-0000DA070000}"/>
    <cellStyle name="Normal 19 3 2_5h_Finance" xfId="4850" xr:uid="{00000000-0005-0000-0000-0000DB070000}"/>
    <cellStyle name="Normal 19 3 3" xfId="1195" xr:uid="{00000000-0005-0000-0000-0000DC070000}"/>
    <cellStyle name="Normal 19 3 3 2" xfId="2017" xr:uid="{00000000-0005-0000-0000-0000DD070000}"/>
    <cellStyle name="Normal 19 3 3 2 2" xfId="3922" xr:uid="{00000000-0005-0000-0000-0000DE070000}"/>
    <cellStyle name="Normal 19 3 3 2 2 2" xfId="12089" xr:uid="{00000000-0005-0000-0000-0000DF070000}"/>
    <cellStyle name="Normal 19 3 3 2 2_5h_Finance" xfId="4856" xr:uid="{00000000-0005-0000-0000-0000E0070000}"/>
    <cellStyle name="Normal 19 3 3 2 3" xfId="10185" xr:uid="{00000000-0005-0000-0000-0000E1070000}"/>
    <cellStyle name="Normal 19 3 3 2 4" xfId="14211" xr:uid="{00000000-0005-0000-0000-0000E2070000}"/>
    <cellStyle name="Normal 19 3 3 2 5" xfId="16050" xr:uid="{00000000-0005-0000-0000-0000E3070000}"/>
    <cellStyle name="Normal 19 3 3 2 6" xfId="17801" xr:uid="{00000000-0005-0000-0000-0000E4070000}"/>
    <cellStyle name="Normal 19 3 3 2 7" xfId="19705" xr:uid="{00000000-0005-0000-0000-0000E5070000}"/>
    <cellStyle name="Normal 19 3 3 2_5h_Finance" xfId="4855" xr:uid="{00000000-0005-0000-0000-0000E6070000}"/>
    <cellStyle name="Normal 19 3 3 3" xfId="3106" xr:uid="{00000000-0005-0000-0000-0000E7070000}"/>
    <cellStyle name="Normal 19 3 3 3 2" xfId="11273" xr:uid="{00000000-0005-0000-0000-0000E8070000}"/>
    <cellStyle name="Normal 19 3 3 3_5h_Finance" xfId="4857" xr:uid="{00000000-0005-0000-0000-0000E9070000}"/>
    <cellStyle name="Normal 19 3 3 4" xfId="9369" xr:uid="{00000000-0005-0000-0000-0000EA070000}"/>
    <cellStyle name="Normal 19 3 3 5" xfId="13392" xr:uid="{00000000-0005-0000-0000-0000EB070000}"/>
    <cellStyle name="Normal 19 3 3 6" xfId="15230" xr:uid="{00000000-0005-0000-0000-0000EC070000}"/>
    <cellStyle name="Normal 19 3 3 7" xfId="16985" xr:uid="{00000000-0005-0000-0000-0000ED070000}"/>
    <cellStyle name="Normal 19 3 3 8" xfId="18889" xr:uid="{00000000-0005-0000-0000-0000EE070000}"/>
    <cellStyle name="Normal 19 3 3_5h_Finance" xfId="4854" xr:uid="{00000000-0005-0000-0000-0000EF070000}"/>
    <cellStyle name="Normal 19 3 4" xfId="1467" xr:uid="{00000000-0005-0000-0000-0000F0070000}"/>
    <cellStyle name="Normal 19 3 4 2" xfId="3378" xr:uid="{00000000-0005-0000-0000-0000F1070000}"/>
    <cellStyle name="Normal 19 3 4 2 2" xfId="11545" xr:uid="{00000000-0005-0000-0000-0000F2070000}"/>
    <cellStyle name="Normal 19 3 4 2_5h_Finance" xfId="4859" xr:uid="{00000000-0005-0000-0000-0000F3070000}"/>
    <cellStyle name="Normal 19 3 4 3" xfId="9641" xr:uid="{00000000-0005-0000-0000-0000F4070000}"/>
    <cellStyle name="Normal 19 3 4 4" xfId="13664" xr:uid="{00000000-0005-0000-0000-0000F5070000}"/>
    <cellStyle name="Normal 19 3 4 5" xfId="15502" xr:uid="{00000000-0005-0000-0000-0000F6070000}"/>
    <cellStyle name="Normal 19 3 4 6" xfId="17257" xr:uid="{00000000-0005-0000-0000-0000F7070000}"/>
    <cellStyle name="Normal 19 3 4 7" xfId="19161" xr:uid="{00000000-0005-0000-0000-0000F8070000}"/>
    <cellStyle name="Normal 19 3 4_5h_Finance" xfId="4858" xr:uid="{00000000-0005-0000-0000-0000F9070000}"/>
    <cellStyle name="Normal 19 3 5" xfId="2290" xr:uid="{00000000-0005-0000-0000-0000FA070000}"/>
    <cellStyle name="Normal 19 3 5 2" xfId="4194" xr:uid="{00000000-0005-0000-0000-0000FB070000}"/>
    <cellStyle name="Normal 19 3 5 2 2" xfId="12361" xr:uid="{00000000-0005-0000-0000-0000FC070000}"/>
    <cellStyle name="Normal 19 3 5 2_5h_Finance" xfId="4861" xr:uid="{00000000-0005-0000-0000-0000FD070000}"/>
    <cellStyle name="Normal 19 3 5 3" xfId="10457" xr:uid="{00000000-0005-0000-0000-0000FE070000}"/>
    <cellStyle name="Normal 19 3 5 4" xfId="14483" xr:uid="{00000000-0005-0000-0000-0000FF070000}"/>
    <cellStyle name="Normal 19 3 5 5" xfId="16323" xr:uid="{00000000-0005-0000-0000-000000080000}"/>
    <cellStyle name="Normal 19 3 5 6" xfId="18073" xr:uid="{00000000-0005-0000-0000-000001080000}"/>
    <cellStyle name="Normal 19 3 5 7" xfId="19977" xr:uid="{00000000-0005-0000-0000-000002080000}"/>
    <cellStyle name="Normal 19 3 5_5h_Finance" xfId="4860" xr:uid="{00000000-0005-0000-0000-000003080000}"/>
    <cellStyle name="Normal 19 3 6" xfId="2562" xr:uid="{00000000-0005-0000-0000-000004080000}"/>
    <cellStyle name="Normal 19 3 6 2" xfId="10729" xr:uid="{00000000-0005-0000-0000-000005080000}"/>
    <cellStyle name="Normal 19 3 6_5h_Finance" xfId="4862" xr:uid="{00000000-0005-0000-0000-000006080000}"/>
    <cellStyle name="Normal 19 3 7" xfId="8825" xr:uid="{00000000-0005-0000-0000-000007080000}"/>
    <cellStyle name="Normal 19 3 8" xfId="12782" xr:uid="{00000000-0005-0000-0000-000008080000}"/>
    <cellStyle name="Normal 19 3 9" xfId="14668" xr:uid="{00000000-0005-0000-0000-000009080000}"/>
    <cellStyle name="Normal 19 3_5h_Finance" xfId="4849" xr:uid="{00000000-0005-0000-0000-00000A080000}"/>
    <cellStyle name="Normal 19 4" xfId="787" xr:uid="{00000000-0005-0000-0000-00000B080000}"/>
    <cellStyle name="Normal 19 4 2" xfId="1609" xr:uid="{00000000-0005-0000-0000-00000C080000}"/>
    <cellStyle name="Normal 19 4 2 2" xfId="3514" xr:uid="{00000000-0005-0000-0000-00000D080000}"/>
    <cellStyle name="Normal 19 4 2 2 2" xfId="11681" xr:uid="{00000000-0005-0000-0000-00000E080000}"/>
    <cellStyle name="Normal 19 4 2 2_5h_Finance" xfId="4865" xr:uid="{00000000-0005-0000-0000-00000F080000}"/>
    <cellStyle name="Normal 19 4 2 3" xfId="9777" xr:uid="{00000000-0005-0000-0000-000010080000}"/>
    <cellStyle name="Normal 19 4 2 4" xfId="13803" xr:uid="{00000000-0005-0000-0000-000011080000}"/>
    <cellStyle name="Normal 19 4 2 5" xfId="15642" xr:uid="{00000000-0005-0000-0000-000012080000}"/>
    <cellStyle name="Normal 19 4 2 6" xfId="17393" xr:uid="{00000000-0005-0000-0000-000013080000}"/>
    <cellStyle name="Normal 19 4 2 7" xfId="19297" xr:uid="{00000000-0005-0000-0000-000014080000}"/>
    <cellStyle name="Normal 19 4 2_5h_Finance" xfId="4864" xr:uid="{00000000-0005-0000-0000-000015080000}"/>
    <cellStyle name="Normal 19 4 3" xfId="2698" xr:uid="{00000000-0005-0000-0000-000016080000}"/>
    <cellStyle name="Normal 19 4 3 2" xfId="10865" xr:uid="{00000000-0005-0000-0000-000017080000}"/>
    <cellStyle name="Normal 19 4 3_5h_Finance" xfId="4866" xr:uid="{00000000-0005-0000-0000-000018080000}"/>
    <cellStyle name="Normal 19 4 4" xfId="8961" xr:uid="{00000000-0005-0000-0000-000019080000}"/>
    <cellStyle name="Normal 19 4 5" xfId="12984" xr:uid="{00000000-0005-0000-0000-00001A080000}"/>
    <cellStyle name="Normal 19 4 6" xfId="14822" xr:uid="{00000000-0005-0000-0000-00001B080000}"/>
    <cellStyle name="Normal 19 4 7" xfId="16577" xr:uid="{00000000-0005-0000-0000-00001C080000}"/>
    <cellStyle name="Normal 19 4 8" xfId="18481" xr:uid="{00000000-0005-0000-0000-00001D080000}"/>
    <cellStyle name="Normal 19 4_5h_Finance" xfId="4863" xr:uid="{00000000-0005-0000-0000-00001E080000}"/>
    <cellStyle name="Normal 19 5" xfId="1059" xr:uid="{00000000-0005-0000-0000-00001F080000}"/>
    <cellStyle name="Normal 19 5 2" xfId="1881" xr:uid="{00000000-0005-0000-0000-000020080000}"/>
    <cellStyle name="Normal 19 5 2 2" xfId="3786" xr:uid="{00000000-0005-0000-0000-000021080000}"/>
    <cellStyle name="Normal 19 5 2 2 2" xfId="11953" xr:uid="{00000000-0005-0000-0000-000022080000}"/>
    <cellStyle name="Normal 19 5 2 2_5h_Finance" xfId="4869" xr:uid="{00000000-0005-0000-0000-000023080000}"/>
    <cellStyle name="Normal 19 5 2 3" xfId="10049" xr:uid="{00000000-0005-0000-0000-000024080000}"/>
    <cellStyle name="Normal 19 5 2 4" xfId="14075" xr:uid="{00000000-0005-0000-0000-000025080000}"/>
    <cellStyle name="Normal 19 5 2 5" xfId="15914" xr:uid="{00000000-0005-0000-0000-000026080000}"/>
    <cellStyle name="Normal 19 5 2 6" xfId="17665" xr:uid="{00000000-0005-0000-0000-000027080000}"/>
    <cellStyle name="Normal 19 5 2 7" xfId="19569" xr:uid="{00000000-0005-0000-0000-000028080000}"/>
    <cellStyle name="Normal 19 5 2_5h_Finance" xfId="4868" xr:uid="{00000000-0005-0000-0000-000029080000}"/>
    <cellStyle name="Normal 19 5 3" xfId="2970" xr:uid="{00000000-0005-0000-0000-00002A080000}"/>
    <cellStyle name="Normal 19 5 3 2" xfId="11137" xr:uid="{00000000-0005-0000-0000-00002B080000}"/>
    <cellStyle name="Normal 19 5 3_5h_Finance" xfId="4870" xr:uid="{00000000-0005-0000-0000-00002C080000}"/>
    <cellStyle name="Normal 19 5 4" xfId="9233" xr:uid="{00000000-0005-0000-0000-00002D080000}"/>
    <cellStyle name="Normal 19 5 5" xfId="13256" xr:uid="{00000000-0005-0000-0000-00002E080000}"/>
    <cellStyle name="Normal 19 5 6" xfId="15094" xr:uid="{00000000-0005-0000-0000-00002F080000}"/>
    <cellStyle name="Normal 19 5 7" xfId="16849" xr:uid="{00000000-0005-0000-0000-000030080000}"/>
    <cellStyle name="Normal 19 5 8" xfId="18753" xr:uid="{00000000-0005-0000-0000-000031080000}"/>
    <cellStyle name="Normal 19 5_5h_Finance" xfId="4867" xr:uid="{00000000-0005-0000-0000-000032080000}"/>
    <cellStyle name="Normal 19 6" xfId="1331" xr:uid="{00000000-0005-0000-0000-000033080000}"/>
    <cellStyle name="Normal 19 6 2" xfId="3242" xr:uid="{00000000-0005-0000-0000-000034080000}"/>
    <cellStyle name="Normal 19 6 2 2" xfId="11409" xr:uid="{00000000-0005-0000-0000-000035080000}"/>
    <cellStyle name="Normal 19 6 2_5h_Finance" xfId="4872" xr:uid="{00000000-0005-0000-0000-000036080000}"/>
    <cellStyle name="Normal 19 6 3" xfId="9505" xr:uid="{00000000-0005-0000-0000-000037080000}"/>
    <cellStyle name="Normal 19 6 4" xfId="13528" xr:uid="{00000000-0005-0000-0000-000038080000}"/>
    <cellStyle name="Normal 19 6 5" xfId="15366" xr:uid="{00000000-0005-0000-0000-000039080000}"/>
    <cellStyle name="Normal 19 6 6" xfId="17121" xr:uid="{00000000-0005-0000-0000-00003A080000}"/>
    <cellStyle name="Normal 19 6 7" xfId="19025" xr:uid="{00000000-0005-0000-0000-00003B080000}"/>
    <cellStyle name="Normal 19 6_5h_Finance" xfId="4871" xr:uid="{00000000-0005-0000-0000-00003C080000}"/>
    <cellStyle name="Normal 19 7" xfId="2154" xr:uid="{00000000-0005-0000-0000-00003D080000}"/>
    <cellStyle name="Normal 19 7 2" xfId="4058" xr:uid="{00000000-0005-0000-0000-00003E080000}"/>
    <cellStyle name="Normal 19 7 2 2" xfId="12225" xr:uid="{00000000-0005-0000-0000-00003F080000}"/>
    <cellStyle name="Normal 19 7 2_5h_Finance" xfId="4874" xr:uid="{00000000-0005-0000-0000-000040080000}"/>
    <cellStyle name="Normal 19 7 3" xfId="10321" xr:uid="{00000000-0005-0000-0000-000041080000}"/>
    <cellStyle name="Normal 19 7 4" xfId="14347" xr:uid="{00000000-0005-0000-0000-000042080000}"/>
    <cellStyle name="Normal 19 7 5" xfId="16187" xr:uid="{00000000-0005-0000-0000-000043080000}"/>
    <cellStyle name="Normal 19 7 6" xfId="17937" xr:uid="{00000000-0005-0000-0000-000044080000}"/>
    <cellStyle name="Normal 19 7 7" xfId="19841" xr:uid="{00000000-0005-0000-0000-000045080000}"/>
    <cellStyle name="Normal 19 7_5h_Finance" xfId="4873" xr:uid="{00000000-0005-0000-0000-000046080000}"/>
    <cellStyle name="Normal 19 8" xfId="438" xr:uid="{00000000-0005-0000-0000-000047080000}"/>
    <cellStyle name="Normal 19 8 2" xfId="8689" xr:uid="{00000000-0005-0000-0000-000048080000}"/>
    <cellStyle name="Normal 19 8_5h_Finance" xfId="4875" xr:uid="{00000000-0005-0000-0000-000049080000}"/>
    <cellStyle name="Normal 19 9" xfId="2426" xr:uid="{00000000-0005-0000-0000-00004A080000}"/>
    <cellStyle name="Normal 19 9 2" xfId="10593" xr:uid="{00000000-0005-0000-0000-00004B080000}"/>
    <cellStyle name="Normal 19 9_5h_Finance" xfId="4876" xr:uid="{00000000-0005-0000-0000-00004C080000}"/>
    <cellStyle name="Normal 19_5h_Finance" xfId="4817" xr:uid="{00000000-0005-0000-0000-00004D080000}"/>
    <cellStyle name="Normal 2" xfId="4" xr:uid="{00000000-0005-0000-0000-00004E080000}"/>
    <cellStyle name="Normal 20" xfId="29" xr:uid="{00000000-0005-0000-0000-00004F080000}"/>
    <cellStyle name="Normal 20 10" xfId="4332" xr:uid="{00000000-0005-0000-0000-000050080000}"/>
    <cellStyle name="Normal 20 10 2" xfId="12499" xr:uid="{00000000-0005-0000-0000-000051080000}"/>
    <cellStyle name="Normal 20 10_5h_Finance" xfId="4878" xr:uid="{00000000-0005-0000-0000-000052080000}"/>
    <cellStyle name="Normal 20 11" xfId="8555" xr:uid="{00000000-0005-0000-0000-000053080000}"/>
    <cellStyle name="Normal 20 12" xfId="12647" xr:uid="{00000000-0005-0000-0000-000054080000}"/>
    <cellStyle name="Normal 20 13" xfId="12632" xr:uid="{00000000-0005-0000-0000-000055080000}"/>
    <cellStyle name="Normal 20 14" xfId="14795" xr:uid="{00000000-0005-0000-0000-000056080000}"/>
    <cellStyle name="Normal 20 15" xfId="18211" xr:uid="{00000000-0005-0000-0000-000057080000}"/>
    <cellStyle name="Normal 20 16" xfId="301" xr:uid="{00000000-0005-0000-0000-000058080000}"/>
    <cellStyle name="Normal 20 2" xfId="97" xr:uid="{00000000-0005-0000-0000-000059080000}"/>
    <cellStyle name="Normal 20 2 10" xfId="8623" xr:uid="{00000000-0005-0000-0000-00005A080000}"/>
    <cellStyle name="Normal 20 2 11" xfId="12715" xr:uid="{00000000-0005-0000-0000-00005B080000}"/>
    <cellStyle name="Normal 20 2 12" xfId="18279" xr:uid="{00000000-0005-0000-0000-00005C080000}"/>
    <cellStyle name="Normal 20 2 13" xfId="370" xr:uid="{00000000-0005-0000-0000-00005D080000}"/>
    <cellStyle name="Normal 20 2 2" xfId="233" xr:uid="{00000000-0005-0000-0000-00005E080000}"/>
    <cellStyle name="Normal 20 2 2 10" xfId="16511" xr:uid="{00000000-0005-0000-0000-00005F080000}"/>
    <cellStyle name="Normal 20 2 2 11" xfId="18415" xr:uid="{00000000-0005-0000-0000-000060080000}"/>
    <cellStyle name="Normal 20 2 2 12" xfId="644" xr:uid="{00000000-0005-0000-0000-000061080000}"/>
    <cellStyle name="Normal 20 2 2 2" xfId="993" xr:uid="{00000000-0005-0000-0000-000062080000}"/>
    <cellStyle name="Normal 20 2 2 2 2" xfId="1815" xr:uid="{00000000-0005-0000-0000-000063080000}"/>
    <cellStyle name="Normal 20 2 2 2 2 2" xfId="3720" xr:uid="{00000000-0005-0000-0000-000064080000}"/>
    <cellStyle name="Normal 20 2 2 2 2 2 2" xfId="11887" xr:uid="{00000000-0005-0000-0000-000065080000}"/>
    <cellStyle name="Normal 20 2 2 2 2 2_5h_Finance" xfId="4883" xr:uid="{00000000-0005-0000-0000-000066080000}"/>
    <cellStyle name="Normal 20 2 2 2 2 3" xfId="9983" xr:uid="{00000000-0005-0000-0000-000067080000}"/>
    <cellStyle name="Normal 20 2 2 2 2 4" xfId="14009" xr:uid="{00000000-0005-0000-0000-000068080000}"/>
    <cellStyle name="Normal 20 2 2 2 2 5" xfId="15848" xr:uid="{00000000-0005-0000-0000-000069080000}"/>
    <cellStyle name="Normal 20 2 2 2 2 6" xfId="17599" xr:uid="{00000000-0005-0000-0000-00006A080000}"/>
    <cellStyle name="Normal 20 2 2 2 2 7" xfId="19503" xr:uid="{00000000-0005-0000-0000-00006B080000}"/>
    <cellStyle name="Normal 20 2 2 2 2_5h_Finance" xfId="4882" xr:uid="{00000000-0005-0000-0000-00006C080000}"/>
    <cellStyle name="Normal 20 2 2 2 3" xfId="2904" xr:uid="{00000000-0005-0000-0000-00006D080000}"/>
    <cellStyle name="Normal 20 2 2 2 3 2" xfId="11071" xr:uid="{00000000-0005-0000-0000-00006E080000}"/>
    <cellStyle name="Normal 20 2 2 2 3_5h_Finance" xfId="4884" xr:uid="{00000000-0005-0000-0000-00006F080000}"/>
    <cellStyle name="Normal 20 2 2 2 4" xfId="9167" xr:uid="{00000000-0005-0000-0000-000070080000}"/>
    <cellStyle name="Normal 20 2 2 2 5" xfId="13190" xr:uid="{00000000-0005-0000-0000-000071080000}"/>
    <cellStyle name="Normal 20 2 2 2 6" xfId="15028" xr:uid="{00000000-0005-0000-0000-000072080000}"/>
    <cellStyle name="Normal 20 2 2 2 7" xfId="16783" xr:uid="{00000000-0005-0000-0000-000073080000}"/>
    <cellStyle name="Normal 20 2 2 2 8" xfId="18687" xr:uid="{00000000-0005-0000-0000-000074080000}"/>
    <cellStyle name="Normal 20 2 2 2_5h_Finance" xfId="4881" xr:uid="{00000000-0005-0000-0000-000075080000}"/>
    <cellStyle name="Normal 20 2 2 3" xfId="1265" xr:uid="{00000000-0005-0000-0000-000076080000}"/>
    <cellStyle name="Normal 20 2 2 3 2" xfId="2087" xr:uid="{00000000-0005-0000-0000-000077080000}"/>
    <cellStyle name="Normal 20 2 2 3 2 2" xfId="3992" xr:uid="{00000000-0005-0000-0000-000078080000}"/>
    <cellStyle name="Normal 20 2 2 3 2 2 2" xfId="12159" xr:uid="{00000000-0005-0000-0000-000079080000}"/>
    <cellStyle name="Normal 20 2 2 3 2 2_5h_Finance" xfId="4887" xr:uid="{00000000-0005-0000-0000-00007A080000}"/>
    <cellStyle name="Normal 20 2 2 3 2 3" xfId="10255" xr:uid="{00000000-0005-0000-0000-00007B080000}"/>
    <cellStyle name="Normal 20 2 2 3 2 4" xfId="14281" xr:uid="{00000000-0005-0000-0000-00007C080000}"/>
    <cellStyle name="Normal 20 2 2 3 2 5" xfId="16120" xr:uid="{00000000-0005-0000-0000-00007D080000}"/>
    <cellStyle name="Normal 20 2 2 3 2 6" xfId="17871" xr:uid="{00000000-0005-0000-0000-00007E080000}"/>
    <cellStyle name="Normal 20 2 2 3 2 7" xfId="19775" xr:uid="{00000000-0005-0000-0000-00007F080000}"/>
    <cellStyle name="Normal 20 2 2 3 2_5h_Finance" xfId="4886" xr:uid="{00000000-0005-0000-0000-000080080000}"/>
    <cellStyle name="Normal 20 2 2 3 3" xfId="3176" xr:uid="{00000000-0005-0000-0000-000081080000}"/>
    <cellStyle name="Normal 20 2 2 3 3 2" xfId="11343" xr:uid="{00000000-0005-0000-0000-000082080000}"/>
    <cellStyle name="Normal 20 2 2 3 3_5h_Finance" xfId="4888" xr:uid="{00000000-0005-0000-0000-000083080000}"/>
    <cellStyle name="Normal 20 2 2 3 4" xfId="9439" xr:uid="{00000000-0005-0000-0000-000084080000}"/>
    <cellStyle name="Normal 20 2 2 3 5" xfId="13462" xr:uid="{00000000-0005-0000-0000-000085080000}"/>
    <cellStyle name="Normal 20 2 2 3 6" xfId="15300" xr:uid="{00000000-0005-0000-0000-000086080000}"/>
    <cellStyle name="Normal 20 2 2 3 7" xfId="17055" xr:uid="{00000000-0005-0000-0000-000087080000}"/>
    <cellStyle name="Normal 20 2 2 3 8" xfId="18959" xr:uid="{00000000-0005-0000-0000-000088080000}"/>
    <cellStyle name="Normal 20 2 2 3_5h_Finance" xfId="4885" xr:uid="{00000000-0005-0000-0000-000089080000}"/>
    <cellStyle name="Normal 20 2 2 4" xfId="1537" xr:uid="{00000000-0005-0000-0000-00008A080000}"/>
    <cellStyle name="Normal 20 2 2 4 2" xfId="3448" xr:uid="{00000000-0005-0000-0000-00008B080000}"/>
    <cellStyle name="Normal 20 2 2 4 2 2" xfId="11615" xr:uid="{00000000-0005-0000-0000-00008C080000}"/>
    <cellStyle name="Normal 20 2 2 4 2_5h_Finance" xfId="4890" xr:uid="{00000000-0005-0000-0000-00008D080000}"/>
    <cellStyle name="Normal 20 2 2 4 3" xfId="9711" xr:uid="{00000000-0005-0000-0000-00008E080000}"/>
    <cellStyle name="Normal 20 2 2 4 4" xfId="13734" xr:uid="{00000000-0005-0000-0000-00008F080000}"/>
    <cellStyle name="Normal 20 2 2 4 5" xfId="15572" xr:uid="{00000000-0005-0000-0000-000090080000}"/>
    <cellStyle name="Normal 20 2 2 4 6" xfId="17327" xr:uid="{00000000-0005-0000-0000-000091080000}"/>
    <cellStyle name="Normal 20 2 2 4 7" xfId="19231" xr:uid="{00000000-0005-0000-0000-000092080000}"/>
    <cellStyle name="Normal 20 2 2 4_5h_Finance" xfId="4889" xr:uid="{00000000-0005-0000-0000-000093080000}"/>
    <cellStyle name="Normal 20 2 2 5" xfId="2360" xr:uid="{00000000-0005-0000-0000-000094080000}"/>
    <cellStyle name="Normal 20 2 2 5 2" xfId="4264" xr:uid="{00000000-0005-0000-0000-000095080000}"/>
    <cellStyle name="Normal 20 2 2 5 2 2" xfId="12431" xr:uid="{00000000-0005-0000-0000-000096080000}"/>
    <cellStyle name="Normal 20 2 2 5 2_5h_Finance" xfId="4892" xr:uid="{00000000-0005-0000-0000-000097080000}"/>
    <cellStyle name="Normal 20 2 2 5 3" xfId="10527" xr:uid="{00000000-0005-0000-0000-000098080000}"/>
    <cellStyle name="Normal 20 2 2 5 4" xfId="14553" xr:uid="{00000000-0005-0000-0000-000099080000}"/>
    <cellStyle name="Normal 20 2 2 5 5" xfId="16393" xr:uid="{00000000-0005-0000-0000-00009A080000}"/>
    <cellStyle name="Normal 20 2 2 5 6" xfId="18143" xr:uid="{00000000-0005-0000-0000-00009B080000}"/>
    <cellStyle name="Normal 20 2 2 5 7" xfId="20047" xr:uid="{00000000-0005-0000-0000-00009C080000}"/>
    <cellStyle name="Normal 20 2 2 5_5h_Finance" xfId="4891" xr:uid="{00000000-0005-0000-0000-00009D080000}"/>
    <cellStyle name="Normal 20 2 2 6" xfId="2632" xr:uid="{00000000-0005-0000-0000-00009E080000}"/>
    <cellStyle name="Normal 20 2 2 6 2" xfId="10799" xr:uid="{00000000-0005-0000-0000-00009F080000}"/>
    <cellStyle name="Normal 20 2 2 6_5h_Finance" xfId="4893" xr:uid="{00000000-0005-0000-0000-0000A0080000}"/>
    <cellStyle name="Normal 20 2 2 7" xfId="8895" xr:uid="{00000000-0005-0000-0000-0000A1080000}"/>
    <cellStyle name="Normal 20 2 2 8" xfId="12852" xr:uid="{00000000-0005-0000-0000-0000A2080000}"/>
    <cellStyle name="Normal 20 2 2 9" xfId="14738" xr:uid="{00000000-0005-0000-0000-0000A3080000}"/>
    <cellStyle name="Normal 20 2 2_5h_Finance" xfId="4880" xr:uid="{00000000-0005-0000-0000-0000A4080000}"/>
    <cellStyle name="Normal 20 2 3" xfId="857" xr:uid="{00000000-0005-0000-0000-0000A5080000}"/>
    <cellStyle name="Normal 20 2 3 2" xfId="1679" xr:uid="{00000000-0005-0000-0000-0000A6080000}"/>
    <cellStyle name="Normal 20 2 3 2 2" xfId="3584" xr:uid="{00000000-0005-0000-0000-0000A7080000}"/>
    <cellStyle name="Normal 20 2 3 2 2 2" xfId="11751" xr:uid="{00000000-0005-0000-0000-0000A8080000}"/>
    <cellStyle name="Normal 20 2 3 2 2_5h_Finance" xfId="4896" xr:uid="{00000000-0005-0000-0000-0000A9080000}"/>
    <cellStyle name="Normal 20 2 3 2 3" xfId="9847" xr:uid="{00000000-0005-0000-0000-0000AA080000}"/>
    <cellStyle name="Normal 20 2 3 2 4" xfId="13873" xr:uid="{00000000-0005-0000-0000-0000AB080000}"/>
    <cellStyle name="Normal 20 2 3 2 5" xfId="15712" xr:uid="{00000000-0005-0000-0000-0000AC080000}"/>
    <cellStyle name="Normal 20 2 3 2 6" xfId="17463" xr:uid="{00000000-0005-0000-0000-0000AD080000}"/>
    <cellStyle name="Normal 20 2 3 2 7" xfId="19367" xr:uid="{00000000-0005-0000-0000-0000AE080000}"/>
    <cellStyle name="Normal 20 2 3 2_5h_Finance" xfId="4895" xr:uid="{00000000-0005-0000-0000-0000AF080000}"/>
    <cellStyle name="Normal 20 2 3 3" xfId="2768" xr:uid="{00000000-0005-0000-0000-0000B0080000}"/>
    <cellStyle name="Normal 20 2 3 3 2" xfId="10935" xr:uid="{00000000-0005-0000-0000-0000B1080000}"/>
    <cellStyle name="Normal 20 2 3 3_5h_Finance" xfId="4897" xr:uid="{00000000-0005-0000-0000-0000B2080000}"/>
    <cellStyle name="Normal 20 2 3 4" xfId="9031" xr:uid="{00000000-0005-0000-0000-0000B3080000}"/>
    <cellStyle name="Normal 20 2 3 5" xfId="13054" xr:uid="{00000000-0005-0000-0000-0000B4080000}"/>
    <cellStyle name="Normal 20 2 3 6" xfId="14892" xr:uid="{00000000-0005-0000-0000-0000B5080000}"/>
    <cellStyle name="Normal 20 2 3 7" xfId="16647" xr:uid="{00000000-0005-0000-0000-0000B6080000}"/>
    <cellStyle name="Normal 20 2 3 8" xfId="18551" xr:uid="{00000000-0005-0000-0000-0000B7080000}"/>
    <cellStyle name="Normal 20 2 3_5h_Finance" xfId="4894" xr:uid="{00000000-0005-0000-0000-0000B8080000}"/>
    <cellStyle name="Normal 20 2 4" xfId="1129" xr:uid="{00000000-0005-0000-0000-0000B9080000}"/>
    <cellStyle name="Normal 20 2 4 2" xfId="1951" xr:uid="{00000000-0005-0000-0000-0000BA080000}"/>
    <cellStyle name="Normal 20 2 4 2 2" xfId="3856" xr:uid="{00000000-0005-0000-0000-0000BB080000}"/>
    <cellStyle name="Normal 20 2 4 2 2 2" xfId="12023" xr:uid="{00000000-0005-0000-0000-0000BC080000}"/>
    <cellStyle name="Normal 20 2 4 2 2_5h_Finance" xfId="4900" xr:uid="{00000000-0005-0000-0000-0000BD080000}"/>
    <cellStyle name="Normal 20 2 4 2 3" xfId="10119" xr:uid="{00000000-0005-0000-0000-0000BE080000}"/>
    <cellStyle name="Normal 20 2 4 2 4" xfId="14145" xr:uid="{00000000-0005-0000-0000-0000BF080000}"/>
    <cellStyle name="Normal 20 2 4 2 5" xfId="15984" xr:uid="{00000000-0005-0000-0000-0000C0080000}"/>
    <cellStyle name="Normal 20 2 4 2 6" xfId="17735" xr:uid="{00000000-0005-0000-0000-0000C1080000}"/>
    <cellStyle name="Normal 20 2 4 2 7" xfId="19639" xr:uid="{00000000-0005-0000-0000-0000C2080000}"/>
    <cellStyle name="Normal 20 2 4 2_5h_Finance" xfId="4899" xr:uid="{00000000-0005-0000-0000-0000C3080000}"/>
    <cellStyle name="Normal 20 2 4 3" xfId="3040" xr:uid="{00000000-0005-0000-0000-0000C4080000}"/>
    <cellStyle name="Normal 20 2 4 3 2" xfId="11207" xr:uid="{00000000-0005-0000-0000-0000C5080000}"/>
    <cellStyle name="Normal 20 2 4 3_5h_Finance" xfId="4901" xr:uid="{00000000-0005-0000-0000-0000C6080000}"/>
    <cellStyle name="Normal 20 2 4 4" xfId="9303" xr:uid="{00000000-0005-0000-0000-0000C7080000}"/>
    <cellStyle name="Normal 20 2 4 5" xfId="13326" xr:uid="{00000000-0005-0000-0000-0000C8080000}"/>
    <cellStyle name="Normal 20 2 4 6" xfId="15164" xr:uid="{00000000-0005-0000-0000-0000C9080000}"/>
    <cellStyle name="Normal 20 2 4 7" xfId="16919" xr:uid="{00000000-0005-0000-0000-0000CA080000}"/>
    <cellStyle name="Normal 20 2 4 8" xfId="18823" xr:uid="{00000000-0005-0000-0000-0000CB080000}"/>
    <cellStyle name="Normal 20 2 4_5h_Finance" xfId="4898" xr:uid="{00000000-0005-0000-0000-0000CC080000}"/>
    <cellStyle name="Normal 20 2 5" xfId="1401" xr:uid="{00000000-0005-0000-0000-0000CD080000}"/>
    <cellStyle name="Normal 20 2 5 2" xfId="3312" xr:uid="{00000000-0005-0000-0000-0000CE080000}"/>
    <cellStyle name="Normal 20 2 5 2 2" xfId="11479" xr:uid="{00000000-0005-0000-0000-0000CF080000}"/>
    <cellStyle name="Normal 20 2 5 2_5h_Finance" xfId="4903" xr:uid="{00000000-0005-0000-0000-0000D0080000}"/>
    <cellStyle name="Normal 20 2 5 3" xfId="9575" xr:uid="{00000000-0005-0000-0000-0000D1080000}"/>
    <cellStyle name="Normal 20 2 5 4" xfId="13598" xr:uid="{00000000-0005-0000-0000-0000D2080000}"/>
    <cellStyle name="Normal 20 2 5 5" xfId="15436" xr:uid="{00000000-0005-0000-0000-0000D3080000}"/>
    <cellStyle name="Normal 20 2 5 6" xfId="17191" xr:uid="{00000000-0005-0000-0000-0000D4080000}"/>
    <cellStyle name="Normal 20 2 5 7" xfId="19095" xr:uid="{00000000-0005-0000-0000-0000D5080000}"/>
    <cellStyle name="Normal 20 2 5_5h_Finance" xfId="4902" xr:uid="{00000000-0005-0000-0000-0000D6080000}"/>
    <cellStyle name="Normal 20 2 6" xfId="2224" xr:uid="{00000000-0005-0000-0000-0000D7080000}"/>
    <cellStyle name="Normal 20 2 6 2" xfId="4128" xr:uid="{00000000-0005-0000-0000-0000D8080000}"/>
    <cellStyle name="Normal 20 2 6 2 2" xfId="12295" xr:uid="{00000000-0005-0000-0000-0000D9080000}"/>
    <cellStyle name="Normal 20 2 6 2_5h_Finance" xfId="4905" xr:uid="{00000000-0005-0000-0000-0000DA080000}"/>
    <cellStyle name="Normal 20 2 6 3" xfId="10391" xr:uid="{00000000-0005-0000-0000-0000DB080000}"/>
    <cellStyle name="Normal 20 2 6 4" xfId="14417" xr:uid="{00000000-0005-0000-0000-0000DC080000}"/>
    <cellStyle name="Normal 20 2 6 5" xfId="16257" xr:uid="{00000000-0005-0000-0000-0000DD080000}"/>
    <cellStyle name="Normal 20 2 6 6" xfId="18007" xr:uid="{00000000-0005-0000-0000-0000DE080000}"/>
    <cellStyle name="Normal 20 2 6 7" xfId="19911" xr:uid="{00000000-0005-0000-0000-0000DF080000}"/>
    <cellStyle name="Normal 20 2 6_5h_Finance" xfId="4904" xr:uid="{00000000-0005-0000-0000-0000E0080000}"/>
    <cellStyle name="Normal 20 2 7" xfId="508" xr:uid="{00000000-0005-0000-0000-0000E1080000}"/>
    <cellStyle name="Normal 20 2 7 2" xfId="8759" xr:uid="{00000000-0005-0000-0000-0000E2080000}"/>
    <cellStyle name="Normal 20 2 7_5h_Finance" xfId="4906" xr:uid="{00000000-0005-0000-0000-0000E3080000}"/>
    <cellStyle name="Normal 20 2 8" xfId="2496" xr:uid="{00000000-0005-0000-0000-0000E4080000}"/>
    <cellStyle name="Normal 20 2 8 2" xfId="10663" xr:uid="{00000000-0005-0000-0000-0000E5080000}"/>
    <cellStyle name="Normal 20 2 8_5h_Finance" xfId="4907" xr:uid="{00000000-0005-0000-0000-0000E6080000}"/>
    <cellStyle name="Normal 20 2 9" xfId="4400" xr:uid="{00000000-0005-0000-0000-0000E7080000}"/>
    <cellStyle name="Normal 20 2 9 2" xfId="12567" xr:uid="{00000000-0005-0000-0000-0000E8080000}"/>
    <cellStyle name="Normal 20 2 9_5h_Finance" xfId="4908" xr:uid="{00000000-0005-0000-0000-0000E9080000}"/>
    <cellStyle name="Normal 20 2_5h_Finance" xfId="4879" xr:uid="{00000000-0005-0000-0000-0000EA080000}"/>
    <cellStyle name="Normal 20 3" xfId="165" xr:uid="{00000000-0005-0000-0000-0000EB080000}"/>
    <cellStyle name="Normal 20 3 10" xfId="14803" xr:uid="{00000000-0005-0000-0000-0000EC080000}"/>
    <cellStyle name="Normal 20 3 11" xfId="18347" xr:uid="{00000000-0005-0000-0000-0000ED080000}"/>
    <cellStyle name="Normal 20 3 12" xfId="576" xr:uid="{00000000-0005-0000-0000-0000EE080000}"/>
    <cellStyle name="Normal 20 3 2" xfId="925" xr:uid="{00000000-0005-0000-0000-0000EF080000}"/>
    <cellStyle name="Normal 20 3 2 2" xfId="1747" xr:uid="{00000000-0005-0000-0000-0000F0080000}"/>
    <cellStyle name="Normal 20 3 2 2 2" xfId="3652" xr:uid="{00000000-0005-0000-0000-0000F1080000}"/>
    <cellStyle name="Normal 20 3 2 2 2 2" xfId="11819" xr:uid="{00000000-0005-0000-0000-0000F2080000}"/>
    <cellStyle name="Normal 20 3 2 2 2_5h_Finance" xfId="4912" xr:uid="{00000000-0005-0000-0000-0000F3080000}"/>
    <cellStyle name="Normal 20 3 2 2 3" xfId="9915" xr:uid="{00000000-0005-0000-0000-0000F4080000}"/>
    <cellStyle name="Normal 20 3 2 2 4" xfId="13941" xr:uid="{00000000-0005-0000-0000-0000F5080000}"/>
    <cellStyle name="Normal 20 3 2 2 5" xfId="15780" xr:uid="{00000000-0005-0000-0000-0000F6080000}"/>
    <cellStyle name="Normal 20 3 2 2 6" xfId="17531" xr:uid="{00000000-0005-0000-0000-0000F7080000}"/>
    <cellStyle name="Normal 20 3 2 2 7" xfId="19435" xr:uid="{00000000-0005-0000-0000-0000F8080000}"/>
    <cellStyle name="Normal 20 3 2 2_5h_Finance" xfId="4911" xr:uid="{00000000-0005-0000-0000-0000F9080000}"/>
    <cellStyle name="Normal 20 3 2 3" xfId="2836" xr:uid="{00000000-0005-0000-0000-0000FA080000}"/>
    <cellStyle name="Normal 20 3 2 3 2" xfId="11003" xr:uid="{00000000-0005-0000-0000-0000FB080000}"/>
    <cellStyle name="Normal 20 3 2 3_5h_Finance" xfId="4913" xr:uid="{00000000-0005-0000-0000-0000FC080000}"/>
    <cellStyle name="Normal 20 3 2 4" xfId="9099" xr:uid="{00000000-0005-0000-0000-0000FD080000}"/>
    <cellStyle name="Normal 20 3 2 5" xfId="13122" xr:uid="{00000000-0005-0000-0000-0000FE080000}"/>
    <cellStyle name="Normal 20 3 2 6" xfId="14960" xr:uid="{00000000-0005-0000-0000-0000FF080000}"/>
    <cellStyle name="Normal 20 3 2 7" xfId="16715" xr:uid="{00000000-0005-0000-0000-000000090000}"/>
    <cellStyle name="Normal 20 3 2 8" xfId="18619" xr:uid="{00000000-0005-0000-0000-000001090000}"/>
    <cellStyle name="Normal 20 3 2_5h_Finance" xfId="4910" xr:uid="{00000000-0005-0000-0000-000002090000}"/>
    <cellStyle name="Normal 20 3 3" xfId="1197" xr:uid="{00000000-0005-0000-0000-000003090000}"/>
    <cellStyle name="Normal 20 3 3 2" xfId="2019" xr:uid="{00000000-0005-0000-0000-000004090000}"/>
    <cellStyle name="Normal 20 3 3 2 2" xfId="3924" xr:uid="{00000000-0005-0000-0000-000005090000}"/>
    <cellStyle name="Normal 20 3 3 2 2 2" xfId="12091" xr:uid="{00000000-0005-0000-0000-000006090000}"/>
    <cellStyle name="Normal 20 3 3 2 2_5h_Finance" xfId="4916" xr:uid="{00000000-0005-0000-0000-000007090000}"/>
    <cellStyle name="Normal 20 3 3 2 3" xfId="10187" xr:uid="{00000000-0005-0000-0000-000008090000}"/>
    <cellStyle name="Normal 20 3 3 2 4" xfId="14213" xr:uid="{00000000-0005-0000-0000-000009090000}"/>
    <cellStyle name="Normal 20 3 3 2 5" xfId="16052" xr:uid="{00000000-0005-0000-0000-00000A090000}"/>
    <cellStyle name="Normal 20 3 3 2 6" xfId="17803" xr:uid="{00000000-0005-0000-0000-00000B090000}"/>
    <cellStyle name="Normal 20 3 3 2 7" xfId="19707" xr:uid="{00000000-0005-0000-0000-00000C090000}"/>
    <cellStyle name="Normal 20 3 3 2_5h_Finance" xfId="4915" xr:uid="{00000000-0005-0000-0000-00000D090000}"/>
    <cellStyle name="Normal 20 3 3 3" xfId="3108" xr:uid="{00000000-0005-0000-0000-00000E090000}"/>
    <cellStyle name="Normal 20 3 3 3 2" xfId="11275" xr:uid="{00000000-0005-0000-0000-00000F090000}"/>
    <cellStyle name="Normal 20 3 3 3_5h_Finance" xfId="4917" xr:uid="{00000000-0005-0000-0000-000010090000}"/>
    <cellStyle name="Normal 20 3 3 4" xfId="9371" xr:uid="{00000000-0005-0000-0000-000011090000}"/>
    <cellStyle name="Normal 20 3 3 5" xfId="13394" xr:uid="{00000000-0005-0000-0000-000012090000}"/>
    <cellStyle name="Normal 20 3 3 6" xfId="15232" xr:uid="{00000000-0005-0000-0000-000013090000}"/>
    <cellStyle name="Normal 20 3 3 7" xfId="16987" xr:uid="{00000000-0005-0000-0000-000014090000}"/>
    <cellStyle name="Normal 20 3 3 8" xfId="18891" xr:uid="{00000000-0005-0000-0000-000015090000}"/>
    <cellStyle name="Normal 20 3 3_5h_Finance" xfId="4914" xr:uid="{00000000-0005-0000-0000-000016090000}"/>
    <cellStyle name="Normal 20 3 4" xfId="1469" xr:uid="{00000000-0005-0000-0000-000017090000}"/>
    <cellStyle name="Normal 20 3 4 2" xfId="3380" xr:uid="{00000000-0005-0000-0000-000018090000}"/>
    <cellStyle name="Normal 20 3 4 2 2" xfId="11547" xr:uid="{00000000-0005-0000-0000-000019090000}"/>
    <cellStyle name="Normal 20 3 4 2_5h_Finance" xfId="4919" xr:uid="{00000000-0005-0000-0000-00001A090000}"/>
    <cellStyle name="Normal 20 3 4 3" xfId="9643" xr:uid="{00000000-0005-0000-0000-00001B090000}"/>
    <cellStyle name="Normal 20 3 4 4" xfId="13666" xr:uid="{00000000-0005-0000-0000-00001C090000}"/>
    <cellStyle name="Normal 20 3 4 5" xfId="15504" xr:uid="{00000000-0005-0000-0000-00001D090000}"/>
    <cellStyle name="Normal 20 3 4 6" xfId="17259" xr:uid="{00000000-0005-0000-0000-00001E090000}"/>
    <cellStyle name="Normal 20 3 4 7" xfId="19163" xr:uid="{00000000-0005-0000-0000-00001F090000}"/>
    <cellStyle name="Normal 20 3 4_5h_Finance" xfId="4918" xr:uid="{00000000-0005-0000-0000-000020090000}"/>
    <cellStyle name="Normal 20 3 5" xfId="2292" xr:uid="{00000000-0005-0000-0000-000021090000}"/>
    <cellStyle name="Normal 20 3 5 2" xfId="4196" xr:uid="{00000000-0005-0000-0000-000022090000}"/>
    <cellStyle name="Normal 20 3 5 2 2" xfId="12363" xr:uid="{00000000-0005-0000-0000-000023090000}"/>
    <cellStyle name="Normal 20 3 5 2_5h_Finance" xfId="4921" xr:uid="{00000000-0005-0000-0000-000024090000}"/>
    <cellStyle name="Normal 20 3 5 3" xfId="10459" xr:uid="{00000000-0005-0000-0000-000025090000}"/>
    <cellStyle name="Normal 20 3 5 4" xfId="14485" xr:uid="{00000000-0005-0000-0000-000026090000}"/>
    <cellStyle name="Normal 20 3 5 5" xfId="16325" xr:uid="{00000000-0005-0000-0000-000027090000}"/>
    <cellStyle name="Normal 20 3 5 6" xfId="18075" xr:uid="{00000000-0005-0000-0000-000028090000}"/>
    <cellStyle name="Normal 20 3 5 7" xfId="19979" xr:uid="{00000000-0005-0000-0000-000029090000}"/>
    <cellStyle name="Normal 20 3 5_5h_Finance" xfId="4920" xr:uid="{00000000-0005-0000-0000-00002A090000}"/>
    <cellStyle name="Normal 20 3 6" xfId="2564" xr:uid="{00000000-0005-0000-0000-00002B090000}"/>
    <cellStyle name="Normal 20 3 6 2" xfId="10731" xr:uid="{00000000-0005-0000-0000-00002C090000}"/>
    <cellStyle name="Normal 20 3 6_5h_Finance" xfId="4922" xr:uid="{00000000-0005-0000-0000-00002D090000}"/>
    <cellStyle name="Normal 20 3 7" xfId="8827" xr:uid="{00000000-0005-0000-0000-00002E090000}"/>
    <cellStyle name="Normal 20 3 8" xfId="12784" xr:uid="{00000000-0005-0000-0000-00002F090000}"/>
    <cellStyle name="Normal 20 3 9" xfId="14670" xr:uid="{00000000-0005-0000-0000-000030090000}"/>
    <cellStyle name="Normal 20 3_5h_Finance" xfId="4909" xr:uid="{00000000-0005-0000-0000-000031090000}"/>
    <cellStyle name="Normal 20 4" xfId="789" xr:uid="{00000000-0005-0000-0000-000032090000}"/>
    <cellStyle name="Normal 20 4 2" xfId="1611" xr:uid="{00000000-0005-0000-0000-000033090000}"/>
    <cellStyle name="Normal 20 4 2 2" xfId="3516" xr:uid="{00000000-0005-0000-0000-000034090000}"/>
    <cellStyle name="Normal 20 4 2 2 2" xfId="11683" xr:uid="{00000000-0005-0000-0000-000035090000}"/>
    <cellStyle name="Normal 20 4 2 2_5h_Finance" xfId="4925" xr:uid="{00000000-0005-0000-0000-000036090000}"/>
    <cellStyle name="Normal 20 4 2 3" xfId="9779" xr:uid="{00000000-0005-0000-0000-000037090000}"/>
    <cellStyle name="Normal 20 4 2 4" xfId="13805" xr:uid="{00000000-0005-0000-0000-000038090000}"/>
    <cellStyle name="Normal 20 4 2 5" xfId="15644" xr:uid="{00000000-0005-0000-0000-000039090000}"/>
    <cellStyle name="Normal 20 4 2 6" xfId="17395" xr:uid="{00000000-0005-0000-0000-00003A090000}"/>
    <cellStyle name="Normal 20 4 2 7" xfId="19299" xr:uid="{00000000-0005-0000-0000-00003B090000}"/>
    <cellStyle name="Normal 20 4 2_5h_Finance" xfId="4924" xr:uid="{00000000-0005-0000-0000-00003C090000}"/>
    <cellStyle name="Normal 20 4 3" xfId="2700" xr:uid="{00000000-0005-0000-0000-00003D090000}"/>
    <cellStyle name="Normal 20 4 3 2" xfId="10867" xr:uid="{00000000-0005-0000-0000-00003E090000}"/>
    <cellStyle name="Normal 20 4 3_5h_Finance" xfId="4926" xr:uid="{00000000-0005-0000-0000-00003F090000}"/>
    <cellStyle name="Normal 20 4 4" xfId="8963" xr:uid="{00000000-0005-0000-0000-000040090000}"/>
    <cellStyle name="Normal 20 4 5" xfId="12986" xr:uid="{00000000-0005-0000-0000-000041090000}"/>
    <cellStyle name="Normal 20 4 6" xfId="14824" xr:uid="{00000000-0005-0000-0000-000042090000}"/>
    <cellStyle name="Normal 20 4 7" xfId="16579" xr:uid="{00000000-0005-0000-0000-000043090000}"/>
    <cellStyle name="Normal 20 4 8" xfId="18483" xr:uid="{00000000-0005-0000-0000-000044090000}"/>
    <cellStyle name="Normal 20 4_5h_Finance" xfId="4923" xr:uid="{00000000-0005-0000-0000-000045090000}"/>
    <cellStyle name="Normal 20 5" xfId="1061" xr:uid="{00000000-0005-0000-0000-000046090000}"/>
    <cellStyle name="Normal 20 5 2" xfId="1883" xr:uid="{00000000-0005-0000-0000-000047090000}"/>
    <cellStyle name="Normal 20 5 2 2" xfId="3788" xr:uid="{00000000-0005-0000-0000-000048090000}"/>
    <cellStyle name="Normal 20 5 2 2 2" xfId="11955" xr:uid="{00000000-0005-0000-0000-000049090000}"/>
    <cellStyle name="Normal 20 5 2 2_5h_Finance" xfId="4929" xr:uid="{00000000-0005-0000-0000-00004A090000}"/>
    <cellStyle name="Normal 20 5 2 3" xfId="10051" xr:uid="{00000000-0005-0000-0000-00004B090000}"/>
    <cellStyle name="Normal 20 5 2 4" xfId="14077" xr:uid="{00000000-0005-0000-0000-00004C090000}"/>
    <cellStyle name="Normal 20 5 2 5" xfId="15916" xr:uid="{00000000-0005-0000-0000-00004D090000}"/>
    <cellStyle name="Normal 20 5 2 6" xfId="17667" xr:uid="{00000000-0005-0000-0000-00004E090000}"/>
    <cellStyle name="Normal 20 5 2 7" xfId="19571" xr:uid="{00000000-0005-0000-0000-00004F090000}"/>
    <cellStyle name="Normal 20 5 2_5h_Finance" xfId="4928" xr:uid="{00000000-0005-0000-0000-000050090000}"/>
    <cellStyle name="Normal 20 5 3" xfId="2972" xr:uid="{00000000-0005-0000-0000-000051090000}"/>
    <cellStyle name="Normal 20 5 3 2" xfId="11139" xr:uid="{00000000-0005-0000-0000-000052090000}"/>
    <cellStyle name="Normal 20 5 3_5h_Finance" xfId="4930" xr:uid="{00000000-0005-0000-0000-000053090000}"/>
    <cellStyle name="Normal 20 5 4" xfId="9235" xr:uid="{00000000-0005-0000-0000-000054090000}"/>
    <cellStyle name="Normal 20 5 5" xfId="13258" xr:uid="{00000000-0005-0000-0000-000055090000}"/>
    <cellStyle name="Normal 20 5 6" xfId="15096" xr:uid="{00000000-0005-0000-0000-000056090000}"/>
    <cellStyle name="Normal 20 5 7" xfId="16851" xr:uid="{00000000-0005-0000-0000-000057090000}"/>
    <cellStyle name="Normal 20 5 8" xfId="18755" xr:uid="{00000000-0005-0000-0000-000058090000}"/>
    <cellStyle name="Normal 20 5_5h_Finance" xfId="4927" xr:uid="{00000000-0005-0000-0000-000059090000}"/>
    <cellStyle name="Normal 20 6" xfId="1333" xr:uid="{00000000-0005-0000-0000-00005A090000}"/>
    <cellStyle name="Normal 20 6 2" xfId="3244" xr:uid="{00000000-0005-0000-0000-00005B090000}"/>
    <cellStyle name="Normal 20 6 2 2" xfId="11411" xr:uid="{00000000-0005-0000-0000-00005C090000}"/>
    <cellStyle name="Normal 20 6 2_5h_Finance" xfId="4932" xr:uid="{00000000-0005-0000-0000-00005D090000}"/>
    <cellStyle name="Normal 20 6 3" xfId="9507" xr:uid="{00000000-0005-0000-0000-00005E090000}"/>
    <cellStyle name="Normal 20 6 4" xfId="13530" xr:uid="{00000000-0005-0000-0000-00005F090000}"/>
    <cellStyle name="Normal 20 6 5" xfId="15368" xr:uid="{00000000-0005-0000-0000-000060090000}"/>
    <cellStyle name="Normal 20 6 6" xfId="17123" xr:uid="{00000000-0005-0000-0000-000061090000}"/>
    <cellStyle name="Normal 20 6 7" xfId="19027" xr:uid="{00000000-0005-0000-0000-000062090000}"/>
    <cellStyle name="Normal 20 6_5h_Finance" xfId="4931" xr:uid="{00000000-0005-0000-0000-000063090000}"/>
    <cellStyle name="Normal 20 7" xfId="2156" xr:uid="{00000000-0005-0000-0000-000064090000}"/>
    <cellStyle name="Normal 20 7 2" xfId="4060" xr:uid="{00000000-0005-0000-0000-000065090000}"/>
    <cellStyle name="Normal 20 7 2 2" xfId="12227" xr:uid="{00000000-0005-0000-0000-000066090000}"/>
    <cellStyle name="Normal 20 7 2_5h_Finance" xfId="4934" xr:uid="{00000000-0005-0000-0000-000067090000}"/>
    <cellStyle name="Normal 20 7 3" xfId="10323" xr:uid="{00000000-0005-0000-0000-000068090000}"/>
    <cellStyle name="Normal 20 7 4" xfId="14349" xr:uid="{00000000-0005-0000-0000-000069090000}"/>
    <cellStyle name="Normal 20 7 5" xfId="16189" xr:uid="{00000000-0005-0000-0000-00006A090000}"/>
    <cellStyle name="Normal 20 7 6" xfId="17939" xr:uid="{00000000-0005-0000-0000-00006B090000}"/>
    <cellStyle name="Normal 20 7 7" xfId="19843" xr:uid="{00000000-0005-0000-0000-00006C090000}"/>
    <cellStyle name="Normal 20 7_5h_Finance" xfId="4933" xr:uid="{00000000-0005-0000-0000-00006D090000}"/>
    <cellStyle name="Normal 20 8" xfId="440" xr:uid="{00000000-0005-0000-0000-00006E090000}"/>
    <cellStyle name="Normal 20 8 2" xfId="8691" xr:uid="{00000000-0005-0000-0000-00006F090000}"/>
    <cellStyle name="Normal 20 8_5h_Finance" xfId="4935" xr:uid="{00000000-0005-0000-0000-000070090000}"/>
    <cellStyle name="Normal 20 9" xfId="2428" xr:uid="{00000000-0005-0000-0000-000071090000}"/>
    <cellStyle name="Normal 20 9 2" xfId="10595" xr:uid="{00000000-0005-0000-0000-000072090000}"/>
    <cellStyle name="Normal 20 9_5h_Finance" xfId="4936" xr:uid="{00000000-0005-0000-0000-000073090000}"/>
    <cellStyle name="Normal 20_5h_Finance" xfId="4877" xr:uid="{00000000-0005-0000-0000-000074090000}"/>
    <cellStyle name="Normal 21" xfId="26" xr:uid="{00000000-0005-0000-0000-000075090000}"/>
    <cellStyle name="Normal 21 10" xfId="4329" xr:uid="{00000000-0005-0000-0000-000076090000}"/>
    <cellStyle name="Normal 21 10 2" xfId="12496" xr:uid="{00000000-0005-0000-0000-000077090000}"/>
    <cellStyle name="Normal 21 10_5h_Finance" xfId="4938" xr:uid="{00000000-0005-0000-0000-000078090000}"/>
    <cellStyle name="Normal 21 11" xfId="8552" xr:uid="{00000000-0005-0000-0000-000079090000}"/>
    <cellStyle name="Normal 21 12" xfId="12644" xr:uid="{00000000-0005-0000-0000-00007A090000}"/>
    <cellStyle name="Normal 21 13" xfId="12910" xr:uid="{00000000-0005-0000-0000-00007B090000}"/>
    <cellStyle name="Normal 21 14" xfId="15630" xr:uid="{00000000-0005-0000-0000-00007C090000}"/>
    <cellStyle name="Normal 21 15" xfId="18208" xr:uid="{00000000-0005-0000-0000-00007D090000}"/>
    <cellStyle name="Normal 21 16" xfId="298" xr:uid="{00000000-0005-0000-0000-00007E090000}"/>
    <cellStyle name="Normal 21 2" xfId="94" xr:uid="{00000000-0005-0000-0000-00007F090000}"/>
    <cellStyle name="Normal 21 2 10" xfId="8620" xr:uid="{00000000-0005-0000-0000-000080090000}"/>
    <cellStyle name="Normal 21 2 11" xfId="12712" xr:uid="{00000000-0005-0000-0000-000081090000}"/>
    <cellStyle name="Normal 21 2 12" xfId="18276" xr:uid="{00000000-0005-0000-0000-000082090000}"/>
    <cellStyle name="Normal 21 2 13" xfId="367" xr:uid="{00000000-0005-0000-0000-000083090000}"/>
    <cellStyle name="Normal 21 2 2" xfId="230" xr:uid="{00000000-0005-0000-0000-000084090000}"/>
    <cellStyle name="Normal 21 2 2 10" xfId="16508" xr:uid="{00000000-0005-0000-0000-000085090000}"/>
    <cellStyle name="Normal 21 2 2 11" xfId="18412" xr:uid="{00000000-0005-0000-0000-000086090000}"/>
    <cellStyle name="Normal 21 2 2 12" xfId="641" xr:uid="{00000000-0005-0000-0000-000087090000}"/>
    <cellStyle name="Normal 21 2 2 2" xfId="990" xr:uid="{00000000-0005-0000-0000-000088090000}"/>
    <cellStyle name="Normal 21 2 2 2 2" xfId="1812" xr:uid="{00000000-0005-0000-0000-000089090000}"/>
    <cellStyle name="Normal 21 2 2 2 2 2" xfId="3717" xr:uid="{00000000-0005-0000-0000-00008A090000}"/>
    <cellStyle name="Normal 21 2 2 2 2 2 2" xfId="11884" xr:uid="{00000000-0005-0000-0000-00008B090000}"/>
    <cellStyle name="Normal 21 2 2 2 2 2_5h_Finance" xfId="4943" xr:uid="{00000000-0005-0000-0000-00008C090000}"/>
    <cellStyle name="Normal 21 2 2 2 2 3" xfId="9980" xr:uid="{00000000-0005-0000-0000-00008D090000}"/>
    <cellStyle name="Normal 21 2 2 2 2 4" xfId="14006" xr:uid="{00000000-0005-0000-0000-00008E090000}"/>
    <cellStyle name="Normal 21 2 2 2 2 5" xfId="15845" xr:uid="{00000000-0005-0000-0000-00008F090000}"/>
    <cellStyle name="Normal 21 2 2 2 2 6" xfId="17596" xr:uid="{00000000-0005-0000-0000-000090090000}"/>
    <cellStyle name="Normal 21 2 2 2 2 7" xfId="19500" xr:uid="{00000000-0005-0000-0000-000091090000}"/>
    <cellStyle name="Normal 21 2 2 2 2_5h_Finance" xfId="4942" xr:uid="{00000000-0005-0000-0000-000092090000}"/>
    <cellStyle name="Normal 21 2 2 2 3" xfId="2901" xr:uid="{00000000-0005-0000-0000-000093090000}"/>
    <cellStyle name="Normal 21 2 2 2 3 2" xfId="11068" xr:uid="{00000000-0005-0000-0000-000094090000}"/>
    <cellStyle name="Normal 21 2 2 2 3_5h_Finance" xfId="4944" xr:uid="{00000000-0005-0000-0000-000095090000}"/>
    <cellStyle name="Normal 21 2 2 2 4" xfId="9164" xr:uid="{00000000-0005-0000-0000-000096090000}"/>
    <cellStyle name="Normal 21 2 2 2 5" xfId="13187" xr:uid="{00000000-0005-0000-0000-000097090000}"/>
    <cellStyle name="Normal 21 2 2 2 6" xfId="15025" xr:uid="{00000000-0005-0000-0000-000098090000}"/>
    <cellStyle name="Normal 21 2 2 2 7" xfId="16780" xr:uid="{00000000-0005-0000-0000-000099090000}"/>
    <cellStyle name="Normal 21 2 2 2 8" xfId="18684" xr:uid="{00000000-0005-0000-0000-00009A090000}"/>
    <cellStyle name="Normal 21 2 2 2_5h_Finance" xfId="4941" xr:uid="{00000000-0005-0000-0000-00009B090000}"/>
    <cellStyle name="Normal 21 2 2 3" xfId="1262" xr:uid="{00000000-0005-0000-0000-00009C090000}"/>
    <cellStyle name="Normal 21 2 2 3 2" xfId="2084" xr:uid="{00000000-0005-0000-0000-00009D090000}"/>
    <cellStyle name="Normal 21 2 2 3 2 2" xfId="3989" xr:uid="{00000000-0005-0000-0000-00009E090000}"/>
    <cellStyle name="Normal 21 2 2 3 2 2 2" xfId="12156" xr:uid="{00000000-0005-0000-0000-00009F090000}"/>
    <cellStyle name="Normal 21 2 2 3 2 2_5h_Finance" xfId="4947" xr:uid="{00000000-0005-0000-0000-0000A0090000}"/>
    <cellStyle name="Normal 21 2 2 3 2 3" xfId="10252" xr:uid="{00000000-0005-0000-0000-0000A1090000}"/>
    <cellStyle name="Normal 21 2 2 3 2 4" xfId="14278" xr:uid="{00000000-0005-0000-0000-0000A2090000}"/>
    <cellStyle name="Normal 21 2 2 3 2 5" xfId="16117" xr:uid="{00000000-0005-0000-0000-0000A3090000}"/>
    <cellStyle name="Normal 21 2 2 3 2 6" xfId="17868" xr:uid="{00000000-0005-0000-0000-0000A4090000}"/>
    <cellStyle name="Normal 21 2 2 3 2 7" xfId="19772" xr:uid="{00000000-0005-0000-0000-0000A5090000}"/>
    <cellStyle name="Normal 21 2 2 3 2_5h_Finance" xfId="4946" xr:uid="{00000000-0005-0000-0000-0000A6090000}"/>
    <cellStyle name="Normal 21 2 2 3 3" xfId="3173" xr:uid="{00000000-0005-0000-0000-0000A7090000}"/>
    <cellStyle name="Normal 21 2 2 3 3 2" xfId="11340" xr:uid="{00000000-0005-0000-0000-0000A8090000}"/>
    <cellStyle name="Normal 21 2 2 3 3_5h_Finance" xfId="4948" xr:uid="{00000000-0005-0000-0000-0000A9090000}"/>
    <cellStyle name="Normal 21 2 2 3 4" xfId="9436" xr:uid="{00000000-0005-0000-0000-0000AA090000}"/>
    <cellStyle name="Normal 21 2 2 3 5" xfId="13459" xr:uid="{00000000-0005-0000-0000-0000AB090000}"/>
    <cellStyle name="Normal 21 2 2 3 6" xfId="15297" xr:uid="{00000000-0005-0000-0000-0000AC090000}"/>
    <cellStyle name="Normal 21 2 2 3 7" xfId="17052" xr:uid="{00000000-0005-0000-0000-0000AD090000}"/>
    <cellStyle name="Normal 21 2 2 3 8" xfId="18956" xr:uid="{00000000-0005-0000-0000-0000AE090000}"/>
    <cellStyle name="Normal 21 2 2 3_5h_Finance" xfId="4945" xr:uid="{00000000-0005-0000-0000-0000AF090000}"/>
    <cellStyle name="Normal 21 2 2 4" xfId="1534" xr:uid="{00000000-0005-0000-0000-0000B0090000}"/>
    <cellStyle name="Normal 21 2 2 4 2" xfId="3445" xr:uid="{00000000-0005-0000-0000-0000B1090000}"/>
    <cellStyle name="Normal 21 2 2 4 2 2" xfId="11612" xr:uid="{00000000-0005-0000-0000-0000B2090000}"/>
    <cellStyle name="Normal 21 2 2 4 2_5h_Finance" xfId="4950" xr:uid="{00000000-0005-0000-0000-0000B3090000}"/>
    <cellStyle name="Normal 21 2 2 4 3" xfId="9708" xr:uid="{00000000-0005-0000-0000-0000B4090000}"/>
    <cellStyle name="Normal 21 2 2 4 4" xfId="13731" xr:uid="{00000000-0005-0000-0000-0000B5090000}"/>
    <cellStyle name="Normal 21 2 2 4 5" xfId="15569" xr:uid="{00000000-0005-0000-0000-0000B6090000}"/>
    <cellStyle name="Normal 21 2 2 4 6" xfId="17324" xr:uid="{00000000-0005-0000-0000-0000B7090000}"/>
    <cellStyle name="Normal 21 2 2 4 7" xfId="19228" xr:uid="{00000000-0005-0000-0000-0000B8090000}"/>
    <cellStyle name="Normal 21 2 2 4_5h_Finance" xfId="4949" xr:uid="{00000000-0005-0000-0000-0000B9090000}"/>
    <cellStyle name="Normal 21 2 2 5" xfId="2357" xr:uid="{00000000-0005-0000-0000-0000BA090000}"/>
    <cellStyle name="Normal 21 2 2 5 2" xfId="4261" xr:uid="{00000000-0005-0000-0000-0000BB090000}"/>
    <cellStyle name="Normal 21 2 2 5 2 2" xfId="12428" xr:uid="{00000000-0005-0000-0000-0000BC090000}"/>
    <cellStyle name="Normal 21 2 2 5 2_5h_Finance" xfId="4952" xr:uid="{00000000-0005-0000-0000-0000BD090000}"/>
    <cellStyle name="Normal 21 2 2 5 3" xfId="10524" xr:uid="{00000000-0005-0000-0000-0000BE090000}"/>
    <cellStyle name="Normal 21 2 2 5 4" xfId="14550" xr:uid="{00000000-0005-0000-0000-0000BF090000}"/>
    <cellStyle name="Normal 21 2 2 5 5" xfId="16390" xr:uid="{00000000-0005-0000-0000-0000C0090000}"/>
    <cellStyle name="Normal 21 2 2 5 6" xfId="18140" xr:uid="{00000000-0005-0000-0000-0000C1090000}"/>
    <cellStyle name="Normal 21 2 2 5 7" xfId="20044" xr:uid="{00000000-0005-0000-0000-0000C2090000}"/>
    <cellStyle name="Normal 21 2 2 5_5h_Finance" xfId="4951" xr:uid="{00000000-0005-0000-0000-0000C3090000}"/>
    <cellStyle name="Normal 21 2 2 6" xfId="2629" xr:uid="{00000000-0005-0000-0000-0000C4090000}"/>
    <cellStyle name="Normal 21 2 2 6 2" xfId="10796" xr:uid="{00000000-0005-0000-0000-0000C5090000}"/>
    <cellStyle name="Normal 21 2 2 6_5h_Finance" xfId="4953" xr:uid="{00000000-0005-0000-0000-0000C6090000}"/>
    <cellStyle name="Normal 21 2 2 7" xfId="8892" xr:uid="{00000000-0005-0000-0000-0000C7090000}"/>
    <cellStyle name="Normal 21 2 2 8" xfId="12849" xr:uid="{00000000-0005-0000-0000-0000C8090000}"/>
    <cellStyle name="Normal 21 2 2 9" xfId="14735" xr:uid="{00000000-0005-0000-0000-0000C9090000}"/>
    <cellStyle name="Normal 21 2 2_5h_Finance" xfId="4940" xr:uid="{00000000-0005-0000-0000-0000CA090000}"/>
    <cellStyle name="Normal 21 2 3" xfId="854" xr:uid="{00000000-0005-0000-0000-0000CB090000}"/>
    <cellStyle name="Normal 21 2 3 2" xfId="1676" xr:uid="{00000000-0005-0000-0000-0000CC090000}"/>
    <cellStyle name="Normal 21 2 3 2 2" xfId="3581" xr:uid="{00000000-0005-0000-0000-0000CD090000}"/>
    <cellStyle name="Normal 21 2 3 2 2 2" xfId="11748" xr:uid="{00000000-0005-0000-0000-0000CE090000}"/>
    <cellStyle name="Normal 21 2 3 2 2_5h_Finance" xfId="4956" xr:uid="{00000000-0005-0000-0000-0000CF090000}"/>
    <cellStyle name="Normal 21 2 3 2 3" xfId="9844" xr:uid="{00000000-0005-0000-0000-0000D0090000}"/>
    <cellStyle name="Normal 21 2 3 2 4" xfId="13870" xr:uid="{00000000-0005-0000-0000-0000D1090000}"/>
    <cellStyle name="Normal 21 2 3 2 5" xfId="15709" xr:uid="{00000000-0005-0000-0000-0000D2090000}"/>
    <cellStyle name="Normal 21 2 3 2 6" xfId="17460" xr:uid="{00000000-0005-0000-0000-0000D3090000}"/>
    <cellStyle name="Normal 21 2 3 2 7" xfId="19364" xr:uid="{00000000-0005-0000-0000-0000D4090000}"/>
    <cellStyle name="Normal 21 2 3 2_5h_Finance" xfId="4955" xr:uid="{00000000-0005-0000-0000-0000D5090000}"/>
    <cellStyle name="Normal 21 2 3 3" xfId="2765" xr:uid="{00000000-0005-0000-0000-0000D6090000}"/>
    <cellStyle name="Normal 21 2 3 3 2" xfId="10932" xr:uid="{00000000-0005-0000-0000-0000D7090000}"/>
    <cellStyle name="Normal 21 2 3 3_5h_Finance" xfId="4957" xr:uid="{00000000-0005-0000-0000-0000D8090000}"/>
    <cellStyle name="Normal 21 2 3 4" xfId="9028" xr:uid="{00000000-0005-0000-0000-0000D9090000}"/>
    <cellStyle name="Normal 21 2 3 5" xfId="13051" xr:uid="{00000000-0005-0000-0000-0000DA090000}"/>
    <cellStyle name="Normal 21 2 3 6" xfId="14889" xr:uid="{00000000-0005-0000-0000-0000DB090000}"/>
    <cellStyle name="Normal 21 2 3 7" xfId="16644" xr:uid="{00000000-0005-0000-0000-0000DC090000}"/>
    <cellStyle name="Normal 21 2 3 8" xfId="18548" xr:uid="{00000000-0005-0000-0000-0000DD090000}"/>
    <cellStyle name="Normal 21 2 3_5h_Finance" xfId="4954" xr:uid="{00000000-0005-0000-0000-0000DE090000}"/>
    <cellStyle name="Normal 21 2 4" xfId="1126" xr:uid="{00000000-0005-0000-0000-0000DF090000}"/>
    <cellStyle name="Normal 21 2 4 2" xfId="1948" xr:uid="{00000000-0005-0000-0000-0000E0090000}"/>
    <cellStyle name="Normal 21 2 4 2 2" xfId="3853" xr:uid="{00000000-0005-0000-0000-0000E1090000}"/>
    <cellStyle name="Normal 21 2 4 2 2 2" xfId="12020" xr:uid="{00000000-0005-0000-0000-0000E2090000}"/>
    <cellStyle name="Normal 21 2 4 2 2_5h_Finance" xfId="4960" xr:uid="{00000000-0005-0000-0000-0000E3090000}"/>
    <cellStyle name="Normal 21 2 4 2 3" xfId="10116" xr:uid="{00000000-0005-0000-0000-0000E4090000}"/>
    <cellStyle name="Normal 21 2 4 2 4" xfId="14142" xr:uid="{00000000-0005-0000-0000-0000E5090000}"/>
    <cellStyle name="Normal 21 2 4 2 5" xfId="15981" xr:uid="{00000000-0005-0000-0000-0000E6090000}"/>
    <cellStyle name="Normal 21 2 4 2 6" xfId="17732" xr:uid="{00000000-0005-0000-0000-0000E7090000}"/>
    <cellStyle name="Normal 21 2 4 2 7" xfId="19636" xr:uid="{00000000-0005-0000-0000-0000E8090000}"/>
    <cellStyle name="Normal 21 2 4 2_5h_Finance" xfId="4959" xr:uid="{00000000-0005-0000-0000-0000E9090000}"/>
    <cellStyle name="Normal 21 2 4 3" xfId="3037" xr:uid="{00000000-0005-0000-0000-0000EA090000}"/>
    <cellStyle name="Normal 21 2 4 3 2" xfId="11204" xr:uid="{00000000-0005-0000-0000-0000EB090000}"/>
    <cellStyle name="Normal 21 2 4 3_5h_Finance" xfId="4961" xr:uid="{00000000-0005-0000-0000-0000EC090000}"/>
    <cellStyle name="Normal 21 2 4 4" xfId="9300" xr:uid="{00000000-0005-0000-0000-0000ED090000}"/>
    <cellStyle name="Normal 21 2 4 5" xfId="13323" xr:uid="{00000000-0005-0000-0000-0000EE090000}"/>
    <cellStyle name="Normal 21 2 4 6" xfId="15161" xr:uid="{00000000-0005-0000-0000-0000EF090000}"/>
    <cellStyle name="Normal 21 2 4 7" xfId="16916" xr:uid="{00000000-0005-0000-0000-0000F0090000}"/>
    <cellStyle name="Normal 21 2 4 8" xfId="18820" xr:uid="{00000000-0005-0000-0000-0000F1090000}"/>
    <cellStyle name="Normal 21 2 4_5h_Finance" xfId="4958" xr:uid="{00000000-0005-0000-0000-0000F2090000}"/>
    <cellStyle name="Normal 21 2 5" xfId="1398" xr:uid="{00000000-0005-0000-0000-0000F3090000}"/>
    <cellStyle name="Normal 21 2 5 2" xfId="3309" xr:uid="{00000000-0005-0000-0000-0000F4090000}"/>
    <cellStyle name="Normal 21 2 5 2 2" xfId="11476" xr:uid="{00000000-0005-0000-0000-0000F5090000}"/>
    <cellStyle name="Normal 21 2 5 2_5h_Finance" xfId="4963" xr:uid="{00000000-0005-0000-0000-0000F6090000}"/>
    <cellStyle name="Normal 21 2 5 3" xfId="9572" xr:uid="{00000000-0005-0000-0000-0000F7090000}"/>
    <cellStyle name="Normal 21 2 5 4" xfId="13595" xr:uid="{00000000-0005-0000-0000-0000F8090000}"/>
    <cellStyle name="Normal 21 2 5 5" xfId="15433" xr:uid="{00000000-0005-0000-0000-0000F9090000}"/>
    <cellStyle name="Normal 21 2 5 6" xfId="17188" xr:uid="{00000000-0005-0000-0000-0000FA090000}"/>
    <cellStyle name="Normal 21 2 5 7" xfId="19092" xr:uid="{00000000-0005-0000-0000-0000FB090000}"/>
    <cellStyle name="Normal 21 2 5_5h_Finance" xfId="4962" xr:uid="{00000000-0005-0000-0000-0000FC090000}"/>
    <cellStyle name="Normal 21 2 6" xfId="2221" xr:uid="{00000000-0005-0000-0000-0000FD090000}"/>
    <cellStyle name="Normal 21 2 6 2" xfId="4125" xr:uid="{00000000-0005-0000-0000-0000FE090000}"/>
    <cellStyle name="Normal 21 2 6 2 2" xfId="12292" xr:uid="{00000000-0005-0000-0000-0000FF090000}"/>
    <cellStyle name="Normal 21 2 6 2_5h_Finance" xfId="4965" xr:uid="{00000000-0005-0000-0000-0000000A0000}"/>
    <cellStyle name="Normal 21 2 6 3" xfId="10388" xr:uid="{00000000-0005-0000-0000-0000010A0000}"/>
    <cellStyle name="Normal 21 2 6 4" xfId="14414" xr:uid="{00000000-0005-0000-0000-0000020A0000}"/>
    <cellStyle name="Normal 21 2 6 5" xfId="16254" xr:uid="{00000000-0005-0000-0000-0000030A0000}"/>
    <cellStyle name="Normal 21 2 6 6" xfId="18004" xr:uid="{00000000-0005-0000-0000-0000040A0000}"/>
    <cellStyle name="Normal 21 2 6 7" xfId="19908" xr:uid="{00000000-0005-0000-0000-0000050A0000}"/>
    <cellStyle name="Normal 21 2 6_5h_Finance" xfId="4964" xr:uid="{00000000-0005-0000-0000-0000060A0000}"/>
    <cellStyle name="Normal 21 2 7" xfId="505" xr:uid="{00000000-0005-0000-0000-0000070A0000}"/>
    <cellStyle name="Normal 21 2 7 2" xfId="8756" xr:uid="{00000000-0005-0000-0000-0000080A0000}"/>
    <cellStyle name="Normal 21 2 7_5h_Finance" xfId="4966" xr:uid="{00000000-0005-0000-0000-0000090A0000}"/>
    <cellStyle name="Normal 21 2 8" xfId="2493" xr:uid="{00000000-0005-0000-0000-00000A0A0000}"/>
    <cellStyle name="Normal 21 2 8 2" xfId="10660" xr:uid="{00000000-0005-0000-0000-00000B0A0000}"/>
    <cellStyle name="Normal 21 2 8_5h_Finance" xfId="4967" xr:uid="{00000000-0005-0000-0000-00000C0A0000}"/>
    <cellStyle name="Normal 21 2 9" xfId="4397" xr:uid="{00000000-0005-0000-0000-00000D0A0000}"/>
    <cellStyle name="Normal 21 2 9 2" xfId="12564" xr:uid="{00000000-0005-0000-0000-00000E0A0000}"/>
    <cellStyle name="Normal 21 2 9_5h_Finance" xfId="4968" xr:uid="{00000000-0005-0000-0000-00000F0A0000}"/>
    <cellStyle name="Normal 21 2_5h_Finance" xfId="4939" xr:uid="{00000000-0005-0000-0000-0000100A0000}"/>
    <cellStyle name="Normal 21 3" xfId="162" xr:uid="{00000000-0005-0000-0000-0000110A0000}"/>
    <cellStyle name="Normal 21 3 10" xfId="14805" xr:uid="{00000000-0005-0000-0000-0000120A0000}"/>
    <cellStyle name="Normal 21 3 11" xfId="18344" xr:uid="{00000000-0005-0000-0000-0000130A0000}"/>
    <cellStyle name="Normal 21 3 12" xfId="573" xr:uid="{00000000-0005-0000-0000-0000140A0000}"/>
    <cellStyle name="Normal 21 3 2" xfId="922" xr:uid="{00000000-0005-0000-0000-0000150A0000}"/>
    <cellStyle name="Normal 21 3 2 2" xfId="1744" xr:uid="{00000000-0005-0000-0000-0000160A0000}"/>
    <cellStyle name="Normal 21 3 2 2 2" xfId="3649" xr:uid="{00000000-0005-0000-0000-0000170A0000}"/>
    <cellStyle name="Normal 21 3 2 2 2 2" xfId="11816" xr:uid="{00000000-0005-0000-0000-0000180A0000}"/>
    <cellStyle name="Normal 21 3 2 2 2_5h_Finance" xfId="4972" xr:uid="{00000000-0005-0000-0000-0000190A0000}"/>
    <cellStyle name="Normal 21 3 2 2 3" xfId="9912" xr:uid="{00000000-0005-0000-0000-00001A0A0000}"/>
    <cellStyle name="Normal 21 3 2 2 4" xfId="13938" xr:uid="{00000000-0005-0000-0000-00001B0A0000}"/>
    <cellStyle name="Normal 21 3 2 2 5" xfId="15777" xr:uid="{00000000-0005-0000-0000-00001C0A0000}"/>
    <cellStyle name="Normal 21 3 2 2 6" xfId="17528" xr:uid="{00000000-0005-0000-0000-00001D0A0000}"/>
    <cellStyle name="Normal 21 3 2 2 7" xfId="19432" xr:uid="{00000000-0005-0000-0000-00001E0A0000}"/>
    <cellStyle name="Normal 21 3 2 2_5h_Finance" xfId="4971" xr:uid="{00000000-0005-0000-0000-00001F0A0000}"/>
    <cellStyle name="Normal 21 3 2 3" xfId="2833" xr:uid="{00000000-0005-0000-0000-0000200A0000}"/>
    <cellStyle name="Normal 21 3 2 3 2" xfId="11000" xr:uid="{00000000-0005-0000-0000-0000210A0000}"/>
    <cellStyle name="Normal 21 3 2 3_5h_Finance" xfId="4973" xr:uid="{00000000-0005-0000-0000-0000220A0000}"/>
    <cellStyle name="Normal 21 3 2 4" xfId="9096" xr:uid="{00000000-0005-0000-0000-0000230A0000}"/>
    <cellStyle name="Normal 21 3 2 5" xfId="13119" xr:uid="{00000000-0005-0000-0000-0000240A0000}"/>
    <cellStyle name="Normal 21 3 2 6" xfId="14957" xr:uid="{00000000-0005-0000-0000-0000250A0000}"/>
    <cellStyle name="Normal 21 3 2 7" xfId="16712" xr:uid="{00000000-0005-0000-0000-0000260A0000}"/>
    <cellStyle name="Normal 21 3 2 8" xfId="18616" xr:uid="{00000000-0005-0000-0000-0000270A0000}"/>
    <cellStyle name="Normal 21 3 2_5h_Finance" xfId="4970" xr:uid="{00000000-0005-0000-0000-0000280A0000}"/>
    <cellStyle name="Normal 21 3 3" xfId="1194" xr:uid="{00000000-0005-0000-0000-0000290A0000}"/>
    <cellStyle name="Normal 21 3 3 2" xfId="2016" xr:uid="{00000000-0005-0000-0000-00002A0A0000}"/>
    <cellStyle name="Normal 21 3 3 2 2" xfId="3921" xr:uid="{00000000-0005-0000-0000-00002B0A0000}"/>
    <cellStyle name="Normal 21 3 3 2 2 2" xfId="12088" xr:uid="{00000000-0005-0000-0000-00002C0A0000}"/>
    <cellStyle name="Normal 21 3 3 2 2_5h_Finance" xfId="4976" xr:uid="{00000000-0005-0000-0000-00002D0A0000}"/>
    <cellStyle name="Normal 21 3 3 2 3" xfId="10184" xr:uid="{00000000-0005-0000-0000-00002E0A0000}"/>
    <cellStyle name="Normal 21 3 3 2 4" xfId="14210" xr:uid="{00000000-0005-0000-0000-00002F0A0000}"/>
    <cellStyle name="Normal 21 3 3 2 5" xfId="16049" xr:uid="{00000000-0005-0000-0000-0000300A0000}"/>
    <cellStyle name="Normal 21 3 3 2 6" xfId="17800" xr:uid="{00000000-0005-0000-0000-0000310A0000}"/>
    <cellStyle name="Normal 21 3 3 2 7" xfId="19704" xr:uid="{00000000-0005-0000-0000-0000320A0000}"/>
    <cellStyle name="Normal 21 3 3 2_5h_Finance" xfId="4975" xr:uid="{00000000-0005-0000-0000-0000330A0000}"/>
    <cellStyle name="Normal 21 3 3 3" xfId="3105" xr:uid="{00000000-0005-0000-0000-0000340A0000}"/>
    <cellStyle name="Normal 21 3 3 3 2" xfId="11272" xr:uid="{00000000-0005-0000-0000-0000350A0000}"/>
    <cellStyle name="Normal 21 3 3 3_5h_Finance" xfId="4977" xr:uid="{00000000-0005-0000-0000-0000360A0000}"/>
    <cellStyle name="Normal 21 3 3 4" xfId="9368" xr:uid="{00000000-0005-0000-0000-0000370A0000}"/>
    <cellStyle name="Normal 21 3 3 5" xfId="13391" xr:uid="{00000000-0005-0000-0000-0000380A0000}"/>
    <cellStyle name="Normal 21 3 3 6" xfId="15229" xr:uid="{00000000-0005-0000-0000-0000390A0000}"/>
    <cellStyle name="Normal 21 3 3 7" xfId="16984" xr:uid="{00000000-0005-0000-0000-00003A0A0000}"/>
    <cellStyle name="Normal 21 3 3 8" xfId="18888" xr:uid="{00000000-0005-0000-0000-00003B0A0000}"/>
    <cellStyle name="Normal 21 3 3_5h_Finance" xfId="4974" xr:uid="{00000000-0005-0000-0000-00003C0A0000}"/>
    <cellStyle name="Normal 21 3 4" xfId="1466" xr:uid="{00000000-0005-0000-0000-00003D0A0000}"/>
    <cellStyle name="Normal 21 3 4 2" xfId="3377" xr:uid="{00000000-0005-0000-0000-00003E0A0000}"/>
    <cellStyle name="Normal 21 3 4 2 2" xfId="11544" xr:uid="{00000000-0005-0000-0000-00003F0A0000}"/>
    <cellStyle name="Normal 21 3 4 2_5h_Finance" xfId="4979" xr:uid="{00000000-0005-0000-0000-0000400A0000}"/>
    <cellStyle name="Normal 21 3 4 3" xfId="9640" xr:uid="{00000000-0005-0000-0000-0000410A0000}"/>
    <cellStyle name="Normal 21 3 4 4" xfId="13663" xr:uid="{00000000-0005-0000-0000-0000420A0000}"/>
    <cellStyle name="Normal 21 3 4 5" xfId="15501" xr:uid="{00000000-0005-0000-0000-0000430A0000}"/>
    <cellStyle name="Normal 21 3 4 6" xfId="17256" xr:uid="{00000000-0005-0000-0000-0000440A0000}"/>
    <cellStyle name="Normal 21 3 4 7" xfId="19160" xr:uid="{00000000-0005-0000-0000-0000450A0000}"/>
    <cellStyle name="Normal 21 3 4_5h_Finance" xfId="4978" xr:uid="{00000000-0005-0000-0000-0000460A0000}"/>
    <cellStyle name="Normal 21 3 5" xfId="2289" xr:uid="{00000000-0005-0000-0000-0000470A0000}"/>
    <cellStyle name="Normal 21 3 5 2" xfId="4193" xr:uid="{00000000-0005-0000-0000-0000480A0000}"/>
    <cellStyle name="Normal 21 3 5 2 2" xfId="12360" xr:uid="{00000000-0005-0000-0000-0000490A0000}"/>
    <cellStyle name="Normal 21 3 5 2_5h_Finance" xfId="4981" xr:uid="{00000000-0005-0000-0000-00004A0A0000}"/>
    <cellStyle name="Normal 21 3 5 3" xfId="10456" xr:uid="{00000000-0005-0000-0000-00004B0A0000}"/>
    <cellStyle name="Normal 21 3 5 4" xfId="14482" xr:uid="{00000000-0005-0000-0000-00004C0A0000}"/>
    <cellStyle name="Normal 21 3 5 5" xfId="16322" xr:uid="{00000000-0005-0000-0000-00004D0A0000}"/>
    <cellStyle name="Normal 21 3 5 6" xfId="18072" xr:uid="{00000000-0005-0000-0000-00004E0A0000}"/>
    <cellStyle name="Normal 21 3 5 7" xfId="19976" xr:uid="{00000000-0005-0000-0000-00004F0A0000}"/>
    <cellStyle name="Normal 21 3 5_5h_Finance" xfId="4980" xr:uid="{00000000-0005-0000-0000-0000500A0000}"/>
    <cellStyle name="Normal 21 3 6" xfId="2561" xr:uid="{00000000-0005-0000-0000-0000510A0000}"/>
    <cellStyle name="Normal 21 3 6 2" xfId="10728" xr:uid="{00000000-0005-0000-0000-0000520A0000}"/>
    <cellStyle name="Normal 21 3 6_5h_Finance" xfId="4982" xr:uid="{00000000-0005-0000-0000-0000530A0000}"/>
    <cellStyle name="Normal 21 3 7" xfId="8824" xr:uid="{00000000-0005-0000-0000-0000540A0000}"/>
    <cellStyle name="Normal 21 3 8" xfId="12781" xr:uid="{00000000-0005-0000-0000-0000550A0000}"/>
    <cellStyle name="Normal 21 3 9" xfId="14667" xr:uid="{00000000-0005-0000-0000-0000560A0000}"/>
    <cellStyle name="Normal 21 3_5h_Finance" xfId="4969" xr:uid="{00000000-0005-0000-0000-0000570A0000}"/>
    <cellStyle name="Normal 21 4" xfId="786" xr:uid="{00000000-0005-0000-0000-0000580A0000}"/>
    <cellStyle name="Normal 21 4 2" xfId="1608" xr:uid="{00000000-0005-0000-0000-0000590A0000}"/>
    <cellStyle name="Normal 21 4 2 2" xfId="3513" xr:uid="{00000000-0005-0000-0000-00005A0A0000}"/>
    <cellStyle name="Normal 21 4 2 2 2" xfId="11680" xr:uid="{00000000-0005-0000-0000-00005B0A0000}"/>
    <cellStyle name="Normal 21 4 2 2_5h_Finance" xfId="4985" xr:uid="{00000000-0005-0000-0000-00005C0A0000}"/>
    <cellStyle name="Normal 21 4 2 3" xfId="9776" xr:uid="{00000000-0005-0000-0000-00005D0A0000}"/>
    <cellStyle name="Normal 21 4 2 4" xfId="13802" xr:uid="{00000000-0005-0000-0000-00005E0A0000}"/>
    <cellStyle name="Normal 21 4 2 5" xfId="15641" xr:uid="{00000000-0005-0000-0000-00005F0A0000}"/>
    <cellStyle name="Normal 21 4 2 6" xfId="17392" xr:uid="{00000000-0005-0000-0000-0000600A0000}"/>
    <cellStyle name="Normal 21 4 2 7" xfId="19296" xr:uid="{00000000-0005-0000-0000-0000610A0000}"/>
    <cellStyle name="Normal 21 4 2_5h_Finance" xfId="4984" xr:uid="{00000000-0005-0000-0000-0000620A0000}"/>
    <cellStyle name="Normal 21 4 3" xfId="2697" xr:uid="{00000000-0005-0000-0000-0000630A0000}"/>
    <cellStyle name="Normal 21 4 3 2" xfId="10864" xr:uid="{00000000-0005-0000-0000-0000640A0000}"/>
    <cellStyle name="Normal 21 4 3_5h_Finance" xfId="4986" xr:uid="{00000000-0005-0000-0000-0000650A0000}"/>
    <cellStyle name="Normal 21 4 4" xfId="8960" xr:uid="{00000000-0005-0000-0000-0000660A0000}"/>
    <cellStyle name="Normal 21 4 5" xfId="12983" xr:uid="{00000000-0005-0000-0000-0000670A0000}"/>
    <cellStyle name="Normal 21 4 6" xfId="14821" xr:uid="{00000000-0005-0000-0000-0000680A0000}"/>
    <cellStyle name="Normal 21 4 7" xfId="16576" xr:uid="{00000000-0005-0000-0000-0000690A0000}"/>
    <cellStyle name="Normal 21 4 8" xfId="18480" xr:uid="{00000000-0005-0000-0000-00006A0A0000}"/>
    <cellStyle name="Normal 21 4_5h_Finance" xfId="4983" xr:uid="{00000000-0005-0000-0000-00006B0A0000}"/>
    <cellStyle name="Normal 21 5" xfId="1058" xr:uid="{00000000-0005-0000-0000-00006C0A0000}"/>
    <cellStyle name="Normal 21 5 2" xfId="1880" xr:uid="{00000000-0005-0000-0000-00006D0A0000}"/>
    <cellStyle name="Normal 21 5 2 2" xfId="3785" xr:uid="{00000000-0005-0000-0000-00006E0A0000}"/>
    <cellStyle name="Normal 21 5 2 2 2" xfId="11952" xr:uid="{00000000-0005-0000-0000-00006F0A0000}"/>
    <cellStyle name="Normal 21 5 2 2_5h_Finance" xfId="4989" xr:uid="{00000000-0005-0000-0000-0000700A0000}"/>
    <cellStyle name="Normal 21 5 2 3" xfId="10048" xr:uid="{00000000-0005-0000-0000-0000710A0000}"/>
    <cellStyle name="Normal 21 5 2 4" xfId="14074" xr:uid="{00000000-0005-0000-0000-0000720A0000}"/>
    <cellStyle name="Normal 21 5 2 5" xfId="15913" xr:uid="{00000000-0005-0000-0000-0000730A0000}"/>
    <cellStyle name="Normal 21 5 2 6" xfId="17664" xr:uid="{00000000-0005-0000-0000-0000740A0000}"/>
    <cellStyle name="Normal 21 5 2 7" xfId="19568" xr:uid="{00000000-0005-0000-0000-0000750A0000}"/>
    <cellStyle name="Normal 21 5 2_5h_Finance" xfId="4988" xr:uid="{00000000-0005-0000-0000-0000760A0000}"/>
    <cellStyle name="Normal 21 5 3" xfId="2969" xr:uid="{00000000-0005-0000-0000-0000770A0000}"/>
    <cellStyle name="Normal 21 5 3 2" xfId="11136" xr:uid="{00000000-0005-0000-0000-0000780A0000}"/>
    <cellStyle name="Normal 21 5 3_5h_Finance" xfId="4990" xr:uid="{00000000-0005-0000-0000-0000790A0000}"/>
    <cellStyle name="Normal 21 5 4" xfId="9232" xr:uid="{00000000-0005-0000-0000-00007A0A0000}"/>
    <cellStyle name="Normal 21 5 5" xfId="13255" xr:uid="{00000000-0005-0000-0000-00007B0A0000}"/>
    <cellStyle name="Normal 21 5 6" xfId="15093" xr:uid="{00000000-0005-0000-0000-00007C0A0000}"/>
    <cellStyle name="Normal 21 5 7" xfId="16848" xr:uid="{00000000-0005-0000-0000-00007D0A0000}"/>
    <cellStyle name="Normal 21 5 8" xfId="18752" xr:uid="{00000000-0005-0000-0000-00007E0A0000}"/>
    <cellStyle name="Normal 21 5_5h_Finance" xfId="4987" xr:uid="{00000000-0005-0000-0000-00007F0A0000}"/>
    <cellStyle name="Normal 21 6" xfId="1330" xr:uid="{00000000-0005-0000-0000-0000800A0000}"/>
    <cellStyle name="Normal 21 6 2" xfId="3241" xr:uid="{00000000-0005-0000-0000-0000810A0000}"/>
    <cellStyle name="Normal 21 6 2 2" xfId="11408" xr:uid="{00000000-0005-0000-0000-0000820A0000}"/>
    <cellStyle name="Normal 21 6 2_5h_Finance" xfId="4992" xr:uid="{00000000-0005-0000-0000-0000830A0000}"/>
    <cellStyle name="Normal 21 6 3" xfId="9504" xr:uid="{00000000-0005-0000-0000-0000840A0000}"/>
    <cellStyle name="Normal 21 6 4" xfId="13527" xr:uid="{00000000-0005-0000-0000-0000850A0000}"/>
    <cellStyle name="Normal 21 6 5" xfId="15365" xr:uid="{00000000-0005-0000-0000-0000860A0000}"/>
    <cellStyle name="Normal 21 6 6" xfId="17120" xr:uid="{00000000-0005-0000-0000-0000870A0000}"/>
    <cellStyle name="Normal 21 6 7" xfId="19024" xr:uid="{00000000-0005-0000-0000-0000880A0000}"/>
    <cellStyle name="Normal 21 6_5h_Finance" xfId="4991" xr:uid="{00000000-0005-0000-0000-0000890A0000}"/>
    <cellStyle name="Normal 21 7" xfId="2153" xr:uid="{00000000-0005-0000-0000-00008A0A0000}"/>
    <cellStyle name="Normal 21 7 2" xfId="4057" xr:uid="{00000000-0005-0000-0000-00008B0A0000}"/>
    <cellStyle name="Normal 21 7 2 2" xfId="12224" xr:uid="{00000000-0005-0000-0000-00008C0A0000}"/>
    <cellStyle name="Normal 21 7 2_5h_Finance" xfId="4994" xr:uid="{00000000-0005-0000-0000-00008D0A0000}"/>
    <cellStyle name="Normal 21 7 3" xfId="10320" xr:uid="{00000000-0005-0000-0000-00008E0A0000}"/>
    <cellStyle name="Normal 21 7 4" xfId="14346" xr:uid="{00000000-0005-0000-0000-00008F0A0000}"/>
    <cellStyle name="Normal 21 7 5" xfId="16186" xr:uid="{00000000-0005-0000-0000-0000900A0000}"/>
    <cellStyle name="Normal 21 7 6" xfId="17936" xr:uid="{00000000-0005-0000-0000-0000910A0000}"/>
    <cellStyle name="Normal 21 7 7" xfId="19840" xr:uid="{00000000-0005-0000-0000-0000920A0000}"/>
    <cellStyle name="Normal 21 7_5h_Finance" xfId="4993" xr:uid="{00000000-0005-0000-0000-0000930A0000}"/>
    <cellStyle name="Normal 21 8" xfId="437" xr:uid="{00000000-0005-0000-0000-0000940A0000}"/>
    <cellStyle name="Normal 21 8 2" xfId="8688" xr:uid="{00000000-0005-0000-0000-0000950A0000}"/>
    <cellStyle name="Normal 21 8_5h_Finance" xfId="4995" xr:uid="{00000000-0005-0000-0000-0000960A0000}"/>
    <cellStyle name="Normal 21 9" xfId="2425" xr:uid="{00000000-0005-0000-0000-0000970A0000}"/>
    <cellStyle name="Normal 21 9 2" xfId="10592" xr:uid="{00000000-0005-0000-0000-0000980A0000}"/>
    <cellStyle name="Normal 21 9_5h_Finance" xfId="4996" xr:uid="{00000000-0005-0000-0000-0000990A0000}"/>
    <cellStyle name="Normal 21_5h_Finance" xfId="4937" xr:uid="{00000000-0005-0000-0000-00009A0A0000}"/>
    <cellStyle name="Normal 22" xfId="30" xr:uid="{00000000-0005-0000-0000-00009B0A0000}"/>
    <cellStyle name="Normal 22 10" xfId="4333" xr:uid="{00000000-0005-0000-0000-00009C0A0000}"/>
    <cellStyle name="Normal 22 10 2" xfId="12500" xr:uid="{00000000-0005-0000-0000-00009D0A0000}"/>
    <cellStyle name="Normal 22 10_5h_Finance" xfId="4998" xr:uid="{00000000-0005-0000-0000-00009E0A0000}"/>
    <cellStyle name="Normal 22 11" xfId="8556" xr:uid="{00000000-0005-0000-0000-00009F0A0000}"/>
    <cellStyle name="Normal 22 12" xfId="12648" xr:uid="{00000000-0005-0000-0000-0000A00A0000}"/>
    <cellStyle name="Normal 22 13" xfId="12631" xr:uid="{00000000-0005-0000-0000-0000A10A0000}"/>
    <cellStyle name="Normal 22 14" xfId="14658" xr:uid="{00000000-0005-0000-0000-0000A20A0000}"/>
    <cellStyle name="Normal 22 15" xfId="18212" xr:uid="{00000000-0005-0000-0000-0000A30A0000}"/>
    <cellStyle name="Normal 22 16" xfId="302" xr:uid="{00000000-0005-0000-0000-0000A40A0000}"/>
    <cellStyle name="Normal 22 2" xfId="98" xr:uid="{00000000-0005-0000-0000-0000A50A0000}"/>
    <cellStyle name="Normal 22 2 10" xfId="8624" xr:uid="{00000000-0005-0000-0000-0000A60A0000}"/>
    <cellStyle name="Normal 22 2 11" xfId="12716" xr:uid="{00000000-0005-0000-0000-0000A70A0000}"/>
    <cellStyle name="Normal 22 2 12" xfId="18280" xr:uid="{00000000-0005-0000-0000-0000A80A0000}"/>
    <cellStyle name="Normal 22 2 13" xfId="371" xr:uid="{00000000-0005-0000-0000-0000A90A0000}"/>
    <cellStyle name="Normal 22 2 2" xfId="234" xr:uid="{00000000-0005-0000-0000-0000AA0A0000}"/>
    <cellStyle name="Normal 22 2 2 10" xfId="16512" xr:uid="{00000000-0005-0000-0000-0000AB0A0000}"/>
    <cellStyle name="Normal 22 2 2 11" xfId="18416" xr:uid="{00000000-0005-0000-0000-0000AC0A0000}"/>
    <cellStyle name="Normal 22 2 2 12" xfId="645" xr:uid="{00000000-0005-0000-0000-0000AD0A0000}"/>
    <cellStyle name="Normal 22 2 2 2" xfId="994" xr:uid="{00000000-0005-0000-0000-0000AE0A0000}"/>
    <cellStyle name="Normal 22 2 2 2 2" xfId="1816" xr:uid="{00000000-0005-0000-0000-0000AF0A0000}"/>
    <cellStyle name="Normal 22 2 2 2 2 2" xfId="3721" xr:uid="{00000000-0005-0000-0000-0000B00A0000}"/>
    <cellStyle name="Normal 22 2 2 2 2 2 2" xfId="11888" xr:uid="{00000000-0005-0000-0000-0000B10A0000}"/>
    <cellStyle name="Normal 22 2 2 2 2 2_5h_Finance" xfId="5003" xr:uid="{00000000-0005-0000-0000-0000B20A0000}"/>
    <cellStyle name="Normal 22 2 2 2 2 3" xfId="9984" xr:uid="{00000000-0005-0000-0000-0000B30A0000}"/>
    <cellStyle name="Normal 22 2 2 2 2 4" xfId="14010" xr:uid="{00000000-0005-0000-0000-0000B40A0000}"/>
    <cellStyle name="Normal 22 2 2 2 2 5" xfId="15849" xr:uid="{00000000-0005-0000-0000-0000B50A0000}"/>
    <cellStyle name="Normal 22 2 2 2 2 6" xfId="17600" xr:uid="{00000000-0005-0000-0000-0000B60A0000}"/>
    <cellStyle name="Normal 22 2 2 2 2 7" xfId="19504" xr:uid="{00000000-0005-0000-0000-0000B70A0000}"/>
    <cellStyle name="Normal 22 2 2 2 2_5h_Finance" xfId="5002" xr:uid="{00000000-0005-0000-0000-0000B80A0000}"/>
    <cellStyle name="Normal 22 2 2 2 3" xfId="2905" xr:uid="{00000000-0005-0000-0000-0000B90A0000}"/>
    <cellStyle name="Normal 22 2 2 2 3 2" xfId="11072" xr:uid="{00000000-0005-0000-0000-0000BA0A0000}"/>
    <cellStyle name="Normal 22 2 2 2 3_5h_Finance" xfId="5004" xr:uid="{00000000-0005-0000-0000-0000BB0A0000}"/>
    <cellStyle name="Normal 22 2 2 2 4" xfId="9168" xr:uid="{00000000-0005-0000-0000-0000BC0A0000}"/>
    <cellStyle name="Normal 22 2 2 2 5" xfId="13191" xr:uid="{00000000-0005-0000-0000-0000BD0A0000}"/>
    <cellStyle name="Normal 22 2 2 2 6" xfId="15029" xr:uid="{00000000-0005-0000-0000-0000BE0A0000}"/>
    <cellStyle name="Normal 22 2 2 2 7" xfId="16784" xr:uid="{00000000-0005-0000-0000-0000BF0A0000}"/>
    <cellStyle name="Normal 22 2 2 2 8" xfId="18688" xr:uid="{00000000-0005-0000-0000-0000C00A0000}"/>
    <cellStyle name="Normal 22 2 2 2_5h_Finance" xfId="5001" xr:uid="{00000000-0005-0000-0000-0000C10A0000}"/>
    <cellStyle name="Normal 22 2 2 3" xfId="1266" xr:uid="{00000000-0005-0000-0000-0000C20A0000}"/>
    <cellStyle name="Normal 22 2 2 3 2" xfId="2088" xr:uid="{00000000-0005-0000-0000-0000C30A0000}"/>
    <cellStyle name="Normal 22 2 2 3 2 2" xfId="3993" xr:uid="{00000000-0005-0000-0000-0000C40A0000}"/>
    <cellStyle name="Normal 22 2 2 3 2 2 2" xfId="12160" xr:uid="{00000000-0005-0000-0000-0000C50A0000}"/>
    <cellStyle name="Normal 22 2 2 3 2 2_5h_Finance" xfId="5007" xr:uid="{00000000-0005-0000-0000-0000C60A0000}"/>
    <cellStyle name="Normal 22 2 2 3 2 3" xfId="10256" xr:uid="{00000000-0005-0000-0000-0000C70A0000}"/>
    <cellStyle name="Normal 22 2 2 3 2 4" xfId="14282" xr:uid="{00000000-0005-0000-0000-0000C80A0000}"/>
    <cellStyle name="Normal 22 2 2 3 2 5" xfId="16121" xr:uid="{00000000-0005-0000-0000-0000C90A0000}"/>
    <cellStyle name="Normal 22 2 2 3 2 6" xfId="17872" xr:uid="{00000000-0005-0000-0000-0000CA0A0000}"/>
    <cellStyle name="Normal 22 2 2 3 2 7" xfId="19776" xr:uid="{00000000-0005-0000-0000-0000CB0A0000}"/>
    <cellStyle name="Normal 22 2 2 3 2_5h_Finance" xfId="5006" xr:uid="{00000000-0005-0000-0000-0000CC0A0000}"/>
    <cellStyle name="Normal 22 2 2 3 3" xfId="3177" xr:uid="{00000000-0005-0000-0000-0000CD0A0000}"/>
    <cellStyle name="Normal 22 2 2 3 3 2" xfId="11344" xr:uid="{00000000-0005-0000-0000-0000CE0A0000}"/>
    <cellStyle name="Normal 22 2 2 3 3_5h_Finance" xfId="5008" xr:uid="{00000000-0005-0000-0000-0000CF0A0000}"/>
    <cellStyle name="Normal 22 2 2 3 4" xfId="9440" xr:uid="{00000000-0005-0000-0000-0000D00A0000}"/>
    <cellStyle name="Normal 22 2 2 3 5" xfId="13463" xr:uid="{00000000-0005-0000-0000-0000D10A0000}"/>
    <cellStyle name="Normal 22 2 2 3 6" xfId="15301" xr:uid="{00000000-0005-0000-0000-0000D20A0000}"/>
    <cellStyle name="Normal 22 2 2 3 7" xfId="17056" xr:uid="{00000000-0005-0000-0000-0000D30A0000}"/>
    <cellStyle name="Normal 22 2 2 3 8" xfId="18960" xr:uid="{00000000-0005-0000-0000-0000D40A0000}"/>
    <cellStyle name="Normal 22 2 2 3_5h_Finance" xfId="5005" xr:uid="{00000000-0005-0000-0000-0000D50A0000}"/>
    <cellStyle name="Normal 22 2 2 4" xfId="1538" xr:uid="{00000000-0005-0000-0000-0000D60A0000}"/>
    <cellStyle name="Normal 22 2 2 4 2" xfId="3449" xr:uid="{00000000-0005-0000-0000-0000D70A0000}"/>
    <cellStyle name="Normal 22 2 2 4 2 2" xfId="11616" xr:uid="{00000000-0005-0000-0000-0000D80A0000}"/>
    <cellStyle name="Normal 22 2 2 4 2_5h_Finance" xfId="5010" xr:uid="{00000000-0005-0000-0000-0000D90A0000}"/>
    <cellStyle name="Normal 22 2 2 4 3" xfId="9712" xr:uid="{00000000-0005-0000-0000-0000DA0A0000}"/>
    <cellStyle name="Normal 22 2 2 4 4" xfId="13735" xr:uid="{00000000-0005-0000-0000-0000DB0A0000}"/>
    <cellStyle name="Normal 22 2 2 4 5" xfId="15573" xr:uid="{00000000-0005-0000-0000-0000DC0A0000}"/>
    <cellStyle name="Normal 22 2 2 4 6" xfId="17328" xr:uid="{00000000-0005-0000-0000-0000DD0A0000}"/>
    <cellStyle name="Normal 22 2 2 4 7" xfId="19232" xr:uid="{00000000-0005-0000-0000-0000DE0A0000}"/>
    <cellStyle name="Normal 22 2 2 4_5h_Finance" xfId="5009" xr:uid="{00000000-0005-0000-0000-0000DF0A0000}"/>
    <cellStyle name="Normal 22 2 2 5" xfId="2361" xr:uid="{00000000-0005-0000-0000-0000E00A0000}"/>
    <cellStyle name="Normal 22 2 2 5 2" xfId="4265" xr:uid="{00000000-0005-0000-0000-0000E10A0000}"/>
    <cellStyle name="Normal 22 2 2 5 2 2" xfId="12432" xr:uid="{00000000-0005-0000-0000-0000E20A0000}"/>
    <cellStyle name="Normal 22 2 2 5 2_5h_Finance" xfId="5012" xr:uid="{00000000-0005-0000-0000-0000E30A0000}"/>
    <cellStyle name="Normal 22 2 2 5 3" xfId="10528" xr:uid="{00000000-0005-0000-0000-0000E40A0000}"/>
    <cellStyle name="Normal 22 2 2 5 4" xfId="14554" xr:uid="{00000000-0005-0000-0000-0000E50A0000}"/>
    <cellStyle name="Normal 22 2 2 5 5" xfId="16394" xr:uid="{00000000-0005-0000-0000-0000E60A0000}"/>
    <cellStyle name="Normal 22 2 2 5 6" xfId="18144" xr:uid="{00000000-0005-0000-0000-0000E70A0000}"/>
    <cellStyle name="Normal 22 2 2 5 7" xfId="20048" xr:uid="{00000000-0005-0000-0000-0000E80A0000}"/>
    <cellStyle name="Normal 22 2 2 5_5h_Finance" xfId="5011" xr:uid="{00000000-0005-0000-0000-0000E90A0000}"/>
    <cellStyle name="Normal 22 2 2 6" xfId="2633" xr:uid="{00000000-0005-0000-0000-0000EA0A0000}"/>
    <cellStyle name="Normal 22 2 2 6 2" xfId="10800" xr:uid="{00000000-0005-0000-0000-0000EB0A0000}"/>
    <cellStyle name="Normal 22 2 2 6_5h_Finance" xfId="5013" xr:uid="{00000000-0005-0000-0000-0000EC0A0000}"/>
    <cellStyle name="Normal 22 2 2 7" xfId="8896" xr:uid="{00000000-0005-0000-0000-0000ED0A0000}"/>
    <cellStyle name="Normal 22 2 2 8" xfId="12853" xr:uid="{00000000-0005-0000-0000-0000EE0A0000}"/>
    <cellStyle name="Normal 22 2 2 9" xfId="14739" xr:uid="{00000000-0005-0000-0000-0000EF0A0000}"/>
    <cellStyle name="Normal 22 2 2_5h_Finance" xfId="5000" xr:uid="{00000000-0005-0000-0000-0000F00A0000}"/>
    <cellStyle name="Normal 22 2 3" xfId="858" xr:uid="{00000000-0005-0000-0000-0000F10A0000}"/>
    <cellStyle name="Normal 22 2 3 2" xfId="1680" xr:uid="{00000000-0005-0000-0000-0000F20A0000}"/>
    <cellStyle name="Normal 22 2 3 2 2" xfId="3585" xr:uid="{00000000-0005-0000-0000-0000F30A0000}"/>
    <cellStyle name="Normal 22 2 3 2 2 2" xfId="11752" xr:uid="{00000000-0005-0000-0000-0000F40A0000}"/>
    <cellStyle name="Normal 22 2 3 2 2_5h_Finance" xfId="5016" xr:uid="{00000000-0005-0000-0000-0000F50A0000}"/>
    <cellStyle name="Normal 22 2 3 2 3" xfId="9848" xr:uid="{00000000-0005-0000-0000-0000F60A0000}"/>
    <cellStyle name="Normal 22 2 3 2 4" xfId="13874" xr:uid="{00000000-0005-0000-0000-0000F70A0000}"/>
    <cellStyle name="Normal 22 2 3 2 5" xfId="15713" xr:uid="{00000000-0005-0000-0000-0000F80A0000}"/>
    <cellStyle name="Normal 22 2 3 2 6" xfId="17464" xr:uid="{00000000-0005-0000-0000-0000F90A0000}"/>
    <cellStyle name="Normal 22 2 3 2 7" xfId="19368" xr:uid="{00000000-0005-0000-0000-0000FA0A0000}"/>
    <cellStyle name="Normal 22 2 3 2_5h_Finance" xfId="5015" xr:uid="{00000000-0005-0000-0000-0000FB0A0000}"/>
    <cellStyle name="Normal 22 2 3 3" xfId="2769" xr:uid="{00000000-0005-0000-0000-0000FC0A0000}"/>
    <cellStyle name="Normal 22 2 3 3 2" xfId="10936" xr:uid="{00000000-0005-0000-0000-0000FD0A0000}"/>
    <cellStyle name="Normal 22 2 3 3_5h_Finance" xfId="5017" xr:uid="{00000000-0005-0000-0000-0000FE0A0000}"/>
    <cellStyle name="Normal 22 2 3 4" xfId="9032" xr:uid="{00000000-0005-0000-0000-0000FF0A0000}"/>
    <cellStyle name="Normal 22 2 3 5" xfId="13055" xr:uid="{00000000-0005-0000-0000-0000000B0000}"/>
    <cellStyle name="Normal 22 2 3 6" xfId="14893" xr:uid="{00000000-0005-0000-0000-0000010B0000}"/>
    <cellStyle name="Normal 22 2 3 7" xfId="16648" xr:uid="{00000000-0005-0000-0000-0000020B0000}"/>
    <cellStyle name="Normal 22 2 3 8" xfId="18552" xr:uid="{00000000-0005-0000-0000-0000030B0000}"/>
    <cellStyle name="Normal 22 2 3_5h_Finance" xfId="5014" xr:uid="{00000000-0005-0000-0000-0000040B0000}"/>
    <cellStyle name="Normal 22 2 4" xfId="1130" xr:uid="{00000000-0005-0000-0000-0000050B0000}"/>
    <cellStyle name="Normal 22 2 4 2" xfId="1952" xr:uid="{00000000-0005-0000-0000-0000060B0000}"/>
    <cellStyle name="Normal 22 2 4 2 2" xfId="3857" xr:uid="{00000000-0005-0000-0000-0000070B0000}"/>
    <cellStyle name="Normal 22 2 4 2 2 2" xfId="12024" xr:uid="{00000000-0005-0000-0000-0000080B0000}"/>
    <cellStyle name="Normal 22 2 4 2 2_5h_Finance" xfId="5020" xr:uid="{00000000-0005-0000-0000-0000090B0000}"/>
    <cellStyle name="Normal 22 2 4 2 3" xfId="10120" xr:uid="{00000000-0005-0000-0000-00000A0B0000}"/>
    <cellStyle name="Normal 22 2 4 2 4" xfId="14146" xr:uid="{00000000-0005-0000-0000-00000B0B0000}"/>
    <cellStyle name="Normal 22 2 4 2 5" xfId="15985" xr:uid="{00000000-0005-0000-0000-00000C0B0000}"/>
    <cellStyle name="Normal 22 2 4 2 6" xfId="17736" xr:uid="{00000000-0005-0000-0000-00000D0B0000}"/>
    <cellStyle name="Normal 22 2 4 2 7" xfId="19640" xr:uid="{00000000-0005-0000-0000-00000E0B0000}"/>
    <cellStyle name="Normal 22 2 4 2_5h_Finance" xfId="5019" xr:uid="{00000000-0005-0000-0000-00000F0B0000}"/>
    <cellStyle name="Normal 22 2 4 3" xfId="3041" xr:uid="{00000000-0005-0000-0000-0000100B0000}"/>
    <cellStyle name="Normal 22 2 4 3 2" xfId="11208" xr:uid="{00000000-0005-0000-0000-0000110B0000}"/>
    <cellStyle name="Normal 22 2 4 3_5h_Finance" xfId="5021" xr:uid="{00000000-0005-0000-0000-0000120B0000}"/>
    <cellStyle name="Normal 22 2 4 4" xfId="9304" xr:uid="{00000000-0005-0000-0000-0000130B0000}"/>
    <cellStyle name="Normal 22 2 4 5" xfId="13327" xr:uid="{00000000-0005-0000-0000-0000140B0000}"/>
    <cellStyle name="Normal 22 2 4 6" xfId="15165" xr:uid="{00000000-0005-0000-0000-0000150B0000}"/>
    <cellStyle name="Normal 22 2 4 7" xfId="16920" xr:uid="{00000000-0005-0000-0000-0000160B0000}"/>
    <cellStyle name="Normal 22 2 4 8" xfId="18824" xr:uid="{00000000-0005-0000-0000-0000170B0000}"/>
    <cellStyle name="Normal 22 2 4_5h_Finance" xfId="5018" xr:uid="{00000000-0005-0000-0000-0000180B0000}"/>
    <cellStyle name="Normal 22 2 5" xfId="1402" xr:uid="{00000000-0005-0000-0000-0000190B0000}"/>
    <cellStyle name="Normal 22 2 5 2" xfId="3313" xr:uid="{00000000-0005-0000-0000-00001A0B0000}"/>
    <cellStyle name="Normal 22 2 5 2 2" xfId="11480" xr:uid="{00000000-0005-0000-0000-00001B0B0000}"/>
    <cellStyle name="Normal 22 2 5 2_5h_Finance" xfId="5023" xr:uid="{00000000-0005-0000-0000-00001C0B0000}"/>
    <cellStyle name="Normal 22 2 5 3" xfId="9576" xr:uid="{00000000-0005-0000-0000-00001D0B0000}"/>
    <cellStyle name="Normal 22 2 5 4" xfId="13599" xr:uid="{00000000-0005-0000-0000-00001E0B0000}"/>
    <cellStyle name="Normal 22 2 5 5" xfId="15437" xr:uid="{00000000-0005-0000-0000-00001F0B0000}"/>
    <cellStyle name="Normal 22 2 5 6" xfId="17192" xr:uid="{00000000-0005-0000-0000-0000200B0000}"/>
    <cellStyle name="Normal 22 2 5 7" xfId="19096" xr:uid="{00000000-0005-0000-0000-0000210B0000}"/>
    <cellStyle name="Normal 22 2 5_5h_Finance" xfId="5022" xr:uid="{00000000-0005-0000-0000-0000220B0000}"/>
    <cellStyle name="Normal 22 2 6" xfId="2225" xr:uid="{00000000-0005-0000-0000-0000230B0000}"/>
    <cellStyle name="Normal 22 2 6 2" xfId="4129" xr:uid="{00000000-0005-0000-0000-0000240B0000}"/>
    <cellStyle name="Normal 22 2 6 2 2" xfId="12296" xr:uid="{00000000-0005-0000-0000-0000250B0000}"/>
    <cellStyle name="Normal 22 2 6 2_5h_Finance" xfId="5025" xr:uid="{00000000-0005-0000-0000-0000260B0000}"/>
    <cellStyle name="Normal 22 2 6 3" xfId="10392" xr:uid="{00000000-0005-0000-0000-0000270B0000}"/>
    <cellStyle name="Normal 22 2 6 4" xfId="14418" xr:uid="{00000000-0005-0000-0000-0000280B0000}"/>
    <cellStyle name="Normal 22 2 6 5" xfId="16258" xr:uid="{00000000-0005-0000-0000-0000290B0000}"/>
    <cellStyle name="Normal 22 2 6 6" xfId="18008" xr:uid="{00000000-0005-0000-0000-00002A0B0000}"/>
    <cellStyle name="Normal 22 2 6 7" xfId="19912" xr:uid="{00000000-0005-0000-0000-00002B0B0000}"/>
    <cellStyle name="Normal 22 2 6_5h_Finance" xfId="5024" xr:uid="{00000000-0005-0000-0000-00002C0B0000}"/>
    <cellStyle name="Normal 22 2 7" xfId="509" xr:uid="{00000000-0005-0000-0000-00002D0B0000}"/>
    <cellStyle name="Normal 22 2 7 2" xfId="8760" xr:uid="{00000000-0005-0000-0000-00002E0B0000}"/>
    <cellStyle name="Normal 22 2 7_5h_Finance" xfId="5026" xr:uid="{00000000-0005-0000-0000-00002F0B0000}"/>
    <cellStyle name="Normal 22 2 8" xfId="2497" xr:uid="{00000000-0005-0000-0000-0000300B0000}"/>
    <cellStyle name="Normal 22 2 8 2" xfId="10664" xr:uid="{00000000-0005-0000-0000-0000310B0000}"/>
    <cellStyle name="Normal 22 2 8_5h_Finance" xfId="5027" xr:uid="{00000000-0005-0000-0000-0000320B0000}"/>
    <cellStyle name="Normal 22 2 9" xfId="4401" xr:uid="{00000000-0005-0000-0000-0000330B0000}"/>
    <cellStyle name="Normal 22 2 9 2" xfId="12568" xr:uid="{00000000-0005-0000-0000-0000340B0000}"/>
    <cellStyle name="Normal 22 2 9_5h_Finance" xfId="5028" xr:uid="{00000000-0005-0000-0000-0000350B0000}"/>
    <cellStyle name="Normal 22 2_5h_Finance" xfId="4999" xr:uid="{00000000-0005-0000-0000-0000360B0000}"/>
    <cellStyle name="Normal 22 3" xfId="166" xr:uid="{00000000-0005-0000-0000-0000370B0000}"/>
    <cellStyle name="Normal 22 3 10" xfId="12633" xr:uid="{00000000-0005-0000-0000-0000380B0000}"/>
    <cellStyle name="Normal 22 3 11" xfId="18348" xr:uid="{00000000-0005-0000-0000-0000390B0000}"/>
    <cellStyle name="Normal 22 3 12" xfId="577" xr:uid="{00000000-0005-0000-0000-00003A0B0000}"/>
    <cellStyle name="Normal 22 3 2" xfId="926" xr:uid="{00000000-0005-0000-0000-00003B0B0000}"/>
    <cellStyle name="Normal 22 3 2 2" xfId="1748" xr:uid="{00000000-0005-0000-0000-00003C0B0000}"/>
    <cellStyle name="Normal 22 3 2 2 2" xfId="3653" xr:uid="{00000000-0005-0000-0000-00003D0B0000}"/>
    <cellStyle name="Normal 22 3 2 2 2 2" xfId="11820" xr:uid="{00000000-0005-0000-0000-00003E0B0000}"/>
    <cellStyle name="Normal 22 3 2 2 2_5h_Finance" xfId="5032" xr:uid="{00000000-0005-0000-0000-00003F0B0000}"/>
    <cellStyle name="Normal 22 3 2 2 3" xfId="9916" xr:uid="{00000000-0005-0000-0000-0000400B0000}"/>
    <cellStyle name="Normal 22 3 2 2 4" xfId="13942" xr:uid="{00000000-0005-0000-0000-0000410B0000}"/>
    <cellStyle name="Normal 22 3 2 2 5" xfId="15781" xr:uid="{00000000-0005-0000-0000-0000420B0000}"/>
    <cellStyle name="Normal 22 3 2 2 6" xfId="17532" xr:uid="{00000000-0005-0000-0000-0000430B0000}"/>
    <cellStyle name="Normal 22 3 2 2 7" xfId="19436" xr:uid="{00000000-0005-0000-0000-0000440B0000}"/>
    <cellStyle name="Normal 22 3 2 2_5h_Finance" xfId="5031" xr:uid="{00000000-0005-0000-0000-0000450B0000}"/>
    <cellStyle name="Normal 22 3 2 3" xfId="2837" xr:uid="{00000000-0005-0000-0000-0000460B0000}"/>
    <cellStyle name="Normal 22 3 2 3 2" xfId="11004" xr:uid="{00000000-0005-0000-0000-0000470B0000}"/>
    <cellStyle name="Normal 22 3 2 3_5h_Finance" xfId="5033" xr:uid="{00000000-0005-0000-0000-0000480B0000}"/>
    <cellStyle name="Normal 22 3 2 4" xfId="9100" xr:uid="{00000000-0005-0000-0000-0000490B0000}"/>
    <cellStyle name="Normal 22 3 2 5" xfId="13123" xr:uid="{00000000-0005-0000-0000-00004A0B0000}"/>
    <cellStyle name="Normal 22 3 2 6" xfId="14961" xr:uid="{00000000-0005-0000-0000-00004B0B0000}"/>
    <cellStyle name="Normal 22 3 2 7" xfId="16716" xr:uid="{00000000-0005-0000-0000-00004C0B0000}"/>
    <cellStyle name="Normal 22 3 2 8" xfId="18620" xr:uid="{00000000-0005-0000-0000-00004D0B0000}"/>
    <cellStyle name="Normal 22 3 2_5h_Finance" xfId="5030" xr:uid="{00000000-0005-0000-0000-00004E0B0000}"/>
    <cellStyle name="Normal 22 3 3" xfId="1198" xr:uid="{00000000-0005-0000-0000-00004F0B0000}"/>
    <cellStyle name="Normal 22 3 3 2" xfId="2020" xr:uid="{00000000-0005-0000-0000-0000500B0000}"/>
    <cellStyle name="Normal 22 3 3 2 2" xfId="3925" xr:uid="{00000000-0005-0000-0000-0000510B0000}"/>
    <cellStyle name="Normal 22 3 3 2 2 2" xfId="12092" xr:uid="{00000000-0005-0000-0000-0000520B0000}"/>
    <cellStyle name="Normal 22 3 3 2 2_5h_Finance" xfId="5036" xr:uid="{00000000-0005-0000-0000-0000530B0000}"/>
    <cellStyle name="Normal 22 3 3 2 3" xfId="10188" xr:uid="{00000000-0005-0000-0000-0000540B0000}"/>
    <cellStyle name="Normal 22 3 3 2 4" xfId="14214" xr:uid="{00000000-0005-0000-0000-0000550B0000}"/>
    <cellStyle name="Normal 22 3 3 2 5" xfId="16053" xr:uid="{00000000-0005-0000-0000-0000560B0000}"/>
    <cellStyle name="Normal 22 3 3 2 6" xfId="17804" xr:uid="{00000000-0005-0000-0000-0000570B0000}"/>
    <cellStyle name="Normal 22 3 3 2 7" xfId="19708" xr:uid="{00000000-0005-0000-0000-0000580B0000}"/>
    <cellStyle name="Normal 22 3 3 2_5h_Finance" xfId="5035" xr:uid="{00000000-0005-0000-0000-0000590B0000}"/>
    <cellStyle name="Normal 22 3 3 3" xfId="3109" xr:uid="{00000000-0005-0000-0000-00005A0B0000}"/>
    <cellStyle name="Normal 22 3 3 3 2" xfId="11276" xr:uid="{00000000-0005-0000-0000-00005B0B0000}"/>
    <cellStyle name="Normal 22 3 3 3_5h_Finance" xfId="5037" xr:uid="{00000000-0005-0000-0000-00005C0B0000}"/>
    <cellStyle name="Normal 22 3 3 4" xfId="9372" xr:uid="{00000000-0005-0000-0000-00005D0B0000}"/>
    <cellStyle name="Normal 22 3 3 5" xfId="13395" xr:uid="{00000000-0005-0000-0000-00005E0B0000}"/>
    <cellStyle name="Normal 22 3 3 6" xfId="15233" xr:uid="{00000000-0005-0000-0000-00005F0B0000}"/>
    <cellStyle name="Normal 22 3 3 7" xfId="16988" xr:uid="{00000000-0005-0000-0000-0000600B0000}"/>
    <cellStyle name="Normal 22 3 3 8" xfId="18892" xr:uid="{00000000-0005-0000-0000-0000610B0000}"/>
    <cellStyle name="Normal 22 3 3_5h_Finance" xfId="5034" xr:uid="{00000000-0005-0000-0000-0000620B0000}"/>
    <cellStyle name="Normal 22 3 4" xfId="1470" xr:uid="{00000000-0005-0000-0000-0000630B0000}"/>
    <cellStyle name="Normal 22 3 4 2" xfId="3381" xr:uid="{00000000-0005-0000-0000-0000640B0000}"/>
    <cellStyle name="Normal 22 3 4 2 2" xfId="11548" xr:uid="{00000000-0005-0000-0000-0000650B0000}"/>
    <cellStyle name="Normal 22 3 4 2_5h_Finance" xfId="5039" xr:uid="{00000000-0005-0000-0000-0000660B0000}"/>
    <cellStyle name="Normal 22 3 4 3" xfId="9644" xr:uid="{00000000-0005-0000-0000-0000670B0000}"/>
    <cellStyle name="Normal 22 3 4 4" xfId="13667" xr:uid="{00000000-0005-0000-0000-0000680B0000}"/>
    <cellStyle name="Normal 22 3 4 5" xfId="15505" xr:uid="{00000000-0005-0000-0000-0000690B0000}"/>
    <cellStyle name="Normal 22 3 4 6" xfId="17260" xr:uid="{00000000-0005-0000-0000-00006A0B0000}"/>
    <cellStyle name="Normal 22 3 4 7" xfId="19164" xr:uid="{00000000-0005-0000-0000-00006B0B0000}"/>
    <cellStyle name="Normal 22 3 4_5h_Finance" xfId="5038" xr:uid="{00000000-0005-0000-0000-00006C0B0000}"/>
    <cellStyle name="Normal 22 3 5" xfId="2293" xr:uid="{00000000-0005-0000-0000-00006D0B0000}"/>
    <cellStyle name="Normal 22 3 5 2" xfId="4197" xr:uid="{00000000-0005-0000-0000-00006E0B0000}"/>
    <cellStyle name="Normal 22 3 5 2 2" xfId="12364" xr:uid="{00000000-0005-0000-0000-00006F0B0000}"/>
    <cellStyle name="Normal 22 3 5 2_5h_Finance" xfId="5041" xr:uid="{00000000-0005-0000-0000-0000700B0000}"/>
    <cellStyle name="Normal 22 3 5 3" xfId="10460" xr:uid="{00000000-0005-0000-0000-0000710B0000}"/>
    <cellStyle name="Normal 22 3 5 4" xfId="14486" xr:uid="{00000000-0005-0000-0000-0000720B0000}"/>
    <cellStyle name="Normal 22 3 5 5" xfId="16326" xr:uid="{00000000-0005-0000-0000-0000730B0000}"/>
    <cellStyle name="Normal 22 3 5 6" xfId="18076" xr:uid="{00000000-0005-0000-0000-0000740B0000}"/>
    <cellStyle name="Normal 22 3 5 7" xfId="19980" xr:uid="{00000000-0005-0000-0000-0000750B0000}"/>
    <cellStyle name="Normal 22 3 5_5h_Finance" xfId="5040" xr:uid="{00000000-0005-0000-0000-0000760B0000}"/>
    <cellStyle name="Normal 22 3 6" xfId="2565" xr:uid="{00000000-0005-0000-0000-0000770B0000}"/>
    <cellStyle name="Normal 22 3 6 2" xfId="10732" xr:uid="{00000000-0005-0000-0000-0000780B0000}"/>
    <cellStyle name="Normal 22 3 6_5h_Finance" xfId="5042" xr:uid="{00000000-0005-0000-0000-0000790B0000}"/>
    <cellStyle name="Normal 22 3 7" xfId="8828" xr:uid="{00000000-0005-0000-0000-00007A0B0000}"/>
    <cellStyle name="Normal 22 3 8" xfId="12785" xr:uid="{00000000-0005-0000-0000-00007B0B0000}"/>
    <cellStyle name="Normal 22 3 9" xfId="14671" xr:uid="{00000000-0005-0000-0000-00007C0B0000}"/>
    <cellStyle name="Normal 22 3_5h_Finance" xfId="5029" xr:uid="{00000000-0005-0000-0000-00007D0B0000}"/>
    <cellStyle name="Normal 22 4" xfId="790" xr:uid="{00000000-0005-0000-0000-00007E0B0000}"/>
    <cellStyle name="Normal 22 4 2" xfId="1612" xr:uid="{00000000-0005-0000-0000-00007F0B0000}"/>
    <cellStyle name="Normal 22 4 2 2" xfId="3517" xr:uid="{00000000-0005-0000-0000-0000800B0000}"/>
    <cellStyle name="Normal 22 4 2 2 2" xfId="11684" xr:uid="{00000000-0005-0000-0000-0000810B0000}"/>
    <cellStyle name="Normal 22 4 2 2_5h_Finance" xfId="5045" xr:uid="{00000000-0005-0000-0000-0000820B0000}"/>
    <cellStyle name="Normal 22 4 2 3" xfId="9780" xr:uid="{00000000-0005-0000-0000-0000830B0000}"/>
    <cellStyle name="Normal 22 4 2 4" xfId="13806" xr:uid="{00000000-0005-0000-0000-0000840B0000}"/>
    <cellStyle name="Normal 22 4 2 5" xfId="15645" xr:uid="{00000000-0005-0000-0000-0000850B0000}"/>
    <cellStyle name="Normal 22 4 2 6" xfId="17396" xr:uid="{00000000-0005-0000-0000-0000860B0000}"/>
    <cellStyle name="Normal 22 4 2 7" xfId="19300" xr:uid="{00000000-0005-0000-0000-0000870B0000}"/>
    <cellStyle name="Normal 22 4 2_5h_Finance" xfId="5044" xr:uid="{00000000-0005-0000-0000-0000880B0000}"/>
    <cellStyle name="Normal 22 4 3" xfId="2701" xr:uid="{00000000-0005-0000-0000-0000890B0000}"/>
    <cellStyle name="Normal 22 4 3 2" xfId="10868" xr:uid="{00000000-0005-0000-0000-00008A0B0000}"/>
    <cellStyle name="Normal 22 4 3_5h_Finance" xfId="5046" xr:uid="{00000000-0005-0000-0000-00008B0B0000}"/>
    <cellStyle name="Normal 22 4 4" xfId="8964" xr:uid="{00000000-0005-0000-0000-00008C0B0000}"/>
    <cellStyle name="Normal 22 4 5" xfId="12987" xr:uid="{00000000-0005-0000-0000-00008D0B0000}"/>
    <cellStyle name="Normal 22 4 6" xfId="14825" xr:uid="{00000000-0005-0000-0000-00008E0B0000}"/>
    <cellStyle name="Normal 22 4 7" xfId="16580" xr:uid="{00000000-0005-0000-0000-00008F0B0000}"/>
    <cellStyle name="Normal 22 4 8" xfId="18484" xr:uid="{00000000-0005-0000-0000-0000900B0000}"/>
    <cellStyle name="Normal 22 4_5h_Finance" xfId="5043" xr:uid="{00000000-0005-0000-0000-0000910B0000}"/>
    <cellStyle name="Normal 22 5" xfId="1062" xr:uid="{00000000-0005-0000-0000-0000920B0000}"/>
    <cellStyle name="Normal 22 5 2" xfId="1884" xr:uid="{00000000-0005-0000-0000-0000930B0000}"/>
    <cellStyle name="Normal 22 5 2 2" xfId="3789" xr:uid="{00000000-0005-0000-0000-0000940B0000}"/>
    <cellStyle name="Normal 22 5 2 2 2" xfId="11956" xr:uid="{00000000-0005-0000-0000-0000950B0000}"/>
    <cellStyle name="Normal 22 5 2 2_5h_Finance" xfId="5049" xr:uid="{00000000-0005-0000-0000-0000960B0000}"/>
    <cellStyle name="Normal 22 5 2 3" xfId="10052" xr:uid="{00000000-0005-0000-0000-0000970B0000}"/>
    <cellStyle name="Normal 22 5 2 4" xfId="14078" xr:uid="{00000000-0005-0000-0000-0000980B0000}"/>
    <cellStyle name="Normal 22 5 2 5" xfId="15917" xr:uid="{00000000-0005-0000-0000-0000990B0000}"/>
    <cellStyle name="Normal 22 5 2 6" xfId="17668" xr:uid="{00000000-0005-0000-0000-00009A0B0000}"/>
    <cellStyle name="Normal 22 5 2 7" xfId="19572" xr:uid="{00000000-0005-0000-0000-00009B0B0000}"/>
    <cellStyle name="Normal 22 5 2_5h_Finance" xfId="5048" xr:uid="{00000000-0005-0000-0000-00009C0B0000}"/>
    <cellStyle name="Normal 22 5 3" xfId="2973" xr:uid="{00000000-0005-0000-0000-00009D0B0000}"/>
    <cellStyle name="Normal 22 5 3 2" xfId="11140" xr:uid="{00000000-0005-0000-0000-00009E0B0000}"/>
    <cellStyle name="Normal 22 5 3_5h_Finance" xfId="5050" xr:uid="{00000000-0005-0000-0000-00009F0B0000}"/>
    <cellStyle name="Normal 22 5 4" xfId="9236" xr:uid="{00000000-0005-0000-0000-0000A00B0000}"/>
    <cellStyle name="Normal 22 5 5" xfId="13259" xr:uid="{00000000-0005-0000-0000-0000A10B0000}"/>
    <cellStyle name="Normal 22 5 6" xfId="15097" xr:uid="{00000000-0005-0000-0000-0000A20B0000}"/>
    <cellStyle name="Normal 22 5 7" xfId="16852" xr:uid="{00000000-0005-0000-0000-0000A30B0000}"/>
    <cellStyle name="Normal 22 5 8" xfId="18756" xr:uid="{00000000-0005-0000-0000-0000A40B0000}"/>
    <cellStyle name="Normal 22 5_5h_Finance" xfId="5047" xr:uid="{00000000-0005-0000-0000-0000A50B0000}"/>
    <cellStyle name="Normal 22 6" xfId="1334" xr:uid="{00000000-0005-0000-0000-0000A60B0000}"/>
    <cellStyle name="Normal 22 6 2" xfId="3245" xr:uid="{00000000-0005-0000-0000-0000A70B0000}"/>
    <cellStyle name="Normal 22 6 2 2" xfId="11412" xr:uid="{00000000-0005-0000-0000-0000A80B0000}"/>
    <cellStyle name="Normal 22 6 2_5h_Finance" xfId="5052" xr:uid="{00000000-0005-0000-0000-0000A90B0000}"/>
    <cellStyle name="Normal 22 6 3" xfId="9508" xr:uid="{00000000-0005-0000-0000-0000AA0B0000}"/>
    <cellStyle name="Normal 22 6 4" xfId="13531" xr:uid="{00000000-0005-0000-0000-0000AB0B0000}"/>
    <cellStyle name="Normal 22 6 5" xfId="15369" xr:uid="{00000000-0005-0000-0000-0000AC0B0000}"/>
    <cellStyle name="Normal 22 6 6" xfId="17124" xr:uid="{00000000-0005-0000-0000-0000AD0B0000}"/>
    <cellStyle name="Normal 22 6 7" xfId="19028" xr:uid="{00000000-0005-0000-0000-0000AE0B0000}"/>
    <cellStyle name="Normal 22 6_5h_Finance" xfId="5051" xr:uid="{00000000-0005-0000-0000-0000AF0B0000}"/>
    <cellStyle name="Normal 22 7" xfId="2157" xr:uid="{00000000-0005-0000-0000-0000B00B0000}"/>
    <cellStyle name="Normal 22 7 2" xfId="4061" xr:uid="{00000000-0005-0000-0000-0000B10B0000}"/>
    <cellStyle name="Normal 22 7 2 2" xfId="12228" xr:uid="{00000000-0005-0000-0000-0000B20B0000}"/>
    <cellStyle name="Normal 22 7 2_5h_Finance" xfId="5054" xr:uid="{00000000-0005-0000-0000-0000B30B0000}"/>
    <cellStyle name="Normal 22 7 3" xfId="10324" xr:uid="{00000000-0005-0000-0000-0000B40B0000}"/>
    <cellStyle name="Normal 22 7 4" xfId="14350" xr:uid="{00000000-0005-0000-0000-0000B50B0000}"/>
    <cellStyle name="Normal 22 7 5" xfId="16190" xr:uid="{00000000-0005-0000-0000-0000B60B0000}"/>
    <cellStyle name="Normal 22 7 6" xfId="17940" xr:uid="{00000000-0005-0000-0000-0000B70B0000}"/>
    <cellStyle name="Normal 22 7 7" xfId="19844" xr:uid="{00000000-0005-0000-0000-0000B80B0000}"/>
    <cellStyle name="Normal 22 7_5h_Finance" xfId="5053" xr:uid="{00000000-0005-0000-0000-0000B90B0000}"/>
    <cellStyle name="Normal 22 8" xfId="441" xr:uid="{00000000-0005-0000-0000-0000BA0B0000}"/>
    <cellStyle name="Normal 22 8 2" xfId="8692" xr:uid="{00000000-0005-0000-0000-0000BB0B0000}"/>
    <cellStyle name="Normal 22 8_5h_Finance" xfId="5055" xr:uid="{00000000-0005-0000-0000-0000BC0B0000}"/>
    <cellStyle name="Normal 22 9" xfId="2429" xr:uid="{00000000-0005-0000-0000-0000BD0B0000}"/>
    <cellStyle name="Normal 22 9 2" xfId="10596" xr:uid="{00000000-0005-0000-0000-0000BE0B0000}"/>
    <cellStyle name="Normal 22 9_5h_Finance" xfId="5056" xr:uid="{00000000-0005-0000-0000-0000BF0B0000}"/>
    <cellStyle name="Normal 22_5h_Finance" xfId="4997" xr:uid="{00000000-0005-0000-0000-0000C00B0000}"/>
    <cellStyle name="Normal 23" xfId="22" xr:uid="{00000000-0005-0000-0000-0000C10B0000}"/>
    <cellStyle name="Normal 23 10" xfId="4328" xr:uid="{00000000-0005-0000-0000-0000C20B0000}"/>
    <cellStyle name="Normal 23 10 2" xfId="12495" xr:uid="{00000000-0005-0000-0000-0000C30B0000}"/>
    <cellStyle name="Normal 23 10_5h_Finance" xfId="5058" xr:uid="{00000000-0005-0000-0000-0000C40B0000}"/>
    <cellStyle name="Normal 23 11" xfId="8551" xr:uid="{00000000-0005-0000-0000-0000C50B0000}"/>
    <cellStyle name="Normal 23 12" xfId="12641" xr:uid="{00000000-0005-0000-0000-0000C60B0000}"/>
    <cellStyle name="Normal 23 13" xfId="12912" xr:uid="{00000000-0005-0000-0000-0000C70B0000}"/>
    <cellStyle name="Normal 23 14" xfId="15631" xr:uid="{00000000-0005-0000-0000-0000C80B0000}"/>
    <cellStyle name="Normal 23 15" xfId="18207" xr:uid="{00000000-0005-0000-0000-0000C90B0000}"/>
    <cellStyle name="Normal 23 16" xfId="297" xr:uid="{00000000-0005-0000-0000-0000CA0B0000}"/>
    <cellStyle name="Normal 23 2" xfId="93" xr:uid="{00000000-0005-0000-0000-0000CB0B0000}"/>
    <cellStyle name="Normal 23 2 10" xfId="8619" xr:uid="{00000000-0005-0000-0000-0000CC0B0000}"/>
    <cellStyle name="Normal 23 2 11" xfId="12711" xr:uid="{00000000-0005-0000-0000-0000CD0B0000}"/>
    <cellStyle name="Normal 23 2 12" xfId="18275" xr:uid="{00000000-0005-0000-0000-0000CE0B0000}"/>
    <cellStyle name="Normal 23 2 13" xfId="366" xr:uid="{00000000-0005-0000-0000-0000CF0B0000}"/>
    <cellStyle name="Normal 23 2 2" xfId="229" xr:uid="{00000000-0005-0000-0000-0000D00B0000}"/>
    <cellStyle name="Normal 23 2 2 10" xfId="16507" xr:uid="{00000000-0005-0000-0000-0000D10B0000}"/>
    <cellStyle name="Normal 23 2 2 11" xfId="18411" xr:uid="{00000000-0005-0000-0000-0000D20B0000}"/>
    <cellStyle name="Normal 23 2 2 12" xfId="640" xr:uid="{00000000-0005-0000-0000-0000D30B0000}"/>
    <cellStyle name="Normal 23 2 2 2" xfId="989" xr:uid="{00000000-0005-0000-0000-0000D40B0000}"/>
    <cellStyle name="Normal 23 2 2 2 2" xfId="1811" xr:uid="{00000000-0005-0000-0000-0000D50B0000}"/>
    <cellStyle name="Normal 23 2 2 2 2 2" xfId="3716" xr:uid="{00000000-0005-0000-0000-0000D60B0000}"/>
    <cellStyle name="Normal 23 2 2 2 2 2 2" xfId="11883" xr:uid="{00000000-0005-0000-0000-0000D70B0000}"/>
    <cellStyle name="Normal 23 2 2 2 2 2_5h_Finance" xfId="5063" xr:uid="{00000000-0005-0000-0000-0000D80B0000}"/>
    <cellStyle name="Normal 23 2 2 2 2 3" xfId="9979" xr:uid="{00000000-0005-0000-0000-0000D90B0000}"/>
    <cellStyle name="Normal 23 2 2 2 2 4" xfId="14005" xr:uid="{00000000-0005-0000-0000-0000DA0B0000}"/>
    <cellStyle name="Normal 23 2 2 2 2 5" xfId="15844" xr:uid="{00000000-0005-0000-0000-0000DB0B0000}"/>
    <cellStyle name="Normal 23 2 2 2 2 6" xfId="17595" xr:uid="{00000000-0005-0000-0000-0000DC0B0000}"/>
    <cellStyle name="Normal 23 2 2 2 2 7" xfId="19499" xr:uid="{00000000-0005-0000-0000-0000DD0B0000}"/>
    <cellStyle name="Normal 23 2 2 2 2_5h_Finance" xfId="5062" xr:uid="{00000000-0005-0000-0000-0000DE0B0000}"/>
    <cellStyle name="Normal 23 2 2 2 3" xfId="2900" xr:uid="{00000000-0005-0000-0000-0000DF0B0000}"/>
    <cellStyle name="Normal 23 2 2 2 3 2" xfId="11067" xr:uid="{00000000-0005-0000-0000-0000E00B0000}"/>
    <cellStyle name="Normal 23 2 2 2 3_5h_Finance" xfId="5064" xr:uid="{00000000-0005-0000-0000-0000E10B0000}"/>
    <cellStyle name="Normal 23 2 2 2 4" xfId="9163" xr:uid="{00000000-0005-0000-0000-0000E20B0000}"/>
    <cellStyle name="Normal 23 2 2 2 5" xfId="13186" xr:uid="{00000000-0005-0000-0000-0000E30B0000}"/>
    <cellStyle name="Normal 23 2 2 2 6" xfId="15024" xr:uid="{00000000-0005-0000-0000-0000E40B0000}"/>
    <cellStyle name="Normal 23 2 2 2 7" xfId="16779" xr:uid="{00000000-0005-0000-0000-0000E50B0000}"/>
    <cellStyle name="Normal 23 2 2 2 8" xfId="18683" xr:uid="{00000000-0005-0000-0000-0000E60B0000}"/>
    <cellStyle name="Normal 23 2 2 2_5h_Finance" xfId="5061" xr:uid="{00000000-0005-0000-0000-0000E70B0000}"/>
    <cellStyle name="Normal 23 2 2 3" xfId="1261" xr:uid="{00000000-0005-0000-0000-0000E80B0000}"/>
    <cellStyle name="Normal 23 2 2 3 2" xfId="2083" xr:uid="{00000000-0005-0000-0000-0000E90B0000}"/>
    <cellStyle name="Normal 23 2 2 3 2 2" xfId="3988" xr:uid="{00000000-0005-0000-0000-0000EA0B0000}"/>
    <cellStyle name="Normal 23 2 2 3 2 2 2" xfId="12155" xr:uid="{00000000-0005-0000-0000-0000EB0B0000}"/>
    <cellStyle name="Normal 23 2 2 3 2 2_5h_Finance" xfId="5067" xr:uid="{00000000-0005-0000-0000-0000EC0B0000}"/>
    <cellStyle name="Normal 23 2 2 3 2 3" xfId="10251" xr:uid="{00000000-0005-0000-0000-0000ED0B0000}"/>
    <cellStyle name="Normal 23 2 2 3 2 4" xfId="14277" xr:uid="{00000000-0005-0000-0000-0000EE0B0000}"/>
    <cellStyle name="Normal 23 2 2 3 2 5" xfId="16116" xr:uid="{00000000-0005-0000-0000-0000EF0B0000}"/>
    <cellStyle name="Normal 23 2 2 3 2 6" xfId="17867" xr:uid="{00000000-0005-0000-0000-0000F00B0000}"/>
    <cellStyle name="Normal 23 2 2 3 2 7" xfId="19771" xr:uid="{00000000-0005-0000-0000-0000F10B0000}"/>
    <cellStyle name="Normal 23 2 2 3 2_5h_Finance" xfId="5066" xr:uid="{00000000-0005-0000-0000-0000F20B0000}"/>
    <cellStyle name="Normal 23 2 2 3 3" xfId="3172" xr:uid="{00000000-0005-0000-0000-0000F30B0000}"/>
    <cellStyle name="Normal 23 2 2 3 3 2" xfId="11339" xr:uid="{00000000-0005-0000-0000-0000F40B0000}"/>
    <cellStyle name="Normal 23 2 2 3 3_5h_Finance" xfId="5068" xr:uid="{00000000-0005-0000-0000-0000F50B0000}"/>
    <cellStyle name="Normal 23 2 2 3 4" xfId="9435" xr:uid="{00000000-0005-0000-0000-0000F60B0000}"/>
    <cellStyle name="Normal 23 2 2 3 5" xfId="13458" xr:uid="{00000000-0005-0000-0000-0000F70B0000}"/>
    <cellStyle name="Normal 23 2 2 3 6" xfId="15296" xr:uid="{00000000-0005-0000-0000-0000F80B0000}"/>
    <cellStyle name="Normal 23 2 2 3 7" xfId="17051" xr:uid="{00000000-0005-0000-0000-0000F90B0000}"/>
    <cellStyle name="Normal 23 2 2 3 8" xfId="18955" xr:uid="{00000000-0005-0000-0000-0000FA0B0000}"/>
    <cellStyle name="Normal 23 2 2 3_5h_Finance" xfId="5065" xr:uid="{00000000-0005-0000-0000-0000FB0B0000}"/>
    <cellStyle name="Normal 23 2 2 4" xfId="1533" xr:uid="{00000000-0005-0000-0000-0000FC0B0000}"/>
    <cellStyle name="Normal 23 2 2 4 2" xfId="3444" xr:uid="{00000000-0005-0000-0000-0000FD0B0000}"/>
    <cellStyle name="Normal 23 2 2 4 2 2" xfId="11611" xr:uid="{00000000-0005-0000-0000-0000FE0B0000}"/>
    <cellStyle name="Normal 23 2 2 4 2_5h_Finance" xfId="5070" xr:uid="{00000000-0005-0000-0000-0000FF0B0000}"/>
    <cellStyle name="Normal 23 2 2 4 3" xfId="9707" xr:uid="{00000000-0005-0000-0000-0000000C0000}"/>
    <cellStyle name="Normal 23 2 2 4 4" xfId="13730" xr:uid="{00000000-0005-0000-0000-0000010C0000}"/>
    <cellStyle name="Normal 23 2 2 4 5" xfId="15568" xr:uid="{00000000-0005-0000-0000-0000020C0000}"/>
    <cellStyle name="Normal 23 2 2 4 6" xfId="17323" xr:uid="{00000000-0005-0000-0000-0000030C0000}"/>
    <cellStyle name="Normal 23 2 2 4 7" xfId="19227" xr:uid="{00000000-0005-0000-0000-0000040C0000}"/>
    <cellStyle name="Normal 23 2 2 4_5h_Finance" xfId="5069" xr:uid="{00000000-0005-0000-0000-0000050C0000}"/>
    <cellStyle name="Normal 23 2 2 5" xfId="2356" xr:uid="{00000000-0005-0000-0000-0000060C0000}"/>
    <cellStyle name="Normal 23 2 2 5 2" xfId="4260" xr:uid="{00000000-0005-0000-0000-0000070C0000}"/>
    <cellStyle name="Normal 23 2 2 5 2 2" xfId="12427" xr:uid="{00000000-0005-0000-0000-0000080C0000}"/>
    <cellStyle name="Normal 23 2 2 5 2_5h_Finance" xfId="5072" xr:uid="{00000000-0005-0000-0000-0000090C0000}"/>
    <cellStyle name="Normal 23 2 2 5 3" xfId="10523" xr:uid="{00000000-0005-0000-0000-00000A0C0000}"/>
    <cellStyle name="Normal 23 2 2 5 4" xfId="14549" xr:uid="{00000000-0005-0000-0000-00000B0C0000}"/>
    <cellStyle name="Normal 23 2 2 5 5" xfId="16389" xr:uid="{00000000-0005-0000-0000-00000C0C0000}"/>
    <cellStyle name="Normal 23 2 2 5 6" xfId="18139" xr:uid="{00000000-0005-0000-0000-00000D0C0000}"/>
    <cellStyle name="Normal 23 2 2 5 7" xfId="20043" xr:uid="{00000000-0005-0000-0000-00000E0C0000}"/>
    <cellStyle name="Normal 23 2 2 5_5h_Finance" xfId="5071" xr:uid="{00000000-0005-0000-0000-00000F0C0000}"/>
    <cellStyle name="Normal 23 2 2 6" xfId="2628" xr:uid="{00000000-0005-0000-0000-0000100C0000}"/>
    <cellStyle name="Normal 23 2 2 6 2" xfId="10795" xr:uid="{00000000-0005-0000-0000-0000110C0000}"/>
    <cellStyle name="Normal 23 2 2 6_5h_Finance" xfId="5073" xr:uid="{00000000-0005-0000-0000-0000120C0000}"/>
    <cellStyle name="Normal 23 2 2 7" xfId="8891" xr:uid="{00000000-0005-0000-0000-0000130C0000}"/>
    <cellStyle name="Normal 23 2 2 8" xfId="12848" xr:uid="{00000000-0005-0000-0000-0000140C0000}"/>
    <cellStyle name="Normal 23 2 2 9" xfId="14734" xr:uid="{00000000-0005-0000-0000-0000150C0000}"/>
    <cellStyle name="Normal 23 2 2_5h_Finance" xfId="5060" xr:uid="{00000000-0005-0000-0000-0000160C0000}"/>
    <cellStyle name="Normal 23 2 3" xfId="853" xr:uid="{00000000-0005-0000-0000-0000170C0000}"/>
    <cellStyle name="Normal 23 2 3 2" xfId="1675" xr:uid="{00000000-0005-0000-0000-0000180C0000}"/>
    <cellStyle name="Normal 23 2 3 2 2" xfId="3580" xr:uid="{00000000-0005-0000-0000-0000190C0000}"/>
    <cellStyle name="Normal 23 2 3 2 2 2" xfId="11747" xr:uid="{00000000-0005-0000-0000-00001A0C0000}"/>
    <cellStyle name="Normal 23 2 3 2 2_5h_Finance" xfId="5076" xr:uid="{00000000-0005-0000-0000-00001B0C0000}"/>
    <cellStyle name="Normal 23 2 3 2 3" xfId="9843" xr:uid="{00000000-0005-0000-0000-00001C0C0000}"/>
    <cellStyle name="Normal 23 2 3 2 4" xfId="13869" xr:uid="{00000000-0005-0000-0000-00001D0C0000}"/>
    <cellStyle name="Normal 23 2 3 2 5" xfId="15708" xr:uid="{00000000-0005-0000-0000-00001E0C0000}"/>
    <cellStyle name="Normal 23 2 3 2 6" xfId="17459" xr:uid="{00000000-0005-0000-0000-00001F0C0000}"/>
    <cellStyle name="Normal 23 2 3 2 7" xfId="19363" xr:uid="{00000000-0005-0000-0000-0000200C0000}"/>
    <cellStyle name="Normal 23 2 3 2_5h_Finance" xfId="5075" xr:uid="{00000000-0005-0000-0000-0000210C0000}"/>
    <cellStyle name="Normal 23 2 3 3" xfId="2764" xr:uid="{00000000-0005-0000-0000-0000220C0000}"/>
    <cellStyle name="Normal 23 2 3 3 2" xfId="10931" xr:uid="{00000000-0005-0000-0000-0000230C0000}"/>
    <cellStyle name="Normal 23 2 3 3_5h_Finance" xfId="5077" xr:uid="{00000000-0005-0000-0000-0000240C0000}"/>
    <cellStyle name="Normal 23 2 3 4" xfId="9027" xr:uid="{00000000-0005-0000-0000-0000250C0000}"/>
    <cellStyle name="Normal 23 2 3 5" xfId="13050" xr:uid="{00000000-0005-0000-0000-0000260C0000}"/>
    <cellStyle name="Normal 23 2 3 6" xfId="14888" xr:uid="{00000000-0005-0000-0000-0000270C0000}"/>
    <cellStyle name="Normal 23 2 3 7" xfId="16643" xr:uid="{00000000-0005-0000-0000-0000280C0000}"/>
    <cellStyle name="Normal 23 2 3 8" xfId="18547" xr:uid="{00000000-0005-0000-0000-0000290C0000}"/>
    <cellStyle name="Normal 23 2 3_5h_Finance" xfId="5074" xr:uid="{00000000-0005-0000-0000-00002A0C0000}"/>
    <cellStyle name="Normal 23 2 4" xfId="1125" xr:uid="{00000000-0005-0000-0000-00002B0C0000}"/>
    <cellStyle name="Normal 23 2 4 2" xfId="1947" xr:uid="{00000000-0005-0000-0000-00002C0C0000}"/>
    <cellStyle name="Normal 23 2 4 2 2" xfId="3852" xr:uid="{00000000-0005-0000-0000-00002D0C0000}"/>
    <cellStyle name="Normal 23 2 4 2 2 2" xfId="12019" xr:uid="{00000000-0005-0000-0000-00002E0C0000}"/>
    <cellStyle name="Normal 23 2 4 2 2_5h_Finance" xfId="5080" xr:uid="{00000000-0005-0000-0000-00002F0C0000}"/>
    <cellStyle name="Normal 23 2 4 2 3" xfId="10115" xr:uid="{00000000-0005-0000-0000-0000300C0000}"/>
    <cellStyle name="Normal 23 2 4 2 4" xfId="14141" xr:uid="{00000000-0005-0000-0000-0000310C0000}"/>
    <cellStyle name="Normal 23 2 4 2 5" xfId="15980" xr:uid="{00000000-0005-0000-0000-0000320C0000}"/>
    <cellStyle name="Normal 23 2 4 2 6" xfId="17731" xr:uid="{00000000-0005-0000-0000-0000330C0000}"/>
    <cellStyle name="Normal 23 2 4 2 7" xfId="19635" xr:uid="{00000000-0005-0000-0000-0000340C0000}"/>
    <cellStyle name="Normal 23 2 4 2_5h_Finance" xfId="5079" xr:uid="{00000000-0005-0000-0000-0000350C0000}"/>
    <cellStyle name="Normal 23 2 4 3" xfId="3036" xr:uid="{00000000-0005-0000-0000-0000360C0000}"/>
    <cellStyle name="Normal 23 2 4 3 2" xfId="11203" xr:uid="{00000000-0005-0000-0000-0000370C0000}"/>
    <cellStyle name="Normal 23 2 4 3_5h_Finance" xfId="5081" xr:uid="{00000000-0005-0000-0000-0000380C0000}"/>
    <cellStyle name="Normal 23 2 4 4" xfId="9299" xr:uid="{00000000-0005-0000-0000-0000390C0000}"/>
    <cellStyle name="Normal 23 2 4 5" xfId="13322" xr:uid="{00000000-0005-0000-0000-00003A0C0000}"/>
    <cellStyle name="Normal 23 2 4 6" xfId="15160" xr:uid="{00000000-0005-0000-0000-00003B0C0000}"/>
    <cellStyle name="Normal 23 2 4 7" xfId="16915" xr:uid="{00000000-0005-0000-0000-00003C0C0000}"/>
    <cellStyle name="Normal 23 2 4 8" xfId="18819" xr:uid="{00000000-0005-0000-0000-00003D0C0000}"/>
    <cellStyle name="Normal 23 2 4_5h_Finance" xfId="5078" xr:uid="{00000000-0005-0000-0000-00003E0C0000}"/>
    <cellStyle name="Normal 23 2 5" xfId="1397" xr:uid="{00000000-0005-0000-0000-00003F0C0000}"/>
    <cellStyle name="Normal 23 2 5 2" xfId="3308" xr:uid="{00000000-0005-0000-0000-0000400C0000}"/>
    <cellStyle name="Normal 23 2 5 2 2" xfId="11475" xr:uid="{00000000-0005-0000-0000-0000410C0000}"/>
    <cellStyle name="Normal 23 2 5 2_5h_Finance" xfId="5083" xr:uid="{00000000-0005-0000-0000-0000420C0000}"/>
    <cellStyle name="Normal 23 2 5 3" xfId="9571" xr:uid="{00000000-0005-0000-0000-0000430C0000}"/>
    <cellStyle name="Normal 23 2 5 4" xfId="13594" xr:uid="{00000000-0005-0000-0000-0000440C0000}"/>
    <cellStyle name="Normal 23 2 5 5" xfId="15432" xr:uid="{00000000-0005-0000-0000-0000450C0000}"/>
    <cellStyle name="Normal 23 2 5 6" xfId="17187" xr:uid="{00000000-0005-0000-0000-0000460C0000}"/>
    <cellStyle name="Normal 23 2 5 7" xfId="19091" xr:uid="{00000000-0005-0000-0000-0000470C0000}"/>
    <cellStyle name="Normal 23 2 5_5h_Finance" xfId="5082" xr:uid="{00000000-0005-0000-0000-0000480C0000}"/>
    <cellStyle name="Normal 23 2 6" xfId="2220" xr:uid="{00000000-0005-0000-0000-0000490C0000}"/>
    <cellStyle name="Normal 23 2 6 2" xfId="4124" xr:uid="{00000000-0005-0000-0000-00004A0C0000}"/>
    <cellStyle name="Normal 23 2 6 2 2" xfId="12291" xr:uid="{00000000-0005-0000-0000-00004B0C0000}"/>
    <cellStyle name="Normal 23 2 6 2_5h_Finance" xfId="5085" xr:uid="{00000000-0005-0000-0000-00004C0C0000}"/>
    <cellStyle name="Normal 23 2 6 3" xfId="10387" xr:uid="{00000000-0005-0000-0000-00004D0C0000}"/>
    <cellStyle name="Normal 23 2 6 4" xfId="14413" xr:uid="{00000000-0005-0000-0000-00004E0C0000}"/>
    <cellStyle name="Normal 23 2 6 5" xfId="16253" xr:uid="{00000000-0005-0000-0000-00004F0C0000}"/>
    <cellStyle name="Normal 23 2 6 6" xfId="18003" xr:uid="{00000000-0005-0000-0000-0000500C0000}"/>
    <cellStyle name="Normal 23 2 6 7" xfId="19907" xr:uid="{00000000-0005-0000-0000-0000510C0000}"/>
    <cellStyle name="Normal 23 2 6_5h_Finance" xfId="5084" xr:uid="{00000000-0005-0000-0000-0000520C0000}"/>
    <cellStyle name="Normal 23 2 7" xfId="504" xr:uid="{00000000-0005-0000-0000-0000530C0000}"/>
    <cellStyle name="Normal 23 2 7 2" xfId="8755" xr:uid="{00000000-0005-0000-0000-0000540C0000}"/>
    <cellStyle name="Normal 23 2 7_5h_Finance" xfId="5086" xr:uid="{00000000-0005-0000-0000-0000550C0000}"/>
    <cellStyle name="Normal 23 2 8" xfId="2492" xr:uid="{00000000-0005-0000-0000-0000560C0000}"/>
    <cellStyle name="Normal 23 2 8 2" xfId="10659" xr:uid="{00000000-0005-0000-0000-0000570C0000}"/>
    <cellStyle name="Normal 23 2 8_5h_Finance" xfId="5087" xr:uid="{00000000-0005-0000-0000-0000580C0000}"/>
    <cellStyle name="Normal 23 2 9" xfId="4396" xr:uid="{00000000-0005-0000-0000-0000590C0000}"/>
    <cellStyle name="Normal 23 2 9 2" xfId="12563" xr:uid="{00000000-0005-0000-0000-00005A0C0000}"/>
    <cellStyle name="Normal 23 2 9_5h_Finance" xfId="5088" xr:uid="{00000000-0005-0000-0000-00005B0C0000}"/>
    <cellStyle name="Normal 23 2_5h_Finance" xfId="5059" xr:uid="{00000000-0005-0000-0000-00005C0C0000}"/>
    <cellStyle name="Normal 23 3" xfId="161" xr:uid="{00000000-0005-0000-0000-00005D0C0000}"/>
    <cellStyle name="Normal 23 3 10" xfId="14806" xr:uid="{00000000-0005-0000-0000-00005E0C0000}"/>
    <cellStyle name="Normal 23 3 11" xfId="18343" xr:uid="{00000000-0005-0000-0000-00005F0C0000}"/>
    <cellStyle name="Normal 23 3 12" xfId="572" xr:uid="{00000000-0005-0000-0000-0000600C0000}"/>
    <cellStyle name="Normal 23 3 2" xfId="921" xr:uid="{00000000-0005-0000-0000-0000610C0000}"/>
    <cellStyle name="Normal 23 3 2 2" xfId="1743" xr:uid="{00000000-0005-0000-0000-0000620C0000}"/>
    <cellStyle name="Normal 23 3 2 2 2" xfId="3648" xr:uid="{00000000-0005-0000-0000-0000630C0000}"/>
    <cellStyle name="Normal 23 3 2 2 2 2" xfId="11815" xr:uid="{00000000-0005-0000-0000-0000640C0000}"/>
    <cellStyle name="Normal 23 3 2 2 2_5h_Finance" xfId="5092" xr:uid="{00000000-0005-0000-0000-0000650C0000}"/>
    <cellStyle name="Normal 23 3 2 2 3" xfId="9911" xr:uid="{00000000-0005-0000-0000-0000660C0000}"/>
    <cellStyle name="Normal 23 3 2 2 4" xfId="13937" xr:uid="{00000000-0005-0000-0000-0000670C0000}"/>
    <cellStyle name="Normal 23 3 2 2 5" xfId="15776" xr:uid="{00000000-0005-0000-0000-0000680C0000}"/>
    <cellStyle name="Normal 23 3 2 2 6" xfId="17527" xr:uid="{00000000-0005-0000-0000-0000690C0000}"/>
    <cellStyle name="Normal 23 3 2 2 7" xfId="19431" xr:uid="{00000000-0005-0000-0000-00006A0C0000}"/>
    <cellStyle name="Normal 23 3 2 2_5h_Finance" xfId="5091" xr:uid="{00000000-0005-0000-0000-00006B0C0000}"/>
    <cellStyle name="Normal 23 3 2 3" xfId="2832" xr:uid="{00000000-0005-0000-0000-00006C0C0000}"/>
    <cellStyle name="Normal 23 3 2 3 2" xfId="10999" xr:uid="{00000000-0005-0000-0000-00006D0C0000}"/>
    <cellStyle name="Normal 23 3 2 3_5h_Finance" xfId="5093" xr:uid="{00000000-0005-0000-0000-00006E0C0000}"/>
    <cellStyle name="Normal 23 3 2 4" xfId="9095" xr:uid="{00000000-0005-0000-0000-00006F0C0000}"/>
    <cellStyle name="Normal 23 3 2 5" xfId="13118" xr:uid="{00000000-0005-0000-0000-0000700C0000}"/>
    <cellStyle name="Normal 23 3 2 6" xfId="14956" xr:uid="{00000000-0005-0000-0000-0000710C0000}"/>
    <cellStyle name="Normal 23 3 2 7" xfId="16711" xr:uid="{00000000-0005-0000-0000-0000720C0000}"/>
    <cellStyle name="Normal 23 3 2 8" xfId="18615" xr:uid="{00000000-0005-0000-0000-0000730C0000}"/>
    <cellStyle name="Normal 23 3 2_5h_Finance" xfId="5090" xr:uid="{00000000-0005-0000-0000-0000740C0000}"/>
    <cellStyle name="Normal 23 3 3" xfId="1193" xr:uid="{00000000-0005-0000-0000-0000750C0000}"/>
    <cellStyle name="Normal 23 3 3 2" xfId="2015" xr:uid="{00000000-0005-0000-0000-0000760C0000}"/>
    <cellStyle name="Normal 23 3 3 2 2" xfId="3920" xr:uid="{00000000-0005-0000-0000-0000770C0000}"/>
    <cellStyle name="Normal 23 3 3 2 2 2" xfId="12087" xr:uid="{00000000-0005-0000-0000-0000780C0000}"/>
    <cellStyle name="Normal 23 3 3 2 2_5h_Finance" xfId="5096" xr:uid="{00000000-0005-0000-0000-0000790C0000}"/>
    <cellStyle name="Normal 23 3 3 2 3" xfId="10183" xr:uid="{00000000-0005-0000-0000-00007A0C0000}"/>
    <cellStyle name="Normal 23 3 3 2 4" xfId="14209" xr:uid="{00000000-0005-0000-0000-00007B0C0000}"/>
    <cellStyle name="Normal 23 3 3 2 5" xfId="16048" xr:uid="{00000000-0005-0000-0000-00007C0C0000}"/>
    <cellStyle name="Normal 23 3 3 2 6" xfId="17799" xr:uid="{00000000-0005-0000-0000-00007D0C0000}"/>
    <cellStyle name="Normal 23 3 3 2 7" xfId="19703" xr:uid="{00000000-0005-0000-0000-00007E0C0000}"/>
    <cellStyle name="Normal 23 3 3 2_5h_Finance" xfId="5095" xr:uid="{00000000-0005-0000-0000-00007F0C0000}"/>
    <cellStyle name="Normal 23 3 3 3" xfId="3104" xr:uid="{00000000-0005-0000-0000-0000800C0000}"/>
    <cellStyle name="Normal 23 3 3 3 2" xfId="11271" xr:uid="{00000000-0005-0000-0000-0000810C0000}"/>
    <cellStyle name="Normal 23 3 3 3_5h_Finance" xfId="5097" xr:uid="{00000000-0005-0000-0000-0000820C0000}"/>
    <cellStyle name="Normal 23 3 3 4" xfId="9367" xr:uid="{00000000-0005-0000-0000-0000830C0000}"/>
    <cellStyle name="Normal 23 3 3 5" xfId="13390" xr:uid="{00000000-0005-0000-0000-0000840C0000}"/>
    <cellStyle name="Normal 23 3 3 6" xfId="15228" xr:uid="{00000000-0005-0000-0000-0000850C0000}"/>
    <cellStyle name="Normal 23 3 3 7" xfId="16983" xr:uid="{00000000-0005-0000-0000-0000860C0000}"/>
    <cellStyle name="Normal 23 3 3 8" xfId="18887" xr:uid="{00000000-0005-0000-0000-0000870C0000}"/>
    <cellStyle name="Normal 23 3 3_5h_Finance" xfId="5094" xr:uid="{00000000-0005-0000-0000-0000880C0000}"/>
    <cellStyle name="Normal 23 3 4" xfId="1465" xr:uid="{00000000-0005-0000-0000-0000890C0000}"/>
    <cellStyle name="Normal 23 3 4 2" xfId="3376" xr:uid="{00000000-0005-0000-0000-00008A0C0000}"/>
    <cellStyle name="Normal 23 3 4 2 2" xfId="11543" xr:uid="{00000000-0005-0000-0000-00008B0C0000}"/>
    <cellStyle name="Normal 23 3 4 2_5h_Finance" xfId="5099" xr:uid="{00000000-0005-0000-0000-00008C0C0000}"/>
    <cellStyle name="Normal 23 3 4 3" xfId="9639" xr:uid="{00000000-0005-0000-0000-00008D0C0000}"/>
    <cellStyle name="Normal 23 3 4 4" xfId="13662" xr:uid="{00000000-0005-0000-0000-00008E0C0000}"/>
    <cellStyle name="Normal 23 3 4 5" xfId="15500" xr:uid="{00000000-0005-0000-0000-00008F0C0000}"/>
    <cellStyle name="Normal 23 3 4 6" xfId="17255" xr:uid="{00000000-0005-0000-0000-0000900C0000}"/>
    <cellStyle name="Normal 23 3 4 7" xfId="19159" xr:uid="{00000000-0005-0000-0000-0000910C0000}"/>
    <cellStyle name="Normal 23 3 4_5h_Finance" xfId="5098" xr:uid="{00000000-0005-0000-0000-0000920C0000}"/>
    <cellStyle name="Normal 23 3 5" xfId="2288" xr:uid="{00000000-0005-0000-0000-0000930C0000}"/>
    <cellStyle name="Normal 23 3 5 2" xfId="4192" xr:uid="{00000000-0005-0000-0000-0000940C0000}"/>
    <cellStyle name="Normal 23 3 5 2 2" xfId="12359" xr:uid="{00000000-0005-0000-0000-0000950C0000}"/>
    <cellStyle name="Normal 23 3 5 2_5h_Finance" xfId="5101" xr:uid="{00000000-0005-0000-0000-0000960C0000}"/>
    <cellStyle name="Normal 23 3 5 3" xfId="10455" xr:uid="{00000000-0005-0000-0000-0000970C0000}"/>
    <cellStyle name="Normal 23 3 5 4" xfId="14481" xr:uid="{00000000-0005-0000-0000-0000980C0000}"/>
    <cellStyle name="Normal 23 3 5 5" xfId="16321" xr:uid="{00000000-0005-0000-0000-0000990C0000}"/>
    <cellStyle name="Normal 23 3 5 6" xfId="18071" xr:uid="{00000000-0005-0000-0000-00009A0C0000}"/>
    <cellStyle name="Normal 23 3 5 7" xfId="19975" xr:uid="{00000000-0005-0000-0000-00009B0C0000}"/>
    <cellStyle name="Normal 23 3 5_5h_Finance" xfId="5100" xr:uid="{00000000-0005-0000-0000-00009C0C0000}"/>
    <cellStyle name="Normal 23 3 6" xfId="2560" xr:uid="{00000000-0005-0000-0000-00009D0C0000}"/>
    <cellStyle name="Normal 23 3 6 2" xfId="10727" xr:uid="{00000000-0005-0000-0000-00009E0C0000}"/>
    <cellStyle name="Normal 23 3 6_5h_Finance" xfId="5102" xr:uid="{00000000-0005-0000-0000-00009F0C0000}"/>
    <cellStyle name="Normal 23 3 7" xfId="8823" xr:uid="{00000000-0005-0000-0000-0000A00C0000}"/>
    <cellStyle name="Normal 23 3 8" xfId="12780" xr:uid="{00000000-0005-0000-0000-0000A10C0000}"/>
    <cellStyle name="Normal 23 3 9" xfId="14666" xr:uid="{00000000-0005-0000-0000-0000A20C0000}"/>
    <cellStyle name="Normal 23 3_5h_Finance" xfId="5089" xr:uid="{00000000-0005-0000-0000-0000A30C0000}"/>
    <cellStyle name="Normal 23 4" xfId="785" xr:uid="{00000000-0005-0000-0000-0000A40C0000}"/>
    <cellStyle name="Normal 23 4 2" xfId="1607" xr:uid="{00000000-0005-0000-0000-0000A50C0000}"/>
    <cellStyle name="Normal 23 4 2 2" xfId="3512" xr:uid="{00000000-0005-0000-0000-0000A60C0000}"/>
    <cellStyle name="Normal 23 4 2 2 2" xfId="11679" xr:uid="{00000000-0005-0000-0000-0000A70C0000}"/>
    <cellStyle name="Normal 23 4 2 2_5h_Finance" xfId="5105" xr:uid="{00000000-0005-0000-0000-0000A80C0000}"/>
    <cellStyle name="Normal 23 4 2 3" xfId="9775" xr:uid="{00000000-0005-0000-0000-0000A90C0000}"/>
    <cellStyle name="Normal 23 4 2 4" xfId="13801" xr:uid="{00000000-0005-0000-0000-0000AA0C0000}"/>
    <cellStyle name="Normal 23 4 2 5" xfId="15640" xr:uid="{00000000-0005-0000-0000-0000AB0C0000}"/>
    <cellStyle name="Normal 23 4 2 6" xfId="17391" xr:uid="{00000000-0005-0000-0000-0000AC0C0000}"/>
    <cellStyle name="Normal 23 4 2 7" xfId="19295" xr:uid="{00000000-0005-0000-0000-0000AD0C0000}"/>
    <cellStyle name="Normal 23 4 2_5h_Finance" xfId="5104" xr:uid="{00000000-0005-0000-0000-0000AE0C0000}"/>
    <cellStyle name="Normal 23 4 3" xfId="2696" xr:uid="{00000000-0005-0000-0000-0000AF0C0000}"/>
    <cellStyle name="Normal 23 4 3 2" xfId="10863" xr:uid="{00000000-0005-0000-0000-0000B00C0000}"/>
    <cellStyle name="Normal 23 4 3_5h_Finance" xfId="5106" xr:uid="{00000000-0005-0000-0000-0000B10C0000}"/>
    <cellStyle name="Normal 23 4 4" xfId="8959" xr:uid="{00000000-0005-0000-0000-0000B20C0000}"/>
    <cellStyle name="Normal 23 4 5" xfId="12982" xr:uid="{00000000-0005-0000-0000-0000B30C0000}"/>
    <cellStyle name="Normal 23 4 6" xfId="14820" xr:uid="{00000000-0005-0000-0000-0000B40C0000}"/>
    <cellStyle name="Normal 23 4 7" xfId="16575" xr:uid="{00000000-0005-0000-0000-0000B50C0000}"/>
    <cellStyle name="Normal 23 4 8" xfId="18479" xr:uid="{00000000-0005-0000-0000-0000B60C0000}"/>
    <cellStyle name="Normal 23 4_5h_Finance" xfId="5103" xr:uid="{00000000-0005-0000-0000-0000B70C0000}"/>
    <cellStyle name="Normal 23 5" xfId="1057" xr:uid="{00000000-0005-0000-0000-0000B80C0000}"/>
    <cellStyle name="Normal 23 5 2" xfId="1879" xr:uid="{00000000-0005-0000-0000-0000B90C0000}"/>
    <cellStyle name="Normal 23 5 2 2" xfId="3784" xr:uid="{00000000-0005-0000-0000-0000BA0C0000}"/>
    <cellStyle name="Normal 23 5 2 2 2" xfId="11951" xr:uid="{00000000-0005-0000-0000-0000BB0C0000}"/>
    <cellStyle name="Normal 23 5 2 2_5h_Finance" xfId="5109" xr:uid="{00000000-0005-0000-0000-0000BC0C0000}"/>
    <cellStyle name="Normal 23 5 2 3" xfId="10047" xr:uid="{00000000-0005-0000-0000-0000BD0C0000}"/>
    <cellStyle name="Normal 23 5 2 4" xfId="14073" xr:uid="{00000000-0005-0000-0000-0000BE0C0000}"/>
    <cellStyle name="Normal 23 5 2 5" xfId="15912" xr:uid="{00000000-0005-0000-0000-0000BF0C0000}"/>
    <cellStyle name="Normal 23 5 2 6" xfId="17663" xr:uid="{00000000-0005-0000-0000-0000C00C0000}"/>
    <cellStyle name="Normal 23 5 2 7" xfId="19567" xr:uid="{00000000-0005-0000-0000-0000C10C0000}"/>
    <cellStyle name="Normal 23 5 2_5h_Finance" xfId="5108" xr:uid="{00000000-0005-0000-0000-0000C20C0000}"/>
    <cellStyle name="Normal 23 5 3" xfId="2968" xr:uid="{00000000-0005-0000-0000-0000C30C0000}"/>
    <cellStyle name="Normal 23 5 3 2" xfId="11135" xr:uid="{00000000-0005-0000-0000-0000C40C0000}"/>
    <cellStyle name="Normal 23 5 3_5h_Finance" xfId="5110" xr:uid="{00000000-0005-0000-0000-0000C50C0000}"/>
    <cellStyle name="Normal 23 5 4" xfId="9231" xr:uid="{00000000-0005-0000-0000-0000C60C0000}"/>
    <cellStyle name="Normal 23 5 5" xfId="13254" xr:uid="{00000000-0005-0000-0000-0000C70C0000}"/>
    <cellStyle name="Normal 23 5 6" xfId="15092" xr:uid="{00000000-0005-0000-0000-0000C80C0000}"/>
    <cellStyle name="Normal 23 5 7" xfId="16847" xr:uid="{00000000-0005-0000-0000-0000C90C0000}"/>
    <cellStyle name="Normal 23 5 8" xfId="18751" xr:uid="{00000000-0005-0000-0000-0000CA0C0000}"/>
    <cellStyle name="Normal 23 5_5h_Finance" xfId="5107" xr:uid="{00000000-0005-0000-0000-0000CB0C0000}"/>
    <cellStyle name="Normal 23 6" xfId="1329" xr:uid="{00000000-0005-0000-0000-0000CC0C0000}"/>
    <cellStyle name="Normal 23 6 2" xfId="3240" xr:uid="{00000000-0005-0000-0000-0000CD0C0000}"/>
    <cellStyle name="Normal 23 6 2 2" xfId="11407" xr:uid="{00000000-0005-0000-0000-0000CE0C0000}"/>
    <cellStyle name="Normal 23 6 2_5h_Finance" xfId="5112" xr:uid="{00000000-0005-0000-0000-0000CF0C0000}"/>
    <cellStyle name="Normal 23 6 3" xfId="9503" xr:uid="{00000000-0005-0000-0000-0000D00C0000}"/>
    <cellStyle name="Normal 23 6 4" xfId="13526" xr:uid="{00000000-0005-0000-0000-0000D10C0000}"/>
    <cellStyle name="Normal 23 6 5" xfId="15364" xr:uid="{00000000-0005-0000-0000-0000D20C0000}"/>
    <cellStyle name="Normal 23 6 6" xfId="17119" xr:uid="{00000000-0005-0000-0000-0000D30C0000}"/>
    <cellStyle name="Normal 23 6 7" xfId="19023" xr:uid="{00000000-0005-0000-0000-0000D40C0000}"/>
    <cellStyle name="Normal 23 6_5h_Finance" xfId="5111" xr:uid="{00000000-0005-0000-0000-0000D50C0000}"/>
    <cellStyle name="Normal 23 7" xfId="2152" xr:uid="{00000000-0005-0000-0000-0000D60C0000}"/>
    <cellStyle name="Normal 23 7 2" xfId="4056" xr:uid="{00000000-0005-0000-0000-0000D70C0000}"/>
    <cellStyle name="Normal 23 7 2 2" xfId="12223" xr:uid="{00000000-0005-0000-0000-0000D80C0000}"/>
    <cellStyle name="Normal 23 7 2_5h_Finance" xfId="5114" xr:uid="{00000000-0005-0000-0000-0000D90C0000}"/>
    <cellStyle name="Normal 23 7 3" xfId="10319" xr:uid="{00000000-0005-0000-0000-0000DA0C0000}"/>
    <cellStyle name="Normal 23 7 4" xfId="14345" xr:uid="{00000000-0005-0000-0000-0000DB0C0000}"/>
    <cellStyle name="Normal 23 7 5" xfId="16185" xr:uid="{00000000-0005-0000-0000-0000DC0C0000}"/>
    <cellStyle name="Normal 23 7 6" xfId="17935" xr:uid="{00000000-0005-0000-0000-0000DD0C0000}"/>
    <cellStyle name="Normal 23 7 7" xfId="19839" xr:uid="{00000000-0005-0000-0000-0000DE0C0000}"/>
    <cellStyle name="Normal 23 7_5h_Finance" xfId="5113" xr:uid="{00000000-0005-0000-0000-0000DF0C0000}"/>
    <cellStyle name="Normal 23 8" xfId="436" xr:uid="{00000000-0005-0000-0000-0000E00C0000}"/>
    <cellStyle name="Normal 23 8 2" xfId="8687" xr:uid="{00000000-0005-0000-0000-0000E10C0000}"/>
    <cellStyle name="Normal 23 8_5h_Finance" xfId="5115" xr:uid="{00000000-0005-0000-0000-0000E20C0000}"/>
    <cellStyle name="Normal 23 9" xfId="2424" xr:uid="{00000000-0005-0000-0000-0000E30C0000}"/>
    <cellStyle name="Normal 23 9 2" xfId="10591" xr:uid="{00000000-0005-0000-0000-0000E40C0000}"/>
    <cellStyle name="Normal 23 9_5h_Finance" xfId="5116" xr:uid="{00000000-0005-0000-0000-0000E50C0000}"/>
    <cellStyle name="Normal 23_5h_Finance" xfId="5057" xr:uid="{00000000-0005-0000-0000-0000E60C0000}"/>
    <cellStyle name="Normal 24" xfId="31" xr:uid="{00000000-0005-0000-0000-0000E70C0000}"/>
    <cellStyle name="Normal 24 10" xfId="4334" xr:uid="{00000000-0005-0000-0000-0000E80C0000}"/>
    <cellStyle name="Normal 24 10 2" xfId="12501" xr:uid="{00000000-0005-0000-0000-0000E90C0000}"/>
    <cellStyle name="Normal 24 10_5h_Finance" xfId="5118" xr:uid="{00000000-0005-0000-0000-0000EA0C0000}"/>
    <cellStyle name="Normal 24 11" xfId="8557" xr:uid="{00000000-0005-0000-0000-0000EB0C0000}"/>
    <cellStyle name="Normal 24 12" xfId="12649" xr:uid="{00000000-0005-0000-0000-0000EC0C0000}"/>
    <cellStyle name="Normal 24 13" xfId="12630" xr:uid="{00000000-0005-0000-0000-0000ED0C0000}"/>
    <cellStyle name="Normal 24 14" xfId="12919" xr:uid="{00000000-0005-0000-0000-0000EE0C0000}"/>
    <cellStyle name="Normal 24 15" xfId="18213" xr:uid="{00000000-0005-0000-0000-0000EF0C0000}"/>
    <cellStyle name="Normal 24 16" xfId="303" xr:uid="{00000000-0005-0000-0000-0000F00C0000}"/>
    <cellStyle name="Normal 24 2" xfId="99" xr:uid="{00000000-0005-0000-0000-0000F10C0000}"/>
    <cellStyle name="Normal 24 2 10" xfId="8625" xr:uid="{00000000-0005-0000-0000-0000F20C0000}"/>
    <cellStyle name="Normal 24 2 11" xfId="12717" xr:uid="{00000000-0005-0000-0000-0000F30C0000}"/>
    <cellStyle name="Normal 24 2 12" xfId="18281" xr:uid="{00000000-0005-0000-0000-0000F40C0000}"/>
    <cellStyle name="Normal 24 2 13" xfId="372" xr:uid="{00000000-0005-0000-0000-0000F50C0000}"/>
    <cellStyle name="Normal 24 2 2" xfId="235" xr:uid="{00000000-0005-0000-0000-0000F60C0000}"/>
    <cellStyle name="Normal 24 2 2 10" xfId="16513" xr:uid="{00000000-0005-0000-0000-0000F70C0000}"/>
    <cellStyle name="Normal 24 2 2 11" xfId="18417" xr:uid="{00000000-0005-0000-0000-0000F80C0000}"/>
    <cellStyle name="Normal 24 2 2 12" xfId="646" xr:uid="{00000000-0005-0000-0000-0000F90C0000}"/>
    <cellStyle name="Normal 24 2 2 2" xfId="995" xr:uid="{00000000-0005-0000-0000-0000FA0C0000}"/>
    <cellStyle name="Normal 24 2 2 2 2" xfId="1817" xr:uid="{00000000-0005-0000-0000-0000FB0C0000}"/>
    <cellStyle name="Normal 24 2 2 2 2 2" xfId="3722" xr:uid="{00000000-0005-0000-0000-0000FC0C0000}"/>
    <cellStyle name="Normal 24 2 2 2 2 2 2" xfId="11889" xr:uid="{00000000-0005-0000-0000-0000FD0C0000}"/>
    <cellStyle name="Normal 24 2 2 2 2 2_5h_Finance" xfId="5123" xr:uid="{00000000-0005-0000-0000-0000FE0C0000}"/>
    <cellStyle name="Normal 24 2 2 2 2 3" xfId="9985" xr:uid="{00000000-0005-0000-0000-0000FF0C0000}"/>
    <cellStyle name="Normal 24 2 2 2 2 4" xfId="14011" xr:uid="{00000000-0005-0000-0000-0000000D0000}"/>
    <cellStyle name="Normal 24 2 2 2 2 5" xfId="15850" xr:uid="{00000000-0005-0000-0000-0000010D0000}"/>
    <cellStyle name="Normal 24 2 2 2 2 6" xfId="17601" xr:uid="{00000000-0005-0000-0000-0000020D0000}"/>
    <cellStyle name="Normal 24 2 2 2 2 7" xfId="19505" xr:uid="{00000000-0005-0000-0000-0000030D0000}"/>
    <cellStyle name="Normal 24 2 2 2 2_5h_Finance" xfId="5122" xr:uid="{00000000-0005-0000-0000-0000040D0000}"/>
    <cellStyle name="Normal 24 2 2 2 3" xfId="2906" xr:uid="{00000000-0005-0000-0000-0000050D0000}"/>
    <cellStyle name="Normal 24 2 2 2 3 2" xfId="11073" xr:uid="{00000000-0005-0000-0000-0000060D0000}"/>
    <cellStyle name="Normal 24 2 2 2 3_5h_Finance" xfId="5124" xr:uid="{00000000-0005-0000-0000-0000070D0000}"/>
    <cellStyle name="Normal 24 2 2 2 4" xfId="9169" xr:uid="{00000000-0005-0000-0000-0000080D0000}"/>
    <cellStyle name="Normal 24 2 2 2 5" xfId="13192" xr:uid="{00000000-0005-0000-0000-0000090D0000}"/>
    <cellStyle name="Normal 24 2 2 2 6" xfId="15030" xr:uid="{00000000-0005-0000-0000-00000A0D0000}"/>
    <cellStyle name="Normal 24 2 2 2 7" xfId="16785" xr:uid="{00000000-0005-0000-0000-00000B0D0000}"/>
    <cellStyle name="Normal 24 2 2 2 8" xfId="18689" xr:uid="{00000000-0005-0000-0000-00000C0D0000}"/>
    <cellStyle name="Normal 24 2 2 2_5h_Finance" xfId="5121" xr:uid="{00000000-0005-0000-0000-00000D0D0000}"/>
    <cellStyle name="Normal 24 2 2 3" xfId="1267" xr:uid="{00000000-0005-0000-0000-00000E0D0000}"/>
    <cellStyle name="Normal 24 2 2 3 2" xfId="2089" xr:uid="{00000000-0005-0000-0000-00000F0D0000}"/>
    <cellStyle name="Normal 24 2 2 3 2 2" xfId="3994" xr:uid="{00000000-0005-0000-0000-0000100D0000}"/>
    <cellStyle name="Normal 24 2 2 3 2 2 2" xfId="12161" xr:uid="{00000000-0005-0000-0000-0000110D0000}"/>
    <cellStyle name="Normal 24 2 2 3 2 2_5h_Finance" xfId="5127" xr:uid="{00000000-0005-0000-0000-0000120D0000}"/>
    <cellStyle name="Normal 24 2 2 3 2 3" xfId="10257" xr:uid="{00000000-0005-0000-0000-0000130D0000}"/>
    <cellStyle name="Normal 24 2 2 3 2 4" xfId="14283" xr:uid="{00000000-0005-0000-0000-0000140D0000}"/>
    <cellStyle name="Normal 24 2 2 3 2 5" xfId="16122" xr:uid="{00000000-0005-0000-0000-0000150D0000}"/>
    <cellStyle name="Normal 24 2 2 3 2 6" xfId="17873" xr:uid="{00000000-0005-0000-0000-0000160D0000}"/>
    <cellStyle name="Normal 24 2 2 3 2 7" xfId="19777" xr:uid="{00000000-0005-0000-0000-0000170D0000}"/>
    <cellStyle name="Normal 24 2 2 3 2_5h_Finance" xfId="5126" xr:uid="{00000000-0005-0000-0000-0000180D0000}"/>
    <cellStyle name="Normal 24 2 2 3 3" xfId="3178" xr:uid="{00000000-0005-0000-0000-0000190D0000}"/>
    <cellStyle name="Normal 24 2 2 3 3 2" xfId="11345" xr:uid="{00000000-0005-0000-0000-00001A0D0000}"/>
    <cellStyle name="Normal 24 2 2 3 3_5h_Finance" xfId="5128" xr:uid="{00000000-0005-0000-0000-00001B0D0000}"/>
    <cellStyle name="Normal 24 2 2 3 4" xfId="9441" xr:uid="{00000000-0005-0000-0000-00001C0D0000}"/>
    <cellStyle name="Normal 24 2 2 3 5" xfId="13464" xr:uid="{00000000-0005-0000-0000-00001D0D0000}"/>
    <cellStyle name="Normal 24 2 2 3 6" xfId="15302" xr:uid="{00000000-0005-0000-0000-00001E0D0000}"/>
    <cellStyle name="Normal 24 2 2 3 7" xfId="17057" xr:uid="{00000000-0005-0000-0000-00001F0D0000}"/>
    <cellStyle name="Normal 24 2 2 3 8" xfId="18961" xr:uid="{00000000-0005-0000-0000-0000200D0000}"/>
    <cellStyle name="Normal 24 2 2 3_5h_Finance" xfId="5125" xr:uid="{00000000-0005-0000-0000-0000210D0000}"/>
    <cellStyle name="Normal 24 2 2 4" xfId="1539" xr:uid="{00000000-0005-0000-0000-0000220D0000}"/>
    <cellStyle name="Normal 24 2 2 4 2" xfId="3450" xr:uid="{00000000-0005-0000-0000-0000230D0000}"/>
    <cellStyle name="Normal 24 2 2 4 2 2" xfId="11617" xr:uid="{00000000-0005-0000-0000-0000240D0000}"/>
    <cellStyle name="Normal 24 2 2 4 2_5h_Finance" xfId="5130" xr:uid="{00000000-0005-0000-0000-0000250D0000}"/>
    <cellStyle name="Normal 24 2 2 4 3" xfId="9713" xr:uid="{00000000-0005-0000-0000-0000260D0000}"/>
    <cellStyle name="Normal 24 2 2 4 4" xfId="13736" xr:uid="{00000000-0005-0000-0000-0000270D0000}"/>
    <cellStyle name="Normal 24 2 2 4 5" xfId="15574" xr:uid="{00000000-0005-0000-0000-0000280D0000}"/>
    <cellStyle name="Normal 24 2 2 4 6" xfId="17329" xr:uid="{00000000-0005-0000-0000-0000290D0000}"/>
    <cellStyle name="Normal 24 2 2 4 7" xfId="19233" xr:uid="{00000000-0005-0000-0000-00002A0D0000}"/>
    <cellStyle name="Normal 24 2 2 4_5h_Finance" xfId="5129" xr:uid="{00000000-0005-0000-0000-00002B0D0000}"/>
    <cellStyle name="Normal 24 2 2 5" xfId="2362" xr:uid="{00000000-0005-0000-0000-00002C0D0000}"/>
    <cellStyle name="Normal 24 2 2 5 2" xfId="4266" xr:uid="{00000000-0005-0000-0000-00002D0D0000}"/>
    <cellStyle name="Normal 24 2 2 5 2 2" xfId="12433" xr:uid="{00000000-0005-0000-0000-00002E0D0000}"/>
    <cellStyle name="Normal 24 2 2 5 2_5h_Finance" xfId="5132" xr:uid="{00000000-0005-0000-0000-00002F0D0000}"/>
    <cellStyle name="Normal 24 2 2 5 3" xfId="10529" xr:uid="{00000000-0005-0000-0000-0000300D0000}"/>
    <cellStyle name="Normal 24 2 2 5 4" xfId="14555" xr:uid="{00000000-0005-0000-0000-0000310D0000}"/>
    <cellStyle name="Normal 24 2 2 5 5" xfId="16395" xr:uid="{00000000-0005-0000-0000-0000320D0000}"/>
    <cellStyle name="Normal 24 2 2 5 6" xfId="18145" xr:uid="{00000000-0005-0000-0000-0000330D0000}"/>
    <cellStyle name="Normal 24 2 2 5 7" xfId="20049" xr:uid="{00000000-0005-0000-0000-0000340D0000}"/>
    <cellStyle name="Normal 24 2 2 5_5h_Finance" xfId="5131" xr:uid="{00000000-0005-0000-0000-0000350D0000}"/>
    <cellStyle name="Normal 24 2 2 6" xfId="2634" xr:uid="{00000000-0005-0000-0000-0000360D0000}"/>
    <cellStyle name="Normal 24 2 2 6 2" xfId="10801" xr:uid="{00000000-0005-0000-0000-0000370D0000}"/>
    <cellStyle name="Normal 24 2 2 6_5h_Finance" xfId="5133" xr:uid="{00000000-0005-0000-0000-0000380D0000}"/>
    <cellStyle name="Normal 24 2 2 7" xfId="8897" xr:uid="{00000000-0005-0000-0000-0000390D0000}"/>
    <cellStyle name="Normal 24 2 2 8" xfId="12854" xr:uid="{00000000-0005-0000-0000-00003A0D0000}"/>
    <cellStyle name="Normal 24 2 2 9" xfId="14740" xr:uid="{00000000-0005-0000-0000-00003B0D0000}"/>
    <cellStyle name="Normal 24 2 2_5h_Finance" xfId="5120" xr:uid="{00000000-0005-0000-0000-00003C0D0000}"/>
    <cellStyle name="Normal 24 2 3" xfId="859" xr:uid="{00000000-0005-0000-0000-00003D0D0000}"/>
    <cellStyle name="Normal 24 2 3 2" xfId="1681" xr:uid="{00000000-0005-0000-0000-00003E0D0000}"/>
    <cellStyle name="Normal 24 2 3 2 2" xfId="3586" xr:uid="{00000000-0005-0000-0000-00003F0D0000}"/>
    <cellStyle name="Normal 24 2 3 2 2 2" xfId="11753" xr:uid="{00000000-0005-0000-0000-0000400D0000}"/>
    <cellStyle name="Normal 24 2 3 2 2_5h_Finance" xfId="5136" xr:uid="{00000000-0005-0000-0000-0000410D0000}"/>
    <cellStyle name="Normal 24 2 3 2 3" xfId="9849" xr:uid="{00000000-0005-0000-0000-0000420D0000}"/>
    <cellStyle name="Normal 24 2 3 2 4" xfId="13875" xr:uid="{00000000-0005-0000-0000-0000430D0000}"/>
    <cellStyle name="Normal 24 2 3 2 5" xfId="15714" xr:uid="{00000000-0005-0000-0000-0000440D0000}"/>
    <cellStyle name="Normal 24 2 3 2 6" xfId="17465" xr:uid="{00000000-0005-0000-0000-0000450D0000}"/>
    <cellStyle name="Normal 24 2 3 2 7" xfId="19369" xr:uid="{00000000-0005-0000-0000-0000460D0000}"/>
    <cellStyle name="Normal 24 2 3 2_5h_Finance" xfId="5135" xr:uid="{00000000-0005-0000-0000-0000470D0000}"/>
    <cellStyle name="Normal 24 2 3 3" xfId="2770" xr:uid="{00000000-0005-0000-0000-0000480D0000}"/>
    <cellStyle name="Normal 24 2 3 3 2" xfId="10937" xr:uid="{00000000-0005-0000-0000-0000490D0000}"/>
    <cellStyle name="Normal 24 2 3 3_5h_Finance" xfId="5137" xr:uid="{00000000-0005-0000-0000-00004A0D0000}"/>
    <cellStyle name="Normal 24 2 3 4" xfId="9033" xr:uid="{00000000-0005-0000-0000-00004B0D0000}"/>
    <cellStyle name="Normal 24 2 3 5" xfId="13056" xr:uid="{00000000-0005-0000-0000-00004C0D0000}"/>
    <cellStyle name="Normal 24 2 3 6" xfId="14894" xr:uid="{00000000-0005-0000-0000-00004D0D0000}"/>
    <cellStyle name="Normal 24 2 3 7" xfId="16649" xr:uid="{00000000-0005-0000-0000-00004E0D0000}"/>
    <cellStyle name="Normal 24 2 3 8" xfId="18553" xr:uid="{00000000-0005-0000-0000-00004F0D0000}"/>
    <cellStyle name="Normal 24 2 3_5h_Finance" xfId="5134" xr:uid="{00000000-0005-0000-0000-0000500D0000}"/>
    <cellStyle name="Normal 24 2 4" xfId="1131" xr:uid="{00000000-0005-0000-0000-0000510D0000}"/>
    <cellStyle name="Normal 24 2 4 2" xfId="1953" xr:uid="{00000000-0005-0000-0000-0000520D0000}"/>
    <cellStyle name="Normal 24 2 4 2 2" xfId="3858" xr:uid="{00000000-0005-0000-0000-0000530D0000}"/>
    <cellStyle name="Normal 24 2 4 2 2 2" xfId="12025" xr:uid="{00000000-0005-0000-0000-0000540D0000}"/>
    <cellStyle name="Normal 24 2 4 2 2_5h_Finance" xfId="5140" xr:uid="{00000000-0005-0000-0000-0000550D0000}"/>
    <cellStyle name="Normal 24 2 4 2 3" xfId="10121" xr:uid="{00000000-0005-0000-0000-0000560D0000}"/>
    <cellStyle name="Normal 24 2 4 2 4" xfId="14147" xr:uid="{00000000-0005-0000-0000-0000570D0000}"/>
    <cellStyle name="Normal 24 2 4 2 5" xfId="15986" xr:uid="{00000000-0005-0000-0000-0000580D0000}"/>
    <cellStyle name="Normal 24 2 4 2 6" xfId="17737" xr:uid="{00000000-0005-0000-0000-0000590D0000}"/>
    <cellStyle name="Normal 24 2 4 2 7" xfId="19641" xr:uid="{00000000-0005-0000-0000-00005A0D0000}"/>
    <cellStyle name="Normal 24 2 4 2_5h_Finance" xfId="5139" xr:uid="{00000000-0005-0000-0000-00005B0D0000}"/>
    <cellStyle name="Normal 24 2 4 3" xfId="3042" xr:uid="{00000000-0005-0000-0000-00005C0D0000}"/>
    <cellStyle name="Normal 24 2 4 3 2" xfId="11209" xr:uid="{00000000-0005-0000-0000-00005D0D0000}"/>
    <cellStyle name="Normal 24 2 4 3_5h_Finance" xfId="5141" xr:uid="{00000000-0005-0000-0000-00005E0D0000}"/>
    <cellStyle name="Normal 24 2 4 4" xfId="9305" xr:uid="{00000000-0005-0000-0000-00005F0D0000}"/>
    <cellStyle name="Normal 24 2 4 5" xfId="13328" xr:uid="{00000000-0005-0000-0000-0000600D0000}"/>
    <cellStyle name="Normal 24 2 4 6" xfId="15166" xr:uid="{00000000-0005-0000-0000-0000610D0000}"/>
    <cellStyle name="Normal 24 2 4 7" xfId="16921" xr:uid="{00000000-0005-0000-0000-0000620D0000}"/>
    <cellStyle name="Normal 24 2 4 8" xfId="18825" xr:uid="{00000000-0005-0000-0000-0000630D0000}"/>
    <cellStyle name="Normal 24 2 4_5h_Finance" xfId="5138" xr:uid="{00000000-0005-0000-0000-0000640D0000}"/>
    <cellStyle name="Normal 24 2 5" xfId="1403" xr:uid="{00000000-0005-0000-0000-0000650D0000}"/>
    <cellStyle name="Normal 24 2 5 2" xfId="3314" xr:uid="{00000000-0005-0000-0000-0000660D0000}"/>
    <cellStyle name="Normal 24 2 5 2 2" xfId="11481" xr:uid="{00000000-0005-0000-0000-0000670D0000}"/>
    <cellStyle name="Normal 24 2 5 2_5h_Finance" xfId="5143" xr:uid="{00000000-0005-0000-0000-0000680D0000}"/>
    <cellStyle name="Normal 24 2 5 3" xfId="9577" xr:uid="{00000000-0005-0000-0000-0000690D0000}"/>
    <cellStyle name="Normal 24 2 5 4" xfId="13600" xr:uid="{00000000-0005-0000-0000-00006A0D0000}"/>
    <cellStyle name="Normal 24 2 5 5" xfId="15438" xr:uid="{00000000-0005-0000-0000-00006B0D0000}"/>
    <cellStyle name="Normal 24 2 5 6" xfId="17193" xr:uid="{00000000-0005-0000-0000-00006C0D0000}"/>
    <cellStyle name="Normal 24 2 5 7" xfId="19097" xr:uid="{00000000-0005-0000-0000-00006D0D0000}"/>
    <cellStyle name="Normal 24 2 5_5h_Finance" xfId="5142" xr:uid="{00000000-0005-0000-0000-00006E0D0000}"/>
    <cellStyle name="Normal 24 2 6" xfId="2226" xr:uid="{00000000-0005-0000-0000-00006F0D0000}"/>
    <cellStyle name="Normal 24 2 6 2" xfId="4130" xr:uid="{00000000-0005-0000-0000-0000700D0000}"/>
    <cellStyle name="Normal 24 2 6 2 2" xfId="12297" xr:uid="{00000000-0005-0000-0000-0000710D0000}"/>
    <cellStyle name="Normal 24 2 6 2_5h_Finance" xfId="5145" xr:uid="{00000000-0005-0000-0000-0000720D0000}"/>
    <cellStyle name="Normal 24 2 6 3" xfId="10393" xr:uid="{00000000-0005-0000-0000-0000730D0000}"/>
    <cellStyle name="Normal 24 2 6 4" xfId="14419" xr:uid="{00000000-0005-0000-0000-0000740D0000}"/>
    <cellStyle name="Normal 24 2 6 5" xfId="16259" xr:uid="{00000000-0005-0000-0000-0000750D0000}"/>
    <cellStyle name="Normal 24 2 6 6" xfId="18009" xr:uid="{00000000-0005-0000-0000-0000760D0000}"/>
    <cellStyle name="Normal 24 2 6 7" xfId="19913" xr:uid="{00000000-0005-0000-0000-0000770D0000}"/>
    <cellStyle name="Normal 24 2 6_5h_Finance" xfId="5144" xr:uid="{00000000-0005-0000-0000-0000780D0000}"/>
    <cellStyle name="Normal 24 2 7" xfId="510" xr:uid="{00000000-0005-0000-0000-0000790D0000}"/>
    <cellStyle name="Normal 24 2 7 2" xfId="8761" xr:uid="{00000000-0005-0000-0000-00007A0D0000}"/>
    <cellStyle name="Normal 24 2 7_5h_Finance" xfId="5146" xr:uid="{00000000-0005-0000-0000-00007B0D0000}"/>
    <cellStyle name="Normal 24 2 8" xfId="2498" xr:uid="{00000000-0005-0000-0000-00007C0D0000}"/>
    <cellStyle name="Normal 24 2 8 2" xfId="10665" xr:uid="{00000000-0005-0000-0000-00007D0D0000}"/>
    <cellStyle name="Normal 24 2 8_5h_Finance" xfId="5147" xr:uid="{00000000-0005-0000-0000-00007E0D0000}"/>
    <cellStyle name="Normal 24 2 9" xfId="4402" xr:uid="{00000000-0005-0000-0000-00007F0D0000}"/>
    <cellStyle name="Normal 24 2 9 2" xfId="12569" xr:uid="{00000000-0005-0000-0000-0000800D0000}"/>
    <cellStyle name="Normal 24 2 9_5h_Finance" xfId="5148" xr:uid="{00000000-0005-0000-0000-0000810D0000}"/>
    <cellStyle name="Normal 24 2_5h_Finance" xfId="5119" xr:uid="{00000000-0005-0000-0000-0000820D0000}"/>
    <cellStyle name="Normal 24 3" xfId="167" xr:uid="{00000000-0005-0000-0000-0000830D0000}"/>
    <cellStyle name="Normal 24 3 10" xfId="12924" xr:uid="{00000000-0005-0000-0000-0000840D0000}"/>
    <cellStyle name="Normal 24 3 11" xfId="18349" xr:uid="{00000000-0005-0000-0000-0000850D0000}"/>
    <cellStyle name="Normal 24 3 12" xfId="578" xr:uid="{00000000-0005-0000-0000-0000860D0000}"/>
    <cellStyle name="Normal 24 3 2" xfId="927" xr:uid="{00000000-0005-0000-0000-0000870D0000}"/>
    <cellStyle name="Normal 24 3 2 2" xfId="1749" xr:uid="{00000000-0005-0000-0000-0000880D0000}"/>
    <cellStyle name="Normal 24 3 2 2 2" xfId="3654" xr:uid="{00000000-0005-0000-0000-0000890D0000}"/>
    <cellStyle name="Normal 24 3 2 2 2 2" xfId="11821" xr:uid="{00000000-0005-0000-0000-00008A0D0000}"/>
    <cellStyle name="Normal 24 3 2 2 2_5h_Finance" xfId="5152" xr:uid="{00000000-0005-0000-0000-00008B0D0000}"/>
    <cellStyle name="Normal 24 3 2 2 3" xfId="9917" xr:uid="{00000000-0005-0000-0000-00008C0D0000}"/>
    <cellStyle name="Normal 24 3 2 2 4" xfId="13943" xr:uid="{00000000-0005-0000-0000-00008D0D0000}"/>
    <cellStyle name="Normal 24 3 2 2 5" xfId="15782" xr:uid="{00000000-0005-0000-0000-00008E0D0000}"/>
    <cellStyle name="Normal 24 3 2 2 6" xfId="17533" xr:uid="{00000000-0005-0000-0000-00008F0D0000}"/>
    <cellStyle name="Normal 24 3 2 2 7" xfId="19437" xr:uid="{00000000-0005-0000-0000-0000900D0000}"/>
    <cellStyle name="Normal 24 3 2 2_5h_Finance" xfId="5151" xr:uid="{00000000-0005-0000-0000-0000910D0000}"/>
    <cellStyle name="Normal 24 3 2 3" xfId="2838" xr:uid="{00000000-0005-0000-0000-0000920D0000}"/>
    <cellStyle name="Normal 24 3 2 3 2" xfId="11005" xr:uid="{00000000-0005-0000-0000-0000930D0000}"/>
    <cellStyle name="Normal 24 3 2 3_5h_Finance" xfId="5153" xr:uid="{00000000-0005-0000-0000-0000940D0000}"/>
    <cellStyle name="Normal 24 3 2 4" xfId="9101" xr:uid="{00000000-0005-0000-0000-0000950D0000}"/>
    <cellStyle name="Normal 24 3 2 5" xfId="13124" xr:uid="{00000000-0005-0000-0000-0000960D0000}"/>
    <cellStyle name="Normal 24 3 2 6" xfId="14962" xr:uid="{00000000-0005-0000-0000-0000970D0000}"/>
    <cellStyle name="Normal 24 3 2 7" xfId="16717" xr:uid="{00000000-0005-0000-0000-0000980D0000}"/>
    <cellStyle name="Normal 24 3 2 8" xfId="18621" xr:uid="{00000000-0005-0000-0000-0000990D0000}"/>
    <cellStyle name="Normal 24 3 2_5h_Finance" xfId="5150" xr:uid="{00000000-0005-0000-0000-00009A0D0000}"/>
    <cellStyle name="Normal 24 3 3" xfId="1199" xr:uid="{00000000-0005-0000-0000-00009B0D0000}"/>
    <cellStyle name="Normal 24 3 3 2" xfId="2021" xr:uid="{00000000-0005-0000-0000-00009C0D0000}"/>
    <cellStyle name="Normal 24 3 3 2 2" xfId="3926" xr:uid="{00000000-0005-0000-0000-00009D0D0000}"/>
    <cellStyle name="Normal 24 3 3 2 2 2" xfId="12093" xr:uid="{00000000-0005-0000-0000-00009E0D0000}"/>
    <cellStyle name="Normal 24 3 3 2 2_5h_Finance" xfId="5156" xr:uid="{00000000-0005-0000-0000-00009F0D0000}"/>
    <cellStyle name="Normal 24 3 3 2 3" xfId="10189" xr:uid="{00000000-0005-0000-0000-0000A00D0000}"/>
    <cellStyle name="Normal 24 3 3 2 4" xfId="14215" xr:uid="{00000000-0005-0000-0000-0000A10D0000}"/>
    <cellStyle name="Normal 24 3 3 2 5" xfId="16054" xr:uid="{00000000-0005-0000-0000-0000A20D0000}"/>
    <cellStyle name="Normal 24 3 3 2 6" xfId="17805" xr:uid="{00000000-0005-0000-0000-0000A30D0000}"/>
    <cellStyle name="Normal 24 3 3 2 7" xfId="19709" xr:uid="{00000000-0005-0000-0000-0000A40D0000}"/>
    <cellStyle name="Normal 24 3 3 2_5h_Finance" xfId="5155" xr:uid="{00000000-0005-0000-0000-0000A50D0000}"/>
    <cellStyle name="Normal 24 3 3 3" xfId="3110" xr:uid="{00000000-0005-0000-0000-0000A60D0000}"/>
    <cellStyle name="Normal 24 3 3 3 2" xfId="11277" xr:uid="{00000000-0005-0000-0000-0000A70D0000}"/>
    <cellStyle name="Normal 24 3 3 3_5h_Finance" xfId="5157" xr:uid="{00000000-0005-0000-0000-0000A80D0000}"/>
    <cellStyle name="Normal 24 3 3 4" xfId="9373" xr:uid="{00000000-0005-0000-0000-0000A90D0000}"/>
    <cellStyle name="Normal 24 3 3 5" xfId="13396" xr:uid="{00000000-0005-0000-0000-0000AA0D0000}"/>
    <cellStyle name="Normal 24 3 3 6" xfId="15234" xr:uid="{00000000-0005-0000-0000-0000AB0D0000}"/>
    <cellStyle name="Normal 24 3 3 7" xfId="16989" xr:uid="{00000000-0005-0000-0000-0000AC0D0000}"/>
    <cellStyle name="Normal 24 3 3 8" xfId="18893" xr:uid="{00000000-0005-0000-0000-0000AD0D0000}"/>
    <cellStyle name="Normal 24 3 3_5h_Finance" xfId="5154" xr:uid="{00000000-0005-0000-0000-0000AE0D0000}"/>
    <cellStyle name="Normal 24 3 4" xfId="1471" xr:uid="{00000000-0005-0000-0000-0000AF0D0000}"/>
    <cellStyle name="Normal 24 3 4 2" xfId="3382" xr:uid="{00000000-0005-0000-0000-0000B00D0000}"/>
    <cellStyle name="Normal 24 3 4 2 2" xfId="11549" xr:uid="{00000000-0005-0000-0000-0000B10D0000}"/>
    <cellStyle name="Normal 24 3 4 2_5h_Finance" xfId="5159" xr:uid="{00000000-0005-0000-0000-0000B20D0000}"/>
    <cellStyle name="Normal 24 3 4 3" xfId="9645" xr:uid="{00000000-0005-0000-0000-0000B30D0000}"/>
    <cellStyle name="Normal 24 3 4 4" xfId="13668" xr:uid="{00000000-0005-0000-0000-0000B40D0000}"/>
    <cellStyle name="Normal 24 3 4 5" xfId="15506" xr:uid="{00000000-0005-0000-0000-0000B50D0000}"/>
    <cellStyle name="Normal 24 3 4 6" xfId="17261" xr:uid="{00000000-0005-0000-0000-0000B60D0000}"/>
    <cellStyle name="Normal 24 3 4 7" xfId="19165" xr:uid="{00000000-0005-0000-0000-0000B70D0000}"/>
    <cellStyle name="Normal 24 3 4_5h_Finance" xfId="5158" xr:uid="{00000000-0005-0000-0000-0000B80D0000}"/>
    <cellStyle name="Normal 24 3 5" xfId="2294" xr:uid="{00000000-0005-0000-0000-0000B90D0000}"/>
    <cellStyle name="Normal 24 3 5 2" xfId="4198" xr:uid="{00000000-0005-0000-0000-0000BA0D0000}"/>
    <cellStyle name="Normal 24 3 5 2 2" xfId="12365" xr:uid="{00000000-0005-0000-0000-0000BB0D0000}"/>
    <cellStyle name="Normal 24 3 5 2_5h_Finance" xfId="5161" xr:uid="{00000000-0005-0000-0000-0000BC0D0000}"/>
    <cellStyle name="Normal 24 3 5 3" xfId="10461" xr:uid="{00000000-0005-0000-0000-0000BD0D0000}"/>
    <cellStyle name="Normal 24 3 5 4" xfId="14487" xr:uid="{00000000-0005-0000-0000-0000BE0D0000}"/>
    <cellStyle name="Normal 24 3 5 5" xfId="16327" xr:uid="{00000000-0005-0000-0000-0000BF0D0000}"/>
    <cellStyle name="Normal 24 3 5 6" xfId="18077" xr:uid="{00000000-0005-0000-0000-0000C00D0000}"/>
    <cellStyle name="Normal 24 3 5 7" xfId="19981" xr:uid="{00000000-0005-0000-0000-0000C10D0000}"/>
    <cellStyle name="Normal 24 3 5_5h_Finance" xfId="5160" xr:uid="{00000000-0005-0000-0000-0000C20D0000}"/>
    <cellStyle name="Normal 24 3 6" xfId="2566" xr:uid="{00000000-0005-0000-0000-0000C30D0000}"/>
    <cellStyle name="Normal 24 3 6 2" xfId="10733" xr:uid="{00000000-0005-0000-0000-0000C40D0000}"/>
    <cellStyle name="Normal 24 3 6_5h_Finance" xfId="5162" xr:uid="{00000000-0005-0000-0000-0000C50D0000}"/>
    <cellStyle name="Normal 24 3 7" xfId="8829" xr:uid="{00000000-0005-0000-0000-0000C60D0000}"/>
    <cellStyle name="Normal 24 3 8" xfId="12786" xr:uid="{00000000-0005-0000-0000-0000C70D0000}"/>
    <cellStyle name="Normal 24 3 9" xfId="14672" xr:uid="{00000000-0005-0000-0000-0000C80D0000}"/>
    <cellStyle name="Normal 24 3_5h_Finance" xfId="5149" xr:uid="{00000000-0005-0000-0000-0000C90D0000}"/>
    <cellStyle name="Normal 24 4" xfId="791" xr:uid="{00000000-0005-0000-0000-0000CA0D0000}"/>
    <cellStyle name="Normal 24 4 2" xfId="1613" xr:uid="{00000000-0005-0000-0000-0000CB0D0000}"/>
    <cellStyle name="Normal 24 4 2 2" xfId="3518" xr:uid="{00000000-0005-0000-0000-0000CC0D0000}"/>
    <cellStyle name="Normal 24 4 2 2 2" xfId="11685" xr:uid="{00000000-0005-0000-0000-0000CD0D0000}"/>
    <cellStyle name="Normal 24 4 2 2_5h_Finance" xfId="5165" xr:uid="{00000000-0005-0000-0000-0000CE0D0000}"/>
    <cellStyle name="Normal 24 4 2 3" xfId="9781" xr:uid="{00000000-0005-0000-0000-0000CF0D0000}"/>
    <cellStyle name="Normal 24 4 2 4" xfId="13807" xr:uid="{00000000-0005-0000-0000-0000D00D0000}"/>
    <cellStyle name="Normal 24 4 2 5" xfId="15646" xr:uid="{00000000-0005-0000-0000-0000D10D0000}"/>
    <cellStyle name="Normal 24 4 2 6" xfId="17397" xr:uid="{00000000-0005-0000-0000-0000D20D0000}"/>
    <cellStyle name="Normal 24 4 2 7" xfId="19301" xr:uid="{00000000-0005-0000-0000-0000D30D0000}"/>
    <cellStyle name="Normal 24 4 2_5h_Finance" xfId="5164" xr:uid="{00000000-0005-0000-0000-0000D40D0000}"/>
    <cellStyle name="Normal 24 4 3" xfId="2702" xr:uid="{00000000-0005-0000-0000-0000D50D0000}"/>
    <cellStyle name="Normal 24 4 3 2" xfId="10869" xr:uid="{00000000-0005-0000-0000-0000D60D0000}"/>
    <cellStyle name="Normal 24 4 3_5h_Finance" xfId="5166" xr:uid="{00000000-0005-0000-0000-0000D70D0000}"/>
    <cellStyle name="Normal 24 4 4" xfId="8965" xr:uid="{00000000-0005-0000-0000-0000D80D0000}"/>
    <cellStyle name="Normal 24 4 5" xfId="12988" xr:uid="{00000000-0005-0000-0000-0000D90D0000}"/>
    <cellStyle name="Normal 24 4 6" xfId="14826" xr:uid="{00000000-0005-0000-0000-0000DA0D0000}"/>
    <cellStyle name="Normal 24 4 7" xfId="16581" xr:uid="{00000000-0005-0000-0000-0000DB0D0000}"/>
    <cellStyle name="Normal 24 4 8" xfId="18485" xr:uid="{00000000-0005-0000-0000-0000DC0D0000}"/>
    <cellStyle name="Normal 24 4_5h_Finance" xfId="5163" xr:uid="{00000000-0005-0000-0000-0000DD0D0000}"/>
    <cellStyle name="Normal 24 5" xfId="1063" xr:uid="{00000000-0005-0000-0000-0000DE0D0000}"/>
    <cellStyle name="Normal 24 5 2" xfId="1885" xr:uid="{00000000-0005-0000-0000-0000DF0D0000}"/>
    <cellStyle name="Normal 24 5 2 2" xfId="3790" xr:uid="{00000000-0005-0000-0000-0000E00D0000}"/>
    <cellStyle name="Normal 24 5 2 2 2" xfId="11957" xr:uid="{00000000-0005-0000-0000-0000E10D0000}"/>
    <cellStyle name="Normal 24 5 2 2_5h_Finance" xfId="5169" xr:uid="{00000000-0005-0000-0000-0000E20D0000}"/>
    <cellStyle name="Normal 24 5 2 3" xfId="10053" xr:uid="{00000000-0005-0000-0000-0000E30D0000}"/>
    <cellStyle name="Normal 24 5 2 4" xfId="14079" xr:uid="{00000000-0005-0000-0000-0000E40D0000}"/>
    <cellStyle name="Normal 24 5 2 5" xfId="15918" xr:uid="{00000000-0005-0000-0000-0000E50D0000}"/>
    <cellStyle name="Normal 24 5 2 6" xfId="17669" xr:uid="{00000000-0005-0000-0000-0000E60D0000}"/>
    <cellStyle name="Normal 24 5 2 7" xfId="19573" xr:uid="{00000000-0005-0000-0000-0000E70D0000}"/>
    <cellStyle name="Normal 24 5 2_5h_Finance" xfId="5168" xr:uid="{00000000-0005-0000-0000-0000E80D0000}"/>
    <cellStyle name="Normal 24 5 3" xfId="2974" xr:uid="{00000000-0005-0000-0000-0000E90D0000}"/>
    <cellStyle name="Normal 24 5 3 2" xfId="11141" xr:uid="{00000000-0005-0000-0000-0000EA0D0000}"/>
    <cellStyle name="Normal 24 5 3_5h_Finance" xfId="5170" xr:uid="{00000000-0005-0000-0000-0000EB0D0000}"/>
    <cellStyle name="Normal 24 5 4" xfId="9237" xr:uid="{00000000-0005-0000-0000-0000EC0D0000}"/>
    <cellStyle name="Normal 24 5 5" xfId="13260" xr:uid="{00000000-0005-0000-0000-0000ED0D0000}"/>
    <cellStyle name="Normal 24 5 6" xfId="15098" xr:uid="{00000000-0005-0000-0000-0000EE0D0000}"/>
    <cellStyle name="Normal 24 5 7" xfId="16853" xr:uid="{00000000-0005-0000-0000-0000EF0D0000}"/>
    <cellStyle name="Normal 24 5 8" xfId="18757" xr:uid="{00000000-0005-0000-0000-0000F00D0000}"/>
    <cellStyle name="Normal 24 5_5h_Finance" xfId="5167" xr:uid="{00000000-0005-0000-0000-0000F10D0000}"/>
    <cellStyle name="Normal 24 6" xfId="1335" xr:uid="{00000000-0005-0000-0000-0000F20D0000}"/>
    <cellStyle name="Normal 24 6 2" xfId="3246" xr:uid="{00000000-0005-0000-0000-0000F30D0000}"/>
    <cellStyle name="Normal 24 6 2 2" xfId="11413" xr:uid="{00000000-0005-0000-0000-0000F40D0000}"/>
    <cellStyle name="Normal 24 6 2_5h_Finance" xfId="5172" xr:uid="{00000000-0005-0000-0000-0000F50D0000}"/>
    <cellStyle name="Normal 24 6 3" xfId="9509" xr:uid="{00000000-0005-0000-0000-0000F60D0000}"/>
    <cellStyle name="Normal 24 6 4" xfId="13532" xr:uid="{00000000-0005-0000-0000-0000F70D0000}"/>
    <cellStyle name="Normal 24 6 5" xfId="15370" xr:uid="{00000000-0005-0000-0000-0000F80D0000}"/>
    <cellStyle name="Normal 24 6 6" xfId="17125" xr:uid="{00000000-0005-0000-0000-0000F90D0000}"/>
    <cellStyle name="Normal 24 6 7" xfId="19029" xr:uid="{00000000-0005-0000-0000-0000FA0D0000}"/>
    <cellStyle name="Normal 24 6_5h_Finance" xfId="5171" xr:uid="{00000000-0005-0000-0000-0000FB0D0000}"/>
    <cellStyle name="Normal 24 7" xfId="2158" xr:uid="{00000000-0005-0000-0000-0000FC0D0000}"/>
    <cellStyle name="Normal 24 7 2" xfId="4062" xr:uid="{00000000-0005-0000-0000-0000FD0D0000}"/>
    <cellStyle name="Normal 24 7 2 2" xfId="12229" xr:uid="{00000000-0005-0000-0000-0000FE0D0000}"/>
    <cellStyle name="Normal 24 7 2_5h_Finance" xfId="5174" xr:uid="{00000000-0005-0000-0000-0000FF0D0000}"/>
    <cellStyle name="Normal 24 7 3" xfId="10325" xr:uid="{00000000-0005-0000-0000-0000000E0000}"/>
    <cellStyle name="Normal 24 7 4" xfId="14351" xr:uid="{00000000-0005-0000-0000-0000010E0000}"/>
    <cellStyle name="Normal 24 7 5" xfId="16191" xr:uid="{00000000-0005-0000-0000-0000020E0000}"/>
    <cellStyle name="Normal 24 7 6" xfId="17941" xr:uid="{00000000-0005-0000-0000-0000030E0000}"/>
    <cellStyle name="Normal 24 7 7" xfId="19845" xr:uid="{00000000-0005-0000-0000-0000040E0000}"/>
    <cellStyle name="Normal 24 7_5h_Finance" xfId="5173" xr:uid="{00000000-0005-0000-0000-0000050E0000}"/>
    <cellStyle name="Normal 24 8" xfId="442" xr:uid="{00000000-0005-0000-0000-0000060E0000}"/>
    <cellStyle name="Normal 24 8 2" xfId="8693" xr:uid="{00000000-0005-0000-0000-0000070E0000}"/>
    <cellStyle name="Normal 24 8_5h_Finance" xfId="5175" xr:uid="{00000000-0005-0000-0000-0000080E0000}"/>
    <cellStyle name="Normal 24 9" xfId="2430" xr:uid="{00000000-0005-0000-0000-0000090E0000}"/>
    <cellStyle name="Normal 24 9 2" xfId="10597" xr:uid="{00000000-0005-0000-0000-00000A0E0000}"/>
    <cellStyle name="Normal 24 9_5h_Finance" xfId="5176" xr:uid="{00000000-0005-0000-0000-00000B0E0000}"/>
    <cellStyle name="Normal 24_5h_Finance" xfId="5117" xr:uid="{00000000-0005-0000-0000-00000C0E0000}"/>
    <cellStyle name="Normal 25" xfId="34" xr:uid="{00000000-0005-0000-0000-00000D0E0000}"/>
    <cellStyle name="Normal 25 10" xfId="4337" xr:uid="{00000000-0005-0000-0000-00000E0E0000}"/>
    <cellStyle name="Normal 25 10 2" xfId="12504" xr:uid="{00000000-0005-0000-0000-00000F0E0000}"/>
    <cellStyle name="Normal 25 10_5h_Finance" xfId="5178" xr:uid="{00000000-0005-0000-0000-0000100E0000}"/>
    <cellStyle name="Normal 25 11" xfId="8560" xr:uid="{00000000-0005-0000-0000-0000110E0000}"/>
    <cellStyle name="Normal 25 12" xfId="12652" xr:uid="{00000000-0005-0000-0000-0000120E0000}"/>
    <cellStyle name="Normal 25 13" xfId="12626" xr:uid="{00000000-0005-0000-0000-0000130E0000}"/>
    <cellStyle name="Normal 25 14" xfId="14655" xr:uid="{00000000-0005-0000-0000-0000140E0000}"/>
    <cellStyle name="Normal 25 15" xfId="18216" xr:uid="{00000000-0005-0000-0000-0000150E0000}"/>
    <cellStyle name="Normal 25 16" xfId="306" xr:uid="{00000000-0005-0000-0000-0000160E0000}"/>
    <cellStyle name="Normal 25 2" xfId="102" xr:uid="{00000000-0005-0000-0000-0000170E0000}"/>
    <cellStyle name="Normal 25 2 10" xfId="8628" xr:uid="{00000000-0005-0000-0000-0000180E0000}"/>
    <cellStyle name="Normal 25 2 11" xfId="12720" xr:uid="{00000000-0005-0000-0000-0000190E0000}"/>
    <cellStyle name="Normal 25 2 12" xfId="18284" xr:uid="{00000000-0005-0000-0000-00001A0E0000}"/>
    <cellStyle name="Normal 25 2 13" xfId="375" xr:uid="{00000000-0005-0000-0000-00001B0E0000}"/>
    <cellStyle name="Normal 25 2 2" xfId="238" xr:uid="{00000000-0005-0000-0000-00001C0E0000}"/>
    <cellStyle name="Normal 25 2 2 10" xfId="16516" xr:uid="{00000000-0005-0000-0000-00001D0E0000}"/>
    <cellStyle name="Normal 25 2 2 11" xfId="18420" xr:uid="{00000000-0005-0000-0000-00001E0E0000}"/>
    <cellStyle name="Normal 25 2 2 12" xfId="649" xr:uid="{00000000-0005-0000-0000-00001F0E0000}"/>
    <cellStyle name="Normal 25 2 2 2" xfId="998" xr:uid="{00000000-0005-0000-0000-0000200E0000}"/>
    <cellStyle name="Normal 25 2 2 2 2" xfId="1820" xr:uid="{00000000-0005-0000-0000-0000210E0000}"/>
    <cellStyle name="Normal 25 2 2 2 2 2" xfId="3725" xr:uid="{00000000-0005-0000-0000-0000220E0000}"/>
    <cellStyle name="Normal 25 2 2 2 2 2 2" xfId="11892" xr:uid="{00000000-0005-0000-0000-0000230E0000}"/>
    <cellStyle name="Normal 25 2 2 2 2 2_5h_Finance" xfId="5183" xr:uid="{00000000-0005-0000-0000-0000240E0000}"/>
    <cellStyle name="Normal 25 2 2 2 2 3" xfId="9988" xr:uid="{00000000-0005-0000-0000-0000250E0000}"/>
    <cellStyle name="Normal 25 2 2 2 2 4" xfId="14014" xr:uid="{00000000-0005-0000-0000-0000260E0000}"/>
    <cellStyle name="Normal 25 2 2 2 2 5" xfId="15853" xr:uid="{00000000-0005-0000-0000-0000270E0000}"/>
    <cellStyle name="Normal 25 2 2 2 2 6" xfId="17604" xr:uid="{00000000-0005-0000-0000-0000280E0000}"/>
    <cellStyle name="Normal 25 2 2 2 2 7" xfId="19508" xr:uid="{00000000-0005-0000-0000-0000290E0000}"/>
    <cellStyle name="Normal 25 2 2 2 2_5h_Finance" xfId="5182" xr:uid="{00000000-0005-0000-0000-00002A0E0000}"/>
    <cellStyle name="Normal 25 2 2 2 3" xfId="2909" xr:uid="{00000000-0005-0000-0000-00002B0E0000}"/>
    <cellStyle name="Normal 25 2 2 2 3 2" xfId="11076" xr:uid="{00000000-0005-0000-0000-00002C0E0000}"/>
    <cellStyle name="Normal 25 2 2 2 3_5h_Finance" xfId="5184" xr:uid="{00000000-0005-0000-0000-00002D0E0000}"/>
    <cellStyle name="Normal 25 2 2 2 4" xfId="9172" xr:uid="{00000000-0005-0000-0000-00002E0E0000}"/>
    <cellStyle name="Normal 25 2 2 2 5" xfId="13195" xr:uid="{00000000-0005-0000-0000-00002F0E0000}"/>
    <cellStyle name="Normal 25 2 2 2 6" xfId="15033" xr:uid="{00000000-0005-0000-0000-0000300E0000}"/>
    <cellStyle name="Normal 25 2 2 2 7" xfId="16788" xr:uid="{00000000-0005-0000-0000-0000310E0000}"/>
    <cellStyle name="Normal 25 2 2 2 8" xfId="18692" xr:uid="{00000000-0005-0000-0000-0000320E0000}"/>
    <cellStyle name="Normal 25 2 2 2_5h_Finance" xfId="5181" xr:uid="{00000000-0005-0000-0000-0000330E0000}"/>
    <cellStyle name="Normal 25 2 2 3" xfId="1270" xr:uid="{00000000-0005-0000-0000-0000340E0000}"/>
    <cellStyle name="Normal 25 2 2 3 2" xfId="2092" xr:uid="{00000000-0005-0000-0000-0000350E0000}"/>
    <cellStyle name="Normal 25 2 2 3 2 2" xfId="3997" xr:uid="{00000000-0005-0000-0000-0000360E0000}"/>
    <cellStyle name="Normal 25 2 2 3 2 2 2" xfId="12164" xr:uid="{00000000-0005-0000-0000-0000370E0000}"/>
    <cellStyle name="Normal 25 2 2 3 2 2_5h_Finance" xfId="5187" xr:uid="{00000000-0005-0000-0000-0000380E0000}"/>
    <cellStyle name="Normal 25 2 2 3 2 3" xfId="10260" xr:uid="{00000000-0005-0000-0000-0000390E0000}"/>
    <cellStyle name="Normal 25 2 2 3 2 4" xfId="14286" xr:uid="{00000000-0005-0000-0000-00003A0E0000}"/>
    <cellStyle name="Normal 25 2 2 3 2 5" xfId="16125" xr:uid="{00000000-0005-0000-0000-00003B0E0000}"/>
    <cellStyle name="Normal 25 2 2 3 2 6" xfId="17876" xr:uid="{00000000-0005-0000-0000-00003C0E0000}"/>
    <cellStyle name="Normal 25 2 2 3 2 7" xfId="19780" xr:uid="{00000000-0005-0000-0000-00003D0E0000}"/>
    <cellStyle name="Normal 25 2 2 3 2_5h_Finance" xfId="5186" xr:uid="{00000000-0005-0000-0000-00003E0E0000}"/>
    <cellStyle name="Normal 25 2 2 3 3" xfId="3181" xr:uid="{00000000-0005-0000-0000-00003F0E0000}"/>
    <cellStyle name="Normal 25 2 2 3 3 2" xfId="11348" xr:uid="{00000000-0005-0000-0000-0000400E0000}"/>
    <cellStyle name="Normal 25 2 2 3 3_5h_Finance" xfId="5188" xr:uid="{00000000-0005-0000-0000-0000410E0000}"/>
    <cellStyle name="Normal 25 2 2 3 4" xfId="9444" xr:uid="{00000000-0005-0000-0000-0000420E0000}"/>
    <cellStyle name="Normal 25 2 2 3 5" xfId="13467" xr:uid="{00000000-0005-0000-0000-0000430E0000}"/>
    <cellStyle name="Normal 25 2 2 3 6" xfId="15305" xr:uid="{00000000-0005-0000-0000-0000440E0000}"/>
    <cellStyle name="Normal 25 2 2 3 7" xfId="17060" xr:uid="{00000000-0005-0000-0000-0000450E0000}"/>
    <cellStyle name="Normal 25 2 2 3 8" xfId="18964" xr:uid="{00000000-0005-0000-0000-0000460E0000}"/>
    <cellStyle name="Normal 25 2 2 3_5h_Finance" xfId="5185" xr:uid="{00000000-0005-0000-0000-0000470E0000}"/>
    <cellStyle name="Normal 25 2 2 4" xfId="1542" xr:uid="{00000000-0005-0000-0000-0000480E0000}"/>
    <cellStyle name="Normal 25 2 2 4 2" xfId="3453" xr:uid="{00000000-0005-0000-0000-0000490E0000}"/>
    <cellStyle name="Normal 25 2 2 4 2 2" xfId="11620" xr:uid="{00000000-0005-0000-0000-00004A0E0000}"/>
    <cellStyle name="Normal 25 2 2 4 2_5h_Finance" xfId="5190" xr:uid="{00000000-0005-0000-0000-00004B0E0000}"/>
    <cellStyle name="Normal 25 2 2 4 3" xfId="9716" xr:uid="{00000000-0005-0000-0000-00004C0E0000}"/>
    <cellStyle name="Normal 25 2 2 4 4" xfId="13739" xr:uid="{00000000-0005-0000-0000-00004D0E0000}"/>
    <cellStyle name="Normal 25 2 2 4 5" xfId="15577" xr:uid="{00000000-0005-0000-0000-00004E0E0000}"/>
    <cellStyle name="Normal 25 2 2 4 6" xfId="17332" xr:uid="{00000000-0005-0000-0000-00004F0E0000}"/>
    <cellStyle name="Normal 25 2 2 4 7" xfId="19236" xr:uid="{00000000-0005-0000-0000-0000500E0000}"/>
    <cellStyle name="Normal 25 2 2 4_5h_Finance" xfId="5189" xr:uid="{00000000-0005-0000-0000-0000510E0000}"/>
    <cellStyle name="Normal 25 2 2 5" xfId="2365" xr:uid="{00000000-0005-0000-0000-0000520E0000}"/>
    <cellStyle name="Normal 25 2 2 5 2" xfId="4269" xr:uid="{00000000-0005-0000-0000-0000530E0000}"/>
    <cellStyle name="Normal 25 2 2 5 2 2" xfId="12436" xr:uid="{00000000-0005-0000-0000-0000540E0000}"/>
    <cellStyle name="Normal 25 2 2 5 2_5h_Finance" xfId="5192" xr:uid="{00000000-0005-0000-0000-0000550E0000}"/>
    <cellStyle name="Normal 25 2 2 5 3" xfId="10532" xr:uid="{00000000-0005-0000-0000-0000560E0000}"/>
    <cellStyle name="Normal 25 2 2 5 4" xfId="14558" xr:uid="{00000000-0005-0000-0000-0000570E0000}"/>
    <cellStyle name="Normal 25 2 2 5 5" xfId="16398" xr:uid="{00000000-0005-0000-0000-0000580E0000}"/>
    <cellStyle name="Normal 25 2 2 5 6" xfId="18148" xr:uid="{00000000-0005-0000-0000-0000590E0000}"/>
    <cellStyle name="Normal 25 2 2 5 7" xfId="20052" xr:uid="{00000000-0005-0000-0000-00005A0E0000}"/>
    <cellStyle name="Normal 25 2 2 5_5h_Finance" xfId="5191" xr:uid="{00000000-0005-0000-0000-00005B0E0000}"/>
    <cellStyle name="Normal 25 2 2 6" xfId="2637" xr:uid="{00000000-0005-0000-0000-00005C0E0000}"/>
    <cellStyle name="Normal 25 2 2 6 2" xfId="10804" xr:uid="{00000000-0005-0000-0000-00005D0E0000}"/>
    <cellStyle name="Normal 25 2 2 6_5h_Finance" xfId="5193" xr:uid="{00000000-0005-0000-0000-00005E0E0000}"/>
    <cellStyle name="Normal 25 2 2 7" xfId="8900" xr:uid="{00000000-0005-0000-0000-00005F0E0000}"/>
    <cellStyle name="Normal 25 2 2 8" xfId="12857" xr:uid="{00000000-0005-0000-0000-0000600E0000}"/>
    <cellStyle name="Normal 25 2 2 9" xfId="14743" xr:uid="{00000000-0005-0000-0000-0000610E0000}"/>
    <cellStyle name="Normal 25 2 2_5h_Finance" xfId="5180" xr:uid="{00000000-0005-0000-0000-0000620E0000}"/>
    <cellStyle name="Normal 25 2 3" xfId="862" xr:uid="{00000000-0005-0000-0000-0000630E0000}"/>
    <cellStyle name="Normal 25 2 3 2" xfId="1684" xr:uid="{00000000-0005-0000-0000-0000640E0000}"/>
    <cellStyle name="Normal 25 2 3 2 2" xfId="3589" xr:uid="{00000000-0005-0000-0000-0000650E0000}"/>
    <cellStyle name="Normal 25 2 3 2 2 2" xfId="11756" xr:uid="{00000000-0005-0000-0000-0000660E0000}"/>
    <cellStyle name="Normal 25 2 3 2 2_5h_Finance" xfId="5196" xr:uid="{00000000-0005-0000-0000-0000670E0000}"/>
    <cellStyle name="Normal 25 2 3 2 3" xfId="9852" xr:uid="{00000000-0005-0000-0000-0000680E0000}"/>
    <cellStyle name="Normal 25 2 3 2 4" xfId="13878" xr:uid="{00000000-0005-0000-0000-0000690E0000}"/>
    <cellStyle name="Normal 25 2 3 2 5" xfId="15717" xr:uid="{00000000-0005-0000-0000-00006A0E0000}"/>
    <cellStyle name="Normal 25 2 3 2 6" xfId="17468" xr:uid="{00000000-0005-0000-0000-00006B0E0000}"/>
    <cellStyle name="Normal 25 2 3 2 7" xfId="19372" xr:uid="{00000000-0005-0000-0000-00006C0E0000}"/>
    <cellStyle name="Normal 25 2 3 2_5h_Finance" xfId="5195" xr:uid="{00000000-0005-0000-0000-00006D0E0000}"/>
    <cellStyle name="Normal 25 2 3 3" xfId="2773" xr:uid="{00000000-0005-0000-0000-00006E0E0000}"/>
    <cellStyle name="Normal 25 2 3 3 2" xfId="10940" xr:uid="{00000000-0005-0000-0000-00006F0E0000}"/>
    <cellStyle name="Normal 25 2 3 3_5h_Finance" xfId="5197" xr:uid="{00000000-0005-0000-0000-0000700E0000}"/>
    <cellStyle name="Normal 25 2 3 4" xfId="9036" xr:uid="{00000000-0005-0000-0000-0000710E0000}"/>
    <cellStyle name="Normal 25 2 3 5" xfId="13059" xr:uid="{00000000-0005-0000-0000-0000720E0000}"/>
    <cellStyle name="Normal 25 2 3 6" xfId="14897" xr:uid="{00000000-0005-0000-0000-0000730E0000}"/>
    <cellStyle name="Normal 25 2 3 7" xfId="16652" xr:uid="{00000000-0005-0000-0000-0000740E0000}"/>
    <cellStyle name="Normal 25 2 3 8" xfId="18556" xr:uid="{00000000-0005-0000-0000-0000750E0000}"/>
    <cellStyle name="Normal 25 2 3_5h_Finance" xfId="5194" xr:uid="{00000000-0005-0000-0000-0000760E0000}"/>
    <cellStyle name="Normal 25 2 4" xfId="1134" xr:uid="{00000000-0005-0000-0000-0000770E0000}"/>
    <cellStyle name="Normal 25 2 4 2" xfId="1956" xr:uid="{00000000-0005-0000-0000-0000780E0000}"/>
    <cellStyle name="Normal 25 2 4 2 2" xfId="3861" xr:uid="{00000000-0005-0000-0000-0000790E0000}"/>
    <cellStyle name="Normal 25 2 4 2 2 2" xfId="12028" xr:uid="{00000000-0005-0000-0000-00007A0E0000}"/>
    <cellStyle name="Normal 25 2 4 2 2_5h_Finance" xfId="5200" xr:uid="{00000000-0005-0000-0000-00007B0E0000}"/>
    <cellStyle name="Normal 25 2 4 2 3" xfId="10124" xr:uid="{00000000-0005-0000-0000-00007C0E0000}"/>
    <cellStyle name="Normal 25 2 4 2 4" xfId="14150" xr:uid="{00000000-0005-0000-0000-00007D0E0000}"/>
    <cellStyle name="Normal 25 2 4 2 5" xfId="15989" xr:uid="{00000000-0005-0000-0000-00007E0E0000}"/>
    <cellStyle name="Normal 25 2 4 2 6" xfId="17740" xr:uid="{00000000-0005-0000-0000-00007F0E0000}"/>
    <cellStyle name="Normal 25 2 4 2 7" xfId="19644" xr:uid="{00000000-0005-0000-0000-0000800E0000}"/>
    <cellStyle name="Normal 25 2 4 2_5h_Finance" xfId="5199" xr:uid="{00000000-0005-0000-0000-0000810E0000}"/>
    <cellStyle name="Normal 25 2 4 3" xfId="3045" xr:uid="{00000000-0005-0000-0000-0000820E0000}"/>
    <cellStyle name="Normal 25 2 4 3 2" xfId="11212" xr:uid="{00000000-0005-0000-0000-0000830E0000}"/>
    <cellStyle name="Normal 25 2 4 3_5h_Finance" xfId="5201" xr:uid="{00000000-0005-0000-0000-0000840E0000}"/>
    <cellStyle name="Normal 25 2 4 4" xfId="9308" xr:uid="{00000000-0005-0000-0000-0000850E0000}"/>
    <cellStyle name="Normal 25 2 4 5" xfId="13331" xr:uid="{00000000-0005-0000-0000-0000860E0000}"/>
    <cellStyle name="Normal 25 2 4 6" xfId="15169" xr:uid="{00000000-0005-0000-0000-0000870E0000}"/>
    <cellStyle name="Normal 25 2 4 7" xfId="16924" xr:uid="{00000000-0005-0000-0000-0000880E0000}"/>
    <cellStyle name="Normal 25 2 4 8" xfId="18828" xr:uid="{00000000-0005-0000-0000-0000890E0000}"/>
    <cellStyle name="Normal 25 2 4_5h_Finance" xfId="5198" xr:uid="{00000000-0005-0000-0000-00008A0E0000}"/>
    <cellStyle name="Normal 25 2 5" xfId="1406" xr:uid="{00000000-0005-0000-0000-00008B0E0000}"/>
    <cellStyle name="Normal 25 2 5 2" xfId="3317" xr:uid="{00000000-0005-0000-0000-00008C0E0000}"/>
    <cellStyle name="Normal 25 2 5 2 2" xfId="11484" xr:uid="{00000000-0005-0000-0000-00008D0E0000}"/>
    <cellStyle name="Normal 25 2 5 2_5h_Finance" xfId="5203" xr:uid="{00000000-0005-0000-0000-00008E0E0000}"/>
    <cellStyle name="Normal 25 2 5 3" xfId="9580" xr:uid="{00000000-0005-0000-0000-00008F0E0000}"/>
    <cellStyle name="Normal 25 2 5 4" xfId="13603" xr:uid="{00000000-0005-0000-0000-0000900E0000}"/>
    <cellStyle name="Normal 25 2 5 5" xfId="15441" xr:uid="{00000000-0005-0000-0000-0000910E0000}"/>
    <cellStyle name="Normal 25 2 5 6" xfId="17196" xr:uid="{00000000-0005-0000-0000-0000920E0000}"/>
    <cellStyle name="Normal 25 2 5 7" xfId="19100" xr:uid="{00000000-0005-0000-0000-0000930E0000}"/>
    <cellStyle name="Normal 25 2 5_5h_Finance" xfId="5202" xr:uid="{00000000-0005-0000-0000-0000940E0000}"/>
    <cellStyle name="Normal 25 2 6" xfId="2229" xr:uid="{00000000-0005-0000-0000-0000950E0000}"/>
    <cellStyle name="Normal 25 2 6 2" xfId="4133" xr:uid="{00000000-0005-0000-0000-0000960E0000}"/>
    <cellStyle name="Normal 25 2 6 2 2" xfId="12300" xr:uid="{00000000-0005-0000-0000-0000970E0000}"/>
    <cellStyle name="Normal 25 2 6 2_5h_Finance" xfId="5205" xr:uid="{00000000-0005-0000-0000-0000980E0000}"/>
    <cellStyle name="Normal 25 2 6 3" xfId="10396" xr:uid="{00000000-0005-0000-0000-0000990E0000}"/>
    <cellStyle name="Normal 25 2 6 4" xfId="14422" xr:uid="{00000000-0005-0000-0000-00009A0E0000}"/>
    <cellStyle name="Normal 25 2 6 5" xfId="16262" xr:uid="{00000000-0005-0000-0000-00009B0E0000}"/>
    <cellStyle name="Normal 25 2 6 6" xfId="18012" xr:uid="{00000000-0005-0000-0000-00009C0E0000}"/>
    <cellStyle name="Normal 25 2 6 7" xfId="19916" xr:uid="{00000000-0005-0000-0000-00009D0E0000}"/>
    <cellStyle name="Normal 25 2 6_5h_Finance" xfId="5204" xr:uid="{00000000-0005-0000-0000-00009E0E0000}"/>
    <cellStyle name="Normal 25 2 7" xfId="513" xr:uid="{00000000-0005-0000-0000-00009F0E0000}"/>
    <cellStyle name="Normal 25 2 7 2" xfId="8764" xr:uid="{00000000-0005-0000-0000-0000A00E0000}"/>
    <cellStyle name="Normal 25 2 7_5h_Finance" xfId="5206" xr:uid="{00000000-0005-0000-0000-0000A10E0000}"/>
    <cellStyle name="Normal 25 2 8" xfId="2501" xr:uid="{00000000-0005-0000-0000-0000A20E0000}"/>
    <cellStyle name="Normal 25 2 8 2" xfId="10668" xr:uid="{00000000-0005-0000-0000-0000A30E0000}"/>
    <cellStyle name="Normal 25 2 8_5h_Finance" xfId="5207" xr:uid="{00000000-0005-0000-0000-0000A40E0000}"/>
    <cellStyle name="Normal 25 2 9" xfId="4405" xr:uid="{00000000-0005-0000-0000-0000A50E0000}"/>
    <cellStyle name="Normal 25 2 9 2" xfId="12572" xr:uid="{00000000-0005-0000-0000-0000A60E0000}"/>
    <cellStyle name="Normal 25 2 9_5h_Finance" xfId="5208" xr:uid="{00000000-0005-0000-0000-0000A70E0000}"/>
    <cellStyle name="Normal 25 2_5h_Finance" xfId="5179" xr:uid="{00000000-0005-0000-0000-0000A80E0000}"/>
    <cellStyle name="Normal 25 3" xfId="170" xr:uid="{00000000-0005-0000-0000-0000A90E0000}"/>
    <cellStyle name="Normal 25 3 10" xfId="16177" xr:uid="{00000000-0005-0000-0000-0000AA0E0000}"/>
    <cellStyle name="Normal 25 3 11" xfId="18352" xr:uid="{00000000-0005-0000-0000-0000AB0E0000}"/>
    <cellStyle name="Normal 25 3 12" xfId="581" xr:uid="{00000000-0005-0000-0000-0000AC0E0000}"/>
    <cellStyle name="Normal 25 3 2" xfId="930" xr:uid="{00000000-0005-0000-0000-0000AD0E0000}"/>
    <cellStyle name="Normal 25 3 2 2" xfId="1752" xr:uid="{00000000-0005-0000-0000-0000AE0E0000}"/>
    <cellStyle name="Normal 25 3 2 2 2" xfId="3657" xr:uid="{00000000-0005-0000-0000-0000AF0E0000}"/>
    <cellStyle name="Normal 25 3 2 2 2 2" xfId="11824" xr:uid="{00000000-0005-0000-0000-0000B00E0000}"/>
    <cellStyle name="Normal 25 3 2 2 2_5h_Finance" xfId="5212" xr:uid="{00000000-0005-0000-0000-0000B10E0000}"/>
    <cellStyle name="Normal 25 3 2 2 3" xfId="9920" xr:uid="{00000000-0005-0000-0000-0000B20E0000}"/>
    <cellStyle name="Normal 25 3 2 2 4" xfId="13946" xr:uid="{00000000-0005-0000-0000-0000B30E0000}"/>
    <cellStyle name="Normal 25 3 2 2 5" xfId="15785" xr:uid="{00000000-0005-0000-0000-0000B40E0000}"/>
    <cellStyle name="Normal 25 3 2 2 6" xfId="17536" xr:uid="{00000000-0005-0000-0000-0000B50E0000}"/>
    <cellStyle name="Normal 25 3 2 2 7" xfId="19440" xr:uid="{00000000-0005-0000-0000-0000B60E0000}"/>
    <cellStyle name="Normal 25 3 2 2_5h_Finance" xfId="5211" xr:uid="{00000000-0005-0000-0000-0000B70E0000}"/>
    <cellStyle name="Normal 25 3 2 3" xfId="2841" xr:uid="{00000000-0005-0000-0000-0000B80E0000}"/>
    <cellStyle name="Normal 25 3 2 3 2" xfId="11008" xr:uid="{00000000-0005-0000-0000-0000B90E0000}"/>
    <cellStyle name="Normal 25 3 2 3_5h_Finance" xfId="5213" xr:uid="{00000000-0005-0000-0000-0000BA0E0000}"/>
    <cellStyle name="Normal 25 3 2 4" xfId="9104" xr:uid="{00000000-0005-0000-0000-0000BB0E0000}"/>
    <cellStyle name="Normal 25 3 2 5" xfId="13127" xr:uid="{00000000-0005-0000-0000-0000BC0E0000}"/>
    <cellStyle name="Normal 25 3 2 6" xfId="14965" xr:uid="{00000000-0005-0000-0000-0000BD0E0000}"/>
    <cellStyle name="Normal 25 3 2 7" xfId="16720" xr:uid="{00000000-0005-0000-0000-0000BE0E0000}"/>
    <cellStyle name="Normal 25 3 2 8" xfId="18624" xr:uid="{00000000-0005-0000-0000-0000BF0E0000}"/>
    <cellStyle name="Normal 25 3 2_5h_Finance" xfId="5210" xr:uid="{00000000-0005-0000-0000-0000C00E0000}"/>
    <cellStyle name="Normal 25 3 3" xfId="1202" xr:uid="{00000000-0005-0000-0000-0000C10E0000}"/>
    <cellStyle name="Normal 25 3 3 2" xfId="2024" xr:uid="{00000000-0005-0000-0000-0000C20E0000}"/>
    <cellStyle name="Normal 25 3 3 2 2" xfId="3929" xr:uid="{00000000-0005-0000-0000-0000C30E0000}"/>
    <cellStyle name="Normal 25 3 3 2 2 2" xfId="12096" xr:uid="{00000000-0005-0000-0000-0000C40E0000}"/>
    <cellStyle name="Normal 25 3 3 2 2_5h_Finance" xfId="5216" xr:uid="{00000000-0005-0000-0000-0000C50E0000}"/>
    <cellStyle name="Normal 25 3 3 2 3" xfId="10192" xr:uid="{00000000-0005-0000-0000-0000C60E0000}"/>
    <cellStyle name="Normal 25 3 3 2 4" xfId="14218" xr:uid="{00000000-0005-0000-0000-0000C70E0000}"/>
    <cellStyle name="Normal 25 3 3 2 5" xfId="16057" xr:uid="{00000000-0005-0000-0000-0000C80E0000}"/>
    <cellStyle name="Normal 25 3 3 2 6" xfId="17808" xr:uid="{00000000-0005-0000-0000-0000C90E0000}"/>
    <cellStyle name="Normal 25 3 3 2 7" xfId="19712" xr:uid="{00000000-0005-0000-0000-0000CA0E0000}"/>
    <cellStyle name="Normal 25 3 3 2_5h_Finance" xfId="5215" xr:uid="{00000000-0005-0000-0000-0000CB0E0000}"/>
    <cellStyle name="Normal 25 3 3 3" xfId="3113" xr:uid="{00000000-0005-0000-0000-0000CC0E0000}"/>
    <cellStyle name="Normal 25 3 3 3 2" xfId="11280" xr:uid="{00000000-0005-0000-0000-0000CD0E0000}"/>
    <cellStyle name="Normal 25 3 3 3_5h_Finance" xfId="5217" xr:uid="{00000000-0005-0000-0000-0000CE0E0000}"/>
    <cellStyle name="Normal 25 3 3 4" xfId="9376" xr:uid="{00000000-0005-0000-0000-0000CF0E0000}"/>
    <cellStyle name="Normal 25 3 3 5" xfId="13399" xr:uid="{00000000-0005-0000-0000-0000D00E0000}"/>
    <cellStyle name="Normal 25 3 3 6" xfId="15237" xr:uid="{00000000-0005-0000-0000-0000D10E0000}"/>
    <cellStyle name="Normal 25 3 3 7" xfId="16992" xr:uid="{00000000-0005-0000-0000-0000D20E0000}"/>
    <cellStyle name="Normal 25 3 3 8" xfId="18896" xr:uid="{00000000-0005-0000-0000-0000D30E0000}"/>
    <cellStyle name="Normal 25 3 3_5h_Finance" xfId="5214" xr:uid="{00000000-0005-0000-0000-0000D40E0000}"/>
    <cellStyle name="Normal 25 3 4" xfId="1474" xr:uid="{00000000-0005-0000-0000-0000D50E0000}"/>
    <cellStyle name="Normal 25 3 4 2" xfId="3385" xr:uid="{00000000-0005-0000-0000-0000D60E0000}"/>
    <cellStyle name="Normal 25 3 4 2 2" xfId="11552" xr:uid="{00000000-0005-0000-0000-0000D70E0000}"/>
    <cellStyle name="Normal 25 3 4 2_5h_Finance" xfId="5219" xr:uid="{00000000-0005-0000-0000-0000D80E0000}"/>
    <cellStyle name="Normal 25 3 4 3" xfId="9648" xr:uid="{00000000-0005-0000-0000-0000D90E0000}"/>
    <cellStyle name="Normal 25 3 4 4" xfId="13671" xr:uid="{00000000-0005-0000-0000-0000DA0E0000}"/>
    <cellStyle name="Normal 25 3 4 5" xfId="15509" xr:uid="{00000000-0005-0000-0000-0000DB0E0000}"/>
    <cellStyle name="Normal 25 3 4 6" xfId="17264" xr:uid="{00000000-0005-0000-0000-0000DC0E0000}"/>
    <cellStyle name="Normal 25 3 4 7" xfId="19168" xr:uid="{00000000-0005-0000-0000-0000DD0E0000}"/>
    <cellStyle name="Normal 25 3 4_5h_Finance" xfId="5218" xr:uid="{00000000-0005-0000-0000-0000DE0E0000}"/>
    <cellStyle name="Normal 25 3 5" xfId="2297" xr:uid="{00000000-0005-0000-0000-0000DF0E0000}"/>
    <cellStyle name="Normal 25 3 5 2" xfId="4201" xr:uid="{00000000-0005-0000-0000-0000E00E0000}"/>
    <cellStyle name="Normal 25 3 5 2 2" xfId="12368" xr:uid="{00000000-0005-0000-0000-0000E10E0000}"/>
    <cellStyle name="Normal 25 3 5 2_5h_Finance" xfId="5221" xr:uid="{00000000-0005-0000-0000-0000E20E0000}"/>
    <cellStyle name="Normal 25 3 5 3" xfId="10464" xr:uid="{00000000-0005-0000-0000-0000E30E0000}"/>
    <cellStyle name="Normal 25 3 5 4" xfId="14490" xr:uid="{00000000-0005-0000-0000-0000E40E0000}"/>
    <cellStyle name="Normal 25 3 5 5" xfId="16330" xr:uid="{00000000-0005-0000-0000-0000E50E0000}"/>
    <cellStyle name="Normal 25 3 5 6" xfId="18080" xr:uid="{00000000-0005-0000-0000-0000E60E0000}"/>
    <cellStyle name="Normal 25 3 5 7" xfId="19984" xr:uid="{00000000-0005-0000-0000-0000E70E0000}"/>
    <cellStyle name="Normal 25 3 5_5h_Finance" xfId="5220" xr:uid="{00000000-0005-0000-0000-0000E80E0000}"/>
    <cellStyle name="Normal 25 3 6" xfId="2569" xr:uid="{00000000-0005-0000-0000-0000E90E0000}"/>
    <cellStyle name="Normal 25 3 6 2" xfId="10736" xr:uid="{00000000-0005-0000-0000-0000EA0E0000}"/>
    <cellStyle name="Normal 25 3 6_5h_Finance" xfId="5222" xr:uid="{00000000-0005-0000-0000-0000EB0E0000}"/>
    <cellStyle name="Normal 25 3 7" xfId="8832" xr:uid="{00000000-0005-0000-0000-0000EC0E0000}"/>
    <cellStyle name="Normal 25 3 8" xfId="12789" xr:uid="{00000000-0005-0000-0000-0000ED0E0000}"/>
    <cellStyle name="Normal 25 3 9" xfId="14675" xr:uid="{00000000-0005-0000-0000-0000EE0E0000}"/>
    <cellStyle name="Normal 25 3_5h_Finance" xfId="5209" xr:uid="{00000000-0005-0000-0000-0000EF0E0000}"/>
    <cellStyle name="Normal 25 4" xfId="794" xr:uid="{00000000-0005-0000-0000-0000F00E0000}"/>
    <cellStyle name="Normal 25 4 2" xfId="1616" xr:uid="{00000000-0005-0000-0000-0000F10E0000}"/>
    <cellStyle name="Normal 25 4 2 2" xfId="3521" xr:uid="{00000000-0005-0000-0000-0000F20E0000}"/>
    <cellStyle name="Normal 25 4 2 2 2" xfId="11688" xr:uid="{00000000-0005-0000-0000-0000F30E0000}"/>
    <cellStyle name="Normal 25 4 2 2_5h_Finance" xfId="5225" xr:uid="{00000000-0005-0000-0000-0000F40E0000}"/>
    <cellStyle name="Normal 25 4 2 3" xfId="9784" xr:uid="{00000000-0005-0000-0000-0000F50E0000}"/>
    <cellStyle name="Normal 25 4 2 4" xfId="13810" xr:uid="{00000000-0005-0000-0000-0000F60E0000}"/>
    <cellStyle name="Normal 25 4 2 5" xfId="15649" xr:uid="{00000000-0005-0000-0000-0000F70E0000}"/>
    <cellStyle name="Normal 25 4 2 6" xfId="17400" xr:uid="{00000000-0005-0000-0000-0000F80E0000}"/>
    <cellStyle name="Normal 25 4 2 7" xfId="19304" xr:uid="{00000000-0005-0000-0000-0000F90E0000}"/>
    <cellStyle name="Normal 25 4 2_5h_Finance" xfId="5224" xr:uid="{00000000-0005-0000-0000-0000FA0E0000}"/>
    <cellStyle name="Normal 25 4 3" xfId="2705" xr:uid="{00000000-0005-0000-0000-0000FB0E0000}"/>
    <cellStyle name="Normal 25 4 3 2" xfId="10872" xr:uid="{00000000-0005-0000-0000-0000FC0E0000}"/>
    <cellStyle name="Normal 25 4 3_5h_Finance" xfId="5226" xr:uid="{00000000-0005-0000-0000-0000FD0E0000}"/>
    <cellStyle name="Normal 25 4 4" xfId="8968" xr:uid="{00000000-0005-0000-0000-0000FE0E0000}"/>
    <cellStyle name="Normal 25 4 5" xfId="12991" xr:uid="{00000000-0005-0000-0000-0000FF0E0000}"/>
    <cellStyle name="Normal 25 4 6" xfId="14829" xr:uid="{00000000-0005-0000-0000-0000000F0000}"/>
    <cellStyle name="Normal 25 4 7" xfId="16584" xr:uid="{00000000-0005-0000-0000-0000010F0000}"/>
    <cellStyle name="Normal 25 4 8" xfId="18488" xr:uid="{00000000-0005-0000-0000-0000020F0000}"/>
    <cellStyle name="Normal 25 4_5h_Finance" xfId="5223" xr:uid="{00000000-0005-0000-0000-0000030F0000}"/>
    <cellStyle name="Normal 25 5" xfId="1066" xr:uid="{00000000-0005-0000-0000-0000040F0000}"/>
    <cellStyle name="Normal 25 5 2" xfId="1888" xr:uid="{00000000-0005-0000-0000-0000050F0000}"/>
    <cellStyle name="Normal 25 5 2 2" xfId="3793" xr:uid="{00000000-0005-0000-0000-0000060F0000}"/>
    <cellStyle name="Normal 25 5 2 2 2" xfId="11960" xr:uid="{00000000-0005-0000-0000-0000070F0000}"/>
    <cellStyle name="Normal 25 5 2 2_5h_Finance" xfId="5229" xr:uid="{00000000-0005-0000-0000-0000080F0000}"/>
    <cellStyle name="Normal 25 5 2 3" xfId="10056" xr:uid="{00000000-0005-0000-0000-0000090F0000}"/>
    <cellStyle name="Normal 25 5 2 4" xfId="14082" xr:uid="{00000000-0005-0000-0000-00000A0F0000}"/>
    <cellStyle name="Normal 25 5 2 5" xfId="15921" xr:uid="{00000000-0005-0000-0000-00000B0F0000}"/>
    <cellStyle name="Normal 25 5 2 6" xfId="17672" xr:uid="{00000000-0005-0000-0000-00000C0F0000}"/>
    <cellStyle name="Normal 25 5 2 7" xfId="19576" xr:uid="{00000000-0005-0000-0000-00000D0F0000}"/>
    <cellStyle name="Normal 25 5 2_5h_Finance" xfId="5228" xr:uid="{00000000-0005-0000-0000-00000E0F0000}"/>
    <cellStyle name="Normal 25 5 3" xfId="2977" xr:uid="{00000000-0005-0000-0000-00000F0F0000}"/>
    <cellStyle name="Normal 25 5 3 2" xfId="11144" xr:uid="{00000000-0005-0000-0000-0000100F0000}"/>
    <cellStyle name="Normal 25 5 3_5h_Finance" xfId="5230" xr:uid="{00000000-0005-0000-0000-0000110F0000}"/>
    <cellStyle name="Normal 25 5 4" xfId="9240" xr:uid="{00000000-0005-0000-0000-0000120F0000}"/>
    <cellStyle name="Normal 25 5 5" xfId="13263" xr:uid="{00000000-0005-0000-0000-0000130F0000}"/>
    <cellStyle name="Normal 25 5 6" xfId="15101" xr:uid="{00000000-0005-0000-0000-0000140F0000}"/>
    <cellStyle name="Normal 25 5 7" xfId="16856" xr:uid="{00000000-0005-0000-0000-0000150F0000}"/>
    <cellStyle name="Normal 25 5 8" xfId="18760" xr:uid="{00000000-0005-0000-0000-0000160F0000}"/>
    <cellStyle name="Normal 25 5_5h_Finance" xfId="5227" xr:uid="{00000000-0005-0000-0000-0000170F0000}"/>
    <cellStyle name="Normal 25 6" xfId="1338" xr:uid="{00000000-0005-0000-0000-0000180F0000}"/>
    <cellStyle name="Normal 25 6 2" xfId="3249" xr:uid="{00000000-0005-0000-0000-0000190F0000}"/>
    <cellStyle name="Normal 25 6 2 2" xfId="11416" xr:uid="{00000000-0005-0000-0000-00001A0F0000}"/>
    <cellStyle name="Normal 25 6 2_5h_Finance" xfId="5232" xr:uid="{00000000-0005-0000-0000-00001B0F0000}"/>
    <cellStyle name="Normal 25 6 3" xfId="9512" xr:uid="{00000000-0005-0000-0000-00001C0F0000}"/>
    <cellStyle name="Normal 25 6 4" xfId="13535" xr:uid="{00000000-0005-0000-0000-00001D0F0000}"/>
    <cellStyle name="Normal 25 6 5" xfId="15373" xr:uid="{00000000-0005-0000-0000-00001E0F0000}"/>
    <cellStyle name="Normal 25 6 6" xfId="17128" xr:uid="{00000000-0005-0000-0000-00001F0F0000}"/>
    <cellStyle name="Normal 25 6 7" xfId="19032" xr:uid="{00000000-0005-0000-0000-0000200F0000}"/>
    <cellStyle name="Normal 25 6_5h_Finance" xfId="5231" xr:uid="{00000000-0005-0000-0000-0000210F0000}"/>
    <cellStyle name="Normal 25 7" xfId="2161" xr:uid="{00000000-0005-0000-0000-0000220F0000}"/>
    <cellStyle name="Normal 25 7 2" xfId="4065" xr:uid="{00000000-0005-0000-0000-0000230F0000}"/>
    <cellStyle name="Normal 25 7 2 2" xfId="12232" xr:uid="{00000000-0005-0000-0000-0000240F0000}"/>
    <cellStyle name="Normal 25 7 2_5h_Finance" xfId="5234" xr:uid="{00000000-0005-0000-0000-0000250F0000}"/>
    <cellStyle name="Normal 25 7 3" xfId="10328" xr:uid="{00000000-0005-0000-0000-0000260F0000}"/>
    <cellStyle name="Normal 25 7 4" xfId="14354" xr:uid="{00000000-0005-0000-0000-0000270F0000}"/>
    <cellStyle name="Normal 25 7 5" xfId="16194" xr:uid="{00000000-0005-0000-0000-0000280F0000}"/>
    <cellStyle name="Normal 25 7 6" xfId="17944" xr:uid="{00000000-0005-0000-0000-0000290F0000}"/>
    <cellStyle name="Normal 25 7 7" xfId="19848" xr:uid="{00000000-0005-0000-0000-00002A0F0000}"/>
    <cellStyle name="Normal 25 7_5h_Finance" xfId="5233" xr:uid="{00000000-0005-0000-0000-00002B0F0000}"/>
    <cellStyle name="Normal 25 8" xfId="445" xr:uid="{00000000-0005-0000-0000-00002C0F0000}"/>
    <cellStyle name="Normal 25 8 2" xfId="8696" xr:uid="{00000000-0005-0000-0000-00002D0F0000}"/>
    <cellStyle name="Normal 25 8_5h_Finance" xfId="5235" xr:uid="{00000000-0005-0000-0000-00002E0F0000}"/>
    <cellStyle name="Normal 25 9" xfId="2433" xr:uid="{00000000-0005-0000-0000-00002F0F0000}"/>
    <cellStyle name="Normal 25 9 2" xfId="10600" xr:uid="{00000000-0005-0000-0000-0000300F0000}"/>
    <cellStyle name="Normal 25 9_5h_Finance" xfId="5236" xr:uid="{00000000-0005-0000-0000-0000310F0000}"/>
    <cellStyle name="Normal 25_5h_Finance" xfId="5177" xr:uid="{00000000-0005-0000-0000-0000320F0000}"/>
    <cellStyle name="Normal 26" xfId="35" xr:uid="{00000000-0005-0000-0000-0000330F0000}"/>
    <cellStyle name="Normal 26 10" xfId="4338" xr:uid="{00000000-0005-0000-0000-0000340F0000}"/>
    <cellStyle name="Normal 26 10 2" xfId="12505" xr:uid="{00000000-0005-0000-0000-0000350F0000}"/>
    <cellStyle name="Normal 26 10_5h_Finance" xfId="5238" xr:uid="{00000000-0005-0000-0000-0000360F0000}"/>
    <cellStyle name="Normal 26 11" xfId="8561" xr:uid="{00000000-0005-0000-0000-0000370F0000}"/>
    <cellStyle name="Normal 26 12" xfId="12653" xr:uid="{00000000-0005-0000-0000-0000380F0000}"/>
    <cellStyle name="Normal 26 13" xfId="12625" xr:uid="{00000000-0005-0000-0000-0000390F0000}"/>
    <cellStyle name="Normal 26 14" xfId="14654" xr:uid="{00000000-0005-0000-0000-00003A0F0000}"/>
    <cellStyle name="Normal 26 15" xfId="18217" xr:uid="{00000000-0005-0000-0000-00003B0F0000}"/>
    <cellStyle name="Normal 26 16" xfId="307" xr:uid="{00000000-0005-0000-0000-00003C0F0000}"/>
    <cellStyle name="Normal 26 2" xfId="103" xr:uid="{00000000-0005-0000-0000-00003D0F0000}"/>
    <cellStyle name="Normal 26 2 10" xfId="8629" xr:uid="{00000000-0005-0000-0000-00003E0F0000}"/>
    <cellStyle name="Normal 26 2 11" xfId="12721" xr:uid="{00000000-0005-0000-0000-00003F0F0000}"/>
    <cellStyle name="Normal 26 2 12" xfId="18285" xr:uid="{00000000-0005-0000-0000-0000400F0000}"/>
    <cellStyle name="Normal 26 2 13" xfId="376" xr:uid="{00000000-0005-0000-0000-0000410F0000}"/>
    <cellStyle name="Normal 26 2 2" xfId="239" xr:uid="{00000000-0005-0000-0000-0000420F0000}"/>
    <cellStyle name="Normal 26 2 2 10" xfId="16517" xr:uid="{00000000-0005-0000-0000-0000430F0000}"/>
    <cellStyle name="Normal 26 2 2 11" xfId="18421" xr:uid="{00000000-0005-0000-0000-0000440F0000}"/>
    <cellStyle name="Normal 26 2 2 12" xfId="650" xr:uid="{00000000-0005-0000-0000-0000450F0000}"/>
    <cellStyle name="Normal 26 2 2 2" xfId="999" xr:uid="{00000000-0005-0000-0000-0000460F0000}"/>
    <cellStyle name="Normal 26 2 2 2 2" xfId="1821" xr:uid="{00000000-0005-0000-0000-0000470F0000}"/>
    <cellStyle name="Normal 26 2 2 2 2 2" xfId="3726" xr:uid="{00000000-0005-0000-0000-0000480F0000}"/>
    <cellStyle name="Normal 26 2 2 2 2 2 2" xfId="11893" xr:uid="{00000000-0005-0000-0000-0000490F0000}"/>
    <cellStyle name="Normal 26 2 2 2 2 2_5h_Finance" xfId="5243" xr:uid="{00000000-0005-0000-0000-00004A0F0000}"/>
    <cellStyle name="Normal 26 2 2 2 2 3" xfId="9989" xr:uid="{00000000-0005-0000-0000-00004B0F0000}"/>
    <cellStyle name="Normal 26 2 2 2 2 4" xfId="14015" xr:uid="{00000000-0005-0000-0000-00004C0F0000}"/>
    <cellStyle name="Normal 26 2 2 2 2 5" xfId="15854" xr:uid="{00000000-0005-0000-0000-00004D0F0000}"/>
    <cellStyle name="Normal 26 2 2 2 2 6" xfId="17605" xr:uid="{00000000-0005-0000-0000-00004E0F0000}"/>
    <cellStyle name="Normal 26 2 2 2 2 7" xfId="19509" xr:uid="{00000000-0005-0000-0000-00004F0F0000}"/>
    <cellStyle name="Normal 26 2 2 2 2_5h_Finance" xfId="5242" xr:uid="{00000000-0005-0000-0000-0000500F0000}"/>
    <cellStyle name="Normal 26 2 2 2 3" xfId="2910" xr:uid="{00000000-0005-0000-0000-0000510F0000}"/>
    <cellStyle name="Normal 26 2 2 2 3 2" xfId="11077" xr:uid="{00000000-0005-0000-0000-0000520F0000}"/>
    <cellStyle name="Normal 26 2 2 2 3_5h_Finance" xfId="5244" xr:uid="{00000000-0005-0000-0000-0000530F0000}"/>
    <cellStyle name="Normal 26 2 2 2 4" xfId="9173" xr:uid="{00000000-0005-0000-0000-0000540F0000}"/>
    <cellStyle name="Normal 26 2 2 2 5" xfId="13196" xr:uid="{00000000-0005-0000-0000-0000550F0000}"/>
    <cellStyle name="Normal 26 2 2 2 6" xfId="15034" xr:uid="{00000000-0005-0000-0000-0000560F0000}"/>
    <cellStyle name="Normal 26 2 2 2 7" xfId="16789" xr:uid="{00000000-0005-0000-0000-0000570F0000}"/>
    <cellStyle name="Normal 26 2 2 2 8" xfId="18693" xr:uid="{00000000-0005-0000-0000-0000580F0000}"/>
    <cellStyle name="Normal 26 2 2 2_5h_Finance" xfId="5241" xr:uid="{00000000-0005-0000-0000-0000590F0000}"/>
    <cellStyle name="Normal 26 2 2 3" xfId="1271" xr:uid="{00000000-0005-0000-0000-00005A0F0000}"/>
    <cellStyle name="Normal 26 2 2 3 2" xfId="2093" xr:uid="{00000000-0005-0000-0000-00005B0F0000}"/>
    <cellStyle name="Normal 26 2 2 3 2 2" xfId="3998" xr:uid="{00000000-0005-0000-0000-00005C0F0000}"/>
    <cellStyle name="Normal 26 2 2 3 2 2 2" xfId="12165" xr:uid="{00000000-0005-0000-0000-00005D0F0000}"/>
    <cellStyle name="Normal 26 2 2 3 2 2_5h_Finance" xfId="5247" xr:uid="{00000000-0005-0000-0000-00005E0F0000}"/>
    <cellStyle name="Normal 26 2 2 3 2 3" xfId="10261" xr:uid="{00000000-0005-0000-0000-00005F0F0000}"/>
    <cellStyle name="Normal 26 2 2 3 2 4" xfId="14287" xr:uid="{00000000-0005-0000-0000-0000600F0000}"/>
    <cellStyle name="Normal 26 2 2 3 2 5" xfId="16126" xr:uid="{00000000-0005-0000-0000-0000610F0000}"/>
    <cellStyle name="Normal 26 2 2 3 2 6" xfId="17877" xr:uid="{00000000-0005-0000-0000-0000620F0000}"/>
    <cellStyle name="Normal 26 2 2 3 2 7" xfId="19781" xr:uid="{00000000-0005-0000-0000-0000630F0000}"/>
    <cellStyle name="Normal 26 2 2 3 2_5h_Finance" xfId="5246" xr:uid="{00000000-0005-0000-0000-0000640F0000}"/>
    <cellStyle name="Normal 26 2 2 3 3" xfId="3182" xr:uid="{00000000-0005-0000-0000-0000650F0000}"/>
    <cellStyle name="Normal 26 2 2 3 3 2" xfId="11349" xr:uid="{00000000-0005-0000-0000-0000660F0000}"/>
    <cellStyle name="Normal 26 2 2 3 3_5h_Finance" xfId="5248" xr:uid="{00000000-0005-0000-0000-0000670F0000}"/>
    <cellStyle name="Normal 26 2 2 3 4" xfId="9445" xr:uid="{00000000-0005-0000-0000-0000680F0000}"/>
    <cellStyle name="Normal 26 2 2 3 5" xfId="13468" xr:uid="{00000000-0005-0000-0000-0000690F0000}"/>
    <cellStyle name="Normal 26 2 2 3 6" xfId="15306" xr:uid="{00000000-0005-0000-0000-00006A0F0000}"/>
    <cellStyle name="Normal 26 2 2 3 7" xfId="17061" xr:uid="{00000000-0005-0000-0000-00006B0F0000}"/>
    <cellStyle name="Normal 26 2 2 3 8" xfId="18965" xr:uid="{00000000-0005-0000-0000-00006C0F0000}"/>
    <cellStyle name="Normal 26 2 2 3_5h_Finance" xfId="5245" xr:uid="{00000000-0005-0000-0000-00006D0F0000}"/>
    <cellStyle name="Normal 26 2 2 4" xfId="1543" xr:uid="{00000000-0005-0000-0000-00006E0F0000}"/>
    <cellStyle name="Normal 26 2 2 4 2" xfId="3454" xr:uid="{00000000-0005-0000-0000-00006F0F0000}"/>
    <cellStyle name="Normal 26 2 2 4 2 2" xfId="11621" xr:uid="{00000000-0005-0000-0000-0000700F0000}"/>
    <cellStyle name="Normal 26 2 2 4 2_5h_Finance" xfId="5250" xr:uid="{00000000-0005-0000-0000-0000710F0000}"/>
    <cellStyle name="Normal 26 2 2 4 3" xfId="9717" xr:uid="{00000000-0005-0000-0000-0000720F0000}"/>
    <cellStyle name="Normal 26 2 2 4 4" xfId="13740" xr:uid="{00000000-0005-0000-0000-0000730F0000}"/>
    <cellStyle name="Normal 26 2 2 4 5" xfId="15578" xr:uid="{00000000-0005-0000-0000-0000740F0000}"/>
    <cellStyle name="Normal 26 2 2 4 6" xfId="17333" xr:uid="{00000000-0005-0000-0000-0000750F0000}"/>
    <cellStyle name="Normal 26 2 2 4 7" xfId="19237" xr:uid="{00000000-0005-0000-0000-0000760F0000}"/>
    <cellStyle name="Normal 26 2 2 4_5h_Finance" xfId="5249" xr:uid="{00000000-0005-0000-0000-0000770F0000}"/>
    <cellStyle name="Normal 26 2 2 5" xfId="2366" xr:uid="{00000000-0005-0000-0000-0000780F0000}"/>
    <cellStyle name="Normal 26 2 2 5 2" xfId="4270" xr:uid="{00000000-0005-0000-0000-0000790F0000}"/>
    <cellStyle name="Normal 26 2 2 5 2 2" xfId="12437" xr:uid="{00000000-0005-0000-0000-00007A0F0000}"/>
    <cellStyle name="Normal 26 2 2 5 2_5h_Finance" xfId="5252" xr:uid="{00000000-0005-0000-0000-00007B0F0000}"/>
    <cellStyle name="Normal 26 2 2 5 3" xfId="10533" xr:uid="{00000000-0005-0000-0000-00007C0F0000}"/>
    <cellStyle name="Normal 26 2 2 5 4" xfId="14559" xr:uid="{00000000-0005-0000-0000-00007D0F0000}"/>
    <cellStyle name="Normal 26 2 2 5 5" xfId="16399" xr:uid="{00000000-0005-0000-0000-00007E0F0000}"/>
    <cellStyle name="Normal 26 2 2 5 6" xfId="18149" xr:uid="{00000000-0005-0000-0000-00007F0F0000}"/>
    <cellStyle name="Normal 26 2 2 5 7" xfId="20053" xr:uid="{00000000-0005-0000-0000-0000800F0000}"/>
    <cellStyle name="Normal 26 2 2 5_5h_Finance" xfId="5251" xr:uid="{00000000-0005-0000-0000-0000810F0000}"/>
    <cellStyle name="Normal 26 2 2 6" xfId="2638" xr:uid="{00000000-0005-0000-0000-0000820F0000}"/>
    <cellStyle name="Normal 26 2 2 6 2" xfId="10805" xr:uid="{00000000-0005-0000-0000-0000830F0000}"/>
    <cellStyle name="Normal 26 2 2 6_5h_Finance" xfId="5253" xr:uid="{00000000-0005-0000-0000-0000840F0000}"/>
    <cellStyle name="Normal 26 2 2 7" xfId="8901" xr:uid="{00000000-0005-0000-0000-0000850F0000}"/>
    <cellStyle name="Normal 26 2 2 8" xfId="12858" xr:uid="{00000000-0005-0000-0000-0000860F0000}"/>
    <cellStyle name="Normal 26 2 2 9" xfId="14744" xr:uid="{00000000-0005-0000-0000-0000870F0000}"/>
    <cellStyle name="Normal 26 2 2_5h_Finance" xfId="5240" xr:uid="{00000000-0005-0000-0000-0000880F0000}"/>
    <cellStyle name="Normal 26 2 3" xfId="863" xr:uid="{00000000-0005-0000-0000-0000890F0000}"/>
    <cellStyle name="Normal 26 2 3 2" xfId="1685" xr:uid="{00000000-0005-0000-0000-00008A0F0000}"/>
    <cellStyle name="Normal 26 2 3 2 2" xfId="3590" xr:uid="{00000000-0005-0000-0000-00008B0F0000}"/>
    <cellStyle name="Normal 26 2 3 2 2 2" xfId="11757" xr:uid="{00000000-0005-0000-0000-00008C0F0000}"/>
    <cellStyle name="Normal 26 2 3 2 2_5h_Finance" xfId="5256" xr:uid="{00000000-0005-0000-0000-00008D0F0000}"/>
    <cellStyle name="Normal 26 2 3 2 3" xfId="9853" xr:uid="{00000000-0005-0000-0000-00008E0F0000}"/>
    <cellStyle name="Normal 26 2 3 2 4" xfId="13879" xr:uid="{00000000-0005-0000-0000-00008F0F0000}"/>
    <cellStyle name="Normal 26 2 3 2 5" xfId="15718" xr:uid="{00000000-0005-0000-0000-0000900F0000}"/>
    <cellStyle name="Normal 26 2 3 2 6" xfId="17469" xr:uid="{00000000-0005-0000-0000-0000910F0000}"/>
    <cellStyle name="Normal 26 2 3 2 7" xfId="19373" xr:uid="{00000000-0005-0000-0000-0000920F0000}"/>
    <cellStyle name="Normal 26 2 3 2_5h_Finance" xfId="5255" xr:uid="{00000000-0005-0000-0000-0000930F0000}"/>
    <cellStyle name="Normal 26 2 3 3" xfId="2774" xr:uid="{00000000-0005-0000-0000-0000940F0000}"/>
    <cellStyle name="Normal 26 2 3 3 2" xfId="10941" xr:uid="{00000000-0005-0000-0000-0000950F0000}"/>
    <cellStyle name="Normal 26 2 3 3_5h_Finance" xfId="5257" xr:uid="{00000000-0005-0000-0000-0000960F0000}"/>
    <cellStyle name="Normal 26 2 3 4" xfId="9037" xr:uid="{00000000-0005-0000-0000-0000970F0000}"/>
    <cellStyle name="Normal 26 2 3 5" xfId="13060" xr:uid="{00000000-0005-0000-0000-0000980F0000}"/>
    <cellStyle name="Normal 26 2 3 6" xfId="14898" xr:uid="{00000000-0005-0000-0000-0000990F0000}"/>
    <cellStyle name="Normal 26 2 3 7" xfId="16653" xr:uid="{00000000-0005-0000-0000-00009A0F0000}"/>
    <cellStyle name="Normal 26 2 3 8" xfId="18557" xr:uid="{00000000-0005-0000-0000-00009B0F0000}"/>
    <cellStyle name="Normal 26 2 3_5h_Finance" xfId="5254" xr:uid="{00000000-0005-0000-0000-00009C0F0000}"/>
    <cellStyle name="Normal 26 2 4" xfId="1135" xr:uid="{00000000-0005-0000-0000-00009D0F0000}"/>
    <cellStyle name="Normal 26 2 4 2" xfId="1957" xr:uid="{00000000-0005-0000-0000-00009E0F0000}"/>
    <cellStyle name="Normal 26 2 4 2 2" xfId="3862" xr:uid="{00000000-0005-0000-0000-00009F0F0000}"/>
    <cellStyle name="Normal 26 2 4 2 2 2" xfId="12029" xr:uid="{00000000-0005-0000-0000-0000A00F0000}"/>
    <cellStyle name="Normal 26 2 4 2 2_5h_Finance" xfId="5260" xr:uid="{00000000-0005-0000-0000-0000A10F0000}"/>
    <cellStyle name="Normal 26 2 4 2 3" xfId="10125" xr:uid="{00000000-0005-0000-0000-0000A20F0000}"/>
    <cellStyle name="Normal 26 2 4 2 4" xfId="14151" xr:uid="{00000000-0005-0000-0000-0000A30F0000}"/>
    <cellStyle name="Normal 26 2 4 2 5" xfId="15990" xr:uid="{00000000-0005-0000-0000-0000A40F0000}"/>
    <cellStyle name="Normal 26 2 4 2 6" xfId="17741" xr:uid="{00000000-0005-0000-0000-0000A50F0000}"/>
    <cellStyle name="Normal 26 2 4 2 7" xfId="19645" xr:uid="{00000000-0005-0000-0000-0000A60F0000}"/>
    <cellStyle name="Normal 26 2 4 2_5h_Finance" xfId="5259" xr:uid="{00000000-0005-0000-0000-0000A70F0000}"/>
    <cellStyle name="Normal 26 2 4 3" xfId="3046" xr:uid="{00000000-0005-0000-0000-0000A80F0000}"/>
    <cellStyle name="Normal 26 2 4 3 2" xfId="11213" xr:uid="{00000000-0005-0000-0000-0000A90F0000}"/>
    <cellStyle name="Normal 26 2 4 3_5h_Finance" xfId="5261" xr:uid="{00000000-0005-0000-0000-0000AA0F0000}"/>
    <cellStyle name="Normal 26 2 4 4" xfId="9309" xr:uid="{00000000-0005-0000-0000-0000AB0F0000}"/>
    <cellStyle name="Normal 26 2 4 5" xfId="13332" xr:uid="{00000000-0005-0000-0000-0000AC0F0000}"/>
    <cellStyle name="Normal 26 2 4 6" xfId="15170" xr:uid="{00000000-0005-0000-0000-0000AD0F0000}"/>
    <cellStyle name="Normal 26 2 4 7" xfId="16925" xr:uid="{00000000-0005-0000-0000-0000AE0F0000}"/>
    <cellStyle name="Normal 26 2 4 8" xfId="18829" xr:uid="{00000000-0005-0000-0000-0000AF0F0000}"/>
    <cellStyle name="Normal 26 2 4_5h_Finance" xfId="5258" xr:uid="{00000000-0005-0000-0000-0000B00F0000}"/>
    <cellStyle name="Normal 26 2 5" xfId="1407" xr:uid="{00000000-0005-0000-0000-0000B10F0000}"/>
    <cellStyle name="Normal 26 2 5 2" xfId="3318" xr:uid="{00000000-0005-0000-0000-0000B20F0000}"/>
    <cellStyle name="Normal 26 2 5 2 2" xfId="11485" xr:uid="{00000000-0005-0000-0000-0000B30F0000}"/>
    <cellStyle name="Normal 26 2 5 2_5h_Finance" xfId="5263" xr:uid="{00000000-0005-0000-0000-0000B40F0000}"/>
    <cellStyle name="Normal 26 2 5 3" xfId="9581" xr:uid="{00000000-0005-0000-0000-0000B50F0000}"/>
    <cellStyle name="Normal 26 2 5 4" xfId="13604" xr:uid="{00000000-0005-0000-0000-0000B60F0000}"/>
    <cellStyle name="Normal 26 2 5 5" xfId="15442" xr:uid="{00000000-0005-0000-0000-0000B70F0000}"/>
    <cellStyle name="Normal 26 2 5 6" xfId="17197" xr:uid="{00000000-0005-0000-0000-0000B80F0000}"/>
    <cellStyle name="Normal 26 2 5 7" xfId="19101" xr:uid="{00000000-0005-0000-0000-0000B90F0000}"/>
    <cellStyle name="Normal 26 2 5_5h_Finance" xfId="5262" xr:uid="{00000000-0005-0000-0000-0000BA0F0000}"/>
    <cellStyle name="Normal 26 2 6" xfId="2230" xr:uid="{00000000-0005-0000-0000-0000BB0F0000}"/>
    <cellStyle name="Normal 26 2 6 2" xfId="4134" xr:uid="{00000000-0005-0000-0000-0000BC0F0000}"/>
    <cellStyle name="Normal 26 2 6 2 2" xfId="12301" xr:uid="{00000000-0005-0000-0000-0000BD0F0000}"/>
    <cellStyle name="Normal 26 2 6 2_5h_Finance" xfId="5265" xr:uid="{00000000-0005-0000-0000-0000BE0F0000}"/>
    <cellStyle name="Normal 26 2 6 3" xfId="10397" xr:uid="{00000000-0005-0000-0000-0000BF0F0000}"/>
    <cellStyle name="Normal 26 2 6 4" xfId="14423" xr:uid="{00000000-0005-0000-0000-0000C00F0000}"/>
    <cellStyle name="Normal 26 2 6 5" xfId="16263" xr:uid="{00000000-0005-0000-0000-0000C10F0000}"/>
    <cellStyle name="Normal 26 2 6 6" xfId="18013" xr:uid="{00000000-0005-0000-0000-0000C20F0000}"/>
    <cellStyle name="Normal 26 2 6 7" xfId="19917" xr:uid="{00000000-0005-0000-0000-0000C30F0000}"/>
    <cellStyle name="Normal 26 2 6_5h_Finance" xfId="5264" xr:uid="{00000000-0005-0000-0000-0000C40F0000}"/>
    <cellStyle name="Normal 26 2 7" xfId="514" xr:uid="{00000000-0005-0000-0000-0000C50F0000}"/>
    <cellStyle name="Normal 26 2 7 2" xfId="8765" xr:uid="{00000000-0005-0000-0000-0000C60F0000}"/>
    <cellStyle name="Normal 26 2 7_5h_Finance" xfId="5266" xr:uid="{00000000-0005-0000-0000-0000C70F0000}"/>
    <cellStyle name="Normal 26 2 8" xfId="2502" xr:uid="{00000000-0005-0000-0000-0000C80F0000}"/>
    <cellStyle name="Normal 26 2 8 2" xfId="10669" xr:uid="{00000000-0005-0000-0000-0000C90F0000}"/>
    <cellStyle name="Normal 26 2 8_5h_Finance" xfId="5267" xr:uid="{00000000-0005-0000-0000-0000CA0F0000}"/>
    <cellStyle name="Normal 26 2 9" xfId="4406" xr:uid="{00000000-0005-0000-0000-0000CB0F0000}"/>
    <cellStyle name="Normal 26 2 9 2" xfId="12573" xr:uid="{00000000-0005-0000-0000-0000CC0F0000}"/>
    <cellStyle name="Normal 26 2 9_5h_Finance" xfId="5268" xr:uid="{00000000-0005-0000-0000-0000CD0F0000}"/>
    <cellStyle name="Normal 26 2_5h_Finance" xfId="5239" xr:uid="{00000000-0005-0000-0000-0000CE0F0000}"/>
    <cellStyle name="Normal 26 3" xfId="171" xr:uid="{00000000-0005-0000-0000-0000CF0F0000}"/>
    <cellStyle name="Normal 26 3 10" xfId="12772" xr:uid="{00000000-0005-0000-0000-0000D00F0000}"/>
    <cellStyle name="Normal 26 3 11" xfId="18353" xr:uid="{00000000-0005-0000-0000-0000D10F0000}"/>
    <cellStyle name="Normal 26 3 12" xfId="582" xr:uid="{00000000-0005-0000-0000-0000D20F0000}"/>
    <cellStyle name="Normal 26 3 2" xfId="931" xr:uid="{00000000-0005-0000-0000-0000D30F0000}"/>
    <cellStyle name="Normal 26 3 2 2" xfId="1753" xr:uid="{00000000-0005-0000-0000-0000D40F0000}"/>
    <cellStyle name="Normal 26 3 2 2 2" xfId="3658" xr:uid="{00000000-0005-0000-0000-0000D50F0000}"/>
    <cellStyle name="Normal 26 3 2 2 2 2" xfId="11825" xr:uid="{00000000-0005-0000-0000-0000D60F0000}"/>
    <cellStyle name="Normal 26 3 2 2 2_5h_Finance" xfId="5272" xr:uid="{00000000-0005-0000-0000-0000D70F0000}"/>
    <cellStyle name="Normal 26 3 2 2 3" xfId="9921" xr:uid="{00000000-0005-0000-0000-0000D80F0000}"/>
    <cellStyle name="Normal 26 3 2 2 4" xfId="13947" xr:uid="{00000000-0005-0000-0000-0000D90F0000}"/>
    <cellStyle name="Normal 26 3 2 2 5" xfId="15786" xr:uid="{00000000-0005-0000-0000-0000DA0F0000}"/>
    <cellStyle name="Normal 26 3 2 2 6" xfId="17537" xr:uid="{00000000-0005-0000-0000-0000DB0F0000}"/>
    <cellStyle name="Normal 26 3 2 2 7" xfId="19441" xr:uid="{00000000-0005-0000-0000-0000DC0F0000}"/>
    <cellStyle name="Normal 26 3 2 2_5h_Finance" xfId="5271" xr:uid="{00000000-0005-0000-0000-0000DD0F0000}"/>
    <cellStyle name="Normal 26 3 2 3" xfId="2842" xr:uid="{00000000-0005-0000-0000-0000DE0F0000}"/>
    <cellStyle name="Normal 26 3 2 3 2" xfId="11009" xr:uid="{00000000-0005-0000-0000-0000DF0F0000}"/>
    <cellStyle name="Normal 26 3 2 3_5h_Finance" xfId="5273" xr:uid="{00000000-0005-0000-0000-0000E00F0000}"/>
    <cellStyle name="Normal 26 3 2 4" xfId="9105" xr:uid="{00000000-0005-0000-0000-0000E10F0000}"/>
    <cellStyle name="Normal 26 3 2 5" xfId="13128" xr:uid="{00000000-0005-0000-0000-0000E20F0000}"/>
    <cellStyle name="Normal 26 3 2 6" xfId="14966" xr:uid="{00000000-0005-0000-0000-0000E30F0000}"/>
    <cellStyle name="Normal 26 3 2 7" xfId="16721" xr:uid="{00000000-0005-0000-0000-0000E40F0000}"/>
    <cellStyle name="Normal 26 3 2 8" xfId="18625" xr:uid="{00000000-0005-0000-0000-0000E50F0000}"/>
    <cellStyle name="Normal 26 3 2_5h_Finance" xfId="5270" xr:uid="{00000000-0005-0000-0000-0000E60F0000}"/>
    <cellStyle name="Normal 26 3 3" xfId="1203" xr:uid="{00000000-0005-0000-0000-0000E70F0000}"/>
    <cellStyle name="Normal 26 3 3 2" xfId="2025" xr:uid="{00000000-0005-0000-0000-0000E80F0000}"/>
    <cellStyle name="Normal 26 3 3 2 2" xfId="3930" xr:uid="{00000000-0005-0000-0000-0000E90F0000}"/>
    <cellStyle name="Normal 26 3 3 2 2 2" xfId="12097" xr:uid="{00000000-0005-0000-0000-0000EA0F0000}"/>
    <cellStyle name="Normal 26 3 3 2 2_5h_Finance" xfId="5276" xr:uid="{00000000-0005-0000-0000-0000EB0F0000}"/>
    <cellStyle name="Normal 26 3 3 2 3" xfId="10193" xr:uid="{00000000-0005-0000-0000-0000EC0F0000}"/>
    <cellStyle name="Normal 26 3 3 2 4" xfId="14219" xr:uid="{00000000-0005-0000-0000-0000ED0F0000}"/>
    <cellStyle name="Normal 26 3 3 2 5" xfId="16058" xr:uid="{00000000-0005-0000-0000-0000EE0F0000}"/>
    <cellStyle name="Normal 26 3 3 2 6" xfId="17809" xr:uid="{00000000-0005-0000-0000-0000EF0F0000}"/>
    <cellStyle name="Normal 26 3 3 2 7" xfId="19713" xr:uid="{00000000-0005-0000-0000-0000F00F0000}"/>
    <cellStyle name="Normal 26 3 3 2_5h_Finance" xfId="5275" xr:uid="{00000000-0005-0000-0000-0000F10F0000}"/>
    <cellStyle name="Normal 26 3 3 3" xfId="3114" xr:uid="{00000000-0005-0000-0000-0000F20F0000}"/>
    <cellStyle name="Normal 26 3 3 3 2" xfId="11281" xr:uid="{00000000-0005-0000-0000-0000F30F0000}"/>
    <cellStyle name="Normal 26 3 3 3_5h_Finance" xfId="5277" xr:uid="{00000000-0005-0000-0000-0000F40F0000}"/>
    <cellStyle name="Normal 26 3 3 4" xfId="9377" xr:uid="{00000000-0005-0000-0000-0000F50F0000}"/>
    <cellStyle name="Normal 26 3 3 5" xfId="13400" xr:uid="{00000000-0005-0000-0000-0000F60F0000}"/>
    <cellStyle name="Normal 26 3 3 6" xfId="15238" xr:uid="{00000000-0005-0000-0000-0000F70F0000}"/>
    <cellStyle name="Normal 26 3 3 7" xfId="16993" xr:uid="{00000000-0005-0000-0000-0000F80F0000}"/>
    <cellStyle name="Normal 26 3 3 8" xfId="18897" xr:uid="{00000000-0005-0000-0000-0000F90F0000}"/>
    <cellStyle name="Normal 26 3 3_5h_Finance" xfId="5274" xr:uid="{00000000-0005-0000-0000-0000FA0F0000}"/>
    <cellStyle name="Normal 26 3 4" xfId="1475" xr:uid="{00000000-0005-0000-0000-0000FB0F0000}"/>
    <cellStyle name="Normal 26 3 4 2" xfId="3386" xr:uid="{00000000-0005-0000-0000-0000FC0F0000}"/>
    <cellStyle name="Normal 26 3 4 2 2" xfId="11553" xr:uid="{00000000-0005-0000-0000-0000FD0F0000}"/>
    <cellStyle name="Normal 26 3 4 2_5h_Finance" xfId="5279" xr:uid="{00000000-0005-0000-0000-0000FE0F0000}"/>
    <cellStyle name="Normal 26 3 4 3" xfId="9649" xr:uid="{00000000-0005-0000-0000-0000FF0F0000}"/>
    <cellStyle name="Normal 26 3 4 4" xfId="13672" xr:uid="{00000000-0005-0000-0000-000000100000}"/>
    <cellStyle name="Normal 26 3 4 5" xfId="15510" xr:uid="{00000000-0005-0000-0000-000001100000}"/>
    <cellStyle name="Normal 26 3 4 6" xfId="17265" xr:uid="{00000000-0005-0000-0000-000002100000}"/>
    <cellStyle name="Normal 26 3 4 7" xfId="19169" xr:uid="{00000000-0005-0000-0000-000003100000}"/>
    <cellStyle name="Normal 26 3 4_5h_Finance" xfId="5278" xr:uid="{00000000-0005-0000-0000-000004100000}"/>
    <cellStyle name="Normal 26 3 5" xfId="2298" xr:uid="{00000000-0005-0000-0000-000005100000}"/>
    <cellStyle name="Normal 26 3 5 2" xfId="4202" xr:uid="{00000000-0005-0000-0000-000006100000}"/>
    <cellStyle name="Normal 26 3 5 2 2" xfId="12369" xr:uid="{00000000-0005-0000-0000-000007100000}"/>
    <cellStyle name="Normal 26 3 5 2_5h_Finance" xfId="5281" xr:uid="{00000000-0005-0000-0000-000008100000}"/>
    <cellStyle name="Normal 26 3 5 3" xfId="10465" xr:uid="{00000000-0005-0000-0000-000009100000}"/>
    <cellStyle name="Normal 26 3 5 4" xfId="14491" xr:uid="{00000000-0005-0000-0000-00000A100000}"/>
    <cellStyle name="Normal 26 3 5 5" xfId="16331" xr:uid="{00000000-0005-0000-0000-00000B100000}"/>
    <cellStyle name="Normal 26 3 5 6" xfId="18081" xr:uid="{00000000-0005-0000-0000-00000C100000}"/>
    <cellStyle name="Normal 26 3 5 7" xfId="19985" xr:uid="{00000000-0005-0000-0000-00000D100000}"/>
    <cellStyle name="Normal 26 3 5_5h_Finance" xfId="5280" xr:uid="{00000000-0005-0000-0000-00000E100000}"/>
    <cellStyle name="Normal 26 3 6" xfId="2570" xr:uid="{00000000-0005-0000-0000-00000F100000}"/>
    <cellStyle name="Normal 26 3 6 2" xfId="10737" xr:uid="{00000000-0005-0000-0000-000010100000}"/>
    <cellStyle name="Normal 26 3 6_5h_Finance" xfId="5282" xr:uid="{00000000-0005-0000-0000-000011100000}"/>
    <cellStyle name="Normal 26 3 7" xfId="8833" xr:uid="{00000000-0005-0000-0000-000012100000}"/>
    <cellStyle name="Normal 26 3 8" xfId="12790" xr:uid="{00000000-0005-0000-0000-000013100000}"/>
    <cellStyle name="Normal 26 3 9" xfId="14676" xr:uid="{00000000-0005-0000-0000-000014100000}"/>
    <cellStyle name="Normal 26 3_5h_Finance" xfId="5269" xr:uid="{00000000-0005-0000-0000-000015100000}"/>
    <cellStyle name="Normal 26 4" xfId="795" xr:uid="{00000000-0005-0000-0000-000016100000}"/>
    <cellStyle name="Normal 26 4 2" xfId="1617" xr:uid="{00000000-0005-0000-0000-000017100000}"/>
    <cellStyle name="Normal 26 4 2 2" xfId="3522" xr:uid="{00000000-0005-0000-0000-000018100000}"/>
    <cellStyle name="Normal 26 4 2 2 2" xfId="11689" xr:uid="{00000000-0005-0000-0000-000019100000}"/>
    <cellStyle name="Normal 26 4 2 2_5h_Finance" xfId="5285" xr:uid="{00000000-0005-0000-0000-00001A100000}"/>
    <cellStyle name="Normal 26 4 2 3" xfId="9785" xr:uid="{00000000-0005-0000-0000-00001B100000}"/>
    <cellStyle name="Normal 26 4 2 4" xfId="13811" xr:uid="{00000000-0005-0000-0000-00001C100000}"/>
    <cellStyle name="Normal 26 4 2 5" xfId="15650" xr:uid="{00000000-0005-0000-0000-00001D100000}"/>
    <cellStyle name="Normal 26 4 2 6" xfId="17401" xr:uid="{00000000-0005-0000-0000-00001E100000}"/>
    <cellStyle name="Normal 26 4 2 7" xfId="19305" xr:uid="{00000000-0005-0000-0000-00001F100000}"/>
    <cellStyle name="Normal 26 4 2_5h_Finance" xfId="5284" xr:uid="{00000000-0005-0000-0000-000020100000}"/>
    <cellStyle name="Normal 26 4 3" xfId="2706" xr:uid="{00000000-0005-0000-0000-000021100000}"/>
    <cellStyle name="Normal 26 4 3 2" xfId="10873" xr:uid="{00000000-0005-0000-0000-000022100000}"/>
    <cellStyle name="Normal 26 4 3_5h_Finance" xfId="5286" xr:uid="{00000000-0005-0000-0000-000023100000}"/>
    <cellStyle name="Normal 26 4 4" xfId="8969" xr:uid="{00000000-0005-0000-0000-000024100000}"/>
    <cellStyle name="Normal 26 4 5" xfId="12992" xr:uid="{00000000-0005-0000-0000-000025100000}"/>
    <cellStyle name="Normal 26 4 6" xfId="14830" xr:uid="{00000000-0005-0000-0000-000026100000}"/>
    <cellStyle name="Normal 26 4 7" xfId="16585" xr:uid="{00000000-0005-0000-0000-000027100000}"/>
    <cellStyle name="Normal 26 4 8" xfId="18489" xr:uid="{00000000-0005-0000-0000-000028100000}"/>
    <cellStyle name="Normal 26 4_5h_Finance" xfId="5283" xr:uid="{00000000-0005-0000-0000-000029100000}"/>
    <cellStyle name="Normal 26 5" xfId="1067" xr:uid="{00000000-0005-0000-0000-00002A100000}"/>
    <cellStyle name="Normal 26 5 2" xfId="1889" xr:uid="{00000000-0005-0000-0000-00002B100000}"/>
    <cellStyle name="Normal 26 5 2 2" xfId="3794" xr:uid="{00000000-0005-0000-0000-00002C100000}"/>
    <cellStyle name="Normal 26 5 2 2 2" xfId="11961" xr:uid="{00000000-0005-0000-0000-00002D100000}"/>
    <cellStyle name="Normal 26 5 2 2_5h_Finance" xfId="5289" xr:uid="{00000000-0005-0000-0000-00002E100000}"/>
    <cellStyle name="Normal 26 5 2 3" xfId="10057" xr:uid="{00000000-0005-0000-0000-00002F100000}"/>
    <cellStyle name="Normal 26 5 2 4" xfId="14083" xr:uid="{00000000-0005-0000-0000-000030100000}"/>
    <cellStyle name="Normal 26 5 2 5" xfId="15922" xr:uid="{00000000-0005-0000-0000-000031100000}"/>
    <cellStyle name="Normal 26 5 2 6" xfId="17673" xr:uid="{00000000-0005-0000-0000-000032100000}"/>
    <cellStyle name="Normal 26 5 2 7" xfId="19577" xr:uid="{00000000-0005-0000-0000-000033100000}"/>
    <cellStyle name="Normal 26 5 2_5h_Finance" xfId="5288" xr:uid="{00000000-0005-0000-0000-000034100000}"/>
    <cellStyle name="Normal 26 5 3" xfId="2978" xr:uid="{00000000-0005-0000-0000-000035100000}"/>
    <cellStyle name="Normal 26 5 3 2" xfId="11145" xr:uid="{00000000-0005-0000-0000-000036100000}"/>
    <cellStyle name="Normal 26 5 3_5h_Finance" xfId="5290" xr:uid="{00000000-0005-0000-0000-000037100000}"/>
    <cellStyle name="Normal 26 5 4" xfId="9241" xr:uid="{00000000-0005-0000-0000-000038100000}"/>
    <cellStyle name="Normal 26 5 5" xfId="13264" xr:uid="{00000000-0005-0000-0000-000039100000}"/>
    <cellStyle name="Normal 26 5 6" xfId="15102" xr:uid="{00000000-0005-0000-0000-00003A100000}"/>
    <cellStyle name="Normal 26 5 7" xfId="16857" xr:uid="{00000000-0005-0000-0000-00003B100000}"/>
    <cellStyle name="Normal 26 5 8" xfId="18761" xr:uid="{00000000-0005-0000-0000-00003C100000}"/>
    <cellStyle name="Normal 26 5_5h_Finance" xfId="5287" xr:uid="{00000000-0005-0000-0000-00003D100000}"/>
    <cellStyle name="Normal 26 6" xfId="1339" xr:uid="{00000000-0005-0000-0000-00003E100000}"/>
    <cellStyle name="Normal 26 6 2" xfId="3250" xr:uid="{00000000-0005-0000-0000-00003F100000}"/>
    <cellStyle name="Normal 26 6 2 2" xfId="11417" xr:uid="{00000000-0005-0000-0000-000040100000}"/>
    <cellStyle name="Normal 26 6 2_5h_Finance" xfId="5292" xr:uid="{00000000-0005-0000-0000-000041100000}"/>
    <cellStyle name="Normal 26 6 3" xfId="9513" xr:uid="{00000000-0005-0000-0000-000042100000}"/>
    <cellStyle name="Normal 26 6 4" xfId="13536" xr:uid="{00000000-0005-0000-0000-000043100000}"/>
    <cellStyle name="Normal 26 6 5" xfId="15374" xr:uid="{00000000-0005-0000-0000-000044100000}"/>
    <cellStyle name="Normal 26 6 6" xfId="17129" xr:uid="{00000000-0005-0000-0000-000045100000}"/>
    <cellStyle name="Normal 26 6 7" xfId="19033" xr:uid="{00000000-0005-0000-0000-000046100000}"/>
    <cellStyle name="Normal 26 6_5h_Finance" xfId="5291" xr:uid="{00000000-0005-0000-0000-000047100000}"/>
    <cellStyle name="Normal 26 7" xfId="2162" xr:uid="{00000000-0005-0000-0000-000048100000}"/>
    <cellStyle name="Normal 26 7 2" xfId="4066" xr:uid="{00000000-0005-0000-0000-000049100000}"/>
    <cellStyle name="Normal 26 7 2 2" xfId="12233" xr:uid="{00000000-0005-0000-0000-00004A100000}"/>
    <cellStyle name="Normal 26 7 2_5h_Finance" xfId="5294" xr:uid="{00000000-0005-0000-0000-00004B100000}"/>
    <cellStyle name="Normal 26 7 3" xfId="10329" xr:uid="{00000000-0005-0000-0000-00004C100000}"/>
    <cellStyle name="Normal 26 7 4" xfId="14355" xr:uid="{00000000-0005-0000-0000-00004D100000}"/>
    <cellStyle name="Normal 26 7 5" xfId="16195" xr:uid="{00000000-0005-0000-0000-00004E100000}"/>
    <cellStyle name="Normal 26 7 6" xfId="17945" xr:uid="{00000000-0005-0000-0000-00004F100000}"/>
    <cellStyle name="Normal 26 7 7" xfId="19849" xr:uid="{00000000-0005-0000-0000-000050100000}"/>
    <cellStyle name="Normal 26 7_5h_Finance" xfId="5293" xr:uid="{00000000-0005-0000-0000-000051100000}"/>
    <cellStyle name="Normal 26 8" xfId="446" xr:uid="{00000000-0005-0000-0000-000052100000}"/>
    <cellStyle name="Normal 26 8 2" xfId="8697" xr:uid="{00000000-0005-0000-0000-000053100000}"/>
    <cellStyle name="Normal 26 8_5h_Finance" xfId="5295" xr:uid="{00000000-0005-0000-0000-000054100000}"/>
    <cellStyle name="Normal 26 9" xfId="2434" xr:uid="{00000000-0005-0000-0000-000055100000}"/>
    <cellStyle name="Normal 26 9 2" xfId="10601" xr:uid="{00000000-0005-0000-0000-000056100000}"/>
    <cellStyle name="Normal 26 9_5h_Finance" xfId="5296" xr:uid="{00000000-0005-0000-0000-000057100000}"/>
    <cellStyle name="Normal 26_5h_Finance" xfId="5237" xr:uid="{00000000-0005-0000-0000-000058100000}"/>
    <cellStyle name="Normal 27" xfId="33" xr:uid="{00000000-0005-0000-0000-000059100000}"/>
    <cellStyle name="Normal 27 10" xfId="4336" xr:uid="{00000000-0005-0000-0000-00005A100000}"/>
    <cellStyle name="Normal 27 10 2" xfId="12503" xr:uid="{00000000-0005-0000-0000-00005B100000}"/>
    <cellStyle name="Normal 27 10_5h_Finance" xfId="5298" xr:uid="{00000000-0005-0000-0000-00005C100000}"/>
    <cellStyle name="Normal 27 11" xfId="8559" xr:uid="{00000000-0005-0000-0000-00005D100000}"/>
    <cellStyle name="Normal 27 12" xfId="12651" xr:uid="{00000000-0005-0000-0000-00005E100000}"/>
    <cellStyle name="Normal 27 13" xfId="12628" xr:uid="{00000000-0005-0000-0000-00005F100000}"/>
    <cellStyle name="Normal 27 14" xfId="14656" xr:uid="{00000000-0005-0000-0000-000060100000}"/>
    <cellStyle name="Normal 27 15" xfId="18215" xr:uid="{00000000-0005-0000-0000-000061100000}"/>
    <cellStyle name="Normal 27 16" xfId="305" xr:uid="{00000000-0005-0000-0000-000062100000}"/>
    <cellStyle name="Normal 27 2" xfId="101" xr:uid="{00000000-0005-0000-0000-000063100000}"/>
    <cellStyle name="Normal 27 2 10" xfId="8627" xr:uid="{00000000-0005-0000-0000-000064100000}"/>
    <cellStyle name="Normal 27 2 11" xfId="12719" xr:uid="{00000000-0005-0000-0000-000065100000}"/>
    <cellStyle name="Normal 27 2 12" xfId="18283" xr:uid="{00000000-0005-0000-0000-000066100000}"/>
    <cellStyle name="Normal 27 2 13" xfId="374" xr:uid="{00000000-0005-0000-0000-000067100000}"/>
    <cellStyle name="Normal 27 2 2" xfId="237" xr:uid="{00000000-0005-0000-0000-000068100000}"/>
    <cellStyle name="Normal 27 2 2 10" xfId="16515" xr:uid="{00000000-0005-0000-0000-000069100000}"/>
    <cellStyle name="Normal 27 2 2 11" xfId="18419" xr:uid="{00000000-0005-0000-0000-00006A100000}"/>
    <cellStyle name="Normal 27 2 2 12" xfId="648" xr:uid="{00000000-0005-0000-0000-00006B100000}"/>
    <cellStyle name="Normal 27 2 2 2" xfId="997" xr:uid="{00000000-0005-0000-0000-00006C100000}"/>
    <cellStyle name="Normal 27 2 2 2 2" xfId="1819" xr:uid="{00000000-0005-0000-0000-00006D100000}"/>
    <cellStyle name="Normal 27 2 2 2 2 2" xfId="3724" xr:uid="{00000000-0005-0000-0000-00006E100000}"/>
    <cellStyle name="Normal 27 2 2 2 2 2 2" xfId="11891" xr:uid="{00000000-0005-0000-0000-00006F100000}"/>
    <cellStyle name="Normal 27 2 2 2 2 2_5h_Finance" xfId="5303" xr:uid="{00000000-0005-0000-0000-000070100000}"/>
    <cellStyle name="Normal 27 2 2 2 2 3" xfId="9987" xr:uid="{00000000-0005-0000-0000-000071100000}"/>
    <cellStyle name="Normal 27 2 2 2 2 4" xfId="14013" xr:uid="{00000000-0005-0000-0000-000072100000}"/>
    <cellStyle name="Normal 27 2 2 2 2 5" xfId="15852" xr:uid="{00000000-0005-0000-0000-000073100000}"/>
    <cellStyle name="Normal 27 2 2 2 2 6" xfId="17603" xr:uid="{00000000-0005-0000-0000-000074100000}"/>
    <cellStyle name="Normal 27 2 2 2 2 7" xfId="19507" xr:uid="{00000000-0005-0000-0000-000075100000}"/>
    <cellStyle name="Normal 27 2 2 2 2_5h_Finance" xfId="5302" xr:uid="{00000000-0005-0000-0000-000076100000}"/>
    <cellStyle name="Normal 27 2 2 2 3" xfId="2908" xr:uid="{00000000-0005-0000-0000-000077100000}"/>
    <cellStyle name="Normal 27 2 2 2 3 2" xfId="11075" xr:uid="{00000000-0005-0000-0000-000078100000}"/>
    <cellStyle name="Normal 27 2 2 2 3_5h_Finance" xfId="5304" xr:uid="{00000000-0005-0000-0000-000079100000}"/>
    <cellStyle name="Normal 27 2 2 2 4" xfId="9171" xr:uid="{00000000-0005-0000-0000-00007A100000}"/>
    <cellStyle name="Normal 27 2 2 2 5" xfId="13194" xr:uid="{00000000-0005-0000-0000-00007B100000}"/>
    <cellStyle name="Normal 27 2 2 2 6" xfId="15032" xr:uid="{00000000-0005-0000-0000-00007C100000}"/>
    <cellStyle name="Normal 27 2 2 2 7" xfId="16787" xr:uid="{00000000-0005-0000-0000-00007D100000}"/>
    <cellStyle name="Normal 27 2 2 2 8" xfId="18691" xr:uid="{00000000-0005-0000-0000-00007E100000}"/>
    <cellStyle name="Normal 27 2 2 2_5h_Finance" xfId="5301" xr:uid="{00000000-0005-0000-0000-00007F100000}"/>
    <cellStyle name="Normal 27 2 2 3" xfId="1269" xr:uid="{00000000-0005-0000-0000-000080100000}"/>
    <cellStyle name="Normal 27 2 2 3 2" xfId="2091" xr:uid="{00000000-0005-0000-0000-000081100000}"/>
    <cellStyle name="Normal 27 2 2 3 2 2" xfId="3996" xr:uid="{00000000-0005-0000-0000-000082100000}"/>
    <cellStyle name="Normal 27 2 2 3 2 2 2" xfId="12163" xr:uid="{00000000-0005-0000-0000-000083100000}"/>
    <cellStyle name="Normal 27 2 2 3 2 2_5h_Finance" xfId="5307" xr:uid="{00000000-0005-0000-0000-000084100000}"/>
    <cellStyle name="Normal 27 2 2 3 2 3" xfId="10259" xr:uid="{00000000-0005-0000-0000-000085100000}"/>
    <cellStyle name="Normal 27 2 2 3 2 4" xfId="14285" xr:uid="{00000000-0005-0000-0000-000086100000}"/>
    <cellStyle name="Normal 27 2 2 3 2 5" xfId="16124" xr:uid="{00000000-0005-0000-0000-000087100000}"/>
    <cellStyle name="Normal 27 2 2 3 2 6" xfId="17875" xr:uid="{00000000-0005-0000-0000-000088100000}"/>
    <cellStyle name="Normal 27 2 2 3 2 7" xfId="19779" xr:uid="{00000000-0005-0000-0000-000089100000}"/>
    <cellStyle name="Normal 27 2 2 3 2_5h_Finance" xfId="5306" xr:uid="{00000000-0005-0000-0000-00008A100000}"/>
    <cellStyle name="Normal 27 2 2 3 3" xfId="3180" xr:uid="{00000000-0005-0000-0000-00008B100000}"/>
    <cellStyle name="Normal 27 2 2 3 3 2" xfId="11347" xr:uid="{00000000-0005-0000-0000-00008C100000}"/>
    <cellStyle name="Normal 27 2 2 3 3_5h_Finance" xfId="5308" xr:uid="{00000000-0005-0000-0000-00008D100000}"/>
    <cellStyle name="Normal 27 2 2 3 4" xfId="9443" xr:uid="{00000000-0005-0000-0000-00008E100000}"/>
    <cellStyle name="Normal 27 2 2 3 5" xfId="13466" xr:uid="{00000000-0005-0000-0000-00008F100000}"/>
    <cellStyle name="Normal 27 2 2 3 6" xfId="15304" xr:uid="{00000000-0005-0000-0000-000090100000}"/>
    <cellStyle name="Normal 27 2 2 3 7" xfId="17059" xr:uid="{00000000-0005-0000-0000-000091100000}"/>
    <cellStyle name="Normal 27 2 2 3 8" xfId="18963" xr:uid="{00000000-0005-0000-0000-000092100000}"/>
    <cellStyle name="Normal 27 2 2 3_5h_Finance" xfId="5305" xr:uid="{00000000-0005-0000-0000-000093100000}"/>
    <cellStyle name="Normal 27 2 2 4" xfId="1541" xr:uid="{00000000-0005-0000-0000-000094100000}"/>
    <cellStyle name="Normal 27 2 2 4 2" xfId="3452" xr:uid="{00000000-0005-0000-0000-000095100000}"/>
    <cellStyle name="Normal 27 2 2 4 2 2" xfId="11619" xr:uid="{00000000-0005-0000-0000-000096100000}"/>
    <cellStyle name="Normal 27 2 2 4 2_5h_Finance" xfId="5310" xr:uid="{00000000-0005-0000-0000-000097100000}"/>
    <cellStyle name="Normal 27 2 2 4 3" xfId="9715" xr:uid="{00000000-0005-0000-0000-000098100000}"/>
    <cellStyle name="Normal 27 2 2 4 4" xfId="13738" xr:uid="{00000000-0005-0000-0000-000099100000}"/>
    <cellStyle name="Normal 27 2 2 4 5" xfId="15576" xr:uid="{00000000-0005-0000-0000-00009A100000}"/>
    <cellStyle name="Normal 27 2 2 4 6" xfId="17331" xr:uid="{00000000-0005-0000-0000-00009B100000}"/>
    <cellStyle name="Normal 27 2 2 4 7" xfId="19235" xr:uid="{00000000-0005-0000-0000-00009C100000}"/>
    <cellStyle name="Normal 27 2 2 4_5h_Finance" xfId="5309" xr:uid="{00000000-0005-0000-0000-00009D100000}"/>
    <cellStyle name="Normal 27 2 2 5" xfId="2364" xr:uid="{00000000-0005-0000-0000-00009E100000}"/>
    <cellStyle name="Normal 27 2 2 5 2" xfId="4268" xr:uid="{00000000-0005-0000-0000-00009F100000}"/>
    <cellStyle name="Normal 27 2 2 5 2 2" xfId="12435" xr:uid="{00000000-0005-0000-0000-0000A0100000}"/>
    <cellStyle name="Normal 27 2 2 5 2_5h_Finance" xfId="5312" xr:uid="{00000000-0005-0000-0000-0000A1100000}"/>
    <cellStyle name="Normal 27 2 2 5 3" xfId="10531" xr:uid="{00000000-0005-0000-0000-0000A2100000}"/>
    <cellStyle name="Normal 27 2 2 5 4" xfId="14557" xr:uid="{00000000-0005-0000-0000-0000A3100000}"/>
    <cellStyle name="Normal 27 2 2 5 5" xfId="16397" xr:uid="{00000000-0005-0000-0000-0000A4100000}"/>
    <cellStyle name="Normal 27 2 2 5 6" xfId="18147" xr:uid="{00000000-0005-0000-0000-0000A5100000}"/>
    <cellStyle name="Normal 27 2 2 5 7" xfId="20051" xr:uid="{00000000-0005-0000-0000-0000A6100000}"/>
    <cellStyle name="Normal 27 2 2 5_5h_Finance" xfId="5311" xr:uid="{00000000-0005-0000-0000-0000A7100000}"/>
    <cellStyle name="Normal 27 2 2 6" xfId="2636" xr:uid="{00000000-0005-0000-0000-0000A8100000}"/>
    <cellStyle name="Normal 27 2 2 6 2" xfId="10803" xr:uid="{00000000-0005-0000-0000-0000A9100000}"/>
    <cellStyle name="Normal 27 2 2 6_5h_Finance" xfId="5313" xr:uid="{00000000-0005-0000-0000-0000AA100000}"/>
    <cellStyle name="Normal 27 2 2 7" xfId="8899" xr:uid="{00000000-0005-0000-0000-0000AB100000}"/>
    <cellStyle name="Normal 27 2 2 8" xfId="12856" xr:uid="{00000000-0005-0000-0000-0000AC100000}"/>
    <cellStyle name="Normal 27 2 2 9" xfId="14742" xr:uid="{00000000-0005-0000-0000-0000AD100000}"/>
    <cellStyle name="Normal 27 2 2_5h_Finance" xfId="5300" xr:uid="{00000000-0005-0000-0000-0000AE100000}"/>
    <cellStyle name="Normal 27 2 3" xfId="861" xr:uid="{00000000-0005-0000-0000-0000AF100000}"/>
    <cellStyle name="Normal 27 2 3 2" xfId="1683" xr:uid="{00000000-0005-0000-0000-0000B0100000}"/>
    <cellStyle name="Normal 27 2 3 2 2" xfId="3588" xr:uid="{00000000-0005-0000-0000-0000B1100000}"/>
    <cellStyle name="Normal 27 2 3 2 2 2" xfId="11755" xr:uid="{00000000-0005-0000-0000-0000B2100000}"/>
    <cellStyle name="Normal 27 2 3 2 2_5h_Finance" xfId="5316" xr:uid="{00000000-0005-0000-0000-0000B3100000}"/>
    <cellStyle name="Normal 27 2 3 2 3" xfId="9851" xr:uid="{00000000-0005-0000-0000-0000B4100000}"/>
    <cellStyle name="Normal 27 2 3 2 4" xfId="13877" xr:uid="{00000000-0005-0000-0000-0000B5100000}"/>
    <cellStyle name="Normal 27 2 3 2 5" xfId="15716" xr:uid="{00000000-0005-0000-0000-0000B6100000}"/>
    <cellStyle name="Normal 27 2 3 2 6" xfId="17467" xr:uid="{00000000-0005-0000-0000-0000B7100000}"/>
    <cellStyle name="Normal 27 2 3 2 7" xfId="19371" xr:uid="{00000000-0005-0000-0000-0000B8100000}"/>
    <cellStyle name="Normal 27 2 3 2_5h_Finance" xfId="5315" xr:uid="{00000000-0005-0000-0000-0000B9100000}"/>
    <cellStyle name="Normal 27 2 3 3" xfId="2772" xr:uid="{00000000-0005-0000-0000-0000BA100000}"/>
    <cellStyle name="Normal 27 2 3 3 2" xfId="10939" xr:uid="{00000000-0005-0000-0000-0000BB100000}"/>
    <cellStyle name="Normal 27 2 3 3_5h_Finance" xfId="5317" xr:uid="{00000000-0005-0000-0000-0000BC100000}"/>
    <cellStyle name="Normal 27 2 3 4" xfId="9035" xr:uid="{00000000-0005-0000-0000-0000BD100000}"/>
    <cellStyle name="Normal 27 2 3 5" xfId="13058" xr:uid="{00000000-0005-0000-0000-0000BE100000}"/>
    <cellStyle name="Normal 27 2 3 6" xfId="14896" xr:uid="{00000000-0005-0000-0000-0000BF100000}"/>
    <cellStyle name="Normal 27 2 3 7" xfId="16651" xr:uid="{00000000-0005-0000-0000-0000C0100000}"/>
    <cellStyle name="Normal 27 2 3 8" xfId="18555" xr:uid="{00000000-0005-0000-0000-0000C1100000}"/>
    <cellStyle name="Normal 27 2 3_5h_Finance" xfId="5314" xr:uid="{00000000-0005-0000-0000-0000C2100000}"/>
    <cellStyle name="Normal 27 2 4" xfId="1133" xr:uid="{00000000-0005-0000-0000-0000C3100000}"/>
    <cellStyle name="Normal 27 2 4 2" xfId="1955" xr:uid="{00000000-0005-0000-0000-0000C4100000}"/>
    <cellStyle name="Normal 27 2 4 2 2" xfId="3860" xr:uid="{00000000-0005-0000-0000-0000C5100000}"/>
    <cellStyle name="Normal 27 2 4 2 2 2" xfId="12027" xr:uid="{00000000-0005-0000-0000-0000C6100000}"/>
    <cellStyle name="Normal 27 2 4 2 2_5h_Finance" xfId="5320" xr:uid="{00000000-0005-0000-0000-0000C7100000}"/>
    <cellStyle name="Normal 27 2 4 2 3" xfId="10123" xr:uid="{00000000-0005-0000-0000-0000C8100000}"/>
    <cellStyle name="Normal 27 2 4 2 4" xfId="14149" xr:uid="{00000000-0005-0000-0000-0000C9100000}"/>
    <cellStyle name="Normal 27 2 4 2 5" xfId="15988" xr:uid="{00000000-0005-0000-0000-0000CA100000}"/>
    <cellStyle name="Normal 27 2 4 2 6" xfId="17739" xr:uid="{00000000-0005-0000-0000-0000CB100000}"/>
    <cellStyle name="Normal 27 2 4 2 7" xfId="19643" xr:uid="{00000000-0005-0000-0000-0000CC100000}"/>
    <cellStyle name="Normal 27 2 4 2_5h_Finance" xfId="5319" xr:uid="{00000000-0005-0000-0000-0000CD100000}"/>
    <cellStyle name="Normal 27 2 4 3" xfId="3044" xr:uid="{00000000-0005-0000-0000-0000CE100000}"/>
    <cellStyle name="Normal 27 2 4 3 2" xfId="11211" xr:uid="{00000000-0005-0000-0000-0000CF100000}"/>
    <cellStyle name="Normal 27 2 4 3_5h_Finance" xfId="5321" xr:uid="{00000000-0005-0000-0000-0000D0100000}"/>
    <cellStyle name="Normal 27 2 4 4" xfId="9307" xr:uid="{00000000-0005-0000-0000-0000D1100000}"/>
    <cellStyle name="Normal 27 2 4 5" xfId="13330" xr:uid="{00000000-0005-0000-0000-0000D2100000}"/>
    <cellStyle name="Normal 27 2 4 6" xfId="15168" xr:uid="{00000000-0005-0000-0000-0000D3100000}"/>
    <cellStyle name="Normal 27 2 4 7" xfId="16923" xr:uid="{00000000-0005-0000-0000-0000D4100000}"/>
    <cellStyle name="Normal 27 2 4 8" xfId="18827" xr:uid="{00000000-0005-0000-0000-0000D5100000}"/>
    <cellStyle name="Normal 27 2 4_5h_Finance" xfId="5318" xr:uid="{00000000-0005-0000-0000-0000D6100000}"/>
    <cellStyle name="Normal 27 2 5" xfId="1405" xr:uid="{00000000-0005-0000-0000-0000D7100000}"/>
    <cellStyle name="Normal 27 2 5 2" xfId="3316" xr:uid="{00000000-0005-0000-0000-0000D8100000}"/>
    <cellStyle name="Normal 27 2 5 2 2" xfId="11483" xr:uid="{00000000-0005-0000-0000-0000D9100000}"/>
    <cellStyle name="Normal 27 2 5 2_5h_Finance" xfId="5323" xr:uid="{00000000-0005-0000-0000-0000DA100000}"/>
    <cellStyle name="Normal 27 2 5 3" xfId="9579" xr:uid="{00000000-0005-0000-0000-0000DB100000}"/>
    <cellStyle name="Normal 27 2 5 4" xfId="13602" xr:uid="{00000000-0005-0000-0000-0000DC100000}"/>
    <cellStyle name="Normal 27 2 5 5" xfId="15440" xr:uid="{00000000-0005-0000-0000-0000DD100000}"/>
    <cellStyle name="Normal 27 2 5 6" xfId="17195" xr:uid="{00000000-0005-0000-0000-0000DE100000}"/>
    <cellStyle name="Normal 27 2 5 7" xfId="19099" xr:uid="{00000000-0005-0000-0000-0000DF100000}"/>
    <cellStyle name="Normal 27 2 5_5h_Finance" xfId="5322" xr:uid="{00000000-0005-0000-0000-0000E0100000}"/>
    <cellStyle name="Normal 27 2 6" xfId="2228" xr:uid="{00000000-0005-0000-0000-0000E1100000}"/>
    <cellStyle name="Normal 27 2 6 2" xfId="4132" xr:uid="{00000000-0005-0000-0000-0000E2100000}"/>
    <cellStyle name="Normal 27 2 6 2 2" xfId="12299" xr:uid="{00000000-0005-0000-0000-0000E3100000}"/>
    <cellStyle name="Normal 27 2 6 2_5h_Finance" xfId="5325" xr:uid="{00000000-0005-0000-0000-0000E4100000}"/>
    <cellStyle name="Normal 27 2 6 3" xfId="10395" xr:uid="{00000000-0005-0000-0000-0000E5100000}"/>
    <cellStyle name="Normal 27 2 6 4" xfId="14421" xr:uid="{00000000-0005-0000-0000-0000E6100000}"/>
    <cellStyle name="Normal 27 2 6 5" xfId="16261" xr:uid="{00000000-0005-0000-0000-0000E7100000}"/>
    <cellStyle name="Normal 27 2 6 6" xfId="18011" xr:uid="{00000000-0005-0000-0000-0000E8100000}"/>
    <cellStyle name="Normal 27 2 6 7" xfId="19915" xr:uid="{00000000-0005-0000-0000-0000E9100000}"/>
    <cellStyle name="Normal 27 2 6_5h_Finance" xfId="5324" xr:uid="{00000000-0005-0000-0000-0000EA100000}"/>
    <cellStyle name="Normal 27 2 7" xfId="512" xr:uid="{00000000-0005-0000-0000-0000EB100000}"/>
    <cellStyle name="Normal 27 2 7 2" xfId="8763" xr:uid="{00000000-0005-0000-0000-0000EC100000}"/>
    <cellStyle name="Normal 27 2 7_5h_Finance" xfId="5326" xr:uid="{00000000-0005-0000-0000-0000ED100000}"/>
    <cellStyle name="Normal 27 2 8" xfId="2500" xr:uid="{00000000-0005-0000-0000-0000EE100000}"/>
    <cellStyle name="Normal 27 2 8 2" xfId="10667" xr:uid="{00000000-0005-0000-0000-0000EF100000}"/>
    <cellStyle name="Normal 27 2 8_5h_Finance" xfId="5327" xr:uid="{00000000-0005-0000-0000-0000F0100000}"/>
    <cellStyle name="Normal 27 2 9" xfId="4404" xr:uid="{00000000-0005-0000-0000-0000F1100000}"/>
    <cellStyle name="Normal 27 2 9 2" xfId="12571" xr:uid="{00000000-0005-0000-0000-0000F2100000}"/>
    <cellStyle name="Normal 27 2 9_5h_Finance" xfId="5328" xr:uid="{00000000-0005-0000-0000-0000F3100000}"/>
    <cellStyle name="Normal 27 2_5h_Finance" xfId="5299" xr:uid="{00000000-0005-0000-0000-0000F4100000}"/>
    <cellStyle name="Normal 27 3" xfId="169" xr:uid="{00000000-0005-0000-0000-0000F5100000}"/>
    <cellStyle name="Normal 27 3 10" xfId="13793" xr:uid="{00000000-0005-0000-0000-0000F6100000}"/>
    <cellStyle name="Normal 27 3 11" xfId="18351" xr:uid="{00000000-0005-0000-0000-0000F7100000}"/>
    <cellStyle name="Normal 27 3 12" xfId="580" xr:uid="{00000000-0005-0000-0000-0000F8100000}"/>
    <cellStyle name="Normal 27 3 2" xfId="929" xr:uid="{00000000-0005-0000-0000-0000F9100000}"/>
    <cellStyle name="Normal 27 3 2 2" xfId="1751" xr:uid="{00000000-0005-0000-0000-0000FA100000}"/>
    <cellStyle name="Normal 27 3 2 2 2" xfId="3656" xr:uid="{00000000-0005-0000-0000-0000FB100000}"/>
    <cellStyle name="Normal 27 3 2 2 2 2" xfId="11823" xr:uid="{00000000-0005-0000-0000-0000FC100000}"/>
    <cellStyle name="Normal 27 3 2 2 2_5h_Finance" xfId="5332" xr:uid="{00000000-0005-0000-0000-0000FD100000}"/>
    <cellStyle name="Normal 27 3 2 2 3" xfId="9919" xr:uid="{00000000-0005-0000-0000-0000FE100000}"/>
    <cellStyle name="Normal 27 3 2 2 4" xfId="13945" xr:uid="{00000000-0005-0000-0000-0000FF100000}"/>
    <cellStyle name="Normal 27 3 2 2 5" xfId="15784" xr:uid="{00000000-0005-0000-0000-000000110000}"/>
    <cellStyle name="Normal 27 3 2 2 6" xfId="17535" xr:uid="{00000000-0005-0000-0000-000001110000}"/>
    <cellStyle name="Normal 27 3 2 2 7" xfId="19439" xr:uid="{00000000-0005-0000-0000-000002110000}"/>
    <cellStyle name="Normal 27 3 2 2_5h_Finance" xfId="5331" xr:uid="{00000000-0005-0000-0000-000003110000}"/>
    <cellStyle name="Normal 27 3 2 3" xfId="2840" xr:uid="{00000000-0005-0000-0000-000004110000}"/>
    <cellStyle name="Normal 27 3 2 3 2" xfId="11007" xr:uid="{00000000-0005-0000-0000-000005110000}"/>
    <cellStyle name="Normal 27 3 2 3_5h_Finance" xfId="5333" xr:uid="{00000000-0005-0000-0000-000006110000}"/>
    <cellStyle name="Normal 27 3 2 4" xfId="9103" xr:uid="{00000000-0005-0000-0000-000007110000}"/>
    <cellStyle name="Normal 27 3 2 5" xfId="13126" xr:uid="{00000000-0005-0000-0000-000008110000}"/>
    <cellStyle name="Normal 27 3 2 6" xfId="14964" xr:uid="{00000000-0005-0000-0000-000009110000}"/>
    <cellStyle name="Normal 27 3 2 7" xfId="16719" xr:uid="{00000000-0005-0000-0000-00000A110000}"/>
    <cellStyle name="Normal 27 3 2 8" xfId="18623" xr:uid="{00000000-0005-0000-0000-00000B110000}"/>
    <cellStyle name="Normal 27 3 2_5h_Finance" xfId="5330" xr:uid="{00000000-0005-0000-0000-00000C110000}"/>
    <cellStyle name="Normal 27 3 3" xfId="1201" xr:uid="{00000000-0005-0000-0000-00000D110000}"/>
    <cellStyle name="Normal 27 3 3 2" xfId="2023" xr:uid="{00000000-0005-0000-0000-00000E110000}"/>
    <cellStyle name="Normal 27 3 3 2 2" xfId="3928" xr:uid="{00000000-0005-0000-0000-00000F110000}"/>
    <cellStyle name="Normal 27 3 3 2 2 2" xfId="12095" xr:uid="{00000000-0005-0000-0000-000010110000}"/>
    <cellStyle name="Normal 27 3 3 2 2_5h_Finance" xfId="5336" xr:uid="{00000000-0005-0000-0000-000011110000}"/>
    <cellStyle name="Normal 27 3 3 2 3" xfId="10191" xr:uid="{00000000-0005-0000-0000-000012110000}"/>
    <cellStyle name="Normal 27 3 3 2 4" xfId="14217" xr:uid="{00000000-0005-0000-0000-000013110000}"/>
    <cellStyle name="Normal 27 3 3 2 5" xfId="16056" xr:uid="{00000000-0005-0000-0000-000014110000}"/>
    <cellStyle name="Normal 27 3 3 2 6" xfId="17807" xr:uid="{00000000-0005-0000-0000-000015110000}"/>
    <cellStyle name="Normal 27 3 3 2 7" xfId="19711" xr:uid="{00000000-0005-0000-0000-000016110000}"/>
    <cellStyle name="Normal 27 3 3 2_5h_Finance" xfId="5335" xr:uid="{00000000-0005-0000-0000-000017110000}"/>
    <cellStyle name="Normal 27 3 3 3" xfId="3112" xr:uid="{00000000-0005-0000-0000-000018110000}"/>
    <cellStyle name="Normal 27 3 3 3 2" xfId="11279" xr:uid="{00000000-0005-0000-0000-000019110000}"/>
    <cellStyle name="Normal 27 3 3 3_5h_Finance" xfId="5337" xr:uid="{00000000-0005-0000-0000-00001A110000}"/>
    <cellStyle name="Normal 27 3 3 4" xfId="9375" xr:uid="{00000000-0005-0000-0000-00001B110000}"/>
    <cellStyle name="Normal 27 3 3 5" xfId="13398" xr:uid="{00000000-0005-0000-0000-00001C110000}"/>
    <cellStyle name="Normal 27 3 3 6" xfId="15236" xr:uid="{00000000-0005-0000-0000-00001D110000}"/>
    <cellStyle name="Normal 27 3 3 7" xfId="16991" xr:uid="{00000000-0005-0000-0000-00001E110000}"/>
    <cellStyle name="Normal 27 3 3 8" xfId="18895" xr:uid="{00000000-0005-0000-0000-00001F110000}"/>
    <cellStyle name="Normal 27 3 3_5h_Finance" xfId="5334" xr:uid="{00000000-0005-0000-0000-000020110000}"/>
    <cellStyle name="Normal 27 3 4" xfId="1473" xr:uid="{00000000-0005-0000-0000-000021110000}"/>
    <cellStyle name="Normal 27 3 4 2" xfId="3384" xr:uid="{00000000-0005-0000-0000-000022110000}"/>
    <cellStyle name="Normal 27 3 4 2 2" xfId="11551" xr:uid="{00000000-0005-0000-0000-000023110000}"/>
    <cellStyle name="Normal 27 3 4 2_5h_Finance" xfId="5339" xr:uid="{00000000-0005-0000-0000-000024110000}"/>
    <cellStyle name="Normal 27 3 4 3" xfId="9647" xr:uid="{00000000-0005-0000-0000-000025110000}"/>
    <cellStyle name="Normal 27 3 4 4" xfId="13670" xr:uid="{00000000-0005-0000-0000-000026110000}"/>
    <cellStyle name="Normal 27 3 4 5" xfId="15508" xr:uid="{00000000-0005-0000-0000-000027110000}"/>
    <cellStyle name="Normal 27 3 4 6" xfId="17263" xr:uid="{00000000-0005-0000-0000-000028110000}"/>
    <cellStyle name="Normal 27 3 4 7" xfId="19167" xr:uid="{00000000-0005-0000-0000-000029110000}"/>
    <cellStyle name="Normal 27 3 4_5h_Finance" xfId="5338" xr:uid="{00000000-0005-0000-0000-00002A110000}"/>
    <cellStyle name="Normal 27 3 5" xfId="2296" xr:uid="{00000000-0005-0000-0000-00002B110000}"/>
    <cellStyle name="Normal 27 3 5 2" xfId="4200" xr:uid="{00000000-0005-0000-0000-00002C110000}"/>
    <cellStyle name="Normal 27 3 5 2 2" xfId="12367" xr:uid="{00000000-0005-0000-0000-00002D110000}"/>
    <cellStyle name="Normal 27 3 5 2_5h_Finance" xfId="5341" xr:uid="{00000000-0005-0000-0000-00002E110000}"/>
    <cellStyle name="Normal 27 3 5 3" xfId="10463" xr:uid="{00000000-0005-0000-0000-00002F110000}"/>
    <cellStyle name="Normal 27 3 5 4" xfId="14489" xr:uid="{00000000-0005-0000-0000-000030110000}"/>
    <cellStyle name="Normal 27 3 5 5" xfId="16329" xr:uid="{00000000-0005-0000-0000-000031110000}"/>
    <cellStyle name="Normal 27 3 5 6" xfId="18079" xr:uid="{00000000-0005-0000-0000-000032110000}"/>
    <cellStyle name="Normal 27 3 5 7" xfId="19983" xr:uid="{00000000-0005-0000-0000-000033110000}"/>
    <cellStyle name="Normal 27 3 5_5h_Finance" xfId="5340" xr:uid="{00000000-0005-0000-0000-000034110000}"/>
    <cellStyle name="Normal 27 3 6" xfId="2568" xr:uid="{00000000-0005-0000-0000-000035110000}"/>
    <cellStyle name="Normal 27 3 6 2" xfId="10735" xr:uid="{00000000-0005-0000-0000-000036110000}"/>
    <cellStyle name="Normal 27 3 6_5h_Finance" xfId="5342" xr:uid="{00000000-0005-0000-0000-000037110000}"/>
    <cellStyle name="Normal 27 3 7" xfId="8831" xr:uid="{00000000-0005-0000-0000-000038110000}"/>
    <cellStyle name="Normal 27 3 8" xfId="12788" xr:uid="{00000000-0005-0000-0000-000039110000}"/>
    <cellStyle name="Normal 27 3 9" xfId="14674" xr:uid="{00000000-0005-0000-0000-00003A110000}"/>
    <cellStyle name="Normal 27 3_5h_Finance" xfId="5329" xr:uid="{00000000-0005-0000-0000-00003B110000}"/>
    <cellStyle name="Normal 27 4" xfId="793" xr:uid="{00000000-0005-0000-0000-00003C110000}"/>
    <cellStyle name="Normal 27 4 2" xfId="1615" xr:uid="{00000000-0005-0000-0000-00003D110000}"/>
    <cellStyle name="Normal 27 4 2 2" xfId="3520" xr:uid="{00000000-0005-0000-0000-00003E110000}"/>
    <cellStyle name="Normal 27 4 2 2 2" xfId="11687" xr:uid="{00000000-0005-0000-0000-00003F110000}"/>
    <cellStyle name="Normal 27 4 2 2_5h_Finance" xfId="5345" xr:uid="{00000000-0005-0000-0000-000040110000}"/>
    <cellStyle name="Normal 27 4 2 3" xfId="9783" xr:uid="{00000000-0005-0000-0000-000041110000}"/>
    <cellStyle name="Normal 27 4 2 4" xfId="13809" xr:uid="{00000000-0005-0000-0000-000042110000}"/>
    <cellStyle name="Normal 27 4 2 5" xfId="15648" xr:uid="{00000000-0005-0000-0000-000043110000}"/>
    <cellStyle name="Normal 27 4 2 6" xfId="17399" xr:uid="{00000000-0005-0000-0000-000044110000}"/>
    <cellStyle name="Normal 27 4 2 7" xfId="19303" xr:uid="{00000000-0005-0000-0000-000045110000}"/>
    <cellStyle name="Normal 27 4 2_5h_Finance" xfId="5344" xr:uid="{00000000-0005-0000-0000-000046110000}"/>
    <cellStyle name="Normal 27 4 3" xfId="2704" xr:uid="{00000000-0005-0000-0000-000047110000}"/>
    <cellStyle name="Normal 27 4 3 2" xfId="10871" xr:uid="{00000000-0005-0000-0000-000048110000}"/>
    <cellStyle name="Normal 27 4 3_5h_Finance" xfId="5346" xr:uid="{00000000-0005-0000-0000-000049110000}"/>
    <cellStyle name="Normal 27 4 4" xfId="8967" xr:uid="{00000000-0005-0000-0000-00004A110000}"/>
    <cellStyle name="Normal 27 4 5" xfId="12990" xr:uid="{00000000-0005-0000-0000-00004B110000}"/>
    <cellStyle name="Normal 27 4 6" xfId="14828" xr:uid="{00000000-0005-0000-0000-00004C110000}"/>
    <cellStyle name="Normal 27 4 7" xfId="16583" xr:uid="{00000000-0005-0000-0000-00004D110000}"/>
    <cellStyle name="Normal 27 4 8" xfId="18487" xr:uid="{00000000-0005-0000-0000-00004E110000}"/>
    <cellStyle name="Normal 27 4_5h_Finance" xfId="5343" xr:uid="{00000000-0005-0000-0000-00004F110000}"/>
    <cellStyle name="Normal 27 5" xfId="1065" xr:uid="{00000000-0005-0000-0000-000050110000}"/>
    <cellStyle name="Normal 27 5 2" xfId="1887" xr:uid="{00000000-0005-0000-0000-000051110000}"/>
    <cellStyle name="Normal 27 5 2 2" xfId="3792" xr:uid="{00000000-0005-0000-0000-000052110000}"/>
    <cellStyle name="Normal 27 5 2 2 2" xfId="11959" xr:uid="{00000000-0005-0000-0000-000053110000}"/>
    <cellStyle name="Normal 27 5 2 2_5h_Finance" xfId="5349" xr:uid="{00000000-0005-0000-0000-000054110000}"/>
    <cellStyle name="Normal 27 5 2 3" xfId="10055" xr:uid="{00000000-0005-0000-0000-000055110000}"/>
    <cellStyle name="Normal 27 5 2 4" xfId="14081" xr:uid="{00000000-0005-0000-0000-000056110000}"/>
    <cellStyle name="Normal 27 5 2 5" xfId="15920" xr:uid="{00000000-0005-0000-0000-000057110000}"/>
    <cellStyle name="Normal 27 5 2 6" xfId="17671" xr:uid="{00000000-0005-0000-0000-000058110000}"/>
    <cellStyle name="Normal 27 5 2 7" xfId="19575" xr:uid="{00000000-0005-0000-0000-000059110000}"/>
    <cellStyle name="Normal 27 5 2_5h_Finance" xfId="5348" xr:uid="{00000000-0005-0000-0000-00005A110000}"/>
    <cellStyle name="Normal 27 5 3" xfId="2976" xr:uid="{00000000-0005-0000-0000-00005B110000}"/>
    <cellStyle name="Normal 27 5 3 2" xfId="11143" xr:uid="{00000000-0005-0000-0000-00005C110000}"/>
    <cellStyle name="Normal 27 5 3_5h_Finance" xfId="5350" xr:uid="{00000000-0005-0000-0000-00005D110000}"/>
    <cellStyle name="Normal 27 5 4" xfId="9239" xr:uid="{00000000-0005-0000-0000-00005E110000}"/>
    <cellStyle name="Normal 27 5 5" xfId="13262" xr:uid="{00000000-0005-0000-0000-00005F110000}"/>
    <cellStyle name="Normal 27 5 6" xfId="15100" xr:uid="{00000000-0005-0000-0000-000060110000}"/>
    <cellStyle name="Normal 27 5 7" xfId="16855" xr:uid="{00000000-0005-0000-0000-000061110000}"/>
    <cellStyle name="Normal 27 5 8" xfId="18759" xr:uid="{00000000-0005-0000-0000-000062110000}"/>
    <cellStyle name="Normal 27 5_5h_Finance" xfId="5347" xr:uid="{00000000-0005-0000-0000-000063110000}"/>
    <cellStyle name="Normal 27 6" xfId="1337" xr:uid="{00000000-0005-0000-0000-000064110000}"/>
    <cellStyle name="Normal 27 6 2" xfId="3248" xr:uid="{00000000-0005-0000-0000-000065110000}"/>
    <cellStyle name="Normal 27 6 2 2" xfId="11415" xr:uid="{00000000-0005-0000-0000-000066110000}"/>
    <cellStyle name="Normal 27 6 2_5h_Finance" xfId="5352" xr:uid="{00000000-0005-0000-0000-000067110000}"/>
    <cellStyle name="Normal 27 6 3" xfId="9511" xr:uid="{00000000-0005-0000-0000-000068110000}"/>
    <cellStyle name="Normal 27 6 4" xfId="13534" xr:uid="{00000000-0005-0000-0000-000069110000}"/>
    <cellStyle name="Normal 27 6 5" xfId="15372" xr:uid="{00000000-0005-0000-0000-00006A110000}"/>
    <cellStyle name="Normal 27 6 6" xfId="17127" xr:uid="{00000000-0005-0000-0000-00006B110000}"/>
    <cellStyle name="Normal 27 6 7" xfId="19031" xr:uid="{00000000-0005-0000-0000-00006C110000}"/>
    <cellStyle name="Normal 27 6_5h_Finance" xfId="5351" xr:uid="{00000000-0005-0000-0000-00006D110000}"/>
    <cellStyle name="Normal 27 7" xfId="2160" xr:uid="{00000000-0005-0000-0000-00006E110000}"/>
    <cellStyle name="Normal 27 7 2" xfId="4064" xr:uid="{00000000-0005-0000-0000-00006F110000}"/>
    <cellStyle name="Normal 27 7 2 2" xfId="12231" xr:uid="{00000000-0005-0000-0000-000070110000}"/>
    <cellStyle name="Normal 27 7 2_5h_Finance" xfId="5354" xr:uid="{00000000-0005-0000-0000-000071110000}"/>
    <cellStyle name="Normal 27 7 3" xfId="10327" xr:uid="{00000000-0005-0000-0000-000072110000}"/>
    <cellStyle name="Normal 27 7 4" xfId="14353" xr:uid="{00000000-0005-0000-0000-000073110000}"/>
    <cellStyle name="Normal 27 7 5" xfId="16193" xr:uid="{00000000-0005-0000-0000-000074110000}"/>
    <cellStyle name="Normal 27 7 6" xfId="17943" xr:uid="{00000000-0005-0000-0000-000075110000}"/>
    <cellStyle name="Normal 27 7 7" xfId="19847" xr:uid="{00000000-0005-0000-0000-000076110000}"/>
    <cellStyle name="Normal 27 7_5h_Finance" xfId="5353" xr:uid="{00000000-0005-0000-0000-000077110000}"/>
    <cellStyle name="Normal 27 8" xfId="444" xr:uid="{00000000-0005-0000-0000-000078110000}"/>
    <cellStyle name="Normal 27 8 2" xfId="8695" xr:uid="{00000000-0005-0000-0000-000079110000}"/>
    <cellStyle name="Normal 27 8_5h_Finance" xfId="5355" xr:uid="{00000000-0005-0000-0000-00007A110000}"/>
    <cellStyle name="Normal 27 9" xfId="2432" xr:uid="{00000000-0005-0000-0000-00007B110000}"/>
    <cellStyle name="Normal 27 9 2" xfId="10599" xr:uid="{00000000-0005-0000-0000-00007C110000}"/>
    <cellStyle name="Normal 27 9_5h_Finance" xfId="5356" xr:uid="{00000000-0005-0000-0000-00007D110000}"/>
    <cellStyle name="Normal 27_5h_Finance" xfId="5297" xr:uid="{00000000-0005-0000-0000-00007E110000}"/>
    <cellStyle name="Normal 28" xfId="28" xr:uid="{00000000-0005-0000-0000-00007F110000}"/>
    <cellStyle name="Normal 28 10" xfId="4331" xr:uid="{00000000-0005-0000-0000-000080110000}"/>
    <cellStyle name="Normal 28 10 2" xfId="12498" xr:uid="{00000000-0005-0000-0000-000081110000}"/>
    <cellStyle name="Normal 28 10_5h_Finance" xfId="5358" xr:uid="{00000000-0005-0000-0000-000082110000}"/>
    <cellStyle name="Normal 28 11" xfId="8554" xr:uid="{00000000-0005-0000-0000-000083110000}"/>
    <cellStyle name="Normal 28 12" xfId="12646" xr:uid="{00000000-0005-0000-0000-000084110000}"/>
    <cellStyle name="Normal 28 13" xfId="12909" xr:uid="{00000000-0005-0000-0000-000085110000}"/>
    <cellStyle name="Normal 28 14" xfId="15629" xr:uid="{00000000-0005-0000-0000-000086110000}"/>
    <cellStyle name="Normal 28 15" xfId="18210" xr:uid="{00000000-0005-0000-0000-000087110000}"/>
    <cellStyle name="Normal 28 16" xfId="300" xr:uid="{00000000-0005-0000-0000-000088110000}"/>
    <cellStyle name="Normal 28 2" xfId="96" xr:uid="{00000000-0005-0000-0000-000089110000}"/>
    <cellStyle name="Normal 28 2 10" xfId="8622" xr:uid="{00000000-0005-0000-0000-00008A110000}"/>
    <cellStyle name="Normal 28 2 11" xfId="12714" xr:uid="{00000000-0005-0000-0000-00008B110000}"/>
    <cellStyle name="Normal 28 2 12" xfId="18278" xr:uid="{00000000-0005-0000-0000-00008C110000}"/>
    <cellStyle name="Normal 28 2 13" xfId="369" xr:uid="{00000000-0005-0000-0000-00008D110000}"/>
    <cellStyle name="Normal 28 2 2" xfId="232" xr:uid="{00000000-0005-0000-0000-00008E110000}"/>
    <cellStyle name="Normal 28 2 2 10" xfId="16510" xr:uid="{00000000-0005-0000-0000-00008F110000}"/>
    <cellStyle name="Normal 28 2 2 11" xfId="18414" xr:uid="{00000000-0005-0000-0000-000090110000}"/>
    <cellStyle name="Normal 28 2 2 12" xfId="643" xr:uid="{00000000-0005-0000-0000-000091110000}"/>
    <cellStyle name="Normal 28 2 2 2" xfId="992" xr:uid="{00000000-0005-0000-0000-000092110000}"/>
    <cellStyle name="Normal 28 2 2 2 2" xfId="1814" xr:uid="{00000000-0005-0000-0000-000093110000}"/>
    <cellStyle name="Normal 28 2 2 2 2 2" xfId="3719" xr:uid="{00000000-0005-0000-0000-000094110000}"/>
    <cellStyle name="Normal 28 2 2 2 2 2 2" xfId="11886" xr:uid="{00000000-0005-0000-0000-000095110000}"/>
    <cellStyle name="Normal 28 2 2 2 2 2_5h_Finance" xfId="5363" xr:uid="{00000000-0005-0000-0000-000096110000}"/>
    <cellStyle name="Normal 28 2 2 2 2 3" xfId="9982" xr:uid="{00000000-0005-0000-0000-000097110000}"/>
    <cellStyle name="Normal 28 2 2 2 2 4" xfId="14008" xr:uid="{00000000-0005-0000-0000-000098110000}"/>
    <cellStyle name="Normal 28 2 2 2 2 5" xfId="15847" xr:uid="{00000000-0005-0000-0000-000099110000}"/>
    <cellStyle name="Normal 28 2 2 2 2 6" xfId="17598" xr:uid="{00000000-0005-0000-0000-00009A110000}"/>
    <cellStyle name="Normal 28 2 2 2 2 7" xfId="19502" xr:uid="{00000000-0005-0000-0000-00009B110000}"/>
    <cellStyle name="Normal 28 2 2 2 2_5h_Finance" xfId="5362" xr:uid="{00000000-0005-0000-0000-00009C110000}"/>
    <cellStyle name="Normal 28 2 2 2 3" xfId="2903" xr:uid="{00000000-0005-0000-0000-00009D110000}"/>
    <cellStyle name="Normal 28 2 2 2 3 2" xfId="11070" xr:uid="{00000000-0005-0000-0000-00009E110000}"/>
    <cellStyle name="Normal 28 2 2 2 3_5h_Finance" xfId="5364" xr:uid="{00000000-0005-0000-0000-00009F110000}"/>
    <cellStyle name="Normal 28 2 2 2 4" xfId="9166" xr:uid="{00000000-0005-0000-0000-0000A0110000}"/>
    <cellStyle name="Normal 28 2 2 2 5" xfId="13189" xr:uid="{00000000-0005-0000-0000-0000A1110000}"/>
    <cellStyle name="Normal 28 2 2 2 6" xfId="15027" xr:uid="{00000000-0005-0000-0000-0000A2110000}"/>
    <cellStyle name="Normal 28 2 2 2 7" xfId="16782" xr:uid="{00000000-0005-0000-0000-0000A3110000}"/>
    <cellStyle name="Normal 28 2 2 2 8" xfId="18686" xr:uid="{00000000-0005-0000-0000-0000A4110000}"/>
    <cellStyle name="Normal 28 2 2 2_5h_Finance" xfId="5361" xr:uid="{00000000-0005-0000-0000-0000A5110000}"/>
    <cellStyle name="Normal 28 2 2 3" xfId="1264" xr:uid="{00000000-0005-0000-0000-0000A6110000}"/>
    <cellStyle name="Normal 28 2 2 3 2" xfId="2086" xr:uid="{00000000-0005-0000-0000-0000A7110000}"/>
    <cellStyle name="Normal 28 2 2 3 2 2" xfId="3991" xr:uid="{00000000-0005-0000-0000-0000A8110000}"/>
    <cellStyle name="Normal 28 2 2 3 2 2 2" xfId="12158" xr:uid="{00000000-0005-0000-0000-0000A9110000}"/>
    <cellStyle name="Normal 28 2 2 3 2 2_5h_Finance" xfId="5367" xr:uid="{00000000-0005-0000-0000-0000AA110000}"/>
    <cellStyle name="Normal 28 2 2 3 2 3" xfId="10254" xr:uid="{00000000-0005-0000-0000-0000AB110000}"/>
    <cellStyle name="Normal 28 2 2 3 2 4" xfId="14280" xr:uid="{00000000-0005-0000-0000-0000AC110000}"/>
    <cellStyle name="Normal 28 2 2 3 2 5" xfId="16119" xr:uid="{00000000-0005-0000-0000-0000AD110000}"/>
    <cellStyle name="Normal 28 2 2 3 2 6" xfId="17870" xr:uid="{00000000-0005-0000-0000-0000AE110000}"/>
    <cellStyle name="Normal 28 2 2 3 2 7" xfId="19774" xr:uid="{00000000-0005-0000-0000-0000AF110000}"/>
    <cellStyle name="Normal 28 2 2 3 2_5h_Finance" xfId="5366" xr:uid="{00000000-0005-0000-0000-0000B0110000}"/>
    <cellStyle name="Normal 28 2 2 3 3" xfId="3175" xr:uid="{00000000-0005-0000-0000-0000B1110000}"/>
    <cellStyle name="Normal 28 2 2 3 3 2" xfId="11342" xr:uid="{00000000-0005-0000-0000-0000B2110000}"/>
    <cellStyle name="Normal 28 2 2 3 3_5h_Finance" xfId="5368" xr:uid="{00000000-0005-0000-0000-0000B3110000}"/>
    <cellStyle name="Normal 28 2 2 3 4" xfId="9438" xr:uid="{00000000-0005-0000-0000-0000B4110000}"/>
    <cellStyle name="Normal 28 2 2 3 5" xfId="13461" xr:uid="{00000000-0005-0000-0000-0000B5110000}"/>
    <cellStyle name="Normal 28 2 2 3 6" xfId="15299" xr:uid="{00000000-0005-0000-0000-0000B6110000}"/>
    <cellStyle name="Normal 28 2 2 3 7" xfId="17054" xr:uid="{00000000-0005-0000-0000-0000B7110000}"/>
    <cellStyle name="Normal 28 2 2 3 8" xfId="18958" xr:uid="{00000000-0005-0000-0000-0000B8110000}"/>
    <cellStyle name="Normal 28 2 2 3_5h_Finance" xfId="5365" xr:uid="{00000000-0005-0000-0000-0000B9110000}"/>
    <cellStyle name="Normal 28 2 2 4" xfId="1536" xr:uid="{00000000-0005-0000-0000-0000BA110000}"/>
    <cellStyle name="Normal 28 2 2 4 2" xfId="3447" xr:uid="{00000000-0005-0000-0000-0000BB110000}"/>
    <cellStyle name="Normal 28 2 2 4 2 2" xfId="11614" xr:uid="{00000000-0005-0000-0000-0000BC110000}"/>
    <cellStyle name="Normal 28 2 2 4 2_5h_Finance" xfId="5370" xr:uid="{00000000-0005-0000-0000-0000BD110000}"/>
    <cellStyle name="Normal 28 2 2 4 3" xfId="9710" xr:uid="{00000000-0005-0000-0000-0000BE110000}"/>
    <cellStyle name="Normal 28 2 2 4 4" xfId="13733" xr:uid="{00000000-0005-0000-0000-0000BF110000}"/>
    <cellStyle name="Normal 28 2 2 4 5" xfId="15571" xr:uid="{00000000-0005-0000-0000-0000C0110000}"/>
    <cellStyle name="Normal 28 2 2 4 6" xfId="17326" xr:uid="{00000000-0005-0000-0000-0000C1110000}"/>
    <cellStyle name="Normal 28 2 2 4 7" xfId="19230" xr:uid="{00000000-0005-0000-0000-0000C2110000}"/>
    <cellStyle name="Normal 28 2 2 4_5h_Finance" xfId="5369" xr:uid="{00000000-0005-0000-0000-0000C3110000}"/>
    <cellStyle name="Normal 28 2 2 5" xfId="2359" xr:uid="{00000000-0005-0000-0000-0000C4110000}"/>
    <cellStyle name="Normal 28 2 2 5 2" xfId="4263" xr:uid="{00000000-0005-0000-0000-0000C5110000}"/>
    <cellStyle name="Normal 28 2 2 5 2 2" xfId="12430" xr:uid="{00000000-0005-0000-0000-0000C6110000}"/>
    <cellStyle name="Normal 28 2 2 5 2_5h_Finance" xfId="5372" xr:uid="{00000000-0005-0000-0000-0000C7110000}"/>
    <cellStyle name="Normal 28 2 2 5 3" xfId="10526" xr:uid="{00000000-0005-0000-0000-0000C8110000}"/>
    <cellStyle name="Normal 28 2 2 5 4" xfId="14552" xr:uid="{00000000-0005-0000-0000-0000C9110000}"/>
    <cellStyle name="Normal 28 2 2 5 5" xfId="16392" xr:uid="{00000000-0005-0000-0000-0000CA110000}"/>
    <cellStyle name="Normal 28 2 2 5 6" xfId="18142" xr:uid="{00000000-0005-0000-0000-0000CB110000}"/>
    <cellStyle name="Normal 28 2 2 5 7" xfId="20046" xr:uid="{00000000-0005-0000-0000-0000CC110000}"/>
    <cellStyle name="Normal 28 2 2 5_5h_Finance" xfId="5371" xr:uid="{00000000-0005-0000-0000-0000CD110000}"/>
    <cellStyle name="Normal 28 2 2 6" xfId="2631" xr:uid="{00000000-0005-0000-0000-0000CE110000}"/>
    <cellStyle name="Normal 28 2 2 6 2" xfId="10798" xr:uid="{00000000-0005-0000-0000-0000CF110000}"/>
    <cellStyle name="Normal 28 2 2 6_5h_Finance" xfId="5373" xr:uid="{00000000-0005-0000-0000-0000D0110000}"/>
    <cellStyle name="Normal 28 2 2 7" xfId="8894" xr:uid="{00000000-0005-0000-0000-0000D1110000}"/>
    <cellStyle name="Normal 28 2 2 8" xfId="12851" xr:uid="{00000000-0005-0000-0000-0000D2110000}"/>
    <cellStyle name="Normal 28 2 2 9" xfId="14737" xr:uid="{00000000-0005-0000-0000-0000D3110000}"/>
    <cellStyle name="Normal 28 2 2_5h_Finance" xfId="5360" xr:uid="{00000000-0005-0000-0000-0000D4110000}"/>
    <cellStyle name="Normal 28 2 3" xfId="856" xr:uid="{00000000-0005-0000-0000-0000D5110000}"/>
    <cellStyle name="Normal 28 2 3 2" xfId="1678" xr:uid="{00000000-0005-0000-0000-0000D6110000}"/>
    <cellStyle name="Normal 28 2 3 2 2" xfId="3583" xr:uid="{00000000-0005-0000-0000-0000D7110000}"/>
    <cellStyle name="Normal 28 2 3 2 2 2" xfId="11750" xr:uid="{00000000-0005-0000-0000-0000D8110000}"/>
    <cellStyle name="Normal 28 2 3 2 2_5h_Finance" xfId="5376" xr:uid="{00000000-0005-0000-0000-0000D9110000}"/>
    <cellStyle name="Normal 28 2 3 2 3" xfId="9846" xr:uid="{00000000-0005-0000-0000-0000DA110000}"/>
    <cellStyle name="Normal 28 2 3 2 4" xfId="13872" xr:uid="{00000000-0005-0000-0000-0000DB110000}"/>
    <cellStyle name="Normal 28 2 3 2 5" xfId="15711" xr:uid="{00000000-0005-0000-0000-0000DC110000}"/>
    <cellStyle name="Normal 28 2 3 2 6" xfId="17462" xr:uid="{00000000-0005-0000-0000-0000DD110000}"/>
    <cellStyle name="Normal 28 2 3 2 7" xfId="19366" xr:uid="{00000000-0005-0000-0000-0000DE110000}"/>
    <cellStyle name="Normal 28 2 3 2_5h_Finance" xfId="5375" xr:uid="{00000000-0005-0000-0000-0000DF110000}"/>
    <cellStyle name="Normal 28 2 3 3" xfId="2767" xr:uid="{00000000-0005-0000-0000-0000E0110000}"/>
    <cellStyle name="Normal 28 2 3 3 2" xfId="10934" xr:uid="{00000000-0005-0000-0000-0000E1110000}"/>
    <cellStyle name="Normal 28 2 3 3_5h_Finance" xfId="5377" xr:uid="{00000000-0005-0000-0000-0000E2110000}"/>
    <cellStyle name="Normal 28 2 3 4" xfId="9030" xr:uid="{00000000-0005-0000-0000-0000E3110000}"/>
    <cellStyle name="Normal 28 2 3 5" xfId="13053" xr:uid="{00000000-0005-0000-0000-0000E4110000}"/>
    <cellStyle name="Normal 28 2 3 6" xfId="14891" xr:uid="{00000000-0005-0000-0000-0000E5110000}"/>
    <cellStyle name="Normal 28 2 3 7" xfId="16646" xr:uid="{00000000-0005-0000-0000-0000E6110000}"/>
    <cellStyle name="Normal 28 2 3 8" xfId="18550" xr:uid="{00000000-0005-0000-0000-0000E7110000}"/>
    <cellStyle name="Normal 28 2 3_5h_Finance" xfId="5374" xr:uid="{00000000-0005-0000-0000-0000E8110000}"/>
    <cellStyle name="Normal 28 2 4" xfId="1128" xr:uid="{00000000-0005-0000-0000-0000E9110000}"/>
    <cellStyle name="Normal 28 2 4 2" xfId="1950" xr:uid="{00000000-0005-0000-0000-0000EA110000}"/>
    <cellStyle name="Normal 28 2 4 2 2" xfId="3855" xr:uid="{00000000-0005-0000-0000-0000EB110000}"/>
    <cellStyle name="Normal 28 2 4 2 2 2" xfId="12022" xr:uid="{00000000-0005-0000-0000-0000EC110000}"/>
    <cellStyle name="Normal 28 2 4 2 2_5h_Finance" xfId="5380" xr:uid="{00000000-0005-0000-0000-0000ED110000}"/>
    <cellStyle name="Normal 28 2 4 2 3" xfId="10118" xr:uid="{00000000-0005-0000-0000-0000EE110000}"/>
    <cellStyle name="Normal 28 2 4 2 4" xfId="14144" xr:uid="{00000000-0005-0000-0000-0000EF110000}"/>
    <cellStyle name="Normal 28 2 4 2 5" xfId="15983" xr:uid="{00000000-0005-0000-0000-0000F0110000}"/>
    <cellStyle name="Normal 28 2 4 2 6" xfId="17734" xr:uid="{00000000-0005-0000-0000-0000F1110000}"/>
    <cellStyle name="Normal 28 2 4 2 7" xfId="19638" xr:uid="{00000000-0005-0000-0000-0000F2110000}"/>
    <cellStyle name="Normal 28 2 4 2_5h_Finance" xfId="5379" xr:uid="{00000000-0005-0000-0000-0000F3110000}"/>
    <cellStyle name="Normal 28 2 4 3" xfId="3039" xr:uid="{00000000-0005-0000-0000-0000F4110000}"/>
    <cellStyle name="Normal 28 2 4 3 2" xfId="11206" xr:uid="{00000000-0005-0000-0000-0000F5110000}"/>
    <cellStyle name="Normal 28 2 4 3_5h_Finance" xfId="5381" xr:uid="{00000000-0005-0000-0000-0000F6110000}"/>
    <cellStyle name="Normal 28 2 4 4" xfId="9302" xr:uid="{00000000-0005-0000-0000-0000F7110000}"/>
    <cellStyle name="Normal 28 2 4 5" xfId="13325" xr:uid="{00000000-0005-0000-0000-0000F8110000}"/>
    <cellStyle name="Normal 28 2 4 6" xfId="15163" xr:uid="{00000000-0005-0000-0000-0000F9110000}"/>
    <cellStyle name="Normal 28 2 4 7" xfId="16918" xr:uid="{00000000-0005-0000-0000-0000FA110000}"/>
    <cellStyle name="Normal 28 2 4 8" xfId="18822" xr:uid="{00000000-0005-0000-0000-0000FB110000}"/>
    <cellStyle name="Normal 28 2 4_5h_Finance" xfId="5378" xr:uid="{00000000-0005-0000-0000-0000FC110000}"/>
    <cellStyle name="Normal 28 2 5" xfId="1400" xr:uid="{00000000-0005-0000-0000-0000FD110000}"/>
    <cellStyle name="Normal 28 2 5 2" xfId="3311" xr:uid="{00000000-0005-0000-0000-0000FE110000}"/>
    <cellStyle name="Normal 28 2 5 2 2" xfId="11478" xr:uid="{00000000-0005-0000-0000-0000FF110000}"/>
    <cellStyle name="Normal 28 2 5 2_5h_Finance" xfId="5383" xr:uid="{00000000-0005-0000-0000-000000120000}"/>
    <cellStyle name="Normal 28 2 5 3" xfId="9574" xr:uid="{00000000-0005-0000-0000-000001120000}"/>
    <cellStyle name="Normal 28 2 5 4" xfId="13597" xr:uid="{00000000-0005-0000-0000-000002120000}"/>
    <cellStyle name="Normal 28 2 5 5" xfId="15435" xr:uid="{00000000-0005-0000-0000-000003120000}"/>
    <cellStyle name="Normal 28 2 5 6" xfId="17190" xr:uid="{00000000-0005-0000-0000-000004120000}"/>
    <cellStyle name="Normal 28 2 5 7" xfId="19094" xr:uid="{00000000-0005-0000-0000-000005120000}"/>
    <cellStyle name="Normal 28 2 5_5h_Finance" xfId="5382" xr:uid="{00000000-0005-0000-0000-000006120000}"/>
    <cellStyle name="Normal 28 2 6" xfId="2223" xr:uid="{00000000-0005-0000-0000-000007120000}"/>
    <cellStyle name="Normal 28 2 6 2" xfId="4127" xr:uid="{00000000-0005-0000-0000-000008120000}"/>
    <cellStyle name="Normal 28 2 6 2 2" xfId="12294" xr:uid="{00000000-0005-0000-0000-000009120000}"/>
    <cellStyle name="Normal 28 2 6 2_5h_Finance" xfId="5385" xr:uid="{00000000-0005-0000-0000-00000A120000}"/>
    <cellStyle name="Normal 28 2 6 3" xfId="10390" xr:uid="{00000000-0005-0000-0000-00000B120000}"/>
    <cellStyle name="Normal 28 2 6 4" xfId="14416" xr:uid="{00000000-0005-0000-0000-00000C120000}"/>
    <cellStyle name="Normal 28 2 6 5" xfId="16256" xr:uid="{00000000-0005-0000-0000-00000D120000}"/>
    <cellStyle name="Normal 28 2 6 6" xfId="18006" xr:uid="{00000000-0005-0000-0000-00000E120000}"/>
    <cellStyle name="Normal 28 2 6 7" xfId="19910" xr:uid="{00000000-0005-0000-0000-00000F120000}"/>
    <cellStyle name="Normal 28 2 6_5h_Finance" xfId="5384" xr:uid="{00000000-0005-0000-0000-000010120000}"/>
    <cellStyle name="Normal 28 2 7" xfId="507" xr:uid="{00000000-0005-0000-0000-000011120000}"/>
    <cellStyle name="Normal 28 2 7 2" xfId="8758" xr:uid="{00000000-0005-0000-0000-000012120000}"/>
    <cellStyle name="Normal 28 2 7_5h_Finance" xfId="5386" xr:uid="{00000000-0005-0000-0000-000013120000}"/>
    <cellStyle name="Normal 28 2 8" xfId="2495" xr:uid="{00000000-0005-0000-0000-000014120000}"/>
    <cellStyle name="Normal 28 2 8 2" xfId="10662" xr:uid="{00000000-0005-0000-0000-000015120000}"/>
    <cellStyle name="Normal 28 2 8_5h_Finance" xfId="5387" xr:uid="{00000000-0005-0000-0000-000016120000}"/>
    <cellStyle name="Normal 28 2 9" xfId="4399" xr:uid="{00000000-0005-0000-0000-000017120000}"/>
    <cellStyle name="Normal 28 2 9 2" xfId="12566" xr:uid="{00000000-0005-0000-0000-000018120000}"/>
    <cellStyle name="Normal 28 2 9_5h_Finance" xfId="5388" xr:uid="{00000000-0005-0000-0000-000019120000}"/>
    <cellStyle name="Normal 28 2_5h_Finance" xfId="5359" xr:uid="{00000000-0005-0000-0000-00001A120000}"/>
    <cellStyle name="Normal 28 3" xfId="164" xr:uid="{00000000-0005-0000-0000-00001B120000}"/>
    <cellStyle name="Normal 28 3 10" xfId="15632" xr:uid="{00000000-0005-0000-0000-00001C120000}"/>
    <cellStyle name="Normal 28 3 11" xfId="18346" xr:uid="{00000000-0005-0000-0000-00001D120000}"/>
    <cellStyle name="Normal 28 3 12" xfId="575" xr:uid="{00000000-0005-0000-0000-00001E120000}"/>
    <cellStyle name="Normal 28 3 2" xfId="924" xr:uid="{00000000-0005-0000-0000-00001F120000}"/>
    <cellStyle name="Normal 28 3 2 2" xfId="1746" xr:uid="{00000000-0005-0000-0000-000020120000}"/>
    <cellStyle name="Normal 28 3 2 2 2" xfId="3651" xr:uid="{00000000-0005-0000-0000-000021120000}"/>
    <cellStyle name="Normal 28 3 2 2 2 2" xfId="11818" xr:uid="{00000000-0005-0000-0000-000022120000}"/>
    <cellStyle name="Normal 28 3 2 2 2_5h_Finance" xfId="5392" xr:uid="{00000000-0005-0000-0000-000023120000}"/>
    <cellStyle name="Normal 28 3 2 2 3" xfId="9914" xr:uid="{00000000-0005-0000-0000-000024120000}"/>
    <cellStyle name="Normal 28 3 2 2 4" xfId="13940" xr:uid="{00000000-0005-0000-0000-000025120000}"/>
    <cellStyle name="Normal 28 3 2 2 5" xfId="15779" xr:uid="{00000000-0005-0000-0000-000026120000}"/>
    <cellStyle name="Normal 28 3 2 2 6" xfId="17530" xr:uid="{00000000-0005-0000-0000-000027120000}"/>
    <cellStyle name="Normal 28 3 2 2 7" xfId="19434" xr:uid="{00000000-0005-0000-0000-000028120000}"/>
    <cellStyle name="Normal 28 3 2 2_5h_Finance" xfId="5391" xr:uid="{00000000-0005-0000-0000-000029120000}"/>
    <cellStyle name="Normal 28 3 2 3" xfId="2835" xr:uid="{00000000-0005-0000-0000-00002A120000}"/>
    <cellStyle name="Normal 28 3 2 3 2" xfId="11002" xr:uid="{00000000-0005-0000-0000-00002B120000}"/>
    <cellStyle name="Normal 28 3 2 3_5h_Finance" xfId="5393" xr:uid="{00000000-0005-0000-0000-00002C120000}"/>
    <cellStyle name="Normal 28 3 2 4" xfId="9098" xr:uid="{00000000-0005-0000-0000-00002D120000}"/>
    <cellStyle name="Normal 28 3 2 5" xfId="13121" xr:uid="{00000000-0005-0000-0000-00002E120000}"/>
    <cellStyle name="Normal 28 3 2 6" xfId="14959" xr:uid="{00000000-0005-0000-0000-00002F120000}"/>
    <cellStyle name="Normal 28 3 2 7" xfId="16714" xr:uid="{00000000-0005-0000-0000-000030120000}"/>
    <cellStyle name="Normal 28 3 2 8" xfId="18618" xr:uid="{00000000-0005-0000-0000-000031120000}"/>
    <cellStyle name="Normal 28 3 2_5h_Finance" xfId="5390" xr:uid="{00000000-0005-0000-0000-000032120000}"/>
    <cellStyle name="Normal 28 3 3" xfId="1196" xr:uid="{00000000-0005-0000-0000-000033120000}"/>
    <cellStyle name="Normal 28 3 3 2" xfId="2018" xr:uid="{00000000-0005-0000-0000-000034120000}"/>
    <cellStyle name="Normal 28 3 3 2 2" xfId="3923" xr:uid="{00000000-0005-0000-0000-000035120000}"/>
    <cellStyle name="Normal 28 3 3 2 2 2" xfId="12090" xr:uid="{00000000-0005-0000-0000-000036120000}"/>
    <cellStyle name="Normal 28 3 3 2 2_5h_Finance" xfId="5396" xr:uid="{00000000-0005-0000-0000-000037120000}"/>
    <cellStyle name="Normal 28 3 3 2 3" xfId="10186" xr:uid="{00000000-0005-0000-0000-000038120000}"/>
    <cellStyle name="Normal 28 3 3 2 4" xfId="14212" xr:uid="{00000000-0005-0000-0000-000039120000}"/>
    <cellStyle name="Normal 28 3 3 2 5" xfId="16051" xr:uid="{00000000-0005-0000-0000-00003A120000}"/>
    <cellStyle name="Normal 28 3 3 2 6" xfId="17802" xr:uid="{00000000-0005-0000-0000-00003B120000}"/>
    <cellStyle name="Normal 28 3 3 2 7" xfId="19706" xr:uid="{00000000-0005-0000-0000-00003C120000}"/>
    <cellStyle name="Normal 28 3 3 2_5h_Finance" xfId="5395" xr:uid="{00000000-0005-0000-0000-00003D120000}"/>
    <cellStyle name="Normal 28 3 3 3" xfId="3107" xr:uid="{00000000-0005-0000-0000-00003E120000}"/>
    <cellStyle name="Normal 28 3 3 3 2" xfId="11274" xr:uid="{00000000-0005-0000-0000-00003F120000}"/>
    <cellStyle name="Normal 28 3 3 3_5h_Finance" xfId="5397" xr:uid="{00000000-0005-0000-0000-000040120000}"/>
    <cellStyle name="Normal 28 3 3 4" xfId="9370" xr:uid="{00000000-0005-0000-0000-000041120000}"/>
    <cellStyle name="Normal 28 3 3 5" xfId="13393" xr:uid="{00000000-0005-0000-0000-000042120000}"/>
    <cellStyle name="Normal 28 3 3 6" xfId="15231" xr:uid="{00000000-0005-0000-0000-000043120000}"/>
    <cellStyle name="Normal 28 3 3 7" xfId="16986" xr:uid="{00000000-0005-0000-0000-000044120000}"/>
    <cellStyle name="Normal 28 3 3 8" xfId="18890" xr:uid="{00000000-0005-0000-0000-000045120000}"/>
    <cellStyle name="Normal 28 3 3_5h_Finance" xfId="5394" xr:uid="{00000000-0005-0000-0000-000046120000}"/>
    <cellStyle name="Normal 28 3 4" xfId="1468" xr:uid="{00000000-0005-0000-0000-000047120000}"/>
    <cellStyle name="Normal 28 3 4 2" xfId="3379" xr:uid="{00000000-0005-0000-0000-000048120000}"/>
    <cellStyle name="Normal 28 3 4 2 2" xfId="11546" xr:uid="{00000000-0005-0000-0000-000049120000}"/>
    <cellStyle name="Normal 28 3 4 2_5h_Finance" xfId="5399" xr:uid="{00000000-0005-0000-0000-00004A120000}"/>
    <cellStyle name="Normal 28 3 4 3" xfId="9642" xr:uid="{00000000-0005-0000-0000-00004B120000}"/>
    <cellStyle name="Normal 28 3 4 4" xfId="13665" xr:uid="{00000000-0005-0000-0000-00004C120000}"/>
    <cellStyle name="Normal 28 3 4 5" xfId="15503" xr:uid="{00000000-0005-0000-0000-00004D120000}"/>
    <cellStyle name="Normal 28 3 4 6" xfId="17258" xr:uid="{00000000-0005-0000-0000-00004E120000}"/>
    <cellStyle name="Normal 28 3 4 7" xfId="19162" xr:uid="{00000000-0005-0000-0000-00004F120000}"/>
    <cellStyle name="Normal 28 3 4_5h_Finance" xfId="5398" xr:uid="{00000000-0005-0000-0000-000050120000}"/>
    <cellStyle name="Normal 28 3 5" xfId="2291" xr:uid="{00000000-0005-0000-0000-000051120000}"/>
    <cellStyle name="Normal 28 3 5 2" xfId="4195" xr:uid="{00000000-0005-0000-0000-000052120000}"/>
    <cellStyle name="Normal 28 3 5 2 2" xfId="12362" xr:uid="{00000000-0005-0000-0000-000053120000}"/>
    <cellStyle name="Normal 28 3 5 2_5h_Finance" xfId="5401" xr:uid="{00000000-0005-0000-0000-000054120000}"/>
    <cellStyle name="Normal 28 3 5 3" xfId="10458" xr:uid="{00000000-0005-0000-0000-000055120000}"/>
    <cellStyle name="Normal 28 3 5 4" xfId="14484" xr:uid="{00000000-0005-0000-0000-000056120000}"/>
    <cellStyle name="Normal 28 3 5 5" xfId="16324" xr:uid="{00000000-0005-0000-0000-000057120000}"/>
    <cellStyle name="Normal 28 3 5 6" xfId="18074" xr:uid="{00000000-0005-0000-0000-000058120000}"/>
    <cellStyle name="Normal 28 3 5 7" xfId="19978" xr:uid="{00000000-0005-0000-0000-000059120000}"/>
    <cellStyle name="Normal 28 3 5_5h_Finance" xfId="5400" xr:uid="{00000000-0005-0000-0000-00005A120000}"/>
    <cellStyle name="Normal 28 3 6" xfId="2563" xr:uid="{00000000-0005-0000-0000-00005B120000}"/>
    <cellStyle name="Normal 28 3 6 2" xfId="10730" xr:uid="{00000000-0005-0000-0000-00005C120000}"/>
    <cellStyle name="Normal 28 3 6_5h_Finance" xfId="5402" xr:uid="{00000000-0005-0000-0000-00005D120000}"/>
    <cellStyle name="Normal 28 3 7" xfId="8826" xr:uid="{00000000-0005-0000-0000-00005E120000}"/>
    <cellStyle name="Normal 28 3 8" xfId="12783" xr:uid="{00000000-0005-0000-0000-00005F120000}"/>
    <cellStyle name="Normal 28 3 9" xfId="14669" xr:uid="{00000000-0005-0000-0000-000060120000}"/>
    <cellStyle name="Normal 28 3_5h_Finance" xfId="5389" xr:uid="{00000000-0005-0000-0000-000061120000}"/>
    <cellStyle name="Normal 28 4" xfId="788" xr:uid="{00000000-0005-0000-0000-000062120000}"/>
    <cellStyle name="Normal 28 4 2" xfId="1610" xr:uid="{00000000-0005-0000-0000-000063120000}"/>
    <cellStyle name="Normal 28 4 2 2" xfId="3515" xr:uid="{00000000-0005-0000-0000-000064120000}"/>
    <cellStyle name="Normal 28 4 2 2 2" xfId="11682" xr:uid="{00000000-0005-0000-0000-000065120000}"/>
    <cellStyle name="Normal 28 4 2 2_5h_Finance" xfId="5405" xr:uid="{00000000-0005-0000-0000-000066120000}"/>
    <cellStyle name="Normal 28 4 2 3" xfId="9778" xr:uid="{00000000-0005-0000-0000-000067120000}"/>
    <cellStyle name="Normal 28 4 2 4" xfId="13804" xr:uid="{00000000-0005-0000-0000-000068120000}"/>
    <cellStyle name="Normal 28 4 2 5" xfId="15643" xr:uid="{00000000-0005-0000-0000-000069120000}"/>
    <cellStyle name="Normal 28 4 2 6" xfId="17394" xr:uid="{00000000-0005-0000-0000-00006A120000}"/>
    <cellStyle name="Normal 28 4 2 7" xfId="19298" xr:uid="{00000000-0005-0000-0000-00006B120000}"/>
    <cellStyle name="Normal 28 4 2_5h_Finance" xfId="5404" xr:uid="{00000000-0005-0000-0000-00006C120000}"/>
    <cellStyle name="Normal 28 4 3" xfId="2699" xr:uid="{00000000-0005-0000-0000-00006D120000}"/>
    <cellStyle name="Normal 28 4 3 2" xfId="10866" xr:uid="{00000000-0005-0000-0000-00006E120000}"/>
    <cellStyle name="Normal 28 4 3_5h_Finance" xfId="5406" xr:uid="{00000000-0005-0000-0000-00006F120000}"/>
    <cellStyle name="Normal 28 4 4" xfId="8962" xr:uid="{00000000-0005-0000-0000-000070120000}"/>
    <cellStyle name="Normal 28 4 5" xfId="12985" xr:uid="{00000000-0005-0000-0000-000071120000}"/>
    <cellStyle name="Normal 28 4 6" xfId="14823" xr:uid="{00000000-0005-0000-0000-000072120000}"/>
    <cellStyle name="Normal 28 4 7" xfId="16578" xr:uid="{00000000-0005-0000-0000-000073120000}"/>
    <cellStyle name="Normal 28 4 8" xfId="18482" xr:uid="{00000000-0005-0000-0000-000074120000}"/>
    <cellStyle name="Normal 28 4_5h_Finance" xfId="5403" xr:uid="{00000000-0005-0000-0000-000075120000}"/>
    <cellStyle name="Normal 28 5" xfId="1060" xr:uid="{00000000-0005-0000-0000-000076120000}"/>
    <cellStyle name="Normal 28 5 2" xfId="1882" xr:uid="{00000000-0005-0000-0000-000077120000}"/>
    <cellStyle name="Normal 28 5 2 2" xfId="3787" xr:uid="{00000000-0005-0000-0000-000078120000}"/>
    <cellStyle name="Normal 28 5 2 2 2" xfId="11954" xr:uid="{00000000-0005-0000-0000-000079120000}"/>
    <cellStyle name="Normal 28 5 2 2_5h_Finance" xfId="5409" xr:uid="{00000000-0005-0000-0000-00007A120000}"/>
    <cellStyle name="Normal 28 5 2 3" xfId="10050" xr:uid="{00000000-0005-0000-0000-00007B120000}"/>
    <cellStyle name="Normal 28 5 2 4" xfId="14076" xr:uid="{00000000-0005-0000-0000-00007C120000}"/>
    <cellStyle name="Normal 28 5 2 5" xfId="15915" xr:uid="{00000000-0005-0000-0000-00007D120000}"/>
    <cellStyle name="Normal 28 5 2 6" xfId="17666" xr:uid="{00000000-0005-0000-0000-00007E120000}"/>
    <cellStyle name="Normal 28 5 2 7" xfId="19570" xr:uid="{00000000-0005-0000-0000-00007F120000}"/>
    <cellStyle name="Normal 28 5 2_5h_Finance" xfId="5408" xr:uid="{00000000-0005-0000-0000-000080120000}"/>
    <cellStyle name="Normal 28 5 3" xfId="2971" xr:uid="{00000000-0005-0000-0000-000081120000}"/>
    <cellStyle name="Normal 28 5 3 2" xfId="11138" xr:uid="{00000000-0005-0000-0000-000082120000}"/>
    <cellStyle name="Normal 28 5 3_5h_Finance" xfId="5410" xr:uid="{00000000-0005-0000-0000-000083120000}"/>
    <cellStyle name="Normal 28 5 4" xfId="9234" xr:uid="{00000000-0005-0000-0000-000084120000}"/>
    <cellStyle name="Normal 28 5 5" xfId="13257" xr:uid="{00000000-0005-0000-0000-000085120000}"/>
    <cellStyle name="Normal 28 5 6" xfId="15095" xr:uid="{00000000-0005-0000-0000-000086120000}"/>
    <cellStyle name="Normal 28 5 7" xfId="16850" xr:uid="{00000000-0005-0000-0000-000087120000}"/>
    <cellStyle name="Normal 28 5 8" xfId="18754" xr:uid="{00000000-0005-0000-0000-000088120000}"/>
    <cellStyle name="Normal 28 5_5h_Finance" xfId="5407" xr:uid="{00000000-0005-0000-0000-000089120000}"/>
    <cellStyle name="Normal 28 6" xfId="1332" xr:uid="{00000000-0005-0000-0000-00008A120000}"/>
    <cellStyle name="Normal 28 6 2" xfId="3243" xr:uid="{00000000-0005-0000-0000-00008B120000}"/>
    <cellStyle name="Normal 28 6 2 2" xfId="11410" xr:uid="{00000000-0005-0000-0000-00008C120000}"/>
    <cellStyle name="Normal 28 6 2_5h_Finance" xfId="5412" xr:uid="{00000000-0005-0000-0000-00008D120000}"/>
    <cellStyle name="Normal 28 6 3" xfId="9506" xr:uid="{00000000-0005-0000-0000-00008E120000}"/>
    <cellStyle name="Normal 28 6 4" xfId="13529" xr:uid="{00000000-0005-0000-0000-00008F120000}"/>
    <cellStyle name="Normal 28 6 5" xfId="15367" xr:uid="{00000000-0005-0000-0000-000090120000}"/>
    <cellStyle name="Normal 28 6 6" xfId="17122" xr:uid="{00000000-0005-0000-0000-000091120000}"/>
    <cellStyle name="Normal 28 6 7" xfId="19026" xr:uid="{00000000-0005-0000-0000-000092120000}"/>
    <cellStyle name="Normal 28 6_5h_Finance" xfId="5411" xr:uid="{00000000-0005-0000-0000-000093120000}"/>
    <cellStyle name="Normal 28 7" xfId="2155" xr:uid="{00000000-0005-0000-0000-000094120000}"/>
    <cellStyle name="Normal 28 7 2" xfId="4059" xr:uid="{00000000-0005-0000-0000-000095120000}"/>
    <cellStyle name="Normal 28 7 2 2" xfId="12226" xr:uid="{00000000-0005-0000-0000-000096120000}"/>
    <cellStyle name="Normal 28 7 2_5h_Finance" xfId="5414" xr:uid="{00000000-0005-0000-0000-000097120000}"/>
    <cellStyle name="Normal 28 7 3" xfId="10322" xr:uid="{00000000-0005-0000-0000-000098120000}"/>
    <cellStyle name="Normal 28 7 4" xfId="14348" xr:uid="{00000000-0005-0000-0000-000099120000}"/>
    <cellStyle name="Normal 28 7 5" xfId="16188" xr:uid="{00000000-0005-0000-0000-00009A120000}"/>
    <cellStyle name="Normal 28 7 6" xfId="17938" xr:uid="{00000000-0005-0000-0000-00009B120000}"/>
    <cellStyle name="Normal 28 7 7" xfId="19842" xr:uid="{00000000-0005-0000-0000-00009C120000}"/>
    <cellStyle name="Normal 28 7_5h_Finance" xfId="5413" xr:uid="{00000000-0005-0000-0000-00009D120000}"/>
    <cellStyle name="Normal 28 8" xfId="439" xr:uid="{00000000-0005-0000-0000-00009E120000}"/>
    <cellStyle name="Normal 28 8 2" xfId="8690" xr:uid="{00000000-0005-0000-0000-00009F120000}"/>
    <cellStyle name="Normal 28 8_5h_Finance" xfId="5415" xr:uid="{00000000-0005-0000-0000-0000A0120000}"/>
    <cellStyle name="Normal 28 9" xfId="2427" xr:uid="{00000000-0005-0000-0000-0000A1120000}"/>
    <cellStyle name="Normal 28 9 2" xfId="10594" xr:uid="{00000000-0005-0000-0000-0000A2120000}"/>
    <cellStyle name="Normal 28 9_5h_Finance" xfId="5416" xr:uid="{00000000-0005-0000-0000-0000A3120000}"/>
    <cellStyle name="Normal 28_5h_Finance" xfId="5357" xr:uid="{00000000-0005-0000-0000-0000A4120000}"/>
    <cellStyle name="Normal 29" xfId="37" xr:uid="{00000000-0005-0000-0000-0000A5120000}"/>
    <cellStyle name="Normal 29 10" xfId="4340" xr:uid="{00000000-0005-0000-0000-0000A6120000}"/>
    <cellStyle name="Normal 29 10 2" xfId="12507" xr:uid="{00000000-0005-0000-0000-0000A7120000}"/>
    <cellStyle name="Normal 29 10_5h_Finance" xfId="5418" xr:uid="{00000000-0005-0000-0000-0000A8120000}"/>
    <cellStyle name="Normal 29 11" xfId="8563" xr:uid="{00000000-0005-0000-0000-0000A9120000}"/>
    <cellStyle name="Normal 29 12" xfId="12655" xr:uid="{00000000-0005-0000-0000-0000AA120000}"/>
    <cellStyle name="Normal 29 13" xfId="12973" xr:uid="{00000000-0005-0000-0000-0000AB120000}"/>
    <cellStyle name="Normal 29 14" xfId="14651" xr:uid="{00000000-0005-0000-0000-0000AC120000}"/>
    <cellStyle name="Normal 29 15" xfId="18219" xr:uid="{00000000-0005-0000-0000-0000AD120000}"/>
    <cellStyle name="Normal 29 16" xfId="309" xr:uid="{00000000-0005-0000-0000-0000AE120000}"/>
    <cellStyle name="Normal 29 2" xfId="105" xr:uid="{00000000-0005-0000-0000-0000AF120000}"/>
    <cellStyle name="Normal 29 2 10" xfId="8631" xr:uid="{00000000-0005-0000-0000-0000B0120000}"/>
    <cellStyle name="Normal 29 2 11" xfId="12723" xr:uid="{00000000-0005-0000-0000-0000B1120000}"/>
    <cellStyle name="Normal 29 2 12" xfId="18287" xr:uid="{00000000-0005-0000-0000-0000B2120000}"/>
    <cellStyle name="Normal 29 2 13" xfId="378" xr:uid="{00000000-0005-0000-0000-0000B3120000}"/>
    <cellStyle name="Normal 29 2 2" xfId="241" xr:uid="{00000000-0005-0000-0000-0000B4120000}"/>
    <cellStyle name="Normal 29 2 2 10" xfId="16519" xr:uid="{00000000-0005-0000-0000-0000B5120000}"/>
    <cellStyle name="Normal 29 2 2 11" xfId="18423" xr:uid="{00000000-0005-0000-0000-0000B6120000}"/>
    <cellStyle name="Normal 29 2 2 12" xfId="652" xr:uid="{00000000-0005-0000-0000-0000B7120000}"/>
    <cellStyle name="Normal 29 2 2 2" xfId="1001" xr:uid="{00000000-0005-0000-0000-0000B8120000}"/>
    <cellStyle name="Normal 29 2 2 2 2" xfId="1823" xr:uid="{00000000-0005-0000-0000-0000B9120000}"/>
    <cellStyle name="Normal 29 2 2 2 2 2" xfId="3728" xr:uid="{00000000-0005-0000-0000-0000BA120000}"/>
    <cellStyle name="Normal 29 2 2 2 2 2 2" xfId="11895" xr:uid="{00000000-0005-0000-0000-0000BB120000}"/>
    <cellStyle name="Normal 29 2 2 2 2 2_5h_Finance" xfId="5423" xr:uid="{00000000-0005-0000-0000-0000BC120000}"/>
    <cellStyle name="Normal 29 2 2 2 2 3" xfId="9991" xr:uid="{00000000-0005-0000-0000-0000BD120000}"/>
    <cellStyle name="Normal 29 2 2 2 2 4" xfId="14017" xr:uid="{00000000-0005-0000-0000-0000BE120000}"/>
    <cellStyle name="Normal 29 2 2 2 2 5" xfId="15856" xr:uid="{00000000-0005-0000-0000-0000BF120000}"/>
    <cellStyle name="Normal 29 2 2 2 2 6" xfId="17607" xr:uid="{00000000-0005-0000-0000-0000C0120000}"/>
    <cellStyle name="Normal 29 2 2 2 2 7" xfId="19511" xr:uid="{00000000-0005-0000-0000-0000C1120000}"/>
    <cellStyle name="Normal 29 2 2 2 2_5h_Finance" xfId="5422" xr:uid="{00000000-0005-0000-0000-0000C2120000}"/>
    <cellStyle name="Normal 29 2 2 2 3" xfId="2912" xr:uid="{00000000-0005-0000-0000-0000C3120000}"/>
    <cellStyle name="Normal 29 2 2 2 3 2" xfId="11079" xr:uid="{00000000-0005-0000-0000-0000C4120000}"/>
    <cellStyle name="Normal 29 2 2 2 3_5h_Finance" xfId="5424" xr:uid="{00000000-0005-0000-0000-0000C5120000}"/>
    <cellStyle name="Normal 29 2 2 2 4" xfId="9175" xr:uid="{00000000-0005-0000-0000-0000C6120000}"/>
    <cellStyle name="Normal 29 2 2 2 5" xfId="13198" xr:uid="{00000000-0005-0000-0000-0000C7120000}"/>
    <cellStyle name="Normal 29 2 2 2 6" xfId="15036" xr:uid="{00000000-0005-0000-0000-0000C8120000}"/>
    <cellStyle name="Normal 29 2 2 2 7" xfId="16791" xr:uid="{00000000-0005-0000-0000-0000C9120000}"/>
    <cellStyle name="Normal 29 2 2 2 8" xfId="18695" xr:uid="{00000000-0005-0000-0000-0000CA120000}"/>
    <cellStyle name="Normal 29 2 2 2_5h_Finance" xfId="5421" xr:uid="{00000000-0005-0000-0000-0000CB120000}"/>
    <cellStyle name="Normal 29 2 2 3" xfId="1273" xr:uid="{00000000-0005-0000-0000-0000CC120000}"/>
    <cellStyle name="Normal 29 2 2 3 2" xfId="2095" xr:uid="{00000000-0005-0000-0000-0000CD120000}"/>
    <cellStyle name="Normal 29 2 2 3 2 2" xfId="4000" xr:uid="{00000000-0005-0000-0000-0000CE120000}"/>
    <cellStyle name="Normal 29 2 2 3 2 2 2" xfId="12167" xr:uid="{00000000-0005-0000-0000-0000CF120000}"/>
    <cellStyle name="Normal 29 2 2 3 2 2_5h_Finance" xfId="5427" xr:uid="{00000000-0005-0000-0000-0000D0120000}"/>
    <cellStyle name="Normal 29 2 2 3 2 3" xfId="10263" xr:uid="{00000000-0005-0000-0000-0000D1120000}"/>
    <cellStyle name="Normal 29 2 2 3 2 4" xfId="14289" xr:uid="{00000000-0005-0000-0000-0000D2120000}"/>
    <cellStyle name="Normal 29 2 2 3 2 5" xfId="16128" xr:uid="{00000000-0005-0000-0000-0000D3120000}"/>
    <cellStyle name="Normal 29 2 2 3 2 6" xfId="17879" xr:uid="{00000000-0005-0000-0000-0000D4120000}"/>
    <cellStyle name="Normal 29 2 2 3 2 7" xfId="19783" xr:uid="{00000000-0005-0000-0000-0000D5120000}"/>
    <cellStyle name="Normal 29 2 2 3 2_5h_Finance" xfId="5426" xr:uid="{00000000-0005-0000-0000-0000D6120000}"/>
    <cellStyle name="Normal 29 2 2 3 3" xfId="3184" xr:uid="{00000000-0005-0000-0000-0000D7120000}"/>
    <cellStyle name="Normal 29 2 2 3 3 2" xfId="11351" xr:uid="{00000000-0005-0000-0000-0000D8120000}"/>
    <cellStyle name="Normal 29 2 2 3 3_5h_Finance" xfId="5428" xr:uid="{00000000-0005-0000-0000-0000D9120000}"/>
    <cellStyle name="Normal 29 2 2 3 4" xfId="9447" xr:uid="{00000000-0005-0000-0000-0000DA120000}"/>
    <cellStyle name="Normal 29 2 2 3 5" xfId="13470" xr:uid="{00000000-0005-0000-0000-0000DB120000}"/>
    <cellStyle name="Normal 29 2 2 3 6" xfId="15308" xr:uid="{00000000-0005-0000-0000-0000DC120000}"/>
    <cellStyle name="Normal 29 2 2 3 7" xfId="17063" xr:uid="{00000000-0005-0000-0000-0000DD120000}"/>
    <cellStyle name="Normal 29 2 2 3 8" xfId="18967" xr:uid="{00000000-0005-0000-0000-0000DE120000}"/>
    <cellStyle name="Normal 29 2 2 3_5h_Finance" xfId="5425" xr:uid="{00000000-0005-0000-0000-0000DF120000}"/>
    <cellStyle name="Normal 29 2 2 4" xfId="1545" xr:uid="{00000000-0005-0000-0000-0000E0120000}"/>
    <cellStyle name="Normal 29 2 2 4 2" xfId="3456" xr:uid="{00000000-0005-0000-0000-0000E1120000}"/>
    <cellStyle name="Normal 29 2 2 4 2 2" xfId="11623" xr:uid="{00000000-0005-0000-0000-0000E2120000}"/>
    <cellStyle name="Normal 29 2 2 4 2_5h_Finance" xfId="5430" xr:uid="{00000000-0005-0000-0000-0000E3120000}"/>
    <cellStyle name="Normal 29 2 2 4 3" xfId="9719" xr:uid="{00000000-0005-0000-0000-0000E4120000}"/>
    <cellStyle name="Normal 29 2 2 4 4" xfId="13742" xr:uid="{00000000-0005-0000-0000-0000E5120000}"/>
    <cellStyle name="Normal 29 2 2 4 5" xfId="15580" xr:uid="{00000000-0005-0000-0000-0000E6120000}"/>
    <cellStyle name="Normal 29 2 2 4 6" xfId="17335" xr:uid="{00000000-0005-0000-0000-0000E7120000}"/>
    <cellStyle name="Normal 29 2 2 4 7" xfId="19239" xr:uid="{00000000-0005-0000-0000-0000E8120000}"/>
    <cellStyle name="Normal 29 2 2 4_5h_Finance" xfId="5429" xr:uid="{00000000-0005-0000-0000-0000E9120000}"/>
    <cellStyle name="Normal 29 2 2 5" xfId="2368" xr:uid="{00000000-0005-0000-0000-0000EA120000}"/>
    <cellStyle name="Normal 29 2 2 5 2" xfId="4272" xr:uid="{00000000-0005-0000-0000-0000EB120000}"/>
    <cellStyle name="Normal 29 2 2 5 2 2" xfId="12439" xr:uid="{00000000-0005-0000-0000-0000EC120000}"/>
    <cellStyle name="Normal 29 2 2 5 2_5h_Finance" xfId="5432" xr:uid="{00000000-0005-0000-0000-0000ED120000}"/>
    <cellStyle name="Normal 29 2 2 5 3" xfId="10535" xr:uid="{00000000-0005-0000-0000-0000EE120000}"/>
    <cellStyle name="Normal 29 2 2 5 4" xfId="14561" xr:uid="{00000000-0005-0000-0000-0000EF120000}"/>
    <cellStyle name="Normal 29 2 2 5 5" xfId="16401" xr:uid="{00000000-0005-0000-0000-0000F0120000}"/>
    <cellStyle name="Normal 29 2 2 5 6" xfId="18151" xr:uid="{00000000-0005-0000-0000-0000F1120000}"/>
    <cellStyle name="Normal 29 2 2 5 7" xfId="20055" xr:uid="{00000000-0005-0000-0000-0000F2120000}"/>
    <cellStyle name="Normal 29 2 2 5_5h_Finance" xfId="5431" xr:uid="{00000000-0005-0000-0000-0000F3120000}"/>
    <cellStyle name="Normal 29 2 2 6" xfId="2640" xr:uid="{00000000-0005-0000-0000-0000F4120000}"/>
    <cellStyle name="Normal 29 2 2 6 2" xfId="10807" xr:uid="{00000000-0005-0000-0000-0000F5120000}"/>
    <cellStyle name="Normal 29 2 2 6_5h_Finance" xfId="5433" xr:uid="{00000000-0005-0000-0000-0000F6120000}"/>
    <cellStyle name="Normal 29 2 2 7" xfId="8903" xr:uid="{00000000-0005-0000-0000-0000F7120000}"/>
    <cellStyle name="Normal 29 2 2 8" xfId="12860" xr:uid="{00000000-0005-0000-0000-0000F8120000}"/>
    <cellStyle name="Normal 29 2 2 9" xfId="14746" xr:uid="{00000000-0005-0000-0000-0000F9120000}"/>
    <cellStyle name="Normal 29 2 2_5h_Finance" xfId="5420" xr:uid="{00000000-0005-0000-0000-0000FA120000}"/>
    <cellStyle name="Normal 29 2 3" xfId="865" xr:uid="{00000000-0005-0000-0000-0000FB120000}"/>
    <cellStyle name="Normal 29 2 3 2" xfId="1687" xr:uid="{00000000-0005-0000-0000-0000FC120000}"/>
    <cellStyle name="Normal 29 2 3 2 2" xfId="3592" xr:uid="{00000000-0005-0000-0000-0000FD120000}"/>
    <cellStyle name="Normal 29 2 3 2 2 2" xfId="11759" xr:uid="{00000000-0005-0000-0000-0000FE120000}"/>
    <cellStyle name="Normal 29 2 3 2 2_5h_Finance" xfId="5436" xr:uid="{00000000-0005-0000-0000-0000FF120000}"/>
    <cellStyle name="Normal 29 2 3 2 3" xfId="9855" xr:uid="{00000000-0005-0000-0000-000000130000}"/>
    <cellStyle name="Normal 29 2 3 2 4" xfId="13881" xr:uid="{00000000-0005-0000-0000-000001130000}"/>
    <cellStyle name="Normal 29 2 3 2 5" xfId="15720" xr:uid="{00000000-0005-0000-0000-000002130000}"/>
    <cellStyle name="Normal 29 2 3 2 6" xfId="17471" xr:uid="{00000000-0005-0000-0000-000003130000}"/>
    <cellStyle name="Normal 29 2 3 2 7" xfId="19375" xr:uid="{00000000-0005-0000-0000-000004130000}"/>
    <cellStyle name="Normal 29 2 3 2_5h_Finance" xfId="5435" xr:uid="{00000000-0005-0000-0000-000005130000}"/>
    <cellStyle name="Normal 29 2 3 3" xfId="2776" xr:uid="{00000000-0005-0000-0000-000006130000}"/>
    <cellStyle name="Normal 29 2 3 3 2" xfId="10943" xr:uid="{00000000-0005-0000-0000-000007130000}"/>
    <cellStyle name="Normal 29 2 3 3_5h_Finance" xfId="5437" xr:uid="{00000000-0005-0000-0000-000008130000}"/>
    <cellStyle name="Normal 29 2 3 4" xfId="9039" xr:uid="{00000000-0005-0000-0000-000009130000}"/>
    <cellStyle name="Normal 29 2 3 5" xfId="13062" xr:uid="{00000000-0005-0000-0000-00000A130000}"/>
    <cellStyle name="Normal 29 2 3 6" xfId="14900" xr:uid="{00000000-0005-0000-0000-00000B130000}"/>
    <cellStyle name="Normal 29 2 3 7" xfId="16655" xr:uid="{00000000-0005-0000-0000-00000C130000}"/>
    <cellStyle name="Normal 29 2 3 8" xfId="18559" xr:uid="{00000000-0005-0000-0000-00000D130000}"/>
    <cellStyle name="Normal 29 2 3_5h_Finance" xfId="5434" xr:uid="{00000000-0005-0000-0000-00000E130000}"/>
    <cellStyle name="Normal 29 2 4" xfId="1137" xr:uid="{00000000-0005-0000-0000-00000F130000}"/>
    <cellStyle name="Normal 29 2 4 2" xfId="1959" xr:uid="{00000000-0005-0000-0000-000010130000}"/>
    <cellStyle name="Normal 29 2 4 2 2" xfId="3864" xr:uid="{00000000-0005-0000-0000-000011130000}"/>
    <cellStyle name="Normal 29 2 4 2 2 2" xfId="12031" xr:uid="{00000000-0005-0000-0000-000012130000}"/>
    <cellStyle name="Normal 29 2 4 2 2_5h_Finance" xfId="5440" xr:uid="{00000000-0005-0000-0000-000013130000}"/>
    <cellStyle name="Normal 29 2 4 2 3" xfId="10127" xr:uid="{00000000-0005-0000-0000-000014130000}"/>
    <cellStyle name="Normal 29 2 4 2 4" xfId="14153" xr:uid="{00000000-0005-0000-0000-000015130000}"/>
    <cellStyle name="Normal 29 2 4 2 5" xfId="15992" xr:uid="{00000000-0005-0000-0000-000016130000}"/>
    <cellStyle name="Normal 29 2 4 2 6" xfId="17743" xr:uid="{00000000-0005-0000-0000-000017130000}"/>
    <cellStyle name="Normal 29 2 4 2 7" xfId="19647" xr:uid="{00000000-0005-0000-0000-000018130000}"/>
    <cellStyle name="Normal 29 2 4 2_5h_Finance" xfId="5439" xr:uid="{00000000-0005-0000-0000-000019130000}"/>
    <cellStyle name="Normal 29 2 4 3" xfId="3048" xr:uid="{00000000-0005-0000-0000-00001A130000}"/>
    <cellStyle name="Normal 29 2 4 3 2" xfId="11215" xr:uid="{00000000-0005-0000-0000-00001B130000}"/>
    <cellStyle name="Normal 29 2 4 3_5h_Finance" xfId="5441" xr:uid="{00000000-0005-0000-0000-00001C130000}"/>
    <cellStyle name="Normal 29 2 4 4" xfId="9311" xr:uid="{00000000-0005-0000-0000-00001D130000}"/>
    <cellStyle name="Normal 29 2 4 5" xfId="13334" xr:uid="{00000000-0005-0000-0000-00001E130000}"/>
    <cellStyle name="Normal 29 2 4 6" xfId="15172" xr:uid="{00000000-0005-0000-0000-00001F130000}"/>
    <cellStyle name="Normal 29 2 4 7" xfId="16927" xr:uid="{00000000-0005-0000-0000-000020130000}"/>
    <cellStyle name="Normal 29 2 4 8" xfId="18831" xr:uid="{00000000-0005-0000-0000-000021130000}"/>
    <cellStyle name="Normal 29 2 4_5h_Finance" xfId="5438" xr:uid="{00000000-0005-0000-0000-000022130000}"/>
    <cellStyle name="Normal 29 2 5" xfId="1409" xr:uid="{00000000-0005-0000-0000-000023130000}"/>
    <cellStyle name="Normal 29 2 5 2" xfId="3320" xr:uid="{00000000-0005-0000-0000-000024130000}"/>
    <cellStyle name="Normal 29 2 5 2 2" xfId="11487" xr:uid="{00000000-0005-0000-0000-000025130000}"/>
    <cellStyle name="Normal 29 2 5 2_5h_Finance" xfId="5443" xr:uid="{00000000-0005-0000-0000-000026130000}"/>
    <cellStyle name="Normal 29 2 5 3" xfId="9583" xr:uid="{00000000-0005-0000-0000-000027130000}"/>
    <cellStyle name="Normal 29 2 5 4" xfId="13606" xr:uid="{00000000-0005-0000-0000-000028130000}"/>
    <cellStyle name="Normal 29 2 5 5" xfId="15444" xr:uid="{00000000-0005-0000-0000-000029130000}"/>
    <cellStyle name="Normal 29 2 5 6" xfId="17199" xr:uid="{00000000-0005-0000-0000-00002A130000}"/>
    <cellStyle name="Normal 29 2 5 7" xfId="19103" xr:uid="{00000000-0005-0000-0000-00002B130000}"/>
    <cellStyle name="Normal 29 2 5_5h_Finance" xfId="5442" xr:uid="{00000000-0005-0000-0000-00002C130000}"/>
    <cellStyle name="Normal 29 2 6" xfId="2232" xr:uid="{00000000-0005-0000-0000-00002D130000}"/>
    <cellStyle name="Normal 29 2 6 2" xfId="4136" xr:uid="{00000000-0005-0000-0000-00002E130000}"/>
    <cellStyle name="Normal 29 2 6 2 2" xfId="12303" xr:uid="{00000000-0005-0000-0000-00002F130000}"/>
    <cellStyle name="Normal 29 2 6 2_5h_Finance" xfId="5445" xr:uid="{00000000-0005-0000-0000-000030130000}"/>
    <cellStyle name="Normal 29 2 6 3" xfId="10399" xr:uid="{00000000-0005-0000-0000-000031130000}"/>
    <cellStyle name="Normal 29 2 6 4" xfId="14425" xr:uid="{00000000-0005-0000-0000-000032130000}"/>
    <cellStyle name="Normal 29 2 6 5" xfId="16265" xr:uid="{00000000-0005-0000-0000-000033130000}"/>
    <cellStyle name="Normal 29 2 6 6" xfId="18015" xr:uid="{00000000-0005-0000-0000-000034130000}"/>
    <cellStyle name="Normal 29 2 6 7" xfId="19919" xr:uid="{00000000-0005-0000-0000-000035130000}"/>
    <cellStyle name="Normal 29 2 6_5h_Finance" xfId="5444" xr:uid="{00000000-0005-0000-0000-000036130000}"/>
    <cellStyle name="Normal 29 2 7" xfId="516" xr:uid="{00000000-0005-0000-0000-000037130000}"/>
    <cellStyle name="Normal 29 2 7 2" xfId="8767" xr:uid="{00000000-0005-0000-0000-000038130000}"/>
    <cellStyle name="Normal 29 2 7_5h_Finance" xfId="5446" xr:uid="{00000000-0005-0000-0000-000039130000}"/>
    <cellStyle name="Normal 29 2 8" xfId="2504" xr:uid="{00000000-0005-0000-0000-00003A130000}"/>
    <cellStyle name="Normal 29 2 8 2" xfId="10671" xr:uid="{00000000-0005-0000-0000-00003B130000}"/>
    <cellStyle name="Normal 29 2 8_5h_Finance" xfId="5447" xr:uid="{00000000-0005-0000-0000-00003C130000}"/>
    <cellStyle name="Normal 29 2 9" xfId="4408" xr:uid="{00000000-0005-0000-0000-00003D130000}"/>
    <cellStyle name="Normal 29 2 9 2" xfId="12575" xr:uid="{00000000-0005-0000-0000-00003E130000}"/>
    <cellStyle name="Normal 29 2 9_5h_Finance" xfId="5448" xr:uid="{00000000-0005-0000-0000-00003F130000}"/>
    <cellStyle name="Normal 29 2_5h_Finance" xfId="5419" xr:uid="{00000000-0005-0000-0000-000040130000}"/>
    <cellStyle name="Normal 29 3" xfId="173" xr:uid="{00000000-0005-0000-0000-000041130000}"/>
    <cellStyle name="Normal 29 3 10" xfId="16451" xr:uid="{00000000-0005-0000-0000-000042130000}"/>
    <cellStyle name="Normal 29 3 11" xfId="18355" xr:uid="{00000000-0005-0000-0000-000043130000}"/>
    <cellStyle name="Normal 29 3 12" xfId="584" xr:uid="{00000000-0005-0000-0000-000044130000}"/>
    <cellStyle name="Normal 29 3 2" xfId="933" xr:uid="{00000000-0005-0000-0000-000045130000}"/>
    <cellStyle name="Normal 29 3 2 2" xfId="1755" xr:uid="{00000000-0005-0000-0000-000046130000}"/>
    <cellStyle name="Normal 29 3 2 2 2" xfId="3660" xr:uid="{00000000-0005-0000-0000-000047130000}"/>
    <cellStyle name="Normal 29 3 2 2 2 2" xfId="11827" xr:uid="{00000000-0005-0000-0000-000048130000}"/>
    <cellStyle name="Normal 29 3 2 2 2_5h_Finance" xfId="5452" xr:uid="{00000000-0005-0000-0000-000049130000}"/>
    <cellStyle name="Normal 29 3 2 2 3" xfId="9923" xr:uid="{00000000-0005-0000-0000-00004A130000}"/>
    <cellStyle name="Normal 29 3 2 2 4" xfId="13949" xr:uid="{00000000-0005-0000-0000-00004B130000}"/>
    <cellStyle name="Normal 29 3 2 2 5" xfId="15788" xr:uid="{00000000-0005-0000-0000-00004C130000}"/>
    <cellStyle name="Normal 29 3 2 2 6" xfId="17539" xr:uid="{00000000-0005-0000-0000-00004D130000}"/>
    <cellStyle name="Normal 29 3 2 2 7" xfId="19443" xr:uid="{00000000-0005-0000-0000-00004E130000}"/>
    <cellStyle name="Normal 29 3 2 2_5h_Finance" xfId="5451" xr:uid="{00000000-0005-0000-0000-00004F130000}"/>
    <cellStyle name="Normal 29 3 2 3" xfId="2844" xr:uid="{00000000-0005-0000-0000-000050130000}"/>
    <cellStyle name="Normal 29 3 2 3 2" xfId="11011" xr:uid="{00000000-0005-0000-0000-000051130000}"/>
    <cellStyle name="Normal 29 3 2 3_5h_Finance" xfId="5453" xr:uid="{00000000-0005-0000-0000-000052130000}"/>
    <cellStyle name="Normal 29 3 2 4" xfId="9107" xr:uid="{00000000-0005-0000-0000-000053130000}"/>
    <cellStyle name="Normal 29 3 2 5" xfId="13130" xr:uid="{00000000-0005-0000-0000-000054130000}"/>
    <cellStyle name="Normal 29 3 2 6" xfId="14968" xr:uid="{00000000-0005-0000-0000-000055130000}"/>
    <cellStyle name="Normal 29 3 2 7" xfId="16723" xr:uid="{00000000-0005-0000-0000-000056130000}"/>
    <cellStyle name="Normal 29 3 2 8" xfId="18627" xr:uid="{00000000-0005-0000-0000-000057130000}"/>
    <cellStyle name="Normal 29 3 2_5h_Finance" xfId="5450" xr:uid="{00000000-0005-0000-0000-000058130000}"/>
    <cellStyle name="Normal 29 3 3" xfId="1205" xr:uid="{00000000-0005-0000-0000-000059130000}"/>
    <cellStyle name="Normal 29 3 3 2" xfId="2027" xr:uid="{00000000-0005-0000-0000-00005A130000}"/>
    <cellStyle name="Normal 29 3 3 2 2" xfId="3932" xr:uid="{00000000-0005-0000-0000-00005B130000}"/>
    <cellStyle name="Normal 29 3 3 2 2 2" xfId="12099" xr:uid="{00000000-0005-0000-0000-00005C130000}"/>
    <cellStyle name="Normal 29 3 3 2 2_5h_Finance" xfId="5456" xr:uid="{00000000-0005-0000-0000-00005D130000}"/>
    <cellStyle name="Normal 29 3 3 2 3" xfId="10195" xr:uid="{00000000-0005-0000-0000-00005E130000}"/>
    <cellStyle name="Normal 29 3 3 2 4" xfId="14221" xr:uid="{00000000-0005-0000-0000-00005F130000}"/>
    <cellStyle name="Normal 29 3 3 2 5" xfId="16060" xr:uid="{00000000-0005-0000-0000-000060130000}"/>
    <cellStyle name="Normal 29 3 3 2 6" xfId="17811" xr:uid="{00000000-0005-0000-0000-000061130000}"/>
    <cellStyle name="Normal 29 3 3 2 7" xfId="19715" xr:uid="{00000000-0005-0000-0000-000062130000}"/>
    <cellStyle name="Normal 29 3 3 2_5h_Finance" xfId="5455" xr:uid="{00000000-0005-0000-0000-000063130000}"/>
    <cellStyle name="Normal 29 3 3 3" xfId="3116" xr:uid="{00000000-0005-0000-0000-000064130000}"/>
    <cellStyle name="Normal 29 3 3 3 2" xfId="11283" xr:uid="{00000000-0005-0000-0000-000065130000}"/>
    <cellStyle name="Normal 29 3 3 3_5h_Finance" xfId="5457" xr:uid="{00000000-0005-0000-0000-000066130000}"/>
    <cellStyle name="Normal 29 3 3 4" xfId="9379" xr:uid="{00000000-0005-0000-0000-000067130000}"/>
    <cellStyle name="Normal 29 3 3 5" xfId="13402" xr:uid="{00000000-0005-0000-0000-000068130000}"/>
    <cellStyle name="Normal 29 3 3 6" xfId="15240" xr:uid="{00000000-0005-0000-0000-000069130000}"/>
    <cellStyle name="Normal 29 3 3 7" xfId="16995" xr:uid="{00000000-0005-0000-0000-00006A130000}"/>
    <cellStyle name="Normal 29 3 3 8" xfId="18899" xr:uid="{00000000-0005-0000-0000-00006B130000}"/>
    <cellStyle name="Normal 29 3 3_5h_Finance" xfId="5454" xr:uid="{00000000-0005-0000-0000-00006C130000}"/>
    <cellStyle name="Normal 29 3 4" xfId="1477" xr:uid="{00000000-0005-0000-0000-00006D130000}"/>
    <cellStyle name="Normal 29 3 4 2" xfId="3388" xr:uid="{00000000-0005-0000-0000-00006E130000}"/>
    <cellStyle name="Normal 29 3 4 2 2" xfId="11555" xr:uid="{00000000-0005-0000-0000-00006F130000}"/>
    <cellStyle name="Normal 29 3 4 2_5h_Finance" xfId="5459" xr:uid="{00000000-0005-0000-0000-000070130000}"/>
    <cellStyle name="Normal 29 3 4 3" xfId="9651" xr:uid="{00000000-0005-0000-0000-000071130000}"/>
    <cellStyle name="Normal 29 3 4 4" xfId="13674" xr:uid="{00000000-0005-0000-0000-000072130000}"/>
    <cellStyle name="Normal 29 3 4 5" xfId="15512" xr:uid="{00000000-0005-0000-0000-000073130000}"/>
    <cellStyle name="Normal 29 3 4 6" xfId="17267" xr:uid="{00000000-0005-0000-0000-000074130000}"/>
    <cellStyle name="Normal 29 3 4 7" xfId="19171" xr:uid="{00000000-0005-0000-0000-000075130000}"/>
    <cellStyle name="Normal 29 3 4_5h_Finance" xfId="5458" xr:uid="{00000000-0005-0000-0000-000076130000}"/>
    <cellStyle name="Normal 29 3 5" xfId="2300" xr:uid="{00000000-0005-0000-0000-000077130000}"/>
    <cellStyle name="Normal 29 3 5 2" xfId="4204" xr:uid="{00000000-0005-0000-0000-000078130000}"/>
    <cellStyle name="Normal 29 3 5 2 2" xfId="12371" xr:uid="{00000000-0005-0000-0000-000079130000}"/>
    <cellStyle name="Normal 29 3 5 2_5h_Finance" xfId="5461" xr:uid="{00000000-0005-0000-0000-00007A130000}"/>
    <cellStyle name="Normal 29 3 5 3" xfId="10467" xr:uid="{00000000-0005-0000-0000-00007B130000}"/>
    <cellStyle name="Normal 29 3 5 4" xfId="14493" xr:uid="{00000000-0005-0000-0000-00007C130000}"/>
    <cellStyle name="Normal 29 3 5 5" xfId="16333" xr:uid="{00000000-0005-0000-0000-00007D130000}"/>
    <cellStyle name="Normal 29 3 5 6" xfId="18083" xr:uid="{00000000-0005-0000-0000-00007E130000}"/>
    <cellStyle name="Normal 29 3 5 7" xfId="19987" xr:uid="{00000000-0005-0000-0000-00007F130000}"/>
    <cellStyle name="Normal 29 3 5_5h_Finance" xfId="5460" xr:uid="{00000000-0005-0000-0000-000080130000}"/>
    <cellStyle name="Normal 29 3 6" xfId="2572" xr:uid="{00000000-0005-0000-0000-000081130000}"/>
    <cellStyle name="Normal 29 3 6 2" xfId="10739" xr:uid="{00000000-0005-0000-0000-000082130000}"/>
    <cellStyle name="Normal 29 3 6_5h_Finance" xfId="5462" xr:uid="{00000000-0005-0000-0000-000083130000}"/>
    <cellStyle name="Normal 29 3 7" xfId="8835" xr:uid="{00000000-0005-0000-0000-000084130000}"/>
    <cellStyle name="Normal 29 3 8" xfId="12792" xr:uid="{00000000-0005-0000-0000-000085130000}"/>
    <cellStyle name="Normal 29 3 9" xfId="14678" xr:uid="{00000000-0005-0000-0000-000086130000}"/>
    <cellStyle name="Normal 29 3_5h_Finance" xfId="5449" xr:uid="{00000000-0005-0000-0000-000087130000}"/>
    <cellStyle name="Normal 29 4" xfId="797" xr:uid="{00000000-0005-0000-0000-000088130000}"/>
    <cellStyle name="Normal 29 4 2" xfId="1619" xr:uid="{00000000-0005-0000-0000-000089130000}"/>
    <cellStyle name="Normal 29 4 2 2" xfId="3524" xr:uid="{00000000-0005-0000-0000-00008A130000}"/>
    <cellStyle name="Normal 29 4 2 2 2" xfId="11691" xr:uid="{00000000-0005-0000-0000-00008B130000}"/>
    <cellStyle name="Normal 29 4 2 2_5h_Finance" xfId="5465" xr:uid="{00000000-0005-0000-0000-00008C130000}"/>
    <cellStyle name="Normal 29 4 2 3" xfId="9787" xr:uid="{00000000-0005-0000-0000-00008D130000}"/>
    <cellStyle name="Normal 29 4 2 4" xfId="13813" xr:uid="{00000000-0005-0000-0000-00008E130000}"/>
    <cellStyle name="Normal 29 4 2 5" xfId="15652" xr:uid="{00000000-0005-0000-0000-00008F130000}"/>
    <cellStyle name="Normal 29 4 2 6" xfId="17403" xr:uid="{00000000-0005-0000-0000-000090130000}"/>
    <cellStyle name="Normal 29 4 2 7" xfId="19307" xr:uid="{00000000-0005-0000-0000-000091130000}"/>
    <cellStyle name="Normal 29 4 2_5h_Finance" xfId="5464" xr:uid="{00000000-0005-0000-0000-000092130000}"/>
    <cellStyle name="Normal 29 4 3" xfId="2708" xr:uid="{00000000-0005-0000-0000-000093130000}"/>
    <cellStyle name="Normal 29 4 3 2" xfId="10875" xr:uid="{00000000-0005-0000-0000-000094130000}"/>
    <cellStyle name="Normal 29 4 3_5h_Finance" xfId="5466" xr:uid="{00000000-0005-0000-0000-000095130000}"/>
    <cellStyle name="Normal 29 4 4" xfId="8971" xr:uid="{00000000-0005-0000-0000-000096130000}"/>
    <cellStyle name="Normal 29 4 5" xfId="12994" xr:uid="{00000000-0005-0000-0000-000097130000}"/>
    <cellStyle name="Normal 29 4 6" xfId="14832" xr:uid="{00000000-0005-0000-0000-000098130000}"/>
    <cellStyle name="Normal 29 4 7" xfId="16587" xr:uid="{00000000-0005-0000-0000-000099130000}"/>
    <cellStyle name="Normal 29 4 8" xfId="18491" xr:uid="{00000000-0005-0000-0000-00009A130000}"/>
    <cellStyle name="Normal 29 4_5h_Finance" xfId="5463" xr:uid="{00000000-0005-0000-0000-00009B130000}"/>
    <cellStyle name="Normal 29 5" xfId="1069" xr:uid="{00000000-0005-0000-0000-00009C130000}"/>
    <cellStyle name="Normal 29 5 2" xfId="1891" xr:uid="{00000000-0005-0000-0000-00009D130000}"/>
    <cellStyle name="Normal 29 5 2 2" xfId="3796" xr:uid="{00000000-0005-0000-0000-00009E130000}"/>
    <cellStyle name="Normal 29 5 2 2 2" xfId="11963" xr:uid="{00000000-0005-0000-0000-00009F130000}"/>
    <cellStyle name="Normal 29 5 2 2_5h_Finance" xfId="5469" xr:uid="{00000000-0005-0000-0000-0000A0130000}"/>
    <cellStyle name="Normal 29 5 2 3" xfId="10059" xr:uid="{00000000-0005-0000-0000-0000A1130000}"/>
    <cellStyle name="Normal 29 5 2 4" xfId="14085" xr:uid="{00000000-0005-0000-0000-0000A2130000}"/>
    <cellStyle name="Normal 29 5 2 5" xfId="15924" xr:uid="{00000000-0005-0000-0000-0000A3130000}"/>
    <cellStyle name="Normal 29 5 2 6" xfId="17675" xr:uid="{00000000-0005-0000-0000-0000A4130000}"/>
    <cellStyle name="Normal 29 5 2 7" xfId="19579" xr:uid="{00000000-0005-0000-0000-0000A5130000}"/>
    <cellStyle name="Normal 29 5 2_5h_Finance" xfId="5468" xr:uid="{00000000-0005-0000-0000-0000A6130000}"/>
    <cellStyle name="Normal 29 5 3" xfId="2980" xr:uid="{00000000-0005-0000-0000-0000A7130000}"/>
    <cellStyle name="Normal 29 5 3 2" xfId="11147" xr:uid="{00000000-0005-0000-0000-0000A8130000}"/>
    <cellStyle name="Normal 29 5 3_5h_Finance" xfId="5470" xr:uid="{00000000-0005-0000-0000-0000A9130000}"/>
    <cellStyle name="Normal 29 5 4" xfId="9243" xr:uid="{00000000-0005-0000-0000-0000AA130000}"/>
    <cellStyle name="Normal 29 5 5" xfId="13266" xr:uid="{00000000-0005-0000-0000-0000AB130000}"/>
    <cellStyle name="Normal 29 5 6" xfId="15104" xr:uid="{00000000-0005-0000-0000-0000AC130000}"/>
    <cellStyle name="Normal 29 5 7" xfId="16859" xr:uid="{00000000-0005-0000-0000-0000AD130000}"/>
    <cellStyle name="Normal 29 5 8" xfId="18763" xr:uid="{00000000-0005-0000-0000-0000AE130000}"/>
    <cellStyle name="Normal 29 5_5h_Finance" xfId="5467" xr:uid="{00000000-0005-0000-0000-0000AF130000}"/>
    <cellStyle name="Normal 29 6" xfId="1341" xr:uid="{00000000-0005-0000-0000-0000B0130000}"/>
    <cellStyle name="Normal 29 6 2" xfId="3252" xr:uid="{00000000-0005-0000-0000-0000B1130000}"/>
    <cellStyle name="Normal 29 6 2 2" xfId="11419" xr:uid="{00000000-0005-0000-0000-0000B2130000}"/>
    <cellStyle name="Normal 29 6 2_5h_Finance" xfId="5472" xr:uid="{00000000-0005-0000-0000-0000B3130000}"/>
    <cellStyle name="Normal 29 6 3" xfId="9515" xr:uid="{00000000-0005-0000-0000-0000B4130000}"/>
    <cellStyle name="Normal 29 6 4" xfId="13538" xr:uid="{00000000-0005-0000-0000-0000B5130000}"/>
    <cellStyle name="Normal 29 6 5" xfId="15376" xr:uid="{00000000-0005-0000-0000-0000B6130000}"/>
    <cellStyle name="Normal 29 6 6" xfId="17131" xr:uid="{00000000-0005-0000-0000-0000B7130000}"/>
    <cellStyle name="Normal 29 6 7" xfId="19035" xr:uid="{00000000-0005-0000-0000-0000B8130000}"/>
    <cellStyle name="Normal 29 6_5h_Finance" xfId="5471" xr:uid="{00000000-0005-0000-0000-0000B9130000}"/>
    <cellStyle name="Normal 29 7" xfId="2164" xr:uid="{00000000-0005-0000-0000-0000BA130000}"/>
    <cellStyle name="Normal 29 7 2" xfId="4068" xr:uid="{00000000-0005-0000-0000-0000BB130000}"/>
    <cellStyle name="Normal 29 7 2 2" xfId="12235" xr:uid="{00000000-0005-0000-0000-0000BC130000}"/>
    <cellStyle name="Normal 29 7 2_5h_Finance" xfId="5474" xr:uid="{00000000-0005-0000-0000-0000BD130000}"/>
    <cellStyle name="Normal 29 7 3" xfId="10331" xr:uid="{00000000-0005-0000-0000-0000BE130000}"/>
    <cellStyle name="Normal 29 7 4" xfId="14357" xr:uid="{00000000-0005-0000-0000-0000BF130000}"/>
    <cellStyle name="Normal 29 7 5" xfId="16197" xr:uid="{00000000-0005-0000-0000-0000C0130000}"/>
    <cellStyle name="Normal 29 7 6" xfId="17947" xr:uid="{00000000-0005-0000-0000-0000C1130000}"/>
    <cellStyle name="Normal 29 7 7" xfId="19851" xr:uid="{00000000-0005-0000-0000-0000C2130000}"/>
    <cellStyle name="Normal 29 7_5h_Finance" xfId="5473" xr:uid="{00000000-0005-0000-0000-0000C3130000}"/>
    <cellStyle name="Normal 29 8" xfId="448" xr:uid="{00000000-0005-0000-0000-0000C4130000}"/>
    <cellStyle name="Normal 29 8 2" xfId="8699" xr:uid="{00000000-0005-0000-0000-0000C5130000}"/>
    <cellStyle name="Normal 29 8_5h_Finance" xfId="5475" xr:uid="{00000000-0005-0000-0000-0000C6130000}"/>
    <cellStyle name="Normal 29 9" xfId="2436" xr:uid="{00000000-0005-0000-0000-0000C7130000}"/>
    <cellStyle name="Normal 29 9 2" xfId="10603" xr:uid="{00000000-0005-0000-0000-0000C8130000}"/>
    <cellStyle name="Normal 29 9_5h_Finance" xfId="5476" xr:uid="{00000000-0005-0000-0000-0000C9130000}"/>
    <cellStyle name="Normal 29_5h_Finance" xfId="5417" xr:uid="{00000000-0005-0000-0000-0000CA130000}"/>
    <cellStyle name="Normal 3" xfId="5" xr:uid="{00000000-0005-0000-0000-0000CB130000}"/>
    <cellStyle name="Normal 30" xfId="32" xr:uid="{00000000-0005-0000-0000-0000CC130000}"/>
    <cellStyle name="Normal 30 10" xfId="4335" xr:uid="{00000000-0005-0000-0000-0000CD130000}"/>
    <cellStyle name="Normal 30 10 2" xfId="12502" xr:uid="{00000000-0005-0000-0000-0000CE130000}"/>
    <cellStyle name="Normal 30 10_5h_Finance" xfId="5478" xr:uid="{00000000-0005-0000-0000-0000CF130000}"/>
    <cellStyle name="Normal 30 11" xfId="8558" xr:uid="{00000000-0005-0000-0000-0000D0130000}"/>
    <cellStyle name="Normal 30 12" xfId="12650" xr:uid="{00000000-0005-0000-0000-0000D1130000}"/>
    <cellStyle name="Normal 30 13" xfId="12629" xr:uid="{00000000-0005-0000-0000-0000D2130000}"/>
    <cellStyle name="Normal 30 14" xfId="14657" xr:uid="{00000000-0005-0000-0000-0000D3130000}"/>
    <cellStyle name="Normal 30 15" xfId="18214" xr:uid="{00000000-0005-0000-0000-0000D4130000}"/>
    <cellStyle name="Normal 30 16" xfId="304" xr:uid="{00000000-0005-0000-0000-0000D5130000}"/>
    <cellStyle name="Normal 30 2" xfId="100" xr:uid="{00000000-0005-0000-0000-0000D6130000}"/>
    <cellStyle name="Normal 30 2 10" xfId="8626" xr:uid="{00000000-0005-0000-0000-0000D7130000}"/>
    <cellStyle name="Normal 30 2 11" xfId="12718" xr:uid="{00000000-0005-0000-0000-0000D8130000}"/>
    <cellStyle name="Normal 30 2 12" xfId="18282" xr:uid="{00000000-0005-0000-0000-0000D9130000}"/>
    <cellStyle name="Normal 30 2 13" xfId="373" xr:uid="{00000000-0005-0000-0000-0000DA130000}"/>
    <cellStyle name="Normal 30 2 2" xfId="236" xr:uid="{00000000-0005-0000-0000-0000DB130000}"/>
    <cellStyle name="Normal 30 2 2 10" xfId="16514" xr:uid="{00000000-0005-0000-0000-0000DC130000}"/>
    <cellStyle name="Normal 30 2 2 11" xfId="18418" xr:uid="{00000000-0005-0000-0000-0000DD130000}"/>
    <cellStyle name="Normal 30 2 2 12" xfId="647" xr:uid="{00000000-0005-0000-0000-0000DE130000}"/>
    <cellStyle name="Normal 30 2 2 2" xfId="996" xr:uid="{00000000-0005-0000-0000-0000DF130000}"/>
    <cellStyle name="Normal 30 2 2 2 2" xfId="1818" xr:uid="{00000000-0005-0000-0000-0000E0130000}"/>
    <cellStyle name="Normal 30 2 2 2 2 2" xfId="3723" xr:uid="{00000000-0005-0000-0000-0000E1130000}"/>
    <cellStyle name="Normal 30 2 2 2 2 2 2" xfId="11890" xr:uid="{00000000-0005-0000-0000-0000E2130000}"/>
    <cellStyle name="Normal 30 2 2 2 2 2_5h_Finance" xfId="5483" xr:uid="{00000000-0005-0000-0000-0000E3130000}"/>
    <cellStyle name="Normal 30 2 2 2 2 3" xfId="9986" xr:uid="{00000000-0005-0000-0000-0000E4130000}"/>
    <cellStyle name="Normal 30 2 2 2 2 4" xfId="14012" xr:uid="{00000000-0005-0000-0000-0000E5130000}"/>
    <cellStyle name="Normal 30 2 2 2 2 5" xfId="15851" xr:uid="{00000000-0005-0000-0000-0000E6130000}"/>
    <cellStyle name="Normal 30 2 2 2 2 6" xfId="17602" xr:uid="{00000000-0005-0000-0000-0000E7130000}"/>
    <cellStyle name="Normal 30 2 2 2 2 7" xfId="19506" xr:uid="{00000000-0005-0000-0000-0000E8130000}"/>
    <cellStyle name="Normal 30 2 2 2 2_5h_Finance" xfId="5482" xr:uid="{00000000-0005-0000-0000-0000E9130000}"/>
    <cellStyle name="Normal 30 2 2 2 3" xfId="2907" xr:uid="{00000000-0005-0000-0000-0000EA130000}"/>
    <cellStyle name="Normal 30 2 2 2 3 2" xfId="11074" xr:uid="{00000000-0005-0000-0000-0000EB130000}"/>
    <cellStyle name="Normal 30 2 2 2 3_5h_Finance" xfId="5484" xr:uid="{00000000-0005-0000-0000-0000EC130000}"/>
    <cellStyle name="Normal 30 2 2 2 4" xfId="9170" xr:uid="{00000000-0005-0000-0000-0000ED130000}"/>
    <cellStyle name="Normal 30 2 2 2 5" xfId="13193" xr:uid="{00000000-0005-0000-0000-0000EE130000}"/>
    <cellStyle name="Normal 30 2 2 2 6" xfId="15031" xr:uid="{00000000-0005-0000-0000-0000EF130000}"/>
    <cellStyle name="Normal 30 2 2 2 7" xfId="16786" xr:uid="{00000000-0005-0000-0000-0000F0130000}"/>
    <cellStyle name="Normal 30 2 2 2 8" xfId="18690" xr:uid="{00000000-0005-0000-0000-0000F1130000}"/>
    <cellStyle name="Normal 30 2 2 2_5h_Finance" xfId="5481" xr:uid="{00000000-0005-0000-0000-0000F2130000}"/>
    <cellStyle name="Normal 30 2 2 3" xfId="1268" xr:uid="{00000000-0005-0000-0000-0000F3130000}"/>
    <cellStyle name="Normal 30 2 2 3 2" xfId="2090" xr:uid="{00000000-0005-0000-0000-0000F4130000}"/>
    <cellStyle name="Normal 30 2 2 3 2 2" xfId="3995" xr:uid="{00000000-0005-0000-0000-0000F5130000}"/>
    <cellStyle name="Normal 30 2 2 3 2 2 2" xfId="12162" xr:uid="{00000000-0005-0000-0000-0000F6130000}"/>
    <cellStyle name="Normal 30 2 2 3 2 2_5h_Finance" xfId="5487" xr:uid="{00000000-0005-0000-0000-0000F7130000}"/>
    <cellStyle name="Normal 30 2 2 3 2 3" xfId="10258" xr:uid="{00000000-0005-0000-0000-0000F8130000}"/>
    <cellStyle name="Normal 30 2 2 3 2 4" xfId="14284" xr:uid="{00000000-0005-0000-0000-0000F9130000}"/>
    <cellStyle name="Normal 30 2 2 3 2 5" xfId="16123" xr:uid="{00000000-0005-0000-0000-0000FA130000}"/>
    <cellStyle name="Normal 30 2 2 3 2 6" xfId="17874" xr:uid="{00000000-0005-0000-0000-0000FB130000}"/>
    <cellStyle name="Normal 30 2 2 3 2 7" xfId="19778" xr:uid="{00000000-0005-0000-0000-0000FC130000}"/>
    <cellStyle name="Normal 30 2 2 3 2_5h_Finance" xfId="5486" xr:uid="{00000000-0005-0000-0000-0000FD130000}"/>
    <cellStyle name="Normal 30 2 2 3 3" xfId="3179" xr:uid="{00000000-0005-0000-0000-0000FE130000}"/>
    <cellStyle name="Normal 30 2 2 3 3 2" xfId="11346" xr:uid="{00000000-0005-0000-0000-0000FF130000}"/>
    <cellStyle name="Normal 30 2 2 3 3_5h_Finance" xfId="5488" xr:uid="{00000000-0005-0000-0000-000000140000}"/>
    <cellStyle name="Normal 30 2 2 3 4" xfId="9442" xr:uid="{00000000-0005-0000-0000-000001140000}"/>
    <cellStyle name="Normal 30 2 2 3 5" xfId="13465" xr:uid="{00000000-0005-0000-0000-000002140000}"/>
    <cellStyle name="Normal 30 2 2 3 6" xfId="15303" xr:uid="{00000000-0005-0000-0000-000003140000}"/>
    <cellStyle name="Normal 30 2 2 3 7" xfId="17058" xr:uid="{00000000-0005-0000-0000-000004140000}"/>
    <cellStyle name="Normal 30 2 2 3 8" xfId="18962" xr:uid="{00000000-0005-0000-0000-000005140000}"/>
    <cellStyle name="Normal 30 2 2 3_5h_Finance" xfId="5485" xr:uid="{00000000-0005-0000-0000-000006140000}"/>
    <cellStyle name="Normal 30 2 2 4" xfId="1540" xr:uid="{00000000-0005-0000-0000-000007140000}"/>
    <cellStyle name="Normal 30 2 2 4 2" xfId="3451" xr:uid="{00000000-0005-0000-0000-000008140000}"/>
    <cellStyle name="Normal 30 2 2 4 2 2" xfId="11618" xr:uid="{00000000-0005-0000-0000-000009140000}"/>
    <cellStyle name="Normal 30 2 2 4 2_5h_Finance" xfId="5490" xr:uid="{00000000-0005-0000-0000-00000A140000}"/>
    <cellStyle name="Normal 30 2 2 4 3" xfId="9714" xr:uid="{00000000-0005-0000-0000-00000B140000}"/>
    <cellStyle name="Normal 30 2 2 4 4" xfId="13737" xr:uid="{00000000-0005-0000-0000-00000C140000}"/>
    <cellStyle name="Normal 30 2 2 4 5" xfId="15575" xr:uid="{00000000-0005-0000-0000-00000D140000}"/>
    <cellStyle name="Normal 30 2 2 4 6" xfId="17330" xr:uid="{00000000-0005-0000-0000-00000E140000}"/>
    <cellStyle name="Normal 30 2 2 4 7" xfId="19234" xr:uid="{00000000-0005-0000-0000-00000F140000}"/>
    <cellStyle name="Normal 30 2 2 4_5h_Finance" xfId="5489" xr:uid="{00000000-0005-0000-0000-000010140000}"/>
    <cellStyle name="Normal 30 2 2 5" xfId="2363" xr:uid="{00000000-0005-0000-0000-000011140000}"/>
    <cellStyle name="Normal 30 2 2 5 2" xfId="4267" xr:uid="{00000000-0005-0000-0000-000012140000}"/>
    <cellStyle name="Normal 30 2 2 5 2 2" xfId="12434" xr:uid="{00000000-0005-0000-0000-000013140000}"/>
    <cellStyle name="Normal 30 2 2 5 2_5h_Finance" xfId="5492" xr:uid="{00000000-0005-0000-0000-000014140000}"/>
    <cellStyle name="Normal 30 2 2 5 3" xfId="10530" xr:uid="{00000000-0005-0000-0000-000015140000}"/>
    <cellStyle name="Normal 30 2 2 5 4" xfId="14556" xr:uid="{00000000-0005-0000-0000-000016140000}"/>
    <cellStyle name="Normal 30 2 2 5 5" xfId="16396" xr:uid="{00000000-0005-0000-0000-000017140000}"/>
    <cellStyle name="Normal 30 2 2 5 6" xfId="18146" xr:uid="{00000000-0005-0000-0000-000018140000}"/>
    <cellStyle name="Normal 30 2 2 5 7" xfId="20050" xr:uid="{00000000-0005-0000-0000-000019140000}"/>
    <cellStyle name="Normal 30 2 2 5_5h_Finance" xfId="5491" xr:uid="{00000000-0005-0000-0000-00001A140000}"/>
    <cellStyle name="Normal 30 2 2 6" xfId="2635" xr:uid="{00000000-0005-0000-0000-00001B140000}"/>
    <cellStyle name="Normal 30 2 2 6 2" xfId="10802" xr:uid="{00000000-0005-0000-0000-00001C140000}"/>
    <cellStyle name="Normal 30 2 2 6_5h_Finance" xfId="5493" xr:uid="{00000000-0005-0000-0000-00001D140000}"/>
    <cellStyle name="Normal 30 2 2 7" xfId="8898" xr:uid="{00000000-0005-0000-0000-00001E140000}"/>
    <cellStyle name="Normal 30 2 2 8" xfId="12855" xr:uid="{00000000-0005-0000-0000-00001F140000}"/>
    <cellStyle name="Normal 30 2 2 9" xfId="14741" xr:uid="{00000000-0005-0000-0000-000020140000}"/>
    <cellStyle name="Normal 30 2 2_5h_Finance" xfId="5480" xr:uid="{00000000-0005-0000-0000-000021140000}"/>
    <cellStyle name="Normal 30 2 3" xfId="860" xr:uid="{00000000-0005-0000-0000-000022140000}"/>
    <cellStyle name="Normal 30 2 3 2" xfId="1682" xr:uid="{00000000-0005-0000-0000-000023140000}"/>
    <cellStyle name="Normal 30 2 3 2 2" xfId="3587" xr:uid="{00000000-0005-0000-0000-000024140000}"/>
    <cellStyle name="Normal 30 2 3 2 2 2" xfId="11754" xr:uid="{00000000-0005-0000-0000-000025140000}"/>
    <cellStyle name="Normal 30 2 3 2 2_5h_Finance" xfId="5496" xr:uid="{00000000-0005-0000-0000-000026140000}"/>
    <cellStyle name="Normal 30 2 3 2 3" xfId="9850" xr:uid="{00000000-0005-0000-0000-000027140000}"/>
    <cellStyle name="Normal 30 2 3 2 4" xfId="13876" xr:uid="{00000000-0005-0000-0000-000028140000}"/>
    <cellStyle name="Normal 30 2 3 2 5" xfId="15715" xr:uid="{00000000-0005-0000-0000-000029140000}"/>
    <cellStyle name="Normal 30 2 3 2 6" xfId="17466" xr:uid="{00000000-0005-0000-0000-00002A140000}"/>
    <cellStyle name="Normal 30 2 3 2 7" xfId="19370" xr:uid="{00000000-0005-0000-0000-00002B140000}"/>
    <cellStyle name="Normal 30 2 3 2_5h_Finance" xfId="5495" xr:uid="{00000000-0005-0000-0000-00002C140000}"/>
    <cellStyle name="Normal 30 2 3 3" xfId="2771" xr:uid="{00000000-0005-0000-0000-00002D140000}"/>
    <cellStyle name="Normal 30 2 3 3 2" xfId="10938" xr:uid="{00000000-0005-0000-0000-00002E140000}"/>
    <cellStyle name="Normal 30 2 3 3_5h_Finance" xfId="5497" xr:uid="{00000000-0005-0000-0000-00002F140000}"/>
    <cellStyle name="Normal 30 2 3 4" xfId="9034" xr:uid="{00000000-0005-0000-0000-000030140000}"/>
    <cellStyle name="Normal 30 2 3 5" xfId="13057" xr:uid="{00000000-0005-0000-0000-000031140000}"/>
    <cellStyle name="Normal 30 2 3 6" xfId="14895" xr:uid="{00000000-0005-0000-0000-000032140000}"/>
    <cellStyle name="Normal 30 2 3 7" xfId="16650" xr:uid="{00000000-0005-0000-0000-000033140000}"/>
    <cellStyle name="Normal 30 2 3 8" xfId="18554" xr:uid="{00000000-0005-0000-0000-000034140000}"/>
    <cellStyle name="Normal 30 2 3_5h_Finance" xfId="5494" xr:uid="{00000000-0005-0000-0000-000035140000}"/>
    <cellStyle name="Normal 30 2 4" xfId="1132" xr:uid="{00000000-0005-0000-0000-000036140000}"/>
    <cellStyle name="Normal 30 2 4 2" xfId="1954" xr:uid="{00000000-0005-0000-0000-000037140000}"/>
    <cellStyle name="Normal 30 2 4 2 2" xfId="3859" xr:uid="{00000000-0005-0000-0000-000038140000}"/>
    <cellStyle name="Normal 30 2 4 2 2 2" xfId="12026" xr:uid="{00000000-0005-0000-0000-000039140000}"/>
    <cellStyle name="Normal 30 2 4 2 2_5h_Finance" xfId="5500" xr:uid="{00000000-0005-0000-0000-00003A140000}"/>
    <cellStyle name="Normal 30 2 4 2 3" xfId="10122" xr:uid="{00000000-0005-0000-0000-00003B140000}"/>
    <cellStyle name="Normal 30 2 4 2 4" xfId="14148" xr:uid="{00000000-0005-0000-0000-00003C140000}"/>
    <cellStyle name="Normal 30 2 4 2 5" xfId="15987" xr:uid="{00000000-0005-0000-0000-00003D140000}"/>
    <cellStyle name="Normal 30 2 4 2 6" xfId="17738" xr:uid="{00000000-0005-0000-0000-00003E140000}"/>
    <cellStyle name="Normal 30 2 4 2 7" xfId="19642" xr:uid="{00000000-0005-0000-0000-00003F140000}"/>
    <cellStyle name="Normal 30 2 4 2_5h_Finance" xfId="5499" xr:uid="{00000000-0005-0000-0000-000040140000}"/>
    <cellStyle name="Normal 30 2 4 3" xfId="3043" xr:uid="{00000000-0005-0000-0000-000041140000}"/>
    <cellStyle name="Normal 30 2 4 3 2" xfId="11210" xr:uid="{00000000-0005-0000-0000-000042140000}"/>
    <cellStyle name="Normal 30 2 4 3_5h_Finance" xfId="5501" xr:uid="{00000000-0005-0000-0000-000043140000}"/>
    <cellStyle name="Normal 30 2 4 4" xfId="9306" xr:uid="{00000000-0005-0000-0000-000044140000}"/>
    <cellStyle name="Normal 30 2 4 5" xfId="13329" xr:uid="{00000000-0005-0000-0000-000045140000}"/>
    <cellStyle name="Normal 30 2 4 6" xfId="15167" xr:uid="{00000000-0005-0000-0000-000046140000}"/>
    <cellStyle name="Normal 30 2 4 7" xfId="16922" xr:uid="{00000000-0005-0000-0000-000047140000}"/>
    <cellStyle name="Normal 30 2 4 8" xfId="18826" xr:uid="{00000000-0005-0000-0000-000048140000}"/>
    <cellStyle name="Normal 30 2 4_5h_Finance" xfId="5498" xr:uid="{00000000-0005-0000-0000-000049140000}"/>
    <cellStyle name="Normal 30 2 5" xfId="1404" xr:uid="{00000000-0005-0000-0000-00004A140000}"/>
    <cellStyle name="Normal 30 2 5 2" xfId="3315" xr:uid="{00000000-0005-0000-0000-00004B140000}"/>
    <cellStyle name="Normal 30 2 5 2 2" xfId="11482" xr:uid="{00000000-0005-0000-0000-00004C140000}"/>
    <cellStyle name="Normal 30 2 5 2_5h_Finance" xfId="5503" xr:uid="{00000000-0005-0000-0000-00004D140000}"/>
    <cellStyle name="Normal 30 2 5 3" xfId="9578" xr:uid="{00000000-0005-0000-0000-00004E140000}"/>
    <cellStyle name="Normal 30 2 5 4" xfId="13601" xr:uid="{00000000-0005-0000-0000-00004F140000}"/>
    <cellStyle name="Normal 30 2 5 5" xfId="15439" xr:uid="{00000000-0005-0000-0000-000050140000}"/>
    <cellStyle name="Normal 30 2 5 6" xfId="17194" xr:uid="{00000000-0005-0000-0000-000051140000}"/>
    <cellStyle name="Normal 30 2 5 7" xfId="19098" xr:uid="{00000000-0005-0000-0000-000052140000}"/>
    <cellStyle name="Normal 30 2 5_5h_Finance" xfId="5502" xr:uid="{00000000-0005-0000-0000-000053140000}"/>
    <cellStyle name="Normal 30 2 6" xfId="2227" xr:uid="{00000000-0005-0000-0000-000054140000}"/>
    <cellStyle name="Normal 30 2 6 2" xfId="4131" xr:uid="{00000000-0005-0000-0000-000055140000}"/>
    <cellStyle name="Normal 30 2 6 2 2" xfId="12298" xr:uid="{00000000-0005-0000-0000-000056140000}"/>
    <cellStyle name="Normal 30 2 6 2_5h_Finance" xfId="5505" xr:uid="{00000000-0005-0000-0000-000057140000}"/>
    <cellStyle name="Normal 30 2 6 3" xfId="10394" xr:uid="{00000000-0005-0000-0000-000058140000}"/>
    <cellStyle name="Normal 30 2 6 4" xfId="14420" xr:uid="{00000000-0005-0000-0000-000059140000}"/>
    <cellStyle name="Normal 30 2 6 5" xfId="16260" xr:uid="{00000000-0005-0000-0000-00005A140000}"/>
    <cellStyle name="Normal 30 2 6 6" xfId="18010" xr:uid="{00000000-0005-0000-0000-00005B140000}"/>
    <cellStyle name="Normal 30 2 6 7" xfId="19914" xr:uid="{00000000-0005-0000-0000-00005C140000}"/>
    <cellStyle name="Normal 30 2 6_5h_Finance" xfId="5504" xr:uid="{00000000-0005-0000-0000-00005D140000}"/>
    <cellStyle name="Normal 30 2 7" xfId="511" xr:uid="{00000000-0005-0000-0000-00005E140000}"/>
    <cellStyle name="Normal 30 2 7 2" xfId="8762" xr:uid="{00000000-0005-0000-0000-00005F140000}"/>
    <cellStyle name="Normal 30 2 7_5h_Finance" xfId="5506" xr:uid="{00000000-0005-0000-0000-000060140000}"/>
    <cellStyle name="Normal 30 2 8" xfId="2499" xr:uid="{00000000-0005-0000-0000-000061140000}"/>
    <cellStyle name="Normal 30 2 8 2" xfId="10666" xr:uid="{00000000-0005-0000-0000-000062140000}"/>
    <cellStyle name="Normal 30 2 8_5h_Finance" xfId="5507" xr:uid="{00000000-0005-0000-0000-000063140000}"/>
    <cellStyle name="Normal 30 2 9" xfId="4403" xr:uid="{00000000-0005-0000-0000-000064140000}"/>
    <cellStyle name="Normal 30 2 9 2" xfId="12570" xr:uid="{00000000-0005-0000-0000-000065140000}"/>
    <cellStyle name="Normal 30 2 9_5h_Finance" xfId="5508" xr:uid="{00000000-0005-0000-0000-000066140000}"/>
    <cellStyle name="Normal 30 2_5h_Finance" xfId="5479" xr:uid="{00000000-0005-0000-0000-000067140000}"/>
    <cellStyle name="Normal 30 3" xfId="168" xr:uid="{00000000-0005-0000-0000-000068140000}"/>
    <cellStyle name="Normal 30 3 10" xfId="12627" xr:uid="{00000000-0005-0000-0000-000069140000}"/>
    <cellStyle name="Normal 30 3 11" xfId="18350" xr:uid="{00000000-0005-0000-0000-00006A140000}"/>
    <cellStyle name="Normal 30 3 12" xfId="579" xr:uid="{00000000-0005-0000-0000-00006B140000}"/>
    <cellStyle name="Normal 30 3 2" xfId="928" xr:uid="{00000000-0005-0000-0000-00006C140000}"/>
    <cellStyle name="Normal 30 3 2 2" xfId="1750" xr:uid="{00000000-0005-0000-0000-00006D140000}"/>
    <cellStyle name="Normal 30 3 2 2 2" xfId="3655" xr:uid="{00000000-0005-0000-0000-00006E140000}"/>
    <cellStyle name="Normal 30 3 2 2 2 2" xfId="11822" xr:uid="{00000000-0005-0000-0000-00006F140000}"/>
    <cellStyle name="Normal 30 3 2 2 2_5h_Finance" xfId="5512" xr:uid="{00000000-0005-0000-0000-000070140000}"/>
    <cellStyle name="Normal 30 3 2 2 3" xfId="9918" xr:uid="{00000000-0005-0000-0000-000071140000}"/>
    <cellStyle name="Normal 30 3 2 2 4" xfId="13944" xr:uid="{00000000-0005-0000-0000-000072140000}"/>
    <cellStyle name="Normal 30 3 2 2 5" xfId="15783" xr:uid="{00000000-0005-0000-0000-000073140000}"/>
    <cellStyle name="Normal 30 3 2 2 6" xfId="17534" xr:uid="{00000000-0005-0000-0000-000074140000}"/>
    <cellStyle name="Normal 30 3 2 2 7" xfId="19438" xr:uid="{00000000-0005-0000-0000-000075140000}"/>
    <cellStyle name="Normal 30 3 2 2_5h_Finance" xfId="5511" xr:uid="{00000000-0005-0000-0000-000076140000}"/>
    <cellStyle name="Normal 30 3 2 3" xfId="2839" xr:uid="{00000000-0005-0000-0000-000077140000}"/>
    <cellStyle name="Normal 30 3 2 3 2" xfId="11006" xr:uid="{00000000-0005-0000-0000-000078140000}"/>
    <cellStyle name="Normal 30 3 2 3_5h_Finance" xfId="5513" xr:uid="{00000000-0005-0000-0000-000079140000}"/>
    <cellStyle name="Normal 30 3 2 4" xfId="9102" xr:uid="{00000000-0005-0000-0000-00007A140000}"/>
    <cellStyle name="Normal 30 3 2 5" xfId="13125" xr:uid="{00000000-0005-0000-0000-00007B140000}"/>
    <cellStyle name="Normal 30 3 2 6" xfId="14963" xr:uid="{00000000-0005-0000-0000-00007C140000}"/>
    <cellStyle name="Normal 30 3 2 7" xfId="16718" xr:uid="{00000000-0005-0000-0000-00007D140000}"/>
    <cellStyle name="Normal 30 3 2 8" xfId="18622" xr:uid="{00000000-0005-0000-0000-00007E140000}"/>
    <cellStyle name="Normal 30 3 2_5h_Finance" xfId="5510" xr:uid="{00000000-0005-0000-0000-00007F140000}"/>
    <cellStyle name="Normal 30 3 3" xfId="1200" xr:uid="{00000000-0005-0000-0000-000080140000}"/>
    <cellStyle name="Normal 30 3 3 2" xfId="2022" xr:uid="{00000000-0005-0000-0000-000081140000}"/>
    <cellStyle name="Normal 30 3 3 2 2" xfId="3927" xr:uid="{00000000-0005-0000-0000-000082140000}"/>
    <cellStyle name="Normal 30 3 3 2 2 2" xfId="12094" xr:uid="{00000000-0005-0000-0000-000083140000}"/>
    <cellStyle name="Normal 30 3 3 2 2_5h_Finance" xfId="5516" xr:uid="{00000000-0005-0000-0000-000084140000}"/>
    <cellStyle name="Normal 30 3 3 2 3" xfId="10190" xr:uid="{00000000-0005-0000-0000-000085140000}"/>
    <cellStyle name="Normal 30 3 3 2 4" xfId="14216" xr:uid="{00000000-0005-0000-0000-000086140000}"/>
    <cellStyle name="Normal 30 3 3 2 5" xfId="16055" xr:uid="{00000000-0005-0000-0000-000087140000}"/>
    <cellStyle name="Normal 30 3 3 2 6" xfId="17806" xr:uid="{00000000-0005-0000-0000-000088140000}"/>
    <cellStyle name="Normal 30 3 3 2 7" xfId="19710" xr:uid="{00000000-0005-0000-0000-000089140000}"/>
    <cellStyle name="Normal 30 3 3 2_5h_Finance" xfId="5515" xr:uid="{00000000-0005-0000-0000-00008A140000}"/>
    <cellStyle name="Normal 30 3 3 3" xfId="3111" xr:uid="{00000000-0005-0000-0000-00008B140000}"/>
    <cellStyle name="Normal 30 3 3 3 2" xfId="11278" xr:uid="{00000000-0005-0000-0000-00008C140000}"/>
    <cellStyle name="Normal 30 3 3 3_5h_Finance" xfId="5517" xr:uid="{00000000-0005-0000-0000-00008D140000}"/>
    <cellStyle name="Normal 30 3 3 4" xfId="9374" xr:uid="{00000000-0005-0000-0000-00008E140000}"/>
    <cellStyle name="Normal 30 3 3 5" xfId="13397" xr:uid="{00000000-0005-0000-0000-00008F140000}"/>
    <cellStyle name="Normal 30 3 3 6" xfId="15235" xr:uid="{00000000-0005-0000-0000-000090140000}"/>
    <cellStyle name="Normal 30 3 3 7" xfId="16990" xr:uid="{00000000-0005-0000-0000-000091140000}"/>
    <cellStyle name="Normal 30 3 3 8" xfId="18894" xr:uid="{00000000-0005-0000-0000-000092140000}"/>
    <cellStyle name="Normal 30 3 3_5h_Finance" xfId="5514" xr:uid="{00000000-0005-0000-0000-000093140000}"/>
    <cellStyle name="Normal 30 3 4" xfId="1472" xr:uid="{00000000-0005-0000-0000-000094140000}"/>
    <cellStyle name="Normal 30 3 4 2" xfId="3383" xr:uid="{00000000-0005-0000-0000-000095140000}"/>
    <cellStyle name="Normal 30 3 4 2 2" xfId="11550" xr:uid="{00000000-0005-0000-0000-000096140000}"/>
    <cellStyle name="Normal 30 3 4 2_5h_Finance" xfId="5519" xr:uid="{00000000-0005-0000-0000-000097140000}"/>
    <cellStyle name="Normal 30 3 4 3" xfId="9646" xr:uid="{00000000-0005-0000-0000-000098140000}"/>
    <cellStyle name="Normal 30 3 4 4" xfId="13669" xr:uid="{00000000-0005-0000-0000-000099140000}"/>
    <cellStyle name="Normal 30 3 4 5" xfId="15507" xr:uid="{00000000-0005-0000-0000-00009A140000}"/>
    <cellStyle name="Normal 30 3 4 6" xfId="17262" xr:uid="{00000000-0005-0000-0000-00009B140000}"/>
    <cellStyle name="Normal 30 3 4 7" xfId="19166" xr:uid="{00000000-0005-0000-0000-00009C140000}"/>
    <cellStyle name="Normal 30 3 4_5h_Finance" xfId="5518" xr:uid="{00000000-0005-0000-0000-00009D140000}"/>
    <cellStyle name="Normal 30 3 5" xfId="2295" xr:uid="{00000000-0005-0000-0000-00009E140000}"/>
    <cellStyle name="Normal 30 3 5 2" xfId="4199" xr:uid="{00000000-0005-0000-0000-00009F140000}"/>
    <cellStyle name="Normal 30 3 5 2 2" xfId="12366" xr:uid="{00000000-0005-0000-0000-0000A0140000}"/>
    <cellStyle name="Normal 30 3 5 2_5h_Finance" xfId="5521" xr:uid="{00000000-0005-0000-0000-0000A1140000}"/>
    <cellStyle name="Normal 30 3 5 3" xfId="10462" xr:uid="{00000000-0005-0000-0000-0000A2140000}"/>
    <cellStyle name="Normal 30 3 5 4" xfId="14488" xr:uid="{00000000-0005-0000-0000-0000A3140000}"/>
    <cellStyle name="Normal 30 3 5 5" xfId="16328" xr:uid="{00000000-0005-0000-0000-0000A4140000}"/>
    <cellStyle name="Normal 30 3 5 6" xfId="18078" xr:uid="{00000000-0005-0000-0000-0000A5140000}"/>
    <cellStyle name="Normal 30 3 5 7" xfId="19982" xr:uid="{00000000-0005-0000-0000-0000A6140000}"/>
    <cellStyle name="Normal 30 3 5_5h_Finance" xfId="5520" xr:uid="{00000000-0005-0000-0000-0000A7140000}"/>
    <cellStyle name="Normal 30 3 6" xfId="2567" xr:uid="{00000000-0005-0000-0000-0000A8140000}"/>
    <cellStyle name="Normal 30 3 6 2" xfId="10734" xr:uid="{00000000-0005-0000-0000-0000A9140000}"/>
    <cellStyle name="Normal 30 3 6_5h_Finance" xfId="5522" xr:uid="{00000000-0005-0000-0000-0000AA140000}"/>
    <cellStyle name="Normal 30 3 7" xfId="8830" xr:uid="{00000000-0005-0000-0000-0000AB140000}"/>
    <cellStyle name="Normal 30 3 8" xfId="12787" xr:uid="{00000000-0005-0000-0000-0000AC140000}"/>
    <cellStyle name="Normal 30 3 9" xfId="14673" xr:uid="{00000000-0005-0000-0000-0000AD140000}"/>
    <cellStyle name="Normal 30 3_5h_Finance" xfId="5509" xr:uid="{00000000-0005-0000-0000-0000AE140000}"/>
    <cellStyle name="Normal 30 4" xfId="792" xr:uid="{00000000-0005-0000-0000-0000AF140000}"/>
    <cellStyle name="Normal 30 4 2" xfId="1614" xr:uid="{00000000-0005-0000-0000-0000B0140000}"/>
    <cellStyle name="Normal 30 4 2 2" xfId="3519" xr:uid="{00000000-0005-0000-0000-0000B1140000}"/>
    <cellStyle name="Normal 30 4 2 2 2" xfId="11686" xr:uid="{00000000-0005-0000-0000-0000B2140000}"/>
    <cellStyle name="Normal 30 4 2 2_5h_Finance" xfId="5525" xr:uid="{00000000-0005-0000-0000-0000B3140000}"/>
    <cellStyle name="Normal 30 4 2 3" xfId="9782" xr:uid="{00000000-0005-0000-0000-0000B4140000}"/>
    <cellStyle name="Normal 30 4 2 4" xfId="13808" xr:uid="{00000000-0005-0000-0000-0000B5140000}"/>
    <cellStyle name="Normal 30 4 2 5" xfId="15647" xr:uid="{00000000-0005-0000-0000-0000B6140000}"/>
    <cellStyle name="Normal 30 4 2 6" xfId="17398" xr:uid="{00000000-0005-0000-0000-0000B7140000}"/>
    <cellStyle name="Normal 30 4 2 7" xfId="19302" xr:uid="{00000000-0005-0000-0000-0000B8140000}"/>
    <cellStyle name="Normal 30 4 2_5h_Finance" xfId="5524" xr:uid="{00000000-0005-0000-0000-0000B9140000}"/>
    <cellStyle name="Normal 30 4 3" xfId="2703" xr:uid="{00000000-0005-0000-0000-0000BA140000}"/>
    <cellStyle name="Normal 30 4 3 2" xfId="10870" xr:uid="{00000000-0005-0000-0000-0000BB140000}"/>
    <cellStyle name="Normal 30 4 3_5h_Finance" xfId="5526" xr:uid="{00000000-0005-0000-0000-0000BC140000}"/>
    <cellStyle name="Normal 30 4 4" xfId="8966" xr:uid="{00000000-0005-0000-0000-0000BD140000}"/>
    <cellStyle name="Normal 30 4 5" xfId="12989" xr:uid="{00000000-0005-0000-0000-0000BE140000}"/>
    <cellStyle name="Normal 30 4 6" xfId="14827" xr:uid="{00000000-0005-0000-0000-0000BF140000}"/>
    <cellStyle name="Normal 30 4 7" xfId="16582" xr:uid="{00000000-0005-0000-0000-0000C0140000}"/>
    <cellStyle name="Normal 30 4 8" xfId="18486" xr:uid="{00000000-0005-0000-0000-0000C1140000}"/>
    <cellStyle name="Normal 30 4_5h_Finance" xfId="5523" xr:uid="{00000000-0005-0000-0000-0000C2140000}"/>
    <cellStyle name="Normal 30 5" xfId="1064" xr:uid="{00000000-0005-0000-0000-0000C3140000}"/>
    <cellStyle name="Normal 30 5 2" xfId="1886" xr:uid="{00000000-0005-0000-0000-0000C4140000}"/>
    <cellStyle name="Normal 30 5 2 2" xfId="3791" xr:uid="{00000000-0005-0000-0000-0000C5140000}"/>
    <cellStyle name="Normal 30 5 2 2 2" xfId="11958" xr:uid="{00000000-0005-0000-0000-0000C6140000}"/>
    <cellStyle name="Normal 30 5 2 2_5h_Finance" xfId="5529" xr:uid="{00000000-0005-0000-0000-0000C7140000}"/>
    <cellStyle name="Normal 30 5 2 3" xfId="10054" xr:uid="{00000000-0005-0000-0000-0000C8140000}"/>
    <cellStyle name="Normal 30 5 2 4" xfId="14080" xr:uid="{00000000-0005-0000-0000-0000C9140000}"/>
    <cellStyle name="Normal 30 5 2 5" xfId="15919" xr:uid="{00000000-0005-0000-0000-0000CA140000}"/>
    <cellStyle name="Normal 30 5 2 6" xfId="17670" xr:uid="{00000000-0005-0000-0000-0000CB140000}"/>
    <cellStyle name="Normal 30 5 2 7" xfId="19574" xr:uid="{00000000-0005-0000-0000-0000CC140000}"/>
    <cellStyle name="Normal 30 5 2_5h_Finance" xfId="5528" xr:uid="{00000000-0005-0000-0000-0000CD140000}"/>
    <cellStyle name="Normal 30 5 3" xfId="2975" xr:uid="{00000000-0005-0000-0000-0000CE140000}"/>
    <cellStyle name="Normal 30 5 3 2" xfId="11142" xr:uid="{00000000-0005-0000-0000-0000CF140000}"/>
    <cellStyle name="Normal 30 5 3_5h_Finance" xfId="5530" xr:uid="{00000000-0005-0000-0000-0000D0140000}"/>
    <cellStyle name="Normal 30 5 4" xfId="9238" xr:uid="{00000000-0005-0000-0000-0000D1140000}"/>
    <cellStyle name="Normal 30 5 5" xfId="13261" xr:uid="{00000000-0005-0000-0000-0000D2140000}"/>
    <cellStyle name="Normal 30 5 6" xfId="15099" xr:uid="{00000000-0005-0000-0000-0000D3140000}"/>
    <cellStyle name="Normal 30 5 7" xfId="16854" xr:uid="{00000000-0005-0000-0000-0000D4140000}"/>
    <cellStyle name="Normal 30 5 8" xfId="18758" xr:uid="{00000000-0005-0000-0000-0000D5140000}"/>
    <cellStyle name="Normal 30 5_5h_Finance" xfId="5527" xr:uid="{00000000-0005-0000-0000-0000D6140000}"/>
    <cellStyle name="Normal 30 6" xfId="1336" xr:uid="{00000000-0005-0000-0000-0000D7140000}"/>
    <cellStyle name="Normal 30 6 2" xfId="3247" xr:uid="{00000000-0005-0000-0000-0000D8140000}"/>
    <cellStyle name="Normal 30 6 2 2" xfId="11414" xr:uid="{00000000-0005-0000-0000-0000D9140000}"/>
    <cellStyle name="Normal 30 6 2_5h_Finance" xfId="5532" xr:uid="{00000000-0005-0000-0000-0000DA140000}"/>
    <cellStyle name="Normal 30 6 3" xfId="9510" xr:uid="{00000000-0005-0000-0000-0000DB140000}"/>
    <cellStyle name="Normal 30 6 4" xfId="13533" xr:uid="{00000000-0005-0000-0000-0000DC140000}"/>
    <cellStyle name="Normal 30 6 5" xfId="15371" xr:uid="{00000000-0005-0000-0000-0000DD140000}"/>
    <cellStyle name="Normal 30 6 6" xfId="17126" xr:uid="{00000000-0005-0000-0000-0000DE140000}"/>
    <cellStyle name="Normal 30 6 7" xfId="19030" xr:uid="{00000000-0005-0000-0000-0000DF140000}"/>
    <cellStyle name="Normal 30 6_5h_Finance" xfId="5531" xr:uid="{00000000-0005-0000-0000-0000E0140000}"/>
    <cellStyle name="Normal 30 7" xfId="2159" xr:uid="{00000000-0005-0000-0000-0000E1140000}"/>
    <cellStyle name="Normal 30 7 2" xfId="4063" xr:uid="{00000000-0005-0000-0000-0000E2140000}"/>
    <cellStyle name="Normal 30 7 2 2" xfId="12230" xr:uid="{00000000-0005-0000-0000-0000E3140000}"/>
    <cellStyle name="Normal 30 7 2_5h_Finance" xfId="5534" xr:uid="{00000000-0005-0000-0000-0000E4140000}"/>
    <cellStyle name="Normal 30 7 3" xfId="10326" xr:uid="{00000000-0005-0000-0000-0000E5140000}"/>
    <cellStyle name="Normal 30 7 4" xfId="14352" xr:uid="{00000000-0005-0000-0000-0000E6140000}"/>
    <cellStyle name="Normal 30 7 5" xfId="16192" xr:uid="{00000000-0005-0000-0000-0000E7140000}"/>
    <cellStyle name="Normal 30 7 6" xfId="17942" xr:uid="{00000000-0005-0000-0000-0000E8140000}"/>
    <cellStyle name="Normal 30 7 7" xfId="19846" xr:uid="{00000000-0005-0000-0000-0000E9140000}"/>
    <cellStyle name="Normal 30 7_5h_Finance" xfId="5533" xr:uid="{00000000-0005-0000-0000-0000EA140000}"/>
    <cellStyle name="Normal 30 8" xfId="443" xr:uid="{00000000-0005-0000-0000-0000EB140000}"/>
    <cellStyle name="Normal 30 8 2" xfId="8694" xr:uid="{00000000-0005-0000-0000-0000EC140000}"/>
    <cellStyle name="Normal 30 8_5h_Finance" xfId="5535" xr:uid="{00000000-0005-0000-0000-0000ED140000}"/>
    <cellStyle name="Normal 30 9" xfId="2431" xr:uid="{00000000-0005-0000-0000-0000EE140000}"/>
    <cellStyle name="Normal 30 9 2" xfId="10598" xr:uid="{00000000-0005-0000-0000-0000EF140000}"/>
    <cellStyle name="Normal 30 9_5h_Finance" xfId="5536" xr:uid="{00000000-0005-0000-0000-0000F0140000}"/>
    <cellStyle name="Normal 30_5h_Finance" xfId="5477" xr:uid="{00000000-0005-0000-0000-0000F1140000}"/>
    <cellStyle name="Normal 31" xfId="38" xr:uid="{00000000-0005-0000-0000-0000F2140000}"/>
    <cellStyle name="Normal 31 10" xfId="4341" xr:uid="{00000000-0005-0000-0000-0000F3140000}"/>
    <cellStyle name="Normal 31 10 2" xfId="12508" xr:uid="{00000000-0005-0000-0000-0000F4140000}"/>
    <cellStyle name="Normal 31 10_5h_Finance" xfId="5538" xr:uid="{00000000-0005-0000-0000-0000F5140000}"/>
    <cellStyle name="Normal 31 11" xfId="8564" xr:uid="{00000000-0005-0000-0000-0000F6140000}"/>
    <cellStyle name="Normal 31 12" xfId="12656" xr:uid="{00000000-0005-0000-0000-0000F7140000}"/>
    <cellStyle name="Normal 31 13" xfId="12972" xr:uid="{00000000-0005-0000-0000-0000F8140000}"/>
    <cellStyle name="Normal 31 14" xfId="14653" xr:uid="{00000000-0005-0000-0000-0000F9140000}"/>
    <cellStyle name="Normal 31 15" xfId="18220" xr:uid="{00000000-0005-0000-0000-0000FA140000}"/>
    <cellStyle name="Normal 31 16" xfId="310" xr:uid="{00000000-0005-0000-0000-0000FB140000}"/>
    <cellStyle name="Normal 31 2" xfId="106" xr:uid="{00000000-0005-0000-0000-0000FC140000}"/>
    <cellStyle name="Normal 31 2 10" xfId="8632" xr:uid="{00000000-0005-0000-0000-0000FD140000}"/>
    <cellStyle name="Normal 31 2 11" xfId="12724" xr:uid="{00000000-0005-0000-0000-0000FE140000}"/>
    <cellStyle name="Normal 31 2 12" xfId="18288" xr:uid="{00000000-0005-0000-0000-0000FF140000}"/>
    <cellStyle name="Normal 31 2 13" xfId="379" xr:uid="{00000000-0005-0000-0000-000000150000}"/>
    <cellStyle name="Normal 31 2 2" xfId="242" xr:uid="{00000000-0005-0000-0000-000001150000}"/>
    <cellStyle name="Normal 31 2 2 10" xfId="16520" xr:uid="{00000000-0005-0000-0000-000002150000}"/>
    <cellStyle name="Normal 31 2 2 11" xfId="18424" xr:uid="{00000000-0005-0000-0000-000003150000}"/>
    <cellStyle name="Normal 31 2 2 12" xfId="653" xr:uid="{00000000-0005-0000-0000-000004150000}"/>
    <cellStyle name="Normal 31 2 2 2" xfId="1002" xr:uid="{00000000-0005-0000-0000-000005150000}"/>
    <cellStyle name="Normal 31 2 2 2 2" xfId="1824" xr:uid="{00000000-0005-0000-0000-000006150000}"/>
    <cellStyle name="Normal 31 2 2 2 2 2" xfId="3729" xr:uid="{00000000-0005-0000-0000-000007150000}"/>
    <cellStyle name="Normal 31 2 2 2 2 2 2" xfId="11896" xr:uid="{00000000-0005-0000-0000-000008150000}"/>
    <cellStyle name="Normal 31 2 2 2 2 2_5h_Finance" xfId="5543" xr:uid="{00000000-0005-0000-0000-000009150000}"/>
    <cellStyle name="Normal 31 2 2 2 2 3" xfId="9992" xr:uid="{00000000-0005-0000-0000-00000A150000}"/>
    <cellStyle name="Normal 31 2 2 2 2 4" xfId="14018" xr:uid="{00000000-0005-0000-0000-00000B150000}"/>
    <cellStyle name="Normal 31 2 2 2 2 5" xfId="15857" xr:uid="{00000000-0005-0000-0000-00000C150000}"/>
    <cellStyle name="Normal 31 2 2 2 2 6" xfId="17608" xr:uid="{00000000-0005-0000-0000-00000D150000}"/>
    <cellStyle name="Normal 31 2 2 2 2 7" xfId="19512" xr:uid="{00000000-0005-0000-0000-00000E150000}"/>
    <cellStyle name="Normal 31 2 2 2 2_5h_Finance" xfId="5542" xr:uid="{00000000-0005-0000-0000-00000F150000}"/>
    <cellStyle name="Normal 31 2 2 2 3" xfId="2913" xr:uid="{00000000-0005-0000-0000-000010150000}"/>
    <cellStyle name="Normal 31 2 2 2 3 2" xfId="11080" xr:uid="{00000000-0005-0000-0000-000011150000}"/>
    <cellStyle name="Normal 31 2 2 2 3_5h_Finance" xfId="5544" xr:uid="{00000000-0005-0000-0000-000012150000}"/>
    <cellStyle name="Normal 31 2 2 2 4" xfId="9176" xr:uid="{00000000-0005-0000-0000-000013150000}"/>
    <cellStyle name="Normal 31 2 2 2 5" xfId="13199" xr:uid="{00000000-0005-0000-0000-000014150000}"/>
    <cellStyle name="Normal 31 2 2 2 6" xfId="15037" xr:uid="{00000000-0005-0000-0000-000015150000}"/>
    <cellStyle name="Normal 31 2 2 2 7" xfId="16792" xr:uid="{00000000-0005-0000-0000-000016150000}"/>
    <cellStyle name="Normal 31 2 2 2 8" xfId="18696" xr:uid="{00000000-0005-0000-0000-000017150000}"/>
    <cellStyle name="Normal 31 2 2 2_5h_Finance" xfId="5541" xr:uid="{00000000-0005-0000-0000-000018150000}"/>
    <cellStyle name="Normal 31 2 2 3" xfId="1274" xr:uid="{00000000-0005-0000-0000-000019150000}"/>
    <cellStyle name="Normal 31 2 2 3 2" xfId="2096" xr:uid="{00000000-0005-0000-0000-00001A150000}"/>
    <cellStyle name="Normal 31 2 2 3 2 2" xfId="4001" xr:uid="{00000000-0005-0000-0000-00001B150000}"/>
    <cellStyle name="Normal 31 2 2 3 2 2 2" xfId="12168" xr:uid="{00000000-0005-0000-0000-00001C150000}"/>
    <cellStyle name="Normal 31 2 2 3 2 2_5h_Finance" xfId="5547" xr:uid="{00000000-0005-0000-0000-00001D150000}"/>
    <cellStyle name="Normal 31 2 2 3 2 3" xfId="10264" xr:uid="{00000000-0005-0000-0000-00001E150000}"/>
    <cellStyle name="Normal 31 2 2 3 2 4" xfId="14290" xr:uid="{00000000-0005-0000-0000-00001F150000}"/>
    <cellStyle name="Normal 31 2 2 3 2 5" xfId="16129" xr:uid="{00000000-0005-0000-0000-000020150000}"/>
    <cellStyle name="Normal 31 2 2 3 2 6" xfId="17880" xr:uid="{00000000-0005-0000-0000-000021150000}"/>
    <cellStyle name="Normal 31 2 2 3 2 7" xfId="19784" xr:uid="{00000000-0005-0000-0000-000022150000}"/>
    <cellStyle name="Normal 31 2 2 3 2_5h_Finance" xfId="5546" xr:uid="{00000000-0005-0000-0000-000023150000}"/>
    <cellStyle name="Normal 31 2 2 3 3" xfId="3185" xr:uid="{00000000-0005-0000-0000-000024150000}"/>
    <cellStyle name="Normal 31 2 2 3 3 2" xfId="11352" xr:uid="{00000000-0005-0000-0000-000025150000}"/>
    <cellStyle name="Normal 31 2 2 3 3_5h_Finance" xfId="5548" xr:uid="{00000000-0005-0000-0000-000026150000}"/>
    <cellStyle name="Normal 31 2 2 3 4" xfId="9448" xr:uid="{00000000-0005-0000-0000-000027150000}"/>
    <cellStyle name="Normal 31 2 2 3 5" xfId="13471" xr:uid="{00000000-0005-0000-0000-000028150000}"/>
    <cellStyle name="Normal 31 2 2 3 6" xfId="15309" xr:uid="{00000000-0005-0000-0000-000029150000}"/>
    <cellStyle name="Normal 31 2 2 3 7" xfId="17064" xr:uid="{00000000-0005-0000-0000-00002A150000}"/>
    <cellStyle name="Normal 31 2 2 3 8" xfId="18968" xr:uid="{00000000-0005-0000-0000-00002B150000}"/>
    <cellStyle name="Normal 31 2 2 3_5h_Finance" xfId="5545" xr:uid="{00000000-0005-0000-0000-00002C150000}"/>
    <cellStyle name="Normal 31 2 2 4" xfId="1546" xr:uid="{00000000-0005-0000-0000-00002D150000}"/>
    <cellStyle name="Normal 31 2 2 4 2" xfId="3457" xr:uid="{00000000-0005-0000-0000-00002E150000}"/>
    <cellStyle name="Normal 31 2 2 4 2 2" xfId="11624" xr:uid="{00000000-0005-0000-0000-00002F150000}"/>
    <cellStyle name="Normal 31 2 2 4 2_5h_Finance" xfId="5550" xr:uid="{00000000-0005-0000-0000-000030150000}"/>
    <cellStyle name="Normal 31 2 2 4 3" xfId="9720" xr:uid="{00000000-0005-0000-0000-000031150000}"/>
    <cellStyle name="Normal 31 2 2 4 4" xfId="13743" xr:uid="{00000000-0005-0000-0000-000032150000}"/>
    <cellStyle name="Normal 31 2 2 4 5" xfId="15581" xr:uid="{00000000-0005-0000-0000-000033150000}"/>
    <cellStyle name="Normal 31 2 2 4 6" xfId="17336" xr:uid="{00000000-0005-0000-0000-000034150000}"/>
    <cellStyle name="Normal 31 2 2 4 7" xfId="19240" xr:uid="{00000000-0005-0000-0000-000035150000}"/>
    <cellStyle name="Normal 31 2 2 4_5h_Finance" xfId="5549" xr:uid="{00000000-0005-0000-0000-000036150000}"/>
    <cellStyle name="Normal 31 2 2 5" xfId="2369" xr:uid="{00000000-0005-0000-0000-000037150000}"/>
    <cellStyle name="Normal 31 2 2 5 2" xfId="4273" xr:uid="{00000000-0005-0000-0000-000038150000}"/>
    <cellStyle name="Normal 31 2 2 5 2 2" xfId="12440" xr:uid="{00000000-0005-0000-0000-000039150000}"/>
    <cellStyle name="Normal 31 2 2 5 2_5h_Finance" xfId="5552" xr:uid="{00000000-0005-0000-0000-00003A150000}"/>
    <cellStyle name="Normal 31 2 2 5 3" xfId="10536" xr:uid="{00000000-0005-0000-0000-00003B150000}"/>
    <cellStyle name="Normal 31 2 2 5 4" xfId="14562" xr:uid="{00000000-0005-0000-0000-00003C150000}"/>
    <cellStyle name="Normal 31 2 2 5 5" xfId="16402" xr:uid="{00000000-0005-0000-0000-00003D150000}"/>
    <cellStyle name="Normal 31 2 2 5 6" xfId="18152" xr:uid="{00000000-0005-0000-0000-00003E150000}"/>
    <cellStyle name="Normal 31 2 2 5 7" xfId="20056" xr:uid="{00000000-0005-0000-0000-00003F150000}"/>
    <cellStyle name="Normal 31 2 2 5_5h_Finance" xfId="5551" xr:uid="{00000000-0005-0000-0000-000040150000}"/>
    <cellStyle name="Normal 31 2 2 6" xfId="2641" xr:uid="{00000000-0005-0000-0000-000041150000}"/>
    <cellStyle name="Normal 31 2 2 6 2" xfId="10808" xr:uid="{00000000-0005-0000-0000-000042150000}"/>
    <cellStyle name="Normal 31 2 2 6_5h_Finance" xfId="5553" xr:uid="{00000000-0005-0000-0000-000043150000}"/>
    <cellStyle name="Normal 31 2 2 7" xfId="8904" xr:uid="{00000000-0005-0000-0000-000044150000}"/>
    <cellStyle name="Normal 31 2 2 8" xfId="12861" xr:uid="{00000000-0005-0000-0000-000045150000}"/>
    <cellStyle name="Normal 31 2 2 9" xfId="14747" xr:uid="{00000000-0005-0000-0000-000046150000}"/>
    <cellStyle name="Normal 31 2 2_5h_Finance" xfId="5540" xr:uid="{00000000-0005-0000-0000-000047150000}"/>
    <cellStyle name="Normal 31 2 3" xfId="866" xr:uid="{00000000-0005-0000-0000-000048150000}"/>
    <cellStyle name="Normal 31 2 3 2" xfId="1688" xr:uid="{00000000-0005-0000-0000-000049150000}"/>
    <cellStyle name="Normal 31 2 3 2 2" xfId="3593" xr:uid="{00000000-0005-0000-0000-00004A150000}"/>
    <cellStyle name="Normal 31 2 3 2 2 2" xfId="11760" xr:uid="{00000000-0005-0000-0000-00004B150000}"/>
    <cellStyle name="Normal 31 2 3 2 2_5h_Finance" xfId="5556" xr:uid="{00000000-0005-0000-0000-00004C150000}"/>
    <cellStyle name="Normal 31 2 3 2 3" xfId="9856" xr:uid="{00000000-0005-0000-0000-00004D150000}"/>
    <cellStyle name="Normal 31 2 3 2 4" xfId="13882" xr:uid="{00000000-0005-0000-0000-00004E150000}"/>
    <cellStyle name="Normal 31 2 3 2 5" xfId="15721" xr:uid="{00000000-0005-0000-0000-00004F150000}"/>
    <cellStyle name="Normal 31 2 3 2 6" xfId="17472" xr:uid="{00000000-0005-0000-0000-000050150000}"/>
    <cellStyle name="Normal 31 2 3 2 7" xfId="19376" xr:uid="{00000000-0005-0000-0000-000051150000}"/>
    <cellStyle name="Normal 31 2 3 2_5h_Finance" xfId="5555" xr:uid="{00000000-0005-0000-0000-000052150000}"/>
    <cellStyle name="Normal 31 2 3 3" xfId="2777" xr:uid="{00000000-0005-0000-0000-000053150000}"/>
    <cellStyle name="Normal 31 2 3 3 2" xfId="10944" xr:uid="{00000000-0005-0000-0000-000054150000}"/>
    <cellStyle name="Normal 31 2 3 3_5h_Finance" xfId="5557" xr:uid="{00000000-0005-0000-0000-000055150000}"/>
    <cellStyle name="Normal 31 2 3 4" xfId="9040" xr:uid="{00000000-0005-0000-0000-000056150000}"/>
    <cellStyle name="Normal 31 2 3 5" xfId="13063" xr:uid="{00000000-0005-0000-0000-000057150000}"/>
    <cellStyle name="Normal 31 2 3 6" xfId="14901" xr:uid="{00000000-0005-0000-0000-000058150000}"/>
    <cellStyle name="Normal 31 2 3 7" xfId="16656" xr:uid="{00000000-0005-0000-0000-000059150000}"/>
    <cellStyle name="Normal 31 2 3 8" xfId="18560" xr:uid="{00000000-0005-0000-0000-00005A150000}"/>
    <cellStyle name="Normal 31 2 3_5h_Finance" xfId="5554" xr:uid="{00000000-0005-0000-0000-00005B150000}"/>
    <cellStyle name="Normal 31 2 4" xfId="1138" xr:uid="{00000000-0005-0000-0000-00005C150000}"/>
    <cellStyle name="Normal 31 2 4 2" xfId="1960" xr:uid="{00000000-0005-0000-0000-00005D150000}"/>
    <cellStyle name="Normal 31 2 4 2 2" xfId="3865" xr:uid="{00000000-0005-0000-0000-00005E150000}"/>
    <cellStyle name="Normal 31 2 4 2 2 2" xfId="12032" xr:uid="{00000000-0005-0000-0000-00005F150000}"/>
    <cellStyle name="Normal 31 2 4 2 2_5h_Finance" xfId="5560" xr:uid="{00000000-0005-0000-0000-000060150000}"/>
    <cellStyle name="Normal 31 2 4 2 3" xfId="10128" xr:uid="{00000000-0005-0000-0000-000061150000}"/>
    <cellStyle name="Normal 31 2 4 2 4" xfId="14154" xr:uid="{00000000-0005-0000-0000-000062150000}"/>
    <cellStyle name="Normal 31 2 4 2 5" xfId="15993" xr:uid="{00000000-0005-0000-0000-000063150000}"/>
    <cellStyle name="Normal 31 2 4 2 6" xfId="17744" xr:uid="{00000000-0005-0000-0000-000064150000}"/>
    <cellStyle name="Normal 31 2 4 2 7" xfId="19648" xr:uid="{00000000-0005-0000-0000-000065150000}"/>
    <cellStyle name="Normal 31 2 4 2_5h_Finance" xfId="5559" xr:uid="{00000000-0005-0000-0000-000066150000}"/>
    <cellStyle name="Normal 31 2 4 3" xfId="3049" xr:uid="{00000000-0005-0000-0000-000067150000}"/>
    <cellStyle name="Normal 31 2 4 3 2" xfId="11216" xr:uid="{00000000-0005-0000-0000-000068150000}"/>
    <cellStyle name="Normal 31 2 4 3_5h_Finance" xfId="5561" xr:uid="{00000000-0005-0000-0000-000069150000}"/>
    <cellStyle name="Normal 31 2 4 4" xfId="9312" xr:uid="{00000000-0005-0000-0000-00006A150000}"/>
    <cellStyle name="Normal 31 2 4 5" xfId="13335" xr:uid="{00000000-0005-0000-0000-00006B150000}"/>
    <cellStyle name="Normal 31 2 4 6" xfId="15173" xr:uid="{00000000-0005-0000-0000-00006C150000}"/>
    <cellStyle name="Normal 31 2 4 7" xfId="16928" xr:uid="{00000000-0005-0000-0000-00006D150000}"/>
    <cellStyle name="Normal 31 2 4 8" xfId="18832" xr:uid="{00000000-0005-0000-0000-00006E150000}"/>
    <cellStyle name="Normal 31 2 4_5h_Finance" xfId="5558" xr:uid="{00000000-0005-0000-0000-00006F150000}"/>
    <cellStyle name="Normal 31 2 5" xfId="1410" xr:uid="{00000000-0005-0000-0000-000070150000}"/>
    <cellStyle name="Normal 31 2 5 2" xfId="3321" xr:uid="{00000000-0005-0000-0000-000071150000}"/>
    <cellStyle name="Normal 31 2 5 2 2" xfId="11488" xr:uid="{00000000-0005-0000-0000-000072150000}"/>
    <cellStyle name="Normal 31 2 5 2_5h_Finance" xfId="5563" xr:uid="{00000000-0005-0000-0000-000073150000}"/>
    <cellStyle name="Normal 31 2 5 3" xfId="9584" xr:uid="{00000000-0005-0000-0000-000074150000}"/>
    <cellStyle name="Normal 31 2 5 4" xfId="13607" xr:uid="{00000000-0005-0000-0000-000075150000}"/>
    <cellStyle name="Normal 31 2 5 5" xfId="15445" xr:uid="{00000000-0005-0000-0000-000076150000}"/>
    <cellStyle name="Normal 31 2 5 6" xfId="17200" xr:uid="{00000000-0005-0000-0000-000077150000}"/>
    <cellStyle name="Normal 31 2 5 7" xfId="19104" xr:uid="{00000000-0005-0000-0000-000078150000}"/>
    <cellStyle name="Normal 31 2 5_5h_Finance" xfId="5562" xr:uid="{00000000-0005-0000-0000-000079150000}"/>
    <cellStyle name="Normal 31 2 6" xfId="2233" xr:uid="{00000000-0005-0000-0000-00007A150000}"/>
    <cellStyle name="Normal 31 2 6 2" xfId="4137" xr:uid="{00000000-0005-0000-0000-00007B150000}"/>
    <cellStyle name="Normal 31 2 6 2 2" xfId="12304" xr:uid="{00000000-0005-0000-0000-00007C150000}"/>
    <cellStyle name="Normal 31 2 6 2_5h_Finance" xfId="5565" xr:uid="{00000000-0005-0000-0000-00007D150000}"/>
    <cellStyle name="Normal 31 2 6 3" xfId="10400" xr:uid="{00000000-0005-0000-0000-00007E150000}"/>
    <cellStyle name="Normal 31 2 6 4" xfId="14426" xr:uid="{00000000-0005-0000-0000-00007F150000}"/>
    <cellStyle name="Normal 31 2 6 5" xfId="16266" xr:uid="{00000000-0005-0000-0000-000080150000}"/>
    <cellStyle name="Normal 31 2 6 6" xfId="18016" xr:uid="{00000000-0005-0000-0000-000081150000}"/>
    <cellStyle name="Normal 31 2 6 7" xfId="19920" xr:uid="{00000000-0005-0000-0000-000082150000}"/>
    <cellStyle name="Normal 31 2 6_5h_Finance" xfId="5564" xr:uid="{00000000-0005-0000-0000-000083150000}"/>
    <cellStyle name="Normal 31 2 7" xfId="517" xr:uid="{00000000-0005-0000-0000-000084150000}"/>
    <cellStyle name="Normal 31 2 7 2" xfId="8768" xr:uid="{00000000-0005-0000-0000-000085150000}"/>
    <cellStyle name="Normal 31 2 7_5h_Finance" xfId="5566" xr:uid="{00000000-0005-0000-0000-000086150000}"/>
    <cellStyle name="Normal 31 2 8" xfId="2505" xr:uid="{00000000-0005-0000-0000-000087150000}"/>
    <cellStyle name="Normal 31 2 8 2" xfId="10672" xr:uid="{00000000-0005-0000-0000-000088150000}"/>
    <cellStyle name="Normal 31 2 8_5h_Finance" xfId="5567" xr:uid="{00000000-0005-0000-0000-000089150000}"/>
    <cellStyle name="Normal 31 2 9" xfId="4409" xr:uid="{00000000-0005-0000-0000-00008A150000}"/>
    <cellStyle name="Normal 31 2 9 2" xfId="12576" xr:uid="{00000000-0005-0000-0000-00008B150000}"/>
    <cellStyle name="Normal 31 2 9_5h_Finance" xfId="5568" xr:uid="{00000000-0005-0000-0000-00008C150000}"/>
    <cellStyle name="Normal 31 2_5h_Finance" xfId="5539" xr:uid="{00000000-0005-0000-0000-00008D150000}"/>
    <cellStyle name="Normal 31 3" xfId="174" xr:uid="{00000000-0005-0000-0000-00008E150000}"/>
    <cellStyle name="Normal 31 3 10" xfId="16452" xr:uid="{00000000-0005-0000-0000-00008F150000}"/>
    <cellStyle name="Normal 31 3 11" xfId="18356" xr:uid="{00000000-0005-0000-0000-000090150000}"/>
    <cellStyle name="Normal 31 3 12" xfId="585" xr:uid="{00000000-0005-0000-0000-000091150000}"/>
    <cellStyle name="Normal 31 3 2" xfId="934" xr:uid="{00000000-0005-0000-0000-000092150000}"/>
    <cellStyle name="Normal 31 3 2 2" xfId="1756" xr:uid="{00000000-0005-0000-0000-000093150000}"/>
    <cellStyle name="Normal 31 3 2 2 2" xfId="3661" xr:uid="{00000000-0005-0000-0000-000094150000}"/>
    <cellStyle name="Normal 31 3 2 2 2 2" xfId="11828" xr:uid="{00000000-0005-0000-0000-000095150000}"/>
    <cellStyle name="Normal 31 3 2 2 2_5h_Finance" xfId="5572" xr:uid="{00000000-0005-0000-0000-000096150000}"/>
    <cellStyle name="Normal 31 3 2 2 3" xfId="9924" xr:uid="{00000000-0005-0000-0000-000097150000}"/>
    <cellStyle name="Normal 31 3 2 2 4" xfId="13950" xr:uid="{00000000-0005-0000-0000-000098150000}"/>
    <cellStyle name="Normal 31 3 2 2 5" xfId="15789" xr:uid="{00000000-0005-0000-0000-000099150000}"/>
    <cellStyle name="Normal 31 3 2 2 6" xfId="17540" xr:uid="{00000000-0005-0000-0000-00009A150000}"/>
    <cellStyle name="Normal 31 3 2 2 7" xfId="19444" xr:uid="{00000000-0005-0000-0000-00009B150000}"/>
    <cellStyle name="Normal 31 3 2 2_5h_Finance" xfId="5571" xr:uid="{00000000-0005-0000-0000-00009C150000}"/>
    <cellStyle name="Normal 31 3 2 3" xfId="2845" xr:uid="{00000000-0005-0000-0000-00009D150000}"/>
    <cellStyle name="Normal 31 3 2 3 2" xfId="11012" xr:uid="{00000000-0005-0000-0000-00009E150000}"/>
    <cellStyle name="Normal 31 3 2 3_5h_Finance" xfId="5573" xr:uid="{00000000-0005-0000-0000-00009F150000}"/>
    <cellStyle name="Normal 31 3 2 4" xfId="9108" xr:uid="{00000000-0005-0000-0000-0000A0150000}"/>
    <cellStyle name="Normal 31 3 2 5" xfId="13131" xr:uid="{00000000-0005-0000-0000-0000A1150000}"/>
    <cellStyle name="Normal 31 3 2 6" xfId="14969" xr:uid="{00000000-0005-0000-0000-0000A2150000}"/>
    <cellStyle name="Normal 31 3 2 7" xfId="16724" xr:uid="{00000000-0005-0000-0000-0000A3150000}"/>
    <cellStyle name="Normal 31 3 2 8" xfId="18628" xr:uid="{00000000-0005-0000-0000-0000A4150000}"/>
    <cellStyle name="Normal 31 3 2_5h_Finance" xfId="5570" xr:uid="{00000000-0005-0000-0000-0000A5150000}"/>
    <cellStyle name="Normal 31 3 3" xfId="1206" xr:uid="{00000000-0005-0000-0000-0000A6150000}"/>
    <cellStyle name="Normal 31 3 3 2" xfId="2028" xr:uid="{00000000-0005-0000-0000-0000A7150000}"/>
    <cellStyle name="Normal 31 3 3 2 2" xfId="3933" xr:uid="{00000000-0005-0000-0000-0000A8150000}"/>
    <cellStyle name="Normal 31 3 3 2 2 2" xfId="12100" xr:uid="{00000000-0005-0000-0000-0000A9150000}"/>
    <cellStyle name="Normal 31 3 3 2 2_5h_Finance" xfId="5576" xr:uid="{00000000-0005-0000-0000-0000AA150000}"/>
    <cellStyle name="Normal 31 3 3 2 3" xfId="10196" xr:uid="{00000000-0005-0000-0000-0000AB150000}"/>
    <cellStyle name="Normal 31 3 3 2 4" xfId="14222" xr:uid="{00000000-0005-0000-0000-0000AC150000}"/>
    <cellStyle name="Normal 31 3 3 2 5" xfId="16061" xr:uid="{00000000-0005-0000-0000-0000AD150000}"/>
    <cellStyle name="Normal 31 3 3 2 6" xfId="17812" xr:uid="{00000000-0005-0000-0000-0000AE150000}"/>
    <cellStyle name="Normal 31 3 3 2 7" xfId="19716" xr:uid="{00000000-0005-0000-0000-0000AF150000}"/>
    <cellStyle name="Normal 31 3 3 2_5h_Finance" xfId="5575" xr:uid="{00000000-0005-0000-0000-0000B0150000}"/>
    <cellStyle name="Normal 31 3 3 3" xfId="3117" xr:uid="{00000000-0005-0000-0000-0000B1150000}"/>
    <cellStyle name="Normal 31 3 3 3 2" xfId="11284" xr:uid="{00000000-0005-0000-0000-0000B2150000}"/>
    <cellStyle name="Normal 31 3 3 3_5h_Finance" xfId="5577" xr:uid="{00000000-0005-0000-0000-0000B3150000}"/>
    <cellStyle name="Normal 31 3 3 4" xfId="9380" xr:uid="{00000000-0005-0000-0000-0000B4150000}"/>
    <cellStyle name="Normal 31 3 3 5" xfId="13403" xr:uid="{00000000-0005-0000-0000-0000B5150000}"/>
    <cellStyle name="Normal 31 3 3 6" xfId="15241" xr:uid="{00000000-0005-0000-0000-0000B6150000}"/>
    <cellStyle name="Normal 31 3 3 7" xfId="16996" xr:uid="{00000000-0005-0000-0000-0000B7150000}"/>
    <cellStyle name="Normal 31 3 3 8" xfId="18900" xr:uid="{00000000-0005-0000-0000-0000B8150000}"/>
    <cellStyle name="Normal 31 3 3_5h_Finance" xfId="5574" xr:uid="{00000000-0005-0000-0000-0000B9150000}"/>
    <cellStyle name="Normal 31 3 4" xfId="1478" xr:uid="{00000000-0005-0000-0000-0000BA150000}"/>
    <cellStyle name="Normal 31 3 4 2" xfId="3389" xr:uid="{00000000-0005-0000-0000-0000BB150000}"/>
    <cellStyle name="Normal 31 3 4 2 2" xfId="11556" xr:uid="{00000000-0005-0000-0000-0000BC150000}"/>
    <cellStyle name="Normal 31 3 4 2_5h_Finance" xfId="5579" xr:uid="{00000000-0005-0000-0000-0000BD150000}"/>
    <cellStyle name="Normal 31 3 4 3" xfId="9652" xr:uid="{00000000-0005-0000-0000-0000BE150000}"/>
    <cellStyle name="Normal 31 3 4 4" xfId="13675" xr:uid="{00000000-0005-0000-0000-0000BF150000}"/>
    <cellStyle name="Normal 31 3 4 5" xfId="15513" xr:uid="{00000000-0005-0000-0000-0000C0150000}"/>
    <cellStyle name="Normal 31 3 4 6" xfId="17268" xr:uid="{00000000-0005-0000-0000-0000C1150000}"/>
    <cellStyle name="Normal 31 3 4 7" xfId="19172" xr:uid="{00000000-0005-0000-0000-0000C2150000}"/>
    <cellStyle name="Normal 31 3 4_5h_Finance" xfId="5578" xr:uid="{00000000-0005-0000-0000-0000C3150000}"/>
    <cellStyle name="Normal 31 3 5" xfId="2301" xr:uid="{00000000-0005-0000-0000-0000C4150000}"/>
    <cellStyle name="Normal 31 3 5 2" xfId="4205" xr:uid="{00000000-0005-0000-0000-0000C5150000}"/>
    <cellStyle name="Normal 31 3 5 2 2" xfId="12372" xr:uid="{00000000-0005-0000-0000-0000C6150000}"/>
    <cellStyle name="Normal 31 3 5 2_5h_Finance" xfId="5581" xr:uid="{00000000-0005-0000-0000-0000C7150000}"/>
    <cellStyle name="Normal 31 3 5 3" xfId="10468" xr:uid="{00000000-0005-0000-0000-0000C8150000}"/>
    <cellStyle name="Normal 31 3 5 4" xfId="14494" xr:uid="{00000000-0005-0000-0000-0000C9150000}"/>
    <cellStyle name="Normal 31 3 5 5" xfId="16334" xr:uid="{00000000-0005-0000-0000-0000CA150000}"/>
    <cellStyle name="Normal 31 3 5 6" xfId="18084" xr:uid="{00000000-0005-0000-0000-0000CB150000}"/>
    <cellStyle name="Normal 31 3 5 7" xfId="19988" xr:uid="{00000000-0005-0000-0000-0000CC150000}"/>
    <cellStyle name="Normal 31 3 5_5h_Finance" xfId="5580" xr:uid="{00000000-0005-0000-0000-0000CD150000}"/>
    <cellStyle name="Normal 31 3 6" xfId="2573" xr:uid="{00000000-0005-0000-0000-0000CE150000}"/>
    <cellStyle name="Normal 31 3 6 2" xfId="10740" xr:uid="{00000000-0005-0000-0000-0000CF150000}"/>
    <cellStyle name="Normal 31 3 6_5h_Finance" xfId="5582" xr:uid="{00000000-0005-0000-0000-0000D0150000}"/>
    <cellStyle name="Normal 31 3 7" xfId="8836" xr:uid="{00000000-0005-0000-0000-0000D1150000}"/>
    <cellStyle name="Normal 31 3 8" xfId="12793" xr:uid="{00000000-0005-0000-0000-0000D2150000}"/>
    <cellStyle name="Normal 31 3 9" xfId="14679" xr:uid="{00000000-0005-0000-0000-0000D3150000}"/>
    <cellStyle name="Normal 31 3_5h_Finance" xfId="5569" xr:uid="{00000000-0005-0000-0000-0000D4150000}"/>
    <cellStyle name="Normal 31 4" xfId="798" xr:uid="{00000000-0005-0000-0000-0000D5150000}"/>
    <cellStyle name="Normal 31 4 2" xfId="1620" xr:uid="{00000000-0005-0000-0000-0000D6150000}"/>
    <cellStyle name="Normal 31 4 2 2" xfId="3525" xr:uid="{00000000-0005-0000-0000-0000D7150000}"/>
    <cellStyle name="Normal 31 4 2 2 2" xfId="11692" xr:uid="{00000000-0005-0000-0000-0000D8150000}"/>
    <cellStyle name="Normal 31 4 2 2_5h_Finance" xfId="5585" xr:uid="{00000000-0005-0000-0000-0000D9150000}"/>
    <cellStyle name="Normal 31 4 2 3" xfId="9788" xr:uid="{00000000-0005-0000-0000-0000DA150000}"/>
    <cellStyle name="Normal 31 4 2 4" xfId="13814" xr:uid="{00000000-0005-0000-0000-0000DB150000}"/>
    <cellStyle name="Normal 31 4 2 5" xfId="15653" xr:uid="{00000000-0005-0000-0000-0000DC150000}"/>
    <cellStyle name="Normal 31 4 2 6" xfId="17404" xr:uid="{00000000-0005-0000-0000-0000DD150000}"/>
    <cellStyle name="Normal 31 4 2 7" xfId="19308" xr:uid="{00000000-0005-0000-0000-0000DE150000}"/>
    <cellStyle name="Normal 31 4 2_5h_Finance" xfId="5584" xr:uid="{00000000-0005-0000-0000-0000DF150000}"/>
    <cellStyle name="Normal 31 4 3" xfId="2709" xr:uid="{00000000-0005-0000-0000-0000E0150000}"/>
    <cellStyle name="Normal 31 4 3 2" xfId="10876" xr:uid="{00000000-0005-0000-0000-0000E1150000}"/>
    <cellStyle name="Normal 31 4 3_5h_Finance" xfId="5586" xr:uid="{00000000-0005-0000-0000-0000E2150000}"/>
    <cellStyle name="Normal 31 4 4" xfId="8972" xr:uid="{00000000-0005-0000-0000-0000E3150000}"/>
    <cellStyle name="Normal 31 4 5" xfId="12995" xr:uid="{00000000-0005-0000-0000-0000E4150000}"/>
    <cellStyle name="Normal 31 4 6" xfId="14833" xr:uid="{00000000-0005-0000-0000-0000E5150000}"/>
    <cellStyle name="Normal 31 4 7" xfId="16588" xr:uid="{00000000-0005-0000-0000-0000E6150000}"/>
    <cellStyle name="Normal 31 4 8" xfId="18492" xr:uid="{00000000-0005-0000-0000-0000E7150000}"/>
    <cellStyle name="Normal 31 4_5h_Finance" xfId="5583" xr:uid="{00000000-0005-0000-0000-0000E8150000}"/>
    <cellStyle name="Normal 31 5" xfId="1070" xr:uid="{00000000-0005-0000-0000-0000E9150000}"/>
    <cellStyle name="Normal 31 5 2" xfId="1892" xr:uid="{00000000-0005-0000-0000-0000EA150000}"/>
    <cellStyle name="Normal 31 5 2 2" xfId="3797" xr:uid="{00000000-0005-0000-0000-0000EB150000}"/>
    <cellStyle name="Normal 31 5 2 2 2" xfId="11964" xr:uid="{00000000-0005-0000-0000-0000EC150000}"/>
    <cellStyle name="Normal 31 5 2 2_5h_Finance" xfId="5589" xr:uid="{00000000-0005-0000-0000-0000ED150000}"/>
    <cellStyle name="Normal 31 5 2 3" xfId="10060" xr:uid="{00000000-0005-0000-0000-0000EE150000}"/>
    <cellStyle name="Normal 31 5 2 4" xfId="14086" xr:uid="{00000000-0005-0000-0000-0000EF150000}"/>
    <cellStyle name="Normal 31 5 2 5" xfId="15925" xr:uid="{00000000-0005-0000-0000-0000F0150000}"/>
    <cellStyle name="Normal 31 5 2 6" xfId="17676" xr:uid="{00000000-0005-0000-0000-0000F1150000}"/>
    <cellStyle name="Normal 31 5 2 7" xfId="19580" xr:uid="{00000000-0005-0000-0000-0000F2150000}"/>
    <cellStyle name="Normal 31 5 2_5h_Finance" xfId="5588" xr:uid="{00000000-0005-0000-0000-0000F3150000}"/>
    <cellStyle name="Normal 31 5 3" xfId="2981" xr:uid="{00000000-0005-0000-0000-0000F4150000}"/>
    <cellStyle name="Normal 31 5 3 2" xfId="11148" xr:uid="{00000000-0005-0000-0000-0000F5150000}"/>
    <cellStyle name="Normal 31 5 3_5h_Finance" xfId="5590" xr:uid="{00000000-0005-0000-0000-0000F6150000}"/>
    <cellStyle name="Normal 31 5 4" xfId="9244" xr:uid="{00000000-0005-0000-0000-0000F7150000}"/>
    <cellStyle name="Normal 31 5 5" xfId="13267" xr:uid="{00000000-0005-0000-0000-0000F8150000}"/>
    <cellStyle name="Normal 31 5 6" xfId="15105" xr:uid="{00000000-0005-0000-0000-0000F9150000}"/>
    <cellStyle name="Normal 31 5 7" xfId="16860" xr:uid="{00000000-0005-0000-0000-0000FA150000}"/>
    <cellStyle name="Normal 31 5 8" xfId="18764" xr:uid="{00000000-0005-0000-0000-0000FB150000}"/>
    <cellStyle name="Normal 31 5_5h_Finance" xfId="5587" xr:uid="{00000000-0005-0000-0000-0000FC150000}"/>
    <cellStyle name="Normal 31 6" xfId="1342" xr:uid="{00000000-0005-0000-0000-0000FD150000}"/>
    <cellStyle name="Normal 31 6 2" xfId="3253" xr:uid="{00000000-0005-0000-0000-0000FE150000}"/>
    <cellStyle name="Normal 31 6 2 2" xfId="11420" xr:uid="{00000000-0005-0000-0000-0000FF150000}"/>
    <cellStyle name="Normal 31 6 2_5h_Finance" xfId="5592" xr:uid="{00000000-0005-0000-0000-000000160000}"/>
    <cellStyle name="Normal 31 6 3" xfId="9516" xr:uid="{00000000-0005-0000-0000-000001160000}"/>
    <cellStyle name="Normal 31 6 4" xfId="13539" xr:uid="{00000000-0005-0000-0000-000002160000}"/>
    <cellStyle name="Normal 31 6 5" xfId="15377" xr:uid="{00000000-0005-0000-0000-000003160000}"/>
    <cellStyle name="Normal 31 6 6" xfId="17132" xr:uid="{00000000-0005-0000-0000-000004160000}"/>
    <cellStyle name="Normal 31 6 7" xfId="19036" xr:uid="{00000000-0005-0000-0000-000005160000}"/>
    <cellStyle name="Normal 31 6_5h_Finance" xfId="5591" xr:uid="{00000000-0005-0000-0000-000006160000}"/>
    <cellStyle name="Normal 31 7" xfId="2165" xr:uid="{00000000-0005-0000-0000-000007160000}"/>
    <cellStyle name="Normal 31 7 2" xfId="4069" xr:uid="{00000000-0005-0000-0000-000008160000}"/>
    <cellStyle name="Normal 31 7 2 2" xfId="12236" xr:uid="{00000000-0005-0000-0000-000009160000}"/>
    <cellStyle name="Normal 31 7 2_5h_Finance" xfId="5594" xr:uid="{00000000-0005-0000-0000-00000A160000}"/>
    <cellStyle name="Normal 31 7 3" xfId="10332" xr:uid="{00000000-0005-0000-0000-00000B160000}"/>
    <cellStyle name="Normal 31 7 4" xfId="14358" xr:uid="{00000000-0005-0000-0000-00000C160000}"/>
    <cellStyle name="Normal 31 7 5" xfId="16198" xr:uid="{00000000-0005-0000-0000-00000D160000}"/>
    <cellStyle name="Normal 31 7 6" xfId="17948" xr:uid="{00000000-0005-0000-0000-00000E160000}"/>
    <cellStyle name="Normal 31 7 7" xfId="19852" xr:uid="{00000000-0005-0000-0000-00000F160000}"/>
    <cellStyle name="Normal 31 7_5h_Finance" xfId="5593" xr:uid="{00000000-0005-0000-0000-000010160000}"/>
    <cellStyle name="Normal 31 8" xfId="449" xr:uid="{00000000-0005-0000-0000-000011160000}"/>
    <cellStyle name="Normal 31 8 2" xfId="8700" xr:uid="{00000000-0005-0000-0000-000012160000}"/>
    <cellStyle name="Normal 31 8_5h_Finance" xfId="5595" xr:uid="{00000000-0005-0000-0000-000013160000}"/>
    <cellStyle name="Normal 31 9" xfId="2437" xr:uid="{00000000-0005-0000-0000-000014160000}"/>
    <cellStyle name="Normal 31 9 2" xfId="10604" xr:uid="{00000000-0005-0000-0000-000015160000}"/>
    <cellStyle name="Normal 31 9_5h_Finance" xfId="5596" xr:uid="{00000000-0005-0000-0000-000016160000}"/>
    <cellStyle name="Normal 31_5h_Finance" xfId="5537" xr:uid="{00000000-0005-0000-0000-000017160000}"/>
    <cellStyle name="Normal 32" xfId="43" xr:uid="{00000000-0005-0000-0000-000018160000}"/>
    <cellStyle name="Normal 32 10" xfId="4346" xr:uid="{00000000-0005-0000-0000-000019160000}"/>
    <cellStyle name="Normal 32 10 2" xfId="12513" xr:uid="{00000000-0005-0000-0000-00001A160000}"/>
    <cellStyle name="Normal 32 10_5h_Finance" xfId="5598" xr:uid="{00000000-0005-0000-0000-00001B160000}"/>
    <cellStyle name="Normal 32 11" xfId="8569" xr:uid="{00000000-0005-0000-0000-00001C160000}"/>
    <cellStyle name="Normal 32 12" xfId="12661" xr:uid="{00000000-0005-0000-0000-00001D160000}"/>
    <cellStyle name="Normal 32 13" xfId="12967" xr:uid="{00000000-0005-0000-0000-00001E160000}"/>
    <cellStyle name="Normal 32 14" xfId="14649" xr:uid="{00000000-0005-0000-0000-00001F160000}"/>
    <cellStyle name="Normal 32 15" xfId="18225" xr:uid="{00000000-0005-0000-0000-000020160000}"/>
    <cellStyle name="Normal 32 16" xfId="315" xr:uid="{00000000-0005-0000-0000-000021160000}"/>
    <cellStyle name="Normal 32 2" xfId="111" xr:uid="{00000000-0005-0000-0000-000022160000}"/>
    <cellStyle name="Normal 32 2 10" xfId="8637" xr:uid="{00000000-0005-0000-0000-000023160000}"/>
    <cellStyle name="Normal 32 2 11" xfId="12729" xr:uid="{00000000-0005-0000-0000-000024160000}"/>
    <cellStyle name="Normal 32 2 12" xfId="18293" xr:uid="{00000000-0005-0000-0000-000025160000}"/>
    <cellStyle name="Normal 32 2 13" xfId="384" xr:uid="{00000000-0005-0000-0000-000026160000}"/>
    <cellStyle name="Normal 32 2 2" xfId="247" xr:uid="{00000000-0005-0000-0000-000027160000}"/>
    <cellStyle name="Normal 32 2 2 10" xfId="16525" xr:uid="{00000000-0005-0000-0000-000028160000}"/>
    <cellStyle name="Normal 32 2 2 11" xfId="18429" xr:uid="{00000000-0005-0000-0000-000029160000}"/>
    <cellStyle name="Normal 32 2 2 12" xfId="658" xr:uid="{00000000-0005-0000-0000-00002A160000}"/>
    <cellStyle name="Normal 32 2 2 2" xfId="1007" xr:uid="{00000000-0005-0000-0000-00002B160000}"/>
    <cellStyle name="Normal 32 2 2 2 2" xfId="1829" xr:uid="{00000000-0005-0000-0000-00002C160000}"/>
    <cellStyle name="Normal 32 2 2 2 2 2" xfId="3734" xr:uid="{00000000-0005-0000-0000-00002D160000}"/>
    <cellStyle name="Normal 32 2 2 2 2 2 2" xfId="11901" xr:uid="{00000000-0005-0000-0000-00002E160000}"/>
    <cellStyle name="Normal 32 2 2 2 2 2_5h_Finance" xfId="5603" xr:uid="{00000000-0005-0000-0000-00002F160000}"/>
    <cellStyle name="Normal 32 2 2 2 2 3" xfId="9997" xr:uid="{00000000-0005-0000-0000-000030160000}"/>
    <cellStyle name="Normal 32 2 2 2 2 4" xfId="14023" xr:uid="{00000000-0005-0000-0000-000031160000}"/>
    <cellStyle name="Normal 32 2 2 2 2 5" xfId="15862" xr:uid="{00000000-0005-0000-0000-000032160000}"/>
    <cellStyle name="Normal 32 2 2 2 2 6" xfId="17613" xr:uid="{00000000-0005-0000-0000-000033160000}"/>
    <cellStyle name="Normal 32 2 2 2 2 7" xfId="19517" xr:uid="{00000000-0005-0000-0000-000034160000}"/>
    <cellStyle name="Normal 32 2 2 2 2_5h_Finance" xfId="5602" xr:uid="{00000000-0005-0000-0000-000035160000}"/>
    <cellStyle name="Normal 32 2 2 2 3" xfId="2918" xr:uid="{00000000-0005-0000-0000-000036160000}"/>
    <cellStyle name="Normal 32 2 2 2 3 2" xfId="11085" xr:uid="{00000000-0005-0000-0000-000037160000}"/>
    <cellStyle name="Normal 32 2 2 2 3_5h_Finance" xfId="5604" xr:uid="{00000000-0005-0000-0000-000038160000}"/>
    <cellStyle name="Normal 32 2 2 2 4" xfId="9181" xr:uid="{00000000-0005-0000-0000-000039160000}"/>
    <cellStyle name="Normal 32 2 2 2 5" xfId="13204" xr:uid="{00000000-0005-0000-0000-00003A160000}"/>
    <cellStyle name="Normal 32 2 2 2 6" xfId="15042" xr:uid="{00000000-0005-0000-0000-00003B160000}"/>
    <cellStyle name="Normal 32 2 2 2 7" xfId="16797" xr:uid="{00000000-0005-0000-0000-00003C160000}"/>
    <cellStyle name="Normal 32 2 2 2 8" xfId="18701" xr:uid="{00000000-0005-0000-0000-00003D160000}"/>
    <cellStyle name="Normal 32 2 2 2_5h_Finance" xfId="5601" xr:uid="{00000000-0005-0000-0000-00003E160000}"/>
    <cellStyle name="Normal 32 2 2 3" xfId="1279" xr:uid="{00000000-0005-0000-0000-00003F160000}"/>
    <cellStyle name="Normal 32 2 2 3 2" xfId="2101" xr:uid="{00000000-0005-0000-0000-000040160000}"/>
    <cellStyle name="Normal 32 2 2 3 2 2" xfId="4006" xr:uid="{00000000-0005-0000-0000-000041160000}"/>
    <cellStyle name="Normal 32 2 2 3 2 2 2" xfId="12173" xr:uid="{00000000-0005-0000-0000-000042160000}"/>
    <cellStyle name="Normal 32 2 2 3 2 2_5h_Finance" xfId="5607" xr:uid="{00000000-0005-0000-0000-000043160000}"/>
    <cellStyle name="Normal 32 2 2 3 2 3" xfId="10269" xr:uid="{00000000-0005-0000-0000-000044160000}"/>
    <cellStyle name="Normal 32 2 2 3 2 4" xfId="14295" xr:uid="{00000000-0005-0000-0000-000045160000}"/>
    <cellStyle name="Normal 32 2 2 3 2 5" xfId="16134" xr:uid="{00000000-0005-0000-0000-000046160000}"/>
    <cellStyle name="Normal 32 2 2 3 2 6" xfId="17885" xr:uid="{00000000-0005-0000-0000-000047160000}"/>
    <cellStyle name="Normal 32 2 2 3 2 7" xfId="19789" xr:uid="{00000000-0005-0000-0000-000048160000}"/>
    <cellStyle name="Normal 32 2 2 3 2_5h_Finance" xfId="5606" xr:uid="{00000000-0005-0000-0000-000049160000}"/>
    <cellStyle name="Normal 32 2 2 3 3" xfId="3190" xr:uid="{00000000-0005-0000-0000-00004A160000}"/>
    <cellStyle name="Normal 32 2 2 3 3 2" xfId="11357" xr:uid="{00000000-0005-0000-0000-00004B160000}"/>
    <cellStyle name="Normal 32 2 2 3 3_5h_Finance" xfId="5608" xr:uid="{00000000-0005-0000-0000-00004C160000}"/>
    <cellStyle name="Normal 32 2 2 3 4" xfId="9453" xr:uid="{00000000-0005-0000-0000-00004D160000}"/>
    <cellStyle name="Normal 32 2 2 3 5" xfId="13476" xr:uid="{00000000-0005-0000-0000-00004E160000}"/>
    <cellStyle name="Normal 32 2 2 3 6" xfId="15314" xr:uid="{00000000-0005-0000-0000-00004F160000}"/>
    <cellStyle name="Normal 32 2 2 3 7" xfId="17069" xr:uid="{00000000-0005-0000-0000-000050160000}"/>
    <cellStyle name="Normal 32 2 2 3 8" xfId="18973" xr:uid="{00000000-0005-0000-0000-000051160000}"/>
    <cellStyle name="Normal 32 2 2 3_5h_Finance" xfId="5605" xr:uid="{00000000-0005-0000-0000-000052160000}"/>
    <cellStyle name="Normal 32 2 2 4" xfId="1551" xr:uid="{00000000-0005-0000-0000-000053160000}"/>
    <cellStyle name="Normal 32 2 2 4 2" xfId="3462" xr:uid="{00000000-0005-0000-0000-000054160000}"/>
    <cellStyle name="Normal 32 2 2 4 2 2" xfId="11629" xr:uid="{00000000-0005-0000-0000-000055160000}"/>
    <cellStyle name="Normal 32 2 2 4 2_5h_Finance" xfId="5610" xr:uid="{00000000-0005-0000-0000-000056160000}"/>
    <cellStyle name="Normal 32 2 2 4 3" xfId="9725" xr:uid="{00000000-0005-0000-0000-000057160000}"/>
    <cellStyle name="Normal 32 2 2 4 4" xfId="13748" xr:uid="{00000000-0005-0000-0000-000058160000}"/>
    <cellStyle name="Normal 32 2 2 4 5" xfId="15586" xr:uid="{00000000-0005-0000-0000-000059160000}"/>
    <cellStyle name="Normal 32 2 2 4 6" xfId="17341" xr:uid="{00000000-0005-0000-0000-00005A160000}"/>
    <cellStyle name="Normal 32 2 2 4 7" xfId="19245" xr:uid="{00000000-0005-0000-0000-00005B160000}"/>
    <cellStyle name="Normal 32 2 2 4_5h_Finance" xfId="5609" xr:uid="{00000000-0005-0000-0000-00005C160000}"/>
    <cellStyle name="Normal 32 2 2 5" xfId="2374" xr:uid="{00000000-0005-0000-0000-00005D160000}"/>
    <cellStyle name="Normal 32 2 2 5 2" xfId="4278" xr:uid="{00000000-0005-0000-0000-00005E160000}"/>
    <cellStyle name="Normal 32 2 2 5 2 2" xfId="12445" xr:uid="{00000000-0005-0000-0000-00005F160000}"/>
    <cellStyle name="Normal 32 2 2 5 2_5h_Finance" xfId="5612" xr:uid="{00000000-0005-0000-0000-000060160000}"/>
    <cellStyle name="Normal 32 2 2 5 3" xfId="10541" xr:uid="{00000000-0005-0000-0000-000061160000}"/>
    <cellStyle name="Normal 32 2 2 5 4" xfId="14567" xr:uid="{00000000-0005-0000-0000-000062160000}"/>
    <cellStyle name="Normal 32 2 2 5 5" xfId="16407" xr:uid="{00000000-0005-0000-0000-000063160000}"/>
    <cellStyle name="Normal 32 2 2 5 6" xfId="18157" xr:uid="{00000000-0005-0000-0000-000064160000}"/>
    <cellStyle name="Normal 32 2 2 5 7" xfId="20061" xr:uid="{00000000-0005-0000-0000-000065160000}"/>
    <cellStyle name="Normal 32 2 2 5_5h_Finance" xfId="5611" xr:uid="{00000000-0005-0000-0000-000066160000}"/>
    <cellStyle name="Normal 32 2 2 6" xfId="2646" xr:uid="{00000000-0005-0000-0000-000067160000}"/>
    <cellStyle name="Normal 32 2 2 6 2" xfId="10813" xr:uid="{00000000-0005-0000-0000-000068160000}"/>
    <cellStyle name="Normal 32 2 2 6_5h_Finance" xfId="5613" xr:uid="{00000000-0005-0000-0000-000069160000}"/>
    <cellStyle name="Normal 32 2 2 7" xfId="8909" xr:uid="{00000000-0005-0000-0000-00006A160000}"/>
    <cellStyle name="Normal 32 2 2 8" xfId="12866" xr:uid="{00000000-0005-0000-0000-00006B160000}"/>
    <cellStyle name="Normal 32 2 2 9" xfId="14752" xr:uid="{00000000-0005-0000-0000-00006C160000}"/>
    <cellStyle name="Normal 32 2 2_5h_Finance" xfId="5600" xr:uid="{00000000-0005-0000-0000-00006D160000}"/>
    <cellStyle name="Normal 32 2 3" xfId="871" xr:uid="{00000000-0005-0000-0000-00006E160000}"/>
    <cellStyle name="Normal 32 2 3 2" xfId="1693" xr:uid="{00000000-0005-0000-0000-00006F160000}"/>
    <cellStyle name="Normal 32 2 3 2 2" xfId="3598" xr:uid="{00000000-0005-0000-0000-000070160000}"/>
    <cellStyle name="Normal 32 2 3 2 2 2" xfId="11765" xr:uid="{00000000-0005-0000-0000-000071160000}"/>
    <cellStyle name="Normal 32 2 3 2 2_5h_Finance" xfId="5616" xr:uid="{00000000-0005-0000-0000-000072160000}"/>
    <cellStyle name="Normal 32 2 3 2 3" xfId="9861" xr:uid="{00000000-0005-0000-0000-000073160000}"/>
    <cellStyle name="Normal 32 2 3 2 4" xfId="13887" xr:uid="{00000000-0005-0000-0000-000074160000}"/>
    <cellStyle name="Normal 32 2 3 2 5" xfId="15726" xr:uid="{00000000-0005-0000-0000-000075160000}"/>
    <cellStyle name="Normal 32 2 3 2 6" xfId="17477" xr:uid="{00000000-0005-0000-0000-000076160000}"/>
    <cellStyle name="Normal 32 2 3 2 7" xfId="19381" xr:uid="{00000000-0005-0000-0000-000077160000}"/>
    <cellStyle name="Normal 32 2 3 2_5h_Finance" xfId="5615" xr:uid="{00000000-0005-0000-0000-000078160000}"/>
    <cellStyle name="Normal 32 2 3 3" xfId="2782" xr:uid="{00000000-0005-0000-0000-000079160000}"/>
    <cellStyle name="Normal 32 2 3 3 2" xfId="10949" xr:uid="{00000000-0005-0000-0000-00007A160000}"/>
    <cellStyle name="Normal 32 2 3 3_5h_Finance" xfId="5617" xr:uid="{00000000-0005-0000-0000-00007B160000}"/>
    <cellStyle name="Normal 32 2 3 4" xfId="9045" xr:uid="{00000000-0005-0000-0000-00007C160000}"/>
    <cellStyle name="Normal 32 2 3 5" xfId="13068" xr:uid="{00000000-0005-0000-0000-00007D160000}"/>
    <cellStyle name="Normal 32 2 3 6" xfId="14906" xr:uid="{00000000-0005-0000-0000-00007E160000}"/>
    <cellStyle name="Normal 32 2 3 7" xfId="16661" xr:uid="{00000000-0005-0000-0000-00007F160000}"/>
    <cellStyle name="Normal 32 2 3 8" xfId="18565" xr:uid="{00000000-0005-0000-0000-000080160000}"/>
    <cellStyle name="Normal 32 2 3_5h_Finance" xfId="5614" xr:uid="{00000000-0005-0000-0000-000081160000}"/>
    <cellStyle name="Normal 32 2 4" xfId="1143" xr:uid="{00000000-0005-0000-0000-000082160000}"/>
    <cellStyle name="Normal 32 2 4 2" xfId="1965" xr:uid="{00000000-0005-0000-0000-000083160000}"/>
    <cellStyle name="Normal 32 2 4 2 2" xfId="3870" xr:uid="{00000000-0005-0000-0000-000084160000}"/>
    <cellStyle name="Normal 32 2 4 2 2 2" xfId="12037" xr:uid="{00000000-0005-0000-0000-000085160000}"/>
    <cellStyle name="Normal 32 2 4 2 2_5h_Finance" xfId="5620" xr:uid="{00000000-0005-0000-0000-000086160000}"/>
    <cellStyle name="Normal 32 2 4 2 3" xfId="10133" xr:uid="{00000000-0005-0000-0000-000087160000}"/>
    <cellStyle name="Normal 32 2 4 2 4" xfId="14159" xr:uid="{00000000-0005-0000-0000-000088160000}"/>
    <cellStyle name="Normal 32 2 4 2 5" xfId="15998" xr:uid="{00000000-0005-0000-0000-000089160000}"/>
    <cellStyle name="Normal 32 2 4 2 6" xfId="17749" xr:uid="{00000000-0005-0000-0000-00008A160000}"/>
    <cellStyle name="Normal 32 2 4 2 7" xfId="19653" xr:uid="{00000000-0005-0000-0000-00008B160000}"/>
    <cellStyle name="Normal 32 2 4 2_5h_Finance" xfId="5619" xr:uid="{00000000-0005-0000-0000-00008C160000}"/>
    <cellStyle name="Normal 32 2 4 3" xfId="3054" xr:uid="{00000000-0005-0000-0000-00008D160000}"/>
    <cellStyle name="Normal 32 2 4 3 2" xfId="11221" xr:uid="{00000000-0005-0000-0000-00008E160000}"/>
    <cellStyle name="Normal 32 2 4 3_5h_Finance" xfId="5621" xr:uid="{00000000-0005-0000-0000-00008F160000}"/>
    <cellStyle name="Normal 32 2 4 4" xfId="9317" xr:uid="{00000000-0005-0000-0000-000090160000}"/>
    <cellStyle name="Normal 32 2 4 5" xfId="13340" xr:uid="{00000000-0005-0000-0000-000091160000}"/>
    <cellStyle name="Normal 32 2 4 6" xfId="15178" xr:uid="{00000000-0005-0000-0000-000092160000}"/>
    <cellStyle name="Normal 32 2 4 7" xfId="16933" xr:uid="{00000000-0005-0000-0000-000093160000}"/>
    <cellStyle name="Normal 32 2 4 8" xfId="18837" xr:uid="{00000000-0005-0000-0000-000094160000}"/>
    <cellStyle name="Normal 32 2 4_5h_Finance" xfId="5618" xr:uid="{00000000-0005-0000-0000-000095160000}"/>
    <cellStyle name="Normal 32 2 5" xfId="1415" xr:uid="{00000000-0005-0000-0000-000096160000}"/>
    <cellStyle name="Normal 32 2 5 2" xfId="3326" xr:uid="{00000000-0005-0000-0000-000097160000}"/>
    <cellStyle name="Normal 32 2 5 2 2" xfId="11493" xr:uid="{00000000-0005-0000-0000-000098160000}"/>
    <cellStyle name="Normal 32 2 5 2_5h_Finance" xfId="5623" xr:uid="{00000000-0005-0000-0000-000099160000}"/>
    <cellStyle name="Normal 32 2 5 3" xfId="9589" xr:uid="{00000000-0005-0000-0000-00009A160000}"/>
    <cellStyle name="Normal 32 2 5 4" xfId="13612" xr:uid="{00000000-0005-0000-0000-00009B160000}"/>
    <cellStyle name="Normal 32 2 5 5" xfId="15450" xr:uid="{00000000-0005-0000-0000-00009C160000}"/>
    <cellStyle name="Normal 32 2 5 6" xfId="17205" xr:uid="{00000000-0005-0000-0000-00009D160000}"/>
    <cellStyle name="Normal 32 2 5 7" xfId="19109" xr:uid="{00000000-0005-0000-0000-00009E160000}"/>
    <cellStyle name="Normal 32 2 5_5h_Finance" xfId="5622" xr:uid="{00000000-0005-0000-0000-00009F160000}"/>
    <cellStyle name="Normal 32 2 6" xfId="2238" xr:uid="{00000000-0005-0000-0000-0000A0160000}"/>
    <cellStyle name="Normal 32 2 6 2" xfId="4142" xr:uid="{00000000-0005-0000-0000-0000A1160000}"/>
    <cellStyle name="Normal 32 2 6 2 2" xfId="12309" xr:uid="{00000000-0005-0000-0000-0000A2160000}"/>
    <cellStyle name="Normal 32 2 6 2_5h_Finance" xfId="5625" xr:uid="{00000000-0005-0000-0000-0000A3160000}"/>
    <cellStyle name="Normal 32 2 6 3" xfId="10405" xr:uid="{00000000-0005-0000-0000-0000A4160000}"/>
    <cellStyle name="Normal 32 2 6 4" xfId="14431" xr:uid="{00000000-0005-0000-0000-0000A5160000}"/>
    <cellStyle name="Normal 32 2 6 5" xfId="16271" xr:uid="{00000000-0005-0000-0000-0000A6160000}"/>
    <cellStyle name="Normal 32 2 6 6" xfId="18021" xr:uid="{00000000-0005-0000-0000-0000A7160000}"/>
    <cellStyle name="Normal 32 2 6 7" xfId="19925" xr:uid="{00000000-0005-0000-0000-0000A8160000}"/>
    <cellStyle name="Normal 32 2 6_5h_Finance" xfId="5624" xr:uid="{00000000-0005-0000-0000-0000A9160000}"/>
    <cellStyle name="Normal 32 2 7" xfId="522" xr:uid="{00000000-0005-0000-0000-0000AA160000}"/>
    <cellStyle name="Normal 32 2 7 2" xfId="8773" xr:uid="{00000000-0005-0000-0000-0000AB160000}"/>
    <cellStyle name="Normal 32 2 7_5h_Finance" xfId="5626" xr:uid="{00000000-0005-0000-0000-0000AC160000}"/>
    <cellStyle name="Normal 32 2 8" xfId="2510" xr:uid="{00000000-0005-0000-0000-0000AD160000}"/>
    <cellStyle name="Normal 32 2 8 2" xfId="10677" xr:uid="{00000000-0005-0000-0000-0000AE160000}"/>
    <cellStyle name="Normal 32 2 8_5h_Finance" xfId="5627" xr:uid="{00000000-0005-0000-0000-0000AF160000}"/>
    <cellStyle name="Normal 32 2 9" xfId="4414" xr:uid="{00000000-0005-0000-0000-0000B0160000}"/>
    <cellStyle name="Normal 32 2 9 2" xfId="12581" xr:uid="{00000000-0005-0000-0000-0000B1160000}"/>
    <cellStyle name="Normal 32 2 9_5h_Finance" xfId="5628" xr:uid="{00000000-0005-0000-0000-0000B2160000}"/>
    <cellStyle name="Normal 32 2_5h_Finance" xfId="5599" xr:uid="{00000000-0005-0000-0000-0000B3160000}"/>
    <cellStyle name="Normal 32 3" xfId="179" xr:uid="{00000000-0005-0000-0000-0000B4160000}"/>
    <cellStyle name="Normal 32 3 10" xfId="16457" xr:uid="{00000000-0005-0000-0000-0000B5160000}"/>
    <cellStyle name="Normal 32 3 11" xfId="18361" xr:uid="{00000000-0005-0000-0000-0000B6160000}"/>
    <cellStyle name="Normal 32 3 12" xfId="590" xr:uid="{00000000-0005-0000-0000-0000B7160000}"/>
    <cellStyle name="Normal 32 3 2" xfId="939" xr:uid="{00000000-0005-0000-0000-0000B8160000}"/>
    <cellStyle name="Normal 32 3 2 2" xfId="1761" xr:uid="{00000000-0005-0000-0000-0000B9160000}"/>
    <cellStyle name="Normal 32 3 2 2 2" xfId="3666" xr:uid="{00000000-0005-0000-0000-0000BA160000}"/>
    <cellStyle name="Normal 32 3 2 2 2 2" xfId="11833" xr:uid="{00000000-0005-0000-0000-0000BB160000}"/>
    <cellStyle name="Normal 32 3 2 2 2_5h_Finance" xfId="5632" xr:uid="{00000000-0005-0000-0000-0000BC160000}"/>
    <cellStyle name="Normal 32 3 2 2 3" xfId="9929" xr:uid="{00000000-0005-0000-0000-0000BD160000}"/>
    <cellStyle name="Normal 32 3 2 2 4" xfId="13955" xr:uid="{00000000-0005-0000-0000-0000BE160000}"/>
    <cellStyle name="Normal 32 3 2 2 5" xfId="15794" xr:uid="{00000000-0005-0000-0000-0000BF160000}"/>
    <cellStyle name="Normal 32 3 2 2 6" xfId="17545" xr:uid="{00000000-0005-0000-0000-0000C0160000}"/>
    <cellStyle name="Normal 32 3 2 2 7" xfId="19449" xr:uid="{00000000-0005-0000-0000-0000C1160000}"/>
    <cellStyle name="Normal 32 3 2 2_5h_Finance" xfId="5631" xr:uid="{00000000-0005-0000-0000-0000C2160000}"/>
    <cellStyle name="Normal 32 3 2 3" xfId="2850" xr:uid="{00000000-0005-0000-0000-0000C3160000}"/>
    <cellStyle name="Normal 32 3 2 3 2" xfId="11017" xr:uid="{00000000-0005-0000-0000-0000C4160000}"/>
    <cellStyle name="Normal 32 3 2 3_5h_Finance" xfId="5633" xr:uid="{00000000-0005-0000-0000-0000C5160000}"/>
    <cellStyle name="Normal 32 3 2 4" xfId="9113" xr:uid="{00000000-0005-0000-0000-0000C6160000}"/>
    <cellStyle name="Normal 32 3 2 5" xfId="13136" xr:uid="{00000000-0005-0000-0000-0000C7160000}"/>
    <cellStyle name="Normal 32 3 2 6" xfId="14974" xr:uid="{00000000-0005-0000-0000-0000C8160000}"/>
    <cellStyle name="Normal 32 3 2 7" xfId="16729" xr:uid="{00000000-0005-0000-0000-0000C9160000}"/>
    <cellStyle name="Normal 32 3 2 8" xfId="18633" xr:uid="{00000000-0005-0000-0000-0000CA160000}"/>
    <cellStyle name="Normal 32 3 2_5h_Finance" xfId="5630" xr:uid="{00000000-0005-0000-0000-0000CB160000}"/>
    <cellStyle name="Normal 32 3 3" xfId="1211" xr:uid="{00000000-0005-0000-0000-0000CC160000}"/>
    <cellStyle name="Normal 32 3 3 2" xfId="2033" xr:uid="{00000000-0005-0000-0000-0000CD160000}"/>
    <cellStyle name="Normal 32 3 3 2 2" xfId="3938" xr:uid="{00000000-0005-0000-0000-0000CE160000}"/>
    <cellStyle name="Normal 32 3 3 2 2 2" xfId="12105" xr:uid="{00000000-0005-0000-0000-0000CF160000}"/>
    <cellStyle name="Normal 32 3 3 2 2_5h_Finance" xfId="5636" xr:uid="{00000000-0005-0000-0000-0000D0160000}"/>
    <cellStyle name="Normal 32 3 3 2 3" xfId="10201" xr:uid="{00000000-0005-0000-0000-0000D1160000}"/>
    <cellStyle name="Normal 32 3 3 2 4" xfId="14227" xr:uid="{00000000-0005-0000-0000-0000D2160000}"/>
    <cellStyle name="Normal 32 3 3 2 5" xfId="16066" xr:uid="{00000000-0005-0000-0000-0000D3160000}"/>
    <cellStyle name="Normal 32 3 3 2 6" xfId="17817" xr:uid="{00000000-0005-0000-0000-0000D4160000}"/>
    <cellStyle name="Normal 32 3 3 2 7" xfId="19721" xr:uid="{00000000-0005-0000-0000-0000D5160000}"/>
    <cellStyle name="Normal 32 3 3 2_5h_Finance" xfId="5635" xr:uid="{00000000-0005-0000-0000-0000D6160000}"/>
    <cellStyle name="Normal 32 3 3 3" xfId="3122" xr:uid="{00000000-0005-0000-0000-0000D7160000}"/>
    <cellStyle name="Normal 32 3 3 3 2" xfId="11289" xr:uid="{00000000-0005-0000-0000-0000D8160000}"/>
    <cellStyle name="Normal 32 3 3 3_5h_Finance" xfId="5637" xr:uid="{00000000-0005-0000-0000-0000D9160000}"/>
    <cellStyle name="Normal 32 3 3 4" xfId="9385" xr:uid="{00000000-0005-0000-0000-0000DA160000}"/>
    <cellStyle name="Normal 32 3 3 5" xfId="13408" xr:uid="{00000000-0005-0000-0000-0000DB160000}"/>
    <cellStyle name="Normal 32 3 3 6" xfId="15246" xr:uid="{00000000-0005-0000-0000-0000DC160000}"/>
    <cellStyle name="Normal 32 3 3 7" xfId="17001" xr:uid="{00000000-0005-0000-0000-0000DD160000}"/>
    <cellStyle name="Normal 32 3 3 8" xfId="18905" xr:uid="{00000000-0005-0000-0000-0000DE160000}"/>
    <cellStyle name="Normal 32 3 3_5h_Finance" xfId="5634" xr:uid="{00000000-0005-0000-0000-0000DF160000}"/>
    <cellStyle name="Normal 32 3 4" xfId="1483" xr:uid="{00000000-0005-0000-0000-0000E0160000}"/>
    <cellStyle name="Normal 32 3 4 2" xfId="3394" xr:uid="{00000000-0005-0000-0000-0000E1160000}"/>
    <cellStyle name="Normal 32 3 4 2 2" xfId="11561" xr:uid="{00000000-0005-0000-0000-0000E2160000}"/>
    <cellStyle name="Normal 32 3 4 2_5h_Finance" xfId="5639" xr:uid="{00000000-0005-0000-0000-0000E3160000}"/>
    <cellStyle name="Normal 32 3 4 3" xfId="9657" xr:uid="{00000000-0005-0000-0000-0000E4160000}"/>
    <cellStyle name="Normal 32 3 4 4" xfId="13680" xr:uid="{00000000-0005-0000-0000-0000E5160000}"/>
    <cellStyle name="Normal 32 3 4 5" xfId="15518" xr:uid="{00000000-0005-0000-0000-0000E6160000}"/>
    <cellStyle name="Normal 32 3 4 6" xfId="17273" xr:uid="{00000000-0005-0000-0000-0000E7160000}"/>
    <cellStyle name="Normal 32 3 4 7" xfId="19177" xr:uid="{00000000-0005-0000-0000-0000E8160000}"/>
    <cellStyle name="Normal 32 3 4_5h_Finance" xfId="5638" xr:uid="{00000000-0005-0000-0000-0000E9160000}"/>
    <cellStyle name="Normal 32 3 5" xfId="2306" xr:uid="{00000000-0005-0000-0000-0000EA160000}"/>
    <cellStyle name="Normal 32 3 5 2" xfId="4210" xr:uid="{00000000-0005-0000-0000-0000EB160000}"/>
    <cellStyle name="Normal 32 3 5 2 2" xfId="12377" xr:uid="{00000000-0005-0000-0000-0000EC160000}"/>
    <cellStyle name="Normal 32 3 5 2_5h_Finance" xfId="5641" xr:uid="{00000000-0005-0000-0000-0000ED160000}"/>
    <cellStyle name="Normal 32 3 5 3" xfId="10473" xr:uid="{00000000-0005-0000-0000-0000EE160000}"/>
    <cellStyle name="Normal 32 3 5 4" xfId="14499" xr:uid="{00000000-0005-0000-0000-0000EF160000}"/>
    <cellStyle name="Normal 32 3 5 5" xfId="16339" xr:uid="{00000000-0005-0000-0000-0000F0160000}"/>
    <cellStyle name="Normal 32 3 5 6" xfId="18089" xr:uid="{00000000-0005-0000-0000-0000F1160000}"/>
    <cellStyle name="Normal 32 3 5 7" xfId="19993" xr:uid="{00000000-0005-0000-0000-0000F2160000}"/>
    <cellStyle name="Normal 32 3 5_5h_Finance" xfId="5640" xr:uid="{00000000-0005-0000-0000-0000F3160000}"/>
    <cellStyle name="Normal 32 3 6" xfId="2578" xr:uid="{00000000-0005-0000-0000-0000F4160000}"/>
    <cellStyle name="Normal 32 3 6 2" xfId="10745" xr:uid="{00000000-0005-0000-0000-0000F5160000}"/>
    <cellStyle name="Normal 32 3 6_5h_Finance" xfId="5642" xr:uid="{00000000-0005-0000-0000-0000F6160000}"/>
    <cellStyle name="Normal 32 3 7" xfId="8841" xr:uid="{00000000-0005-0000-0000-0000F7160000}"/>
    <cellStyle name="Normal 32 3 8" xfId="12798" xr:uid="{00000000-0005-0000-0000-0000F8160000}"/>
    <cellStyle name="Normal 32 3 9" xfId="14684" xr:uid="{00000000-0005-0000-0000-0000F9160000}"/>
    <cellStyle name="Normal 32 3_5h_Finance" xfId="5629" xr:uid="{00000000-0005-0000-0000-0000FA160000}"/>
    <cellStyle name="Normal 32 4" xfId="803" xr:uid="{00000000-0005-0000-0000-0000FB160000}"/>
    <cellStyle name="Normal 32 4 2" xfId="1625" xr:uid="{00000000-0005-0000-0000-0000FC160000}"/>
    <cellStyle name="Normal 32 4 2 2" xfId="3530" xr:uid="{00000000-0005-0000-0000-0000FD160000}"/>
    <cellStyle name="Normal 32 4 2 2 2" xfId="11697" xr:uid="{00000000-0005-0000-0000-0000FE160000}"/>
    <cellStyle name="Normal 32 4 2 2_5h_Finance" xfId="5645" xr:uid="{00000000-0005-0000-0000-0000FF160000}"/>
    <cellStyle name="Normal 32 4 2 3" xfId="9793" xr:uid="{00000000-0005-0000-0000-000000170000}"/>
    <cellStyle name="Normal 32 4 2 4" xfId="13819" xr:uid="{00000000-0005-0000-0000-000001170000}"/>
    <cellStyle name="Normal 32 4 2 5" xfId="15658" xr:uid="{00000000-0005-0000-0000-000002170000}"/>
    <cellStyle name="Normal 32 4 2 6" xfId="17409" xr:uid="{00000000-0005-0000-0000-000003170000}"/>
    <cellStyle name="Normal 32 4 2 7" xfId="19313" xr:uid="{00000000-0005-0000-0000-000004170000}"/>
    <cellStyle name="Normal 32 4 2_5h_Finance" xfId="5644" xr:uid="{00000000-0005-0000-0000-000005170000}"/>
    <cellStyle name="Normal 32 4 3" xfId="2714" xr:uid="{00000000-0005-0000-0000-000006170000}"/>
    <cellStyle name="Normal 32 4 3 2" xfId="10881" xr:uid="{00000000-0005-0000-0000-000007170000}"/>
    <cellStyle name="Normal 32 4 3_5h_Finance" xfId="5646" xr:uid="{00000000-0005-0000-0000-000008170000}"/>
    <cellStyle name="Normal 32 4 4" xfId="8977" xr:uid="{00000000-0005-0000-0000-000009170000}"/>
    <cellStyle name="Normal 32 4 5" xfId="13000" xr:uid="{00000000-0005-0000-0000-00000A170000}"/>
    <cellStyle name="Normal 32 4 6" xfId="14838" xr:uid="{00000000-0005-0000-0000-00000B170000}"/>
    <cellStyle name="Normal 32 4 7" xfId="16593" xr:uid="{00000000-0005-0000-0000-00000C170000}"/>
    <cellStyle name="Normal 32 4 8" xfId="18497" xr:uid="{00000000-0005-0000-0000-00000D170000}"/>
    <cellStyle name="Normal 32 4_5h_Finance" xfId="5643" xr:uid="{00000000-0005-0000-0000-00000E170000}"/>
    <cellStyle name="Normal 32 5" xfId="1075" xr:uid="{00000000-0005-0000-0000-00000F170000}"/>
    <cellStyle name="Normal 32 5 2" xfId="1897" xr:uid="{00000000-0005-0000-0000-000010170000}"/>
    <cellStyle name="Normal 32 5 2 2" xfId="3802" xr:uid="{00000000-0005-0000-0000-000011170000}"/>
    <cellStyle name="Normal 32 5 2 2 2" xfId="11969" xr:uid="{00000000-0005-0000-0000-000012170000}"/>
    <cellStyle name="Normal 32 5 2 2_5h_Finance" xfId="5649" xr:uid="{00000000-0005-0000-0000-000013170000}"/>
    <cellStyle name="Normal 32 5 2 3" xfId="10065" xr:uid="{00000000-0005-0000-0000-000014170000}"/>
    <cellStyle name="Normal 32 5 2 4" xfId="14091" xr:uid="{00000000-0005-0000-0000-000015170000}"/>
    <cellStyle name="Normal 32 5 2 5" xfId="15930" xr:uid="{00000000-0005-0000-0000-000016170000}"/>
    <cellStyle name="Normal 32 5 2 6" xfId="17681" xr:uid="{00000000-0005-0000-0000-000017170000}"/>
    <cellStyle name="Normal 32 5 2 7" xfId="19585" xr:uid="{00000000-0005-0000-0000-000018170000}"/>
    <cellStyle name="Normal 32 5 2_5h_Finance" xfId="5648" xr:uid="{00000000-0005-0000-0000-000019170000}"/>
    <cellStyle name="Normal 32 5 3" xfId="2986" xr:uid="{00000000-0005-0000-0000-00001A170000}"/>
    <cellStyle name="Normal 32 5 3 2" xfId="11153" xr:uid="{00000000-0005-0000-0000-00001B170000}"/>
    <cellStyle name="Normal 32 5 3_5h_Finance" xfId="5650" xr:uid="{00000000-0005-0000-0000-00001C170000}"/>
    <cellStyle name="Normal 32 5 4" xfId="9249" xr:uid="{00000000-0005-0000-0000-00001D170000}"/>
    <cellStyle name="Normal 32 5 5" xfId="13272" xr:uid="{00000000-0005-0000-0000-00001E170000}"/>
    <cellStyle name="Normal 32 5 6" xfId="15110" xr:uid="{00000000-0005-0000-0000-00001F170000}"/>
    <cellStyle name="Normal 32 5 7" xfId="16865" xr:uid="{00000000-0005-0000-0000-000020170000}"/>
    <cellStyle name="Normal 32 5 8" xfId="18769" xr:uid="{00000000-0005-0000-0000-000021170000}"/>
    <cellStyle name="Normal 32 5_5h_Finance" xfId="5647" xr:uid="{00000000-0005-0000-0000-000022170000}"/>
    <cellStyle name="Normal 32 6" xfId="1347" xr:uid="{00000000-0005-0000-0000-000023170000}"/>
    <cellStyle name="Normal 32 6 2" xfId="3258" xr:uid="{00000000-0005-0000-0000-000024170000}"/>
    <cellStyle name="Normal 32 6 2 2" xfId="11425" xr:uid="{00000000-0005-0000-0000-000025170000}"/>
    <cellStyle name="Normal 32 6 2_5h_Finance" xfId="5652" xr:uid="{00000000-0005-0000-0000-000026170000}"/>
    <cellStyle name="Normal 32 6 3" xfId="9521" xr:uid="{00000000-0005-0000-0000-000027170000}"/>
    <cellStyle name="Normal 32 6 4" xfId="13544" xr:uid="{00000000-0005-0000-0000-000028170000}"/>
    <cellStyle name="Normal 32 6 5" xfId="15382" xr:uid="{00000000-0005-0000-0000-000029170000}"/>
    <cellStyle name="Normal 32 6 6" xfId="17137" xr:uid="{00000000-0005-0000-0000-00002A170000}"/>
    <cellStyle name="Normal 32 6 7" xfId="19041" xr:uid="{00000000-0005-0000-0000-00002B170000}"/>
    <cellStyle name="Normal 32 6_5h_Finance" xfId="5651" xr:uid="{00000000-0005-0000-0000-00002C170000}"/>
    <cellStyle name="Normal 32 7" xfId="2170" xr:uid="{00000000-0005-0000-0000-00002D170000}"/>
    <cellStyle name="Normal 32 7 2" xfId="4074" xr:uid="{00000000-0005-0000-0000-00002E170000}"/>
    <cellStyle name="Normal 32 7 2 2" xfId="12241" xr:uid="{00000000-0005-0000-0000-00002F170000}"/>
    <cellStyle name="Normal 32 7 2_5h_Finance" xfId="5654" xr:uid="{00000000-0005-0000-0000-000030170000}"/>
    <cellStyle name="Normal 32 7 3" xfId="10337" xr:uid="{00000000-0005-0000-0000-000031170000}"/>
    <cellStyle name="Normal 32 7 4" xfId="14363" xr:uid="{00000000-0005-0000-0000-000032170000}"/>
    <cellStyle name="Normal 32 7 5" xfId="16203" xr:uid="{00000000-0005-0000-0000-000033170000}"/>
    <cellStyle name="Normal 32 7 6" xfId="17953" xr:uid="{00000000-0005-0000-0000-000034170000}"/>
    <cellStyle name="Normal 32 7 7" xfId="19857" xr:uid="{00000000-0005-0000-0000-000035170000}"/>
    <cellStyle name="Normal 32 7_5h_Finance" xfId="5653" xr:uid="{00000000-0005-0000-0000-000036170000}"/>
    <cellStyle name="Normal 32 8" xfId="454" xr:uid="{00000000-0005-0000-0000-000037170000}"/>
    <cellStyle name="Normal 32 8 2" xfId="8705" xr:uid="{00000000-0005-0000-0000-000038170000}"/>
    <cellStyle name="Normal 32 8_5h_Finance" xfId="5655" xr:uid="{00000000-0005-0000-0000-000039170000}"/>
    <cellStyle name="Normal 32 9" xfId="2442" xr:uid="{00000000-0005-0000-0000-00003A170000}"/>
    <cellStyle name="Normal 32 9 2" xfId="10609" xr:uid="{00000000-0005-0000-0000-00003B170000}"/>
    <cellStyle name="Normal 32 9_5h_Finance" xfId="5656" xr:uid="{00000000-0005-0000-0000-00003C170000}"/>
    <cellStyle name="Normal 32_5h_Finance" xfId="5597" xr:uid="{00000000-0005-0000-0000-00003D170000}"/>
    <cellStyle name="Normal 33" xfId="44" xr:uid="{00000000-0005-0000-0000-00003E170000}"/>
    <cellStyle name="Normal 33 10" xfId="4347" xr:uid="{00000000-0005-0000-0000-00003F170000}"/>
    <cellStyle name="Normal 33 10 2" xfId="12514" xr:uid="{00000000-0005-0000-0000-000040170000}"/>
    <cellStyle name="Normal 33 10_5h_Finance" xfId="5658" xr:uid="{00000000-0005-0000-0000-000041170000}"/>
    <cellStyle name="Normal 33 11" xfId="8570" xr:uid="{00000000-0005-0000-0000-000042170000}"/>
    <cellStyle name="Normal 33 12" xfId="12662" xr:uid="{00000000-0005-0000-0000-000043170000}"/>
    <cellStyle name="Normal 33 13" xfId="12966" xr:uid="{00000000-0005-0000-0000-000044170000}"/>
    <cellStyle name="Normal 33 14" xfId="14648" xr:uid="{00000000-0005-0000-0000-000045170000}"/>
    <cellStyle name="Normal 33 15" xfId="18226" xr:uid="{00000000-0005-0000-0000-000046170000}"/>
    <cellStyle name="Normal 33 16" xfId="316" xr:uid="{00000000-0005-0000-0000-000047170000}"/>
    <cellStyle name="Normal 33 2" xfId="112" xr:uid="{00000000-0005-0000-0000-000048170000}"/>
    <cellStyle name="Normal 33 2 10" xfId="8638" xr:uid="{00000000-0005-0000-0000-000049170000}"/>
    <cellStyle name="Normal 33 2 11" xfId="12730" xr:uid="{00000000-0005-0000-0000-00004A170000}"/>
    <cellStyle name="Normal 33 2 12" xfId="18294" xr:uid="{00000000-0005-0000-0000-00004B170000}"/>
    <cellStyle name="Normal 33 2 13" xfId="385" xr:uid="{00000000-0005-0000-0000-00004C170000}"/>
    <cellStyle name="Normal 33 2 2" xfId="248" xr:uid="{00000000-0005-0000-0000-00004D170000}"/>
    <cellStyle name="Normal 33 2 2 10" xfId="16526" xr:uid="{00000000-0005-0000-0000-00004E170000}"/>
    <cellStyle name="Normal 33 2 2 11" xfId="18430" xr:uid="{00000000-0005-0000-0000-00004F170000}"/>
    <cellStyle name="Normal 33 2 2 12" xfId="659" xr:uid="{00000000-0005-0000-0000-000050170000}"/>
    <cellStyle name="Normal 33 2 2 2" xfId="1008" xr:uid="{00000000-0005-0000-0000-000051170000}"/>
    <cellStyle name="Normal 33 2 2 2 2" xfId="1830" xr:uid="{00000000-0005-0000-0000-000052170000}"/>
    <cellStyle name="Normal 33 2 2 2 2 2" xfId="3735" xr:uid="{00000000-0005-0000-0000-000053170000}"/>
    <cellStyle name="Normal 33 2 2 2 2 2 2" xfId="11902" xr:uid="{00000000-0005-0000-0000-000054170000}"/>
    <cellStyle name="Normal 33 2 2 2 2 2_5h_Finance" xfId="5663" xr:uid="{00000000-0005-0000-0000-000055170000}"/>
    <cellStyle name="Normal 33 2 2 2 2 3" xfId="9998" xr:uid="{00000000-0005-0000-0000-000056170000}"/>
    <cellStyle name="Normal 33 2 2 2 2 4" xfId="14024" xr:uid="{00000000-0005-0000-0000-000057170000}"/>
    <cellStyle name="Normal 33 2 2 2 2 5" xfId="15863" xr:uid="{00000000-0005-0000-0000-000058170000}"/>
    <cellStyle name="Normal 33 2 2 2 2 6" xfId="17614" xr:uid="{00000000-0005-0000-0000-000059170000}"/>
    <cellStyle name="Normal 33 2 2 2 2 7" xfId="19518" xr:uid="{00000000-0005-0000-0000-00005A170000}"/>
    <cellStyle name="Normal 33 2 2 2 2_5h_Finance" xfId="5662" xr:uid="{00000000-0005-0000-0000-00005B170000}"/>
    <cellStyle name="Normal 33 2 2 2 3" xfId="2919" xr:uid="{00000000-0005-0000-0000-00005C170000}"/>
    <cellStyle name="Normal 33 2 2 2 3 2" xfId="11086" xr:uid="{00000000-0005-0000-0000-00005D170000}"/>
    <cellStyle name="Normal 33 2 2 2 3_5h_Finance" xfId="5664" xr:uid="{00000000-0005-0000-0000-00005E170000}"/>
    <cellStyle name="Normal 33 2 2 2 4" xfId="9182" xr:uid="{00000000-0005-0000-0000-00005F170000}"/>
    <cellStyle name="Normal 33 2 2 2 5" xfId="13205" xr:uid="{00000000-0005-0000-0000-000060170000}"/>
    <cellStyle name="Normal 33 2 2 2 6" xfId="15043" xr:uid="{00000000-0005-0000-0000-000061170000}"/>
    <cellStyle name="Normal 33 2 2 2 7" xfId="16798" xr:uid="{00000000-0005-0000-0000-000062170000}"/>
    <cellStyle name="Normal 33 2 2 2 8" xfId="18702" xr:uid="{00000000-0005-0000-0000-000063170000}"/>
    <cellStyle name="Normal 33 2 2 2_5h_Finance" xfId="5661" xr:uid="{00000000-0005-0000-0000-000064170000}"/>
    <cellStyle name="Normal 33 2 2 3" xfId="1280" xr:uid="{00000000-0005-0000-0000-000065170000}"/>
    <cellStyle name="Normal 33 2 2 3 2" xfId="2102" xr:uid="{00000000-0005-0000-0000-000066170000}"/>
    <cellStyle name="Normal 33 2 2 3 2 2" xfId="4007" xr:uid="{00000000-0005-0000-0000-000067170000}"/>
    <cellStyle name="Normal 33 2 2 3 2 2 2" xfId="12174" xr:uid="{00000000-0005-0000-0000-000068170000}"/>
    <cellStyle name="Normal 33 2 2 3 2 2_5h_Finance" xfId="5667" xr:uid="{00000000-0005-0000-0000-000069170000}"/>
    <cellStyle name="Normal 33 2 2 3 2 3" xfId="10270" xr:uid="{00000000-0005-0000-0000-00006A170000}"/>
    <cellStyle name="Normal 33 2 2 3 2 4" xfId="14296" xr:uid="{00000000-0005-0000-0000-00006B170000}"/>
    <cellStyle name="Normal 33 2 2 3 2 5" xfId="16135" xr:uid="{00000000-0005-0000-0000-00006C170000}"/>
    <cellStyle name="Normal 33 2 2 3 2 6" xfId="17886" xr:uid="{00000000-0005-0000-0000-00006D170000}"/>
    <cellStyle name="Normal 33 2 2 3 2 7" xfId="19790" xr:uid="{00000000-0005-0000-0000-00006E170000}"/>
    <cellStyle name="Normal 33 2 2 3 2_5h_Finance" xfId="5666" xr:uid="{00000000-0005-0000-0000-00006F170000}"/>
    <cellStyle name="Normal 33 2 2 3 3" xfId="3191" xr:uid="{00000000-0005-0000-0000-000070170000}"/>
    <cellStyle name="Normal 33 2 2 3 3 2" xfId="11358" xr:uid="{00000000-0005-0000-0000-000071170000}"/>
    <cellStyle name="Normal 33 2 2 3 3_5h_Finance" xfId="5668" xr:uid="{00000000-0005-0000-0000-000072170000}"/>
    <cellStyle name="Normal 33 2 2 3 4" xfId="9454" xr:uid="{00000000-0005-0000-0000-000073170000}"/>
    <cellStyle name="Normal 33 2 2 3 5" xfId="13477" xr:uid="{00000000-0005-0000-0000-000074170000}"/>
    <cellStyle name="Normal 33 2 2 3 6" xfId="15315" xr:uid="{00000000-0005-0000-0000-000075170000}"/>
    <cellStyle name="Normal 33 2 2 3 7" xfId="17070" xr:uid="{00000000-0005-0000-0000-000076170000}"/>
    <cellStyle name="Normal 33 2 2 3 8" xfId="18974" xr:uid="{00000000-0005-0000-0000-000077170000}"/>
    <cellStyle name="Normal 33 2 2 3_5h_Finance" xfId="5665" xr:uid="{00000000-0005-0000-0000-000078170000}"/>
    <cellStyle name="Normal 33 2 2 4" xfId="1552" xr:uid="{00000000-0005-0000-0000-000079170000}"/>
    <cellStyle name="Normal 33 2 2 4 2" xfId="3463" xr:uid="{00000000-0005-0000-0000-00007A170000}"/>
    <cellStyle name="Normal 33 2 2 4 2 2" xfId="11630" xr:uid="{00000000-0005-0000-0000-00007B170000}"/>
    <cellStyle name="Normal 33 2 2 4 2_5h_Finance" xfId="5670" xr:uid="{00000000-0005-0000-0000-00007C170000}"/>
    <cellStyle name="Normal 33 2 2 4 3" xfId="9726" xr:uid="{00000000-0005-0000-0000-00007D170000}"/>
    <cellStyle name="Normal 33 2 2 4 4" xfId="13749" xr:uid="{00000000-0005-0000-0000-00007E170000}"/>
    <cellStyle name="Normal 33 2 2 4 5" xfId="15587" xr:uid="{00000000-0005-0000-0000-00007F170000}"/>
    <cellStyle name="Normal 33 2 2 4 6" xfId="17342" xr:uid="{00000000-0005-0000-0000-000080170000}"/>
    <cellStyle name="Normal 33 2 2 4 7" xfId="19246" xr:uid="{00000000-0005-0000-0000-000081170000}"/>
    <cellStyle name="Normal 33 2 2 4_5h_Finance" xfId="5669" xr:uid="{00000000-0005-0000-0000-000082170000}"/>
    <cellStyle name="Normal 33 2 2 5" xfId="2375" xr:uid="{00000000-0005-0000-0000-000083170000}"/>
    <cellStyle name="Normal 33 2 2 5 2" xfId="4279" xr:uid="{00000000-0005-0000-0000-000084170000}"/>
    <cellStyle name="Normal 33 2 2 5 2 2" xfId="12446" xr:uid="{00000000-0005-0000-0000-000085170000}"/>
    <cellStyle name="Normal 33 2 2 5 2_5h_Finance" xfId="5672" xr:uid="{00000000-0005-0000-0000-000086170000}"/>
    <cellStyle name="Normal 33 2 2 5 3" xfId="10542" xr:uid="{00000000-0005-0000-0000-000087170000}"/>
    <cellStyle name="Normal 33 2 2 5 4" xfId="14568" xr:uid="{00000000-0005-0000-0000-000088170000}"/>
    <cellStyle name="Normal 33 2 2 5 5" xfId="16408" xr:uid="{00000000-0005-0000-0000-000089170000}"/>
    <cellStyle name="Normal 33 2 2 5 6" xfId="18158" xr:uid="{00000000-0005-0000-0000-00008A170000}"/>
    <cellStyle name="Normal 33 2 2 5 7" xfId="20062" xr:uid="{00000000-0005-0000-0000-00008B170000}"/>
    <cellStyle name="Normal 33 2 2 5_5h_Finance" xfId="5671" xr:uid="{00000000-0005-0000-0000-00008C170000}"/>
    <cellStyle name="Normal 33 2 2 6" xfId="2647" xr:uid="{00000000-0005-0000-0000-00008D170000}"/>
    <cellStyle name="Normal 33 2 2 6 2" xfId="10814" xr:uid="{00000000-0005-0000-0000-00008E170000}"/>
    <cellStyle name="Normal 33 2 2 6_5h_Finance" xfId="5673" xr:uid="{00000000-0005-0000-0000-00008F170000}"/>
    <cellStyle name="Normal 33 2 2 7" xfId="8910" xr:uid="{00000000-0005-0000-0000-000090170000}"/>
    <cellStyle name="Normal 33 2 2 8" xfId="12867" xr:uid="{00000000-0005-0000-0000-000091170000}"/>
    <cellStyle name="Normal 33 2 2 9" xfId="14753" xr:uid="{00000000-0005-0000-0000-000092170000}"/>
    <cellStyle name="Normal 33 2 2_5h_Finance" xfId="5660" xr:uid="{00000000-0005-0000-0000-000093170000}"/>
    <cellStyle name="Normal 33 2 3" xfId="872" xr:uid="{00000000-0005-0000-0000-000094170000}"/>
    <cellStyle name="Normal 33 2 3 2" xfId="1694" xr:uid="{00000000-0005-0000-0000-000095170000}"/>
    <cellStyle name="Normal 33 2 3 2 2" xfId="3599" xr:uid="{00000000-0005-0000-0000-000096170000}"/>
    <cellStyle name="Normal 33 2 3 2 2 2" xfId="11766" xr:uid="{00000000-0005-0000-0000-000097170000}"/>
    <cellStyle name="Normal 33 2 3 2 2_5h_Finance" xfId="5676" xr:uid="{00000000-0005-0000-0000-000098170000}"/>
    <cellStyle name="Normal 33 2 3 2 3" xfId="9862" xr:uid="{00000000-0005-0000-0000-000099170000}"/>
    <cellStyle name="Normal 33 2 3 2 4" xfId="13888" xr:uid="{00000000-0005-0000-0000-00009A170000}"/>
    <cellStyle name="Normal 33 2 3 2 5" xfId="15727" xr:uid="{00000000-0005-0000-0000-00009B170000}"/>
    <cellStyle name="Normal 33 2 3 2 6" xfId="17478" xr:uid="{00000000-0005-0000-0000-00009C170000}"/>
    <cellStyle name="Normal 33 2 3 2 7" xfId="19382" xr:uid="{00000000-0005-0000-0000-00009D170000}"/>
    <cellStyle name="Normal 33 2 3 2_5h_Finance" xfId="5675" xr:uid="{00000000-0005-0000-0000-00009E170000}"/>
    <cellStyle name="Normal 33 2 3 3" xfId="2783" xr:uid="{00000000-0005-0000-0000-00009F170000}"/>
    <cellStyle name="Normal 33 2 3 3 2" xfId="10950" xr:uid="{00000000-0005-0000-0000-0000A0170000}"/>
    <cellStyle name="Normal 33 2 3 3_5h_Finance" xfId="5677" xr:uid="{00000000-0005-0000-0000-0000A1170000}"/>
    <cellStyle name="Normal 33 2 3 4" xfId="9046" xr:uid="{00000000-0005-0000-0000-0000A2170000}"/>
    <cellStyle name="Normal 33 2 3 5" xfId="13069" xr:uid="{00000000-0005-0000-0000-0000A3170000}"/>
    <cellStyle name="Normal 33 2 3 6" xfId="14907" xr:uid="{00000000-0005-0000-0000-0000A4170000}"/>
    <cellStyle name="Normal 33 2 3 7" xfId="16662" xr:uid="{00000000-0005-0000-0000-0000A5170000}"/>
    <cellStyle name="Normal 33 2 3 8" xfId="18566" xr:uid="{00000000-0005-0000-0000-0000A6170000}"/>
    <cellStyle name="Normal 33 2 3_5h_Finance" xfId="5674" xr:uid="{00000000-0005-0000-0000-0000A7170000}"/>
    <cellStyle name="Normal 33 2 4" xfId="1144" xr:uid="{00000000-0005-0000-0000-0000A8170000}"/>
    <cellStyle name="Normal 33 2 4 2" xfId="1966" xr:uid="{00000000-0005-0000-0000-0000A9170000}"/>
    <cellStyle name="Normal 33 2 4 2 2" xfId="3871" xr:uid="{00000000-0005-0000-0000-0000AA170000}"/>
    <cellStyle name="Normal 33 2 4 2 2 2" xfId="12038" xr:uid="{00000000-0005-0000-0000-0000AB170000}"/>
    <cellStyle name="Normal 33 2 4 2 2_5h_Finance" xfId="5680" xr:uid="{00000000-0005-0000-0000-0000AC170000}"/>
    <cellStyle name="Normal 33 2 4 2 3" xfId="10134" xr:uid="{00000000-0005-0000-0000-0000AD170000}"/>
    <cellStyle name="Normal 33 2 4 2 4" xfId="14160" xr:uid="{00000000-0005-0000-0000-0000AE170000}"/>
    <cellStyle name="Normal 33 2 4 2 5" xfId="15999" xr:uid="{00000000-0005-0000-0000-0000AF170000}"/>
    <cellStyle name="Normal 33 2 4 2 6" xfId="17750" xr:uid="{00000000-0005-0000-0000-0000B0170000}"/>
    <cellStyle name="Normal 33 2 4 2 7" xfId="19654" xr:uid="{00000000-0005-0000-0000-0000B1170000}"/>
    <cellStyle name="Normal 33 2 4 2_5h_Finance" xfId="5679" xr:uid="{00000000-0005-0000-0000-0000B2170000}"/>
    <cellStyle name="Normal 33 2 4 3" xfId="3055" xr:uid="{00000000-0005-0000-0000-0000B3170000}"/>
    <cellStyle name="Normal 33 2 4 3 2" xfId="11222" xr:uid="{00000000-0005-0000-0000-0000B4170000}"/>
    <cellStyle name="Normal 33 2 4 3_5h_Finance" xfId="5681" xr:uid="{00000000-0005-0000-0000-0000B5170000}"/>
    <cellStyle name="Normal 33 2 4 4" xfId="9318" xr:uid="{00000000-0005-0000-0000-0000B6170000}"/>
    <cellStyle name="Normal 33 2 4 5" xfId="13341" xr:uid="{00000000-0005-0000-0000-0000B7170000}"/>
    <cellStyle name="Normal 33 2 4 6" xfId="15179" xr:uid="{00000000-0005-0000-0000-0000B8170000}"/>
    <cellStyle name="Normal 33 2 4 7" xfId="16934" xr:uid="{00000000-0005-0000-0000-0000B9170000}"/>
    <cellStyle name="Normal 33 2 4 8" xfId="18838" xr:uid="{00000000-0005-0000-0000-0000BA170000}"/>
    <cellStyle name="Normal 33 2 4_5h_Finance" xfId="5678" xr:uid="{00000000-0005-0000-0000-0000BB170000}"/>
    <cellStyle name="Normal 33 2 5" xfId="1416" xr:uid="{00000000-0005-0000-0000-0000BC170000}"/>
    <cellStyle name="Normal 33 2 5 2" xfId="3327" xr:uid="{00000000-0005-0000-0000-0000BD170000}"/>
    <cellStyle name="Normal 33 2 5 2 2" xfId="11494" xr:uid="{00000000-0005-0000-0000-0000BE170000}"/>
    <cellStyle name="Normal 33 2 5 2_5h_Finance" xfId="5683" xr:uid="{00000000-0005-0000-0000-0000BF170000}"/>
    <cellStyle name="Normal 33 2 5 3" xfId="9590" xr:uid="{00000000-0005-0000-0000-0000C0170000}"/>
    <cellStyle name="Normal 33 2 5 4" xfId="13613" xr:uid="{00000000-0005-0000-0000-0000C1170000}"/>
    <cellStyle name="Normal 33 2 5 5" xfId="15451" xr:uid="{00000000-0005-0000-0000-0000C2170000}"/>
    <cellStyle name="Normal 33 2 5 6" xfId="17206" xr:uid="{00000000-0005-0000-0000-0000C3170000}"/>
    <cellStyle name="Normal 33 2 5 7" xfId="19110" xr:uid="{00000000-0005-0000-0000-0000C4170000}"/>
    <cellStyle name="Normal 33 2 5_5h_Finance" xfId="5682" xr:uid="{00000000-0005-0000-0000-0000C5170000}"/>
    <cellStyle name="Normal 33 2 6" xfId="2239" xr:uid="{00000000-0005-0000-0000-0000C6170000}"/>
    <cellStyle name="Normal 33 2 6 2" xfId="4143" xr:uid="{00000000-0005-0000-0000-0000C7170000}"/>
    <cellStyle name="Normal 33 2 6 2 2" xfId="12310" xr:uid="{00000000-0005-0000-0000-0000C8170000}"/>
    <cellStyle name="Normal 33 2 6 2_5h_Finance" xfId="5685" xr:uid="{00000000-0005-0000-0000-0000C9170000}"/>
    <cellStyle name="Normal 33 2 6 3" xfId="10406" xr:uid="{00000000-0005-0000-0000-0000CA170000}"/>
    <cellStyle name="Normal 33 2 6 4" xfId="14432" xr:uid="{00000000-0005-0000-0000-0000CB170000}"/>
    <cellStyle name="Normal 33 2 6 5" xfId="16272" xr:uid="{00000000-0005-0000-0000-0000CC170000}"/>
    <cellStyle name="Normal 33 2 6 6" xfId="18022" xr:uid="{00000000-0005-0000-0000-0000CD170000}"/>
    <cellStyle name="Normal 33 2 6 7" xfId="19926" xr:uid="{00000000-0005-0000-0000-0000CE170000}"/>
    <cellStyle name="Normal 33 2 6_5h_Finance" xfId="5684" xr:uid="{00000000-0005-0000-0000-0000CF170000}"/>
    <cellStyle name="Normal 33 2 7" xfId="523" xr:uid="{00000000-0005-0000-0000-0000D0170000}"/>
    <cellStyle name="Normal 33 2 7 2" xfId="8774" xr:uid="{00000000-0005-0000-0000-0000D1170000}"/>
    <cellStyle name="Normal 33 2 7_5h_Finance" xfId="5686" xr:uid="{00000000-0005-0000-0000-0000D2170000}"/>
    <cellStyle name="Normal 33 2 8" xfId="2511" xr:uid="{00000000-0005-0000-0000-0000D3170000}"/>
    <cellStyle name="Normal 33 2 8 2" xfId="10678" xr:uid="{00000000-0005-0000-0000-0000D4170000}"/>
    <cellStyle name="Normal 33 2 8_5h_Finance" xfId="5687" xr:uid="{00000000-0005-0000-0000-0000D5170000}"/>
    <cellStyle name="Normal 33 2 9" xfId="4415" xr:uid="{00000000-0005-0000-0000-0000D6170000}"/>
    <cellStyle name="Normal 33 2 9 2" xfId="12582" xr:uid="{00000000-0005-0000-0000-0000D7170000}"/>
    <cellStyle name="Normal 33 2 9_5h_Finance" xfId="5688" xr:uid="{00000000-0005-0000-0000-0000D8170000}"/>
    <cellStyle name="Normal 33 2_5h_Finance" xfId="5659" xr:uid="{00000000-0005-0000-0000-0000D9170000}"/>
    <cellStyle name="Normal 33 3" xfId="180" xr:uid="{00000000-0005-0000-0000-0000DA170000}"/>
    <cellStyle name="Normal 33 3 10" xfId="16458" xr:uid="{00000000-0005-0000-0000-0000DB170000}"/>
    <cellStyle name="Normal 33 3 11" xfId="18362" xr:uid="{00000000-0005-0000-0000-0000DC170000}"/>
    <cellStyle name="Normal 33 3 12" xfId="591" xr:uid="{00000000-0005-0000-0000-0000DD170000}"/>
    <cellStyle name="Normal 33 3 2" xfId="940" xr:uid="{00000000-0005-0000-0000-0000DE170000}"/>
    <cellStyle name="Normal 33 3 2 2" xfId="1762" xr:uid="{00000000-0005-0000-0000-0000DF170000}"/>
    <cellStyle name="Normal 33 3 2 2 2" xfId="3667" xr:uid="{00000000-0005-0000-0000-0000E0170000}"/>
    <cellStyle name="Normal 33 3 2 2 2 2" xfId="11834" xr:uid="{00000000-0005-0000-0000-0000E1170000}"/>
    <cellStyle name="Normal 33 3 2 2 2_5h_Finance" xfId="5692" xr:uid="{00000000-0005-0000-0000-0000E2170000}"/>
    <cellStyle name="Normal 33 3 2 2 3" xfId="9930" xr:uid="{00000000-0005-0000-0000-0000E3170000}"/>
    <cellStyle name="Normal 33 3 2 2 4" xfId="13956" xr:uid="{00000000-0005-0000-0000-0000E4170000}"/>
    <cellStyle name="Normal 33 3 2 2 5" xfId="15795" xr:uid="{00000000-0005-0000-0000-0000E5170000}"/>
    <cellStyle name="Normal 33 3 2 2 6" xfId="17546" xr:uid="{00000000-0005-0000-0000-0000E6170000}"/>
    <cellStyle name="Normal 33 3 2 2 7" xfId="19450" xr:uid="{00000000-0005-0000-0000-0000E7170000}"/>
    <cellStyle name="Normal 33 3 2 2_5h_Finance" xfId="5691" xr:uid="{00000000-0005-0000-0000-0000E8170000}"/>
    <cellStyle name="Normal 33 3 2 3" xfId="2851" xr:uid="{00000000-0005-0000-0000-0000E9170000}"/>
    <cellStyle name="Normal 33 3 2 3 2" xfId="11018" xr:uid="{00000000-0005-0000-0000-0000EA170000}"/>
    <cellStyle name="Normal 33 3 2 3_5h_Finance" xfId="5693" xr:uid="{00000000-0005-0000-0000-0000EB170000}"/>
    <cellStyle name="Normal 33 3 2 4" xfId="9114" xr:uid="{00000000-0005-0000-0000-0000EC170000}"/>
    <cellStyle name="Normal 33 3 2 5" xfId="13137" xr:uid="{00000000-0005-0000-0000-0000ED170000}"/>
    <cellStyle name="Normal 33 3 2 6" xfId="14975" xr:uid="{00000000-0005-0000-0000-0000EE170000}"/>
    <cellStyle name="Normal 33 3 2 7" xfId="16730" xr:uid="{00000000-0005-0000-0000-0000EF170000}"/>
    <cellStyle name="Normal 33 3 2 8" xfId="18634" xr:uid="{00000000-0005-0000-0000-0000F0170000}"/>
    <cellStyle name="Normal 33 3 2_5h_Finance" xfId="5690" xr:uid="{00000000-0005-0000-0000-0000F1170000}"/>
    <cellStyle name="Normal 33 3 3" xfId="1212" xr:uid="{00000000-0005-0000-0000-0000F2170000}"/>
    <cellStyle name="Normal 33 3 3 2" xfId="2034" xr:uid="{00000000-0005-0000-0000-0000F3170000}"/>
    <cellStyle name="Normal 33 3 3 2 2" xfId="3939" xr:uid="{00000000-0005-0000-0000-0000F4170000}"/>
    <cellStyle name="Normal 33 3 3 2 2 2" xfId="12106" xr:uid="{00000000-0005-0000-0000-0000F5170000}"/>
    <cellStyle name="Normal 33 3 3 2 2_5h_Finance" xfId="5696" xr:uid="{00000000-0005-0000-0000-0000F6170000}"/>
    <cellStyle name="Normal 33 3 3 2 3" xfId="10202" xr:uid="{00000000-0005-0000-0000-0000F7170000}"/>
    <cellStyle name="Normal 33 3 3 2 4" xfId="14228" xr:uid="{00000000-0005-0000-0000-0000F8170000}"/>
    <cellStyle name="Normal 33 3 3 2 5" xfId="16067" xr:uid="{00000000-0005-0000-0000-0000F9170000}"/>
    <cellStyle name="Normal 33 3 3 2 6" xfId="17818" xr:uid="{00000000-0005-0000-0000-0000FA170000}"/>
    <cellStyle name="Normal 33 3 3 2 7" xfId="19722" xr:uid="{00000000-0005-0000-0000-0000FB170000}"/>
    <cellStyle name="Normal 33 3 3 2_5h_Finance" xfId="5695" xr:uid="{00000000-0005-0000-0000-0000FC170000}"/>
    <cellStyle name="Normal 33 3 3 3" xfId="3123" xr:uid="{00000000-0005-0000-0000-0000FD170000}"/>
    <cellStyle name="Normal 33 3 3 3 2" xfId="11290" xr:uid="{00000000-0005-0000-0000-0000FE170000}"/>
    <cellStyle name="Normal 33 3 3 3_5h_Finance" xfId="5697" xr:uid="{00000000-0005-0000-0000-0000FF170000}"/>
    <cellStyle name="Normal 33 3 3 4" xfId="9386" xr:uid="{00000000-0005-0000-0000-000000180000}"/>
    <cellStyle name="Normal 33 3 3 5" xfId="13409" xr:uid="{00000000-0005-0000-0000-000001180000}"/>
    <cellStyle name="Normal 33 3 3 6" xfId="15247" xr:uid="{00000000-0005-0000-0000-000002180000}"/>
    <cellStyle name="Normal 33 3 3 7" xfId="17002" xr:uid="{00000000-0005-0000-0000-000003180000}"/>
    <cellStyle name="Normal 33 3 3 8" xfId="18906" xr:uid="{00000000-0005-0000-0000-000004180000}"/>
    <cellStyle name="Normal 33 3 3_5h_Finance" xfId="5694" xr:uid="{00000000-0005-0000-0000-000005180000}"/>
    <cellStyle name="Normal 33 3 4" xfId="1484" xr:uid="{00000000-0005-0000-0000-000006180000}"/>
    <cellStyle name="Normal 33 3 4 2" xfId="3395" xr:uid="{00000000-0005-0000-0000-000007180000}"/>
    <cellStyle name="Normal 33 3 4 2 2" xfId="11562" xr:uid="{00000000-0005-0000-0000-000008180000}"/>
    <cellStyle name="Normal 33 3 4 2_5h_Finance" xfId="5699" xr:uid="{00000000-0005-0000-0000-000009180000}"/>
    <cellStyle name="Normal 33 3 4 3" xfId="9658" xr:uid="{00000000-0005-0000-0000-00000A180000}"/>
    <cellStyle name="Normal 33 3 4 4" xfId="13681" xr:uid="{00000000-0005-0000-0000-00000B180000}"/>
    <cellStyle name="Normal 33 3 4 5" xfId="15519" xr:uid="{00000000-0005-0000-0000-00000C180000}"/>
    <cellStyle name="Normal 33 3 4 6" xfId="17274" xr:uid="{00000000-0005-0000-0000-00000D180000}"/>
    <cellStyle name="Normal 33 3 4 7" xfId="19178" xr:uid="{00000000-0005-0000-0000-00000E180000}"/>
    <cellStyle name="Normal 33 3 4_5h_Finance" xfId="5698" xr:uid="{00000000-0005-0000-0000-00000F180000}"/>
    <cellStyle name="Normal 33 3 5" xfId="2307" xr:uid="{00000000-0005-0000-0000-000010180000}"/>
    <cellStyle name="Normal 33 3 5 2" xfId="4211" xr:uid="{00000000-0005-0000-0000-000011180000}"/>
    <cellStyle name="Normal 33 3 5 2 2" xfId="12378" xr:uid="{00000000-0005-0000-0000-000012180000}"/>
    <cellStyle name="Normal 33 3 5 2_5h_Finance" xfId="5701" xr:uid="{00000000-0005-0000-0000-000013180000}"/>
    <cellStyle name="Normal 33 3 5 3" xfId="10474" xr:uid="{00000000-0005-0000-0000-000014180000}"/>
    <cellStyle name="Normal 33 3 5 4" xfId="14500" xr:uid="{00000000-0005-0000-0000-000015180000}"/>
    <cellStyle name="Normal 33 3 5 5" xfId="16340" xr:uid="{00000000-0005-0000-0000-000016180000}"/>
    <cellStyle name="Normal 33 3 5 6" xfId="18090" xr:uid="{00000000-0005-0000-0000-000017180000}"/>
    <cellStyle name="Normal 33 3 5 7" xfId="19994" xr:uid="{00000000-0005-0000-0000-000018180000}"/>
    <cellStyle name="Normal 33 3 5_5h_Finance" xfId="5700" xr:uid="{00000000-0005-0000-0000-000019180000}"/>
    <cellStyle name="Normal 33 3 6" xfId="2579" xr:uid="{00000000-0005-0000-0000-00001A180000}"/>
    <cellStyle name="Normal 33 3 6 2" xfId="10746" xr:uid="{00000000-0005-0000-0000-00001B180000}"/>
    <cellStyle name="Normal 33 3 6_5h_Finance" xfId="5702" xr:uid="{00000000-0005-0000-0000-00001C180000}"/>
    <cellStyle name="Normal 33 3 7" xfId="8842" xr:uid="{00000000-0005-0000-0000-00001D180000}"/>
    <cellStyle name="Normal 33 3 8" xfId="12799" xr:uid="{00000000-0005-0000-0000-00001E180000}"/>
    <cellStyle name="Normal 33 3 9" xfId="14685" xr:uid="{00000000-0005-0000-0000-00001F180000}"/>
    <cellStyle name="Normal 33 3_5h_Finance" xfId="5689" xr:uid="{00000000-0005-0000-0000-000020180000}"/>
    <cellStyle name="Normal 33 4" xfId="804" xr:uid="{00000000-0005-0000-0000-000021180000}"/>
    <cellStyle name="Normal 33 4 2" xfId="1626" xr:uid="{00000000-0005-0000-0000-000022180000}"/>
    <cellStyle name="Normal 33 4 2 2" xfId="3531" xr:uid="{00000000-0005-0000-0000-000023180000}"/>
    <cellStyle name="Normal 33 4 2 2 2" xfId="11698" xr:uid="{00000000-0005-0000-0000-000024180000}"/>
    <cellStyle name="Normal 33 4 2 2_5h_Finance" xfId="5705" xr:uid="{00000000-0005-0000-0000-000025180000}"/>
    <cellStyle name="Normal 33 4 2 3" xfId="9794" xr:uid="{00000000-0005-0000-0000-000026180000}"/>
    <cellStyle name="Normal 33 4 2 4" xfId="13820" xr:uid="{00000000-0005-0000-0000-000027180000}"/>
    <cellStyle name="Normal 33 4 2 5" xfId="15659" xr:uid="{00000000-0005-0000-0000-000028180000}"/>
    <cellStyle name="Normal 33 4 2 6" xfId="17410" xr:uid="{00000000-0005-0000-0000-000029180000}"/>
    <cellStyle name="Normal 33 4 2 7" xfId="19314" xr:uid="{00000000-0005-0000-0000-00002A180000}"/>
    <cellStyle name="Normal 33 4 2_5h_Finance" xfId="5704" xr:uid="{00000000-0005-0000-0000-00002B180000}"/>
    <cellStyle name="Normal 33 4 3" xfId="2715" xr:uid="{00000000-0005-0000-0000-00002C180000}"/>
    <cellStyle name="Normal 33 4 3 2" xfId="10882" xr:uid="{00000000-0005-0000-0000-00002D180000}"/>
    <cellStyle name="Normal 33 4 3_5h_Finance" xfId="5706" xr:uid="{00000000-0005-0000-0000-00002E180000}"/>
    <cellStyle name="Normal 33 4 4" xfId="8978" xr:uid="{00000000-0005-0000-0000-00002F180000}"/>
    <cellStyle name="Normal 33 4 5" xfId="13001" xr:uid="{00000000-0005-0000-0000-000030180000}"/>
    <cellStyle name="Normal 33 4 6" xfId="14839" xr:uid="{00000000-0005-0000-0000-000031180000}"/>
    <cellStyle name="Normal 33 4 7" xfId="16594" xr:uid="{00000000-0005-0000-0000-000032180000}"/>
    <cellStyle name="Normal 33 4 8" xfId="18498" xr:uid="{00000000-0005-0000-0000-000033180000}"/>
    <cellStyle name="Normal 33 4_5h_Finance" xfId="5703" xr:uid="{00000000-0005-0000-0000-000034180000}"/>
    <cellStyle name="Normal 33 5" xfId="1076" xr:uid="{00000000-0005-0000-0000-000035180000}"/>
    <cellStyle name="Normal 33 5 2" xfId="1898" xr:uid="{00000000-0005-0000-0000-000036180000}"/>
    <cellStyle name="Normal 33 5 2 2" xfId="3803" xr:uid="{00000000-0005-0000-0000-000037180000}"/>
    <cellStyle name="Normal 33 5 2 2 2" xfId="11970" xr:uid="{00000000-0005-0000-0000-000038180000}"/>
    <cellStyle name="Normal 33 5 2 2_5h_Finance" xfId="5709" xr:uid="{00000000-0005-0000-0000-000039180000}"/>
    <cellStyle name="Normal 33 5 2 3" xfId="10066" xr:uid="{00000000-0005-0000-0000-00003A180000}"/>
    <cellStyle name="Normal 33 5 2 4" xfId="14092" xr:uid="{00000000-0005-0000-0000-00003B180000}"/>
    <cellStyle name="Normal 33 5 2 5" xfId="15931" xr:uid="{00000000-0005-0000-0000-00003C180000}"/>
    <cellStyle name="Normal 33 5 2 6" xfId="17682" xr:uid="{00000000-0005-0000-0000-00003D180000}"/>
    <cellStyle name="Normal 33 5 2 7" xfId="19586" xr:uid="{00000000-0005-0000-0000-00003E180000}"/>
    <cellStyle name="Normal 33 5 2_5h_Finance" xfId="5708" xr:uid="{00000000-0005-0000-0000-00003F180000}"/>
    <cellStyle name="Normal 33 5 3" xfId="2987" xr:uid="{00000000-0005-0000-0000-000040180000}"/>
    <cellStyle name="Normal 33 5 3 2" xfId="11154" xr:uid="{00000000-0005-0000-0000-000041180000}"/>
    <cellStyle name="Normal 33 5 3_5h_Finance" xfId="5710" xr:uid="{00000000-0005-0000-0000-000042180000}"/>
    <cellStyle name="Normal 33 5 4" xfId="9250" xr:uid="{00000000-0005-0000-0000-000043180000}"/>
    <cellStyle name="Normal 33 5 5" xfId="13273" xr:uid="{00000000-0005-0000-0000-000044180000}"/>
    <cellStyle name="Normal 33 5 6" xfId="15111" xr:uid="{00000000-0005-0000-0000-000045180000}"/>
    <cellStyle name="Normal 33 5 7" xfId="16866" xr:uid="{00000000-0005-0000-0000-000046180000}"/>
    <cellStyle name="Normal 33 5 8" xfId="18770" xr:uid="{00000000-0005-0000-0000-000047180000}"/>
    <cellStyle name="Normal 33 5_5h_Finance" xfId="5707" xr:uid="{00000000-0005-0000-0000-000048180000}"/>
    <cellStyle name="Normal 33 6" xfId="1348" xr:uid="{00000000-0005-0000-0000-000049180000}"/>
    <cellStyle name="Normal 33 6 2" xfId="3259" xr:uid="{00000000-0005-0000-0000-00004A180000}"/>
    <cellStyle name="Normal 33 6 2 2" xfId="11426" xr:uid="{00000000-0005-0000-0000-00004B180000}"/>
    <cellStyle name="Normal 33 6 2_5h_Finance" xfId="5712" xr:uid="{00000000-0005-0000-0000-00004C180000}"/>
    <cellStyle name="Normal 33 6 3" xfId="9522" xr:uid="{00000000-0005-0000-0000-00004D180000}"/>
    <cellStyle name="Normal 33 6 4" xfId="13545" xr:uid="{00000000-0005-0000-0000-00004E180000}"/>
    <cellStyle name="Normal 33 6 5" xfId="15383" xr:uid="{00000000-0005-0000-0000-00004F180000}"/>
    <cellStyle name="Normal 33 6 6" xfId="17138" xr:uid="{00000000-0005-0000-0000-000050180000}"/>
    <cellStyle name="Normal 33 6 7" xfId="19042" xr:uid="{00000000-0005-0000-0000-000051180000}"/>
    <cellStyle name="Normal 33 6_5h_Finance" xfId="5711" xr:uid="{00000000-0005-0000-0000-000052180000}"/>
    <cellStyle name="Normal 33 7" xfId="2171" xr:uid="{00000000-0005-0000-0000-000053180000}"/>
    <cellStyle name="Normal 33 7 2" xfId="4075" xr:uid="{00000000-0005-0000-0000-000054180000}"/>
    <cellStyle name="Normal 33 7 2 2" xfId="12242" xr:uid="{00000000-0005-0000-0000-000055180000}"/>
    <cellStyle name="Normal 33 7 2_5h_Finance" xfId="5714" xr:uid="{00000000-0005-0000-0000-000056180000}"/>
    <cellStyle name="Normal 33 7 3" xfId="10338" xr:uid="{00000000-0005-0000-0000-000057180000}"/>
    <cellStyle name="Normal 33 7 4" xfId="14364" xr:uid="{00000000-0005-0000-0000-000058180000}"/>
    <cellStyle name="Normal 33 7 5" xfId="16204" xr:uid="{00000000-0005-0000-0000-000059180000}"/>
    <cellStyle name="Normal 33 7 6" xfId="17954" xr:uid="{00000000-0005-0000-0000-00005A180000}"/>
    <cellStyle name="Normal 33 7 7" xfId="19858" xr:uid="{00000000-0005-0000-0000-00005B180000}"/>
    <cellStyle name="Normal 33 7_5h_Finance" xfId="5713" xr:uid="{00000000-0005-0000-0000-00005C180000}"/>
    <cellStyle name="Normal 33 8" xfId="455" xr:uid="{00000000-0005-0000-0000-00005D180000}"/>
    <cellStyle name="Normal 33 8 2" xfId="8706" xr:uid="{00000000-0005-0000-0000-00005E180000}"/>
    <cellStyle name="Normal 33 8_5h_Finance" xfId="5715" xr:uid="{00000000-0005-0000-0000-00005F180000}"/>
    <cellStyle name="Normal 33 9" xfId="2443" xr:uid="{00000000-0005-0000-0000-000060180000}"/>
    <cellStyle name="Normal 33 9 2" xfId="10610" xr:uid="{00000000-0005-0000-0000-000061180000}"/>
    <cellStyle name="Normal 33 9_5h_Finance" xfId="5716" xr:uid="{00000000-0005-0000-0000-000062180000}"/>
    <cellStyle name="Normal 33_5h_Finance" xfId="5657" xr:uid="{00000000-0005-0000-0000-000063180000}"/>
    <cellStyle name="Normal 34" xfId="45" xr:uid="{00000000-0005-0000-0000-000064180000}"/>
    <cellStyle name="Normal 34 10" xfId="4348" xr:uid="{00000000-0005-0000-0000-000065180000}"/>
    <cellStyle name="Normal 34 10 2" xfId="12515" xr:uid="{00000000-0005-0000-0000-000066180000}"/>
    <cellStyle name="Normal 34 10_5h_Finance" xfId="5718" xr:uid="{00000000-0005-0000-0000-000067180000}"/>
    <cellStyle name="Normal 34 11" xfId="8571" xr:uid="{00000000-0005-0000-0000-000068180000}"/>
    <cellStyle name="Normal 34 12" xfId="12663" xr:uid="{00000000-0005-0000-0000-000069180000}"/>
    <cellStyle name="Normal 34 13" xfId="12965" xr:uid="{00000000-0005-0000-0000-00006A180000}"/>
    <cellStyle name="Normal 34 14" xfId="14647" xr:uid="{00000000-0005-0000-0000-00006B180000}"/>
    <cellStyle name="Normal 34 15" xfId="18227" xr:uid="{00000000-0005-0000-0000-00006C180000}"/>
    <cellStyle name="Normal 34 16" xfId="317" xr:uid="{00000000-0005-0000-0000-00006D180000}"/>
    <cellStyle name="Normal 34 2" xfId="113" xr:uid="{00000000-0005-0000-0000-00006E180000}"/>
    <cellStyle name="Normal 34 2 10" xfId="8639" xr:uid="{00000000-0005-0000-0000-00006F180000}"/>
    <cellStyle name="Normal 34 2 11" xfId="12731" xr:uid="{00000000-0005-0000-0000-000070180000}"/>
    <cellStyle name="Normal 34 2 12" xfId="18295" xr:uid="{00000000-0005-0000-0000-000071180000}"/>
    <cellStyle name="Normal 34 2 13" xfId="386" xr:uid="{00000000-0005-0000-0000-000072180000}"/>
    <cellStyle name="Normal 34 2 2" xfId="249" xr:uid="{00000000-0005-0000-0000-000073180000}"/>
    <cellStyle name="Normal 34 2 2 10" xfId="16527" xr:uid="{00000000-0005-0000-0000-000074180000}"/>
    <cellStyle name="Normal 34 2 2 11" xfId="18431" xr:uid="{00000000-0005-0000-0000-000075180000}"/>
    <cellStyle name="Normal 34 2 2 12" xfId="660" xr:uid="{00000000-0005-0000-0000-000076180000}"/>
    <cellStyle name="Normal 34 2 2 2" xfId="1009" xr:uid="{00000000-0005-0000-0000-000077180000}"/>
    <cellStyle name="Normal 34 2 2 2 2" xfId="1831" xr:uid="{00000000-0005-0000-0000-000078180000}"/>
    <cellStyle name="Normal 34 2 2 2 2 2" xfId="3736" xr:uid="{00000000-0005-0000-0000-000079180000}"/>
    <cellStyle name="Normal 34 2 2 2 2 2 2" xfId="11903" xr:uid="{00000000-0005-0000-0000-00007A180000}"/>
    <cellStyle name="Normal 34 2 2 2 2 2_5h_Finance" xfId="5723" xr:uid="{00000000-0005-0000-0000-00007B180000}"/>
    <cellStyle name="Normal 34 2 2 2 2 3" xfId="9999" xr:uid="{00000000-0005-0000-0000-00007C180000}"/>
    <cellStyle name="Normal 34 2 2 2 2 4" xfId="14025" xr:uid="{00000000-0005-0000-0000-00007D180000}"/>
    <cellStyle name="Normal 34 2 2 2 2 5" xfId="15864" xr:uid="{00000000-0005-0000-0000-00007E180000}"/>
    <cellStyle name="Normal 34 2 2 2 2 6" xfId="17615" xr:uid="{00000000-0005-0000-0000-00007F180000}"/>
    <cellStyle name="Normal 34 2 2 2 2 7" xfId="19519" xr:uid="{00000000-0005-0000-0000-000080180000}"/>
    <cellStyle name="Normal 34 2 2 2 2_5h_Finance" xfId="5722" xr:uid="{00000000-0005-0000-0000-000081180000}"/>
    <cellStyle name="Normal 34 2 2 2 3" xfId="2920" xr:uid="{00000000-0005-0000-0000-000082180000}"/>
    <cellStyle name="Normal 34 2 2 2 3 2" xfId="11087" xr:uid="{00000000-0005-0000-0000-000083180000}"/>
    <cellStyle name="Normal 34 2 2 2 3_5h_Finance" xfId="5724" xr:uid="{00000000-0005-0000-0000-000084180000}"/>
    <cellStyle name="Normal 34 2 2 2 4" xfId="9183" xr:uid="{00000000-0005-0000-0000-000085180000}"/>
    <cellStyle name="Normal 34 2 2 2 5" xfId="13206" xr:uid="{00000000-0005-0000-0000-000086180000}"/>
    <cellStyle name="Normal 34 2 2 2 6" xfId="15044" xr:uid="{00000000-0005-0000-0000-000087180000}"/>
    <cellStyle name="Normal 34 2 2 2 7" xfId="16799" xr:uid="{00000000-0005-0000-0000-000088180000}"/>
    <cellStyle name="Normal 34 2 2 2 8" xfId="18703" xr:uid="{00000000-0005-0000-0000-000089180000}"/>
    <cellStyle name="Normal 34 2 2 2_5h_Finance" xfId="5721" xr:uid="{00000000-0005-0000-0000-00008A180000}"/>
    <cellStyle name="Normal 34 2 2 3" xfId="1281" xr:uid="{00000000-0005-0000-0000-00008B180000}"/>
    <cellStyle name="Normal 34 2 2 3 2" xfId="2103" xr:uid="{00000000-0005-0000-0000-00008C180000}"/>
    <cellStyle name="Normal 34 2 2 3 2 2" xfId="4008" xr:uid="{00000000-0005-0000-0000-00008D180000}"/>
    <cellStyle name="Normal 34 2 2 3 2 2 2" xfId="12175" xr:uid="{00000000-0005-0000-0000-00008E180000}"/>
    <cellStyle name="Normal 34 2 2 3 2 2_5h_Finance" xfId="5727" xr:uid="{00000000-0005-0000-0000-00008F180000}"/>
    <cellStyle name="Normal 34 2 2 3 2 3" xfId="10271" xr:uid="{00000000-0005-0000-0000-000090180000}"/>
    <cellStyle name="Normal 34 2 2 3 2 4" xfId="14297" xr:uid="{00000000-0005-0000-0000-000091180000}"/>
    <cellStyle name="Normal 34 2 2 3 2 5" xfId="16136" xr:uid="{00000000-0005-0000-0000-000092180000}"/>
    <cellStyle name="Normal 34 2 2 3 2 6" xfId="17887" xr:uid="{00000000-0005-0000-0000-000093180000}"/>
    <cellStyle name="Normal 34 2 2 3 2 7" xfId="19791" xr:uid="{00000000-0005-0000-0000-000094180000}"/>
    <cellStyle name="Normal 34 2 2 3 2_5h_Finance" xfId="5726" xr:uid="{00000000-0005-0000-0000-000095180000}"/>
    <cellStyle name="Normal 34 2 2 3 3" xfId="3192" xr:uid="{00000000-0005-0000-0000-000096180000}"/>
    <cellStyle name="Normal 34 2 2 3 3 2" xfId="11359" xr:uid="{00000000-0005-0000-0000-000097180000}"/>
    <cellStyle name="Normal 34 2 2 3 3_5h_Finance" xfId="5728" xr:uid="{00000000-0005-0000-0000-000098180000}"/>
    <cellStyle name="Normal 34 2 2 3 4" xfId="9455" xr:uid="{00000000-0005-0000-0000-000099180000}"/>
    <cellStyle name="Normal 34 2 2 3 5" xfId="13478" xr:uid="{00000000-0005-0000-0000-00009A180000}"/>
    <cellStyle name="Normal 34 2 2 3 6" xfId="15316" xr:uid="{00000000-0005-0000-0000-00009B180000}"/>
    <cellStyle name="Normal 34 2 2 3 7" xfId="17071" xr:uid="{00000000-0005-0000-0000-00009C180000}"/>
    <cellStyle name="Normal 34 2 2 3 8" xfId="18975" xr:uid="{00000000-0005-0000-0000-00009D180000}"/>
    <cellStyle name="Normal 34 2 2 3_5h_Finance" xfId="5725" xr:uid="{00000000-0005-0000-0000-00009E180000}"/>
    <cellStyle name="Normal 34 2 2 4" xfId="1553" xr:uid="{00000000-0005-0000-0000-00009F180000}"/>
    <cellStyle name="Normal 34 2 2 4 2" xfId="3464" xr:uid="{00000000-0005-0000-0000-0000A0180000}"/>
    <cellStyle name="Normal 34 2 2 4 2 2" xfId="11631" xr:uid="{00000000-0005-0000-0000-0000A1180000}"/>
    <cellStyle name="Normal 34 2 2 4 2_5h_Finance" xfId="5730" xr:uid="{00000000-0005-0000-0000-0000A2180000}"/>
    <cellStyle name="Normal 34 2 2 4 3" xfId="9727" xr:uid="{00000000-0005-0000-0000-0000A3180000}"/>
    <cellStyle name="Normal 34 2 2 4 4" xfId="13750" xr:uid="{00000000-0005-0000-0000-0000A4180000}"/>
    <cellStyle name="Normal 34 2 2 4 5" xfId="15588" xr:uid="{00000000-0005-0000-0000-0000A5180000}"/>
    <cellStyle name="Normal 34 2 2 4 6" xfId="17343" xr:uid="{00000000-0005-0000-0000-0000A6180000}"/>
    <cellStyle name="Normal 34 2 2 4 7" xfId="19247" xr:uid="{00000000-0005-0000-0000-0000A7180000}"/>
    <cellStyle name="Normal 34 2 2 4_5h_Finance" xfId="5729" xr:uid="{00000000-0005-0000-0000-0000A8180000}"/>
    <cellStyle name="Normal 34 2 2 5" xfId="2376" xr:uid="{00000000-0005-0000-0000-0000A9180000}"/>
    <cellStyle name="Normal 34 2 2 5 2" xfId="4280" xr:uid="{00000000-0005-0000-0000-0000AA180000}"/>
    <cellStyle name="Normal 34 2 2 5 2 2" xfId="12447" xr:uid="{00000000-0005-0000-0000-0000AB180000}"/>
    <cellStyle name="Normal 34 2 2 5 2_5h_Finance" xfId="5732" xr:uid="{00000000-0005-0000-0000-0000AC180000}"/>
    <cellStyle name="Normal 34 2 2 5 3" xfId="10543" xr:uid="{00000000-0005-0000-0000-0000AD180000}"/>
    <cellStyle name="Normal 34 2 2 5 4" xfId="14569" xr:uid="{00000000-0005-0000-0000-0000AE180000}"/>
    <cellStyle name="Normal 34 2 2 5 5" xfId="16409" xr:uid="{00000000-0005-0000-0000-0000AF180000}"/>
    <cellStyle name="Normal 34 2 2 5 6" xfId="18159" xr:uid="{00000000-0005-0000-0000-0000B0180000}"/>
    <cellStyle name="Normal 34 2 2 5 7" xfId="20063" xr:uid="{00000000-0005-0000-0000-0000B1180000}"/>
    <cellStyle name="Normal 34 2 2 5_5h_Finance" xfId="5731" xr:uid="{00000000-0005-0000-0000-0000B2180000}"/>
    <cellStyle name="Normal 34 2 2 6" xfId="2648" xr:uid="{00000000-0005-0000-0000-0000B3180000}"/>
    <cellStyle name="Normal 34 2 2 6 2" xfId="10815" xr:uid="{00000000-0005-0000-0000-0000B4180000}"/>
    <cellStyle name="Normal 34 2 2 6_5h_Finance" xfId="5733" xr:uid="{00000000-0005-0000-0000-0000B5180000}"/>
    <cellStyle name="Normal 34 2 2 7" xfId="8911" xr:uid="{00000000-0005-0000-0000-0000B6180000}"/>
    <cellStyle name="Normal 34 2 2 8" xfId="12868" xr:uid="{00000000-0005-0000-0000-0000B7180000}"/>
    <cellStyle name="Normal 34 2 2 9" xfId="14754" xr:uid="{00000000-0005-0000-0000-0000B8180000}"/>
    <cellStyle name="Normal 34 2 2_5h_Finance" xfId="5720" xr:uid="{00000000-0005-0000-0000-0000B9180000}"/>
    <cellStyle name="Normal 34 2 3" xfId="873" xr:uid="{00000000-0005-0000-0000-0000BA180000}"/>
    <cellStyle name="Normal 34 2 3 2" xfId="1695" xr:uid="{00000000-0005-0000-0000-0000BB180000}"/>
    <cellStyle name="Normal 34 2 3 2 2" xfId="3600" xr:uid="{00000000-0005-0000-0000-0000BC180000}"/>
    <cellStyle name="Normal 34 2 3 2 2 2" xfId="11767" xr:uid="{00000000-0005-0000-0000-0000BD180000}"/>
    <cellStyle name="Normal 34 2 3 2 2_5h_Finance" xfId="5736" xr:uid="{00000000-0005-0000-0000-0000BE180000}"/>
    <cellStyle name="Normal 34 2 3 2 3" xfId="9863" xr:uid="{00000000-0005-0000-0000-0000BF180000}"/>
    <cellStyle name="Normal 34 2 3 2 4" xfId="13889" xr:uid="{00000000-0005-0000-0000-0000C0180000}"/>
    <cellStyle name="Normal 34 2 3 2 5" xfId="15728" xr:uid="{00000000-0005-0000-0000-0000C1180000}"/>
    <cellStyle name="Normal 34 2 3 2 6" xfId="17479" xr:uid="{00000000-0005-0000-0000-0000C2180000}"/>
    <cellStyle name="Normal 34 2 3 2 7" xfId="19383" xr:uid="{00000000-0005-0000-0000-0000C3180000}"/>
    <cellStyle name="Normal 34 2 3 2_5h_Finance" xfId="5735" xr:uid="{00000000-0005-0000-0000-0000C4180000}"/>
    <cellStyle name="Normal 34 2 3 3" xfId="2784" xr:uid="{00000000-0005-0000-0000-0000C5180000}"/>
    <cellStyle name="Normal 34 2 3 3 2" xfId="10951" xr:uid="{00000000-0005-0000-0000-0000C6180000}"/>
    <cellStyle name="Normal 34 2 3 3_5h_Finance" xfId="5737" xr:uid="{00000000-0005-0000-0000-0000C7180000}"/>
    <cellStyle name="Normal 34 2 3 4" xfId="9047" xr:uid="{00000000-0005-0000-0000-0000C8180000}"/>
    <cellStyle name="Normal 34 2 3 5" xfId="13070" xr:uid="{00000000-0005-0000-0000-0000C9180000}"/>
    <cellStyle name="Normal 34 2 3 6" xfId="14908" xr:uid="{00000000-0005-0000-0000-0000CA180000}"/>
    <cellStyle name="Normal 34 2 3 7" xfId="16663" xr:uid="{00000000-0005-0000-0000-0000CB180000}"/>
    <cellStyle name="Normal 34 2 3 8" xfId="18567" xr:uid="{00000000-0005-0000-0000-0000CC180000}"/>
    <cellStyle name="Normal 34 2 3_5h_Finance" xfId="5734" xr:uid="{00000000-0005-0000-0000-0000CD180000}"/>
    <cellStyle name="Normal 34 2 4" xfId="1145" xr:uid="{00000000-0005-0000-0000-0000CE180000}"/>
    <cellStyle name="Normal 34 2 4 2" xfId="1967" xr:uid="{00000000-0005-0000-0000-0000CF180000}"/>
    <cellStyle name="Normal 34 2 4 2 2" xfId="3872" xr:uid="{00000000-0005-0000-0000-0000D0180000}"/>
    <cellStyle name="Normal 34 2 4 2 2 2" xfId="12039" xr:uid="{00000000-0005-0000-0000-0000D1180000}"/>
    <cellStyle name="Normal 34 2 4 2 2_5h_Finance" xfId="5740" xr:uid="{00000000-0005-0000-0000-0000D2180000}"/>
    <cellStyle name="Normal 34 2 4 2 3" xfId="10135" xr:uid="{00000000-0005-0000-0000-0000D3180000}"/>
    <cellStyle name="Normal 34 2 4 2 4" xfId="14161" xr:uid="{00000000-0005-0000-0000-0000D4180000}"/>
    <cellStyle name="Normal 34 2 4 2 5" xfId="16000" xr:uid="{00000000-0005-0000-0000-0000D5180000}"/>
    <cellStyle name="Normal 34 2 4 2 6" xfId="17751" xr:uid="{00000000-0005-0000-0000-0000D6180000}"/>
    <cellStyle name="Normal 34 2 4 2 7" xfId="19655" xr:uid="{00000000-0005-0000-0000-0000D7180000}"/>
    <cellStyle name="Normal 34 2 4 2_5h_Finance" xfId="5739" xr:uid="{00000000-0005-0000-0000-0000D8180000}"/>
    <cellStyle name="Normal 34 2 4 3" xfId="3056" xr:uid="{00000000-0005-0000-0000-0000D9180000}"/>
    <cellStyle name="Normal 34 2 4 3 2" xfId="11223" xr:uid="{00000000-0005-0000-0000-0000DA180000}"/>
    <cellStyle name="Normal 34 2 4 3_5h_Finance" xfId="5741" xr:uid="{00000000-0005-0000-0000-0000DB180000}"/>
    <cellStyle name="Normal 34 2 4 4" xfId="9319" xr:uid="{00000000-0005-0000-0000-0000DC180000}"/>
    <cellStyle name="Normal 34 2 4 5" xfId="13342" xr:uid="{00000000-0005-0000-0000-0000DD180000}"/>
    <cellStyle name="Normal 34 2 4 6" xfId="15180" xr:uid="{00000000-0005-0000-0000-0000DE180000}"/>
    <cellStyle name="Normal 34 2 4 7" xfId="16935" xr:uid="{00000000-0005-0000-0000-0000DF180000}"/>
    <cellStyle name="Normal 34 2 4 8" xfId="18839" xr:uid="{00000000-0005-0000-0000-0000E0180000}"/>
    <cellStyle name="Normal 34 2 4_5h_Finance" xfId="5738" xr:uid="{00000000-0005-0000-0000-0000E1180000}"/>
    <cellStyle name="Normal 34 2 5" xfId="1417" xr:uid="{00000000-0005-0000-0000-0000E2180000}"/>
    <cellStyle name="Normal 34 2 5 2" xfId="3328" xr:uid="{00000000-0005-0000-0000-0000E3180000}"/>
    <cellStyle name="Normal 34 2 5 2 2" xfId="11495" xr:uid="{00000000-0005-0000-0000-0000E4180000}"/>
    <cellStyle name="Normal 34 2 5 2_5h_Finance" xfId="5743" xr:uid="{00000000-0005-0000-0000-0000E5180000}"/>
    <cellStyle name="Normal 34 2 5 3" xfId="9591" xr:uid="{00000000-0005-0000-0000-0000E6180000}"/>
    <cellStyle name="Normal 34 2 5 4" xfId="13614" xr:uid="{00000000-0005-0000-0000-0000E7180000}"/>
    <cellStyle name="Normal 34 2 5 5" xfId="15452" xr:uid="{00000000-0005-0000-0000-0000E8180000}"/>
    <cellStyle name="Normal 34 2 5 6" xfId="17207" xr:uid="{00000000-0005-0000-0000-0000E9180000}"/>
    <cellStyle name="Normal 34 2 5 7" xfId="19111" xr:uid="{00000000-0005-0000-0000-0000EA180000}"/>
    <cellStyle name="Normal 34 2 5_5h_Finance" xfId="5742" xr:uid="{00000000-0005-0000-0000-0000EB180000}"/>
    <cellStyle name="Normal 34 2 6" xfId="2240" xr:uid="{00000000-0005-0000-0000-0000EC180000}"/>
    <cellStyle name="Normal 34 2 6 2" xfId="4144" xr:uid="{00000000-0005-0000-0000-0000ED180000}"/>
    <cellStyle name="Normal 34 2 6 2 2" xfId="12311" xr:uid="{00000000-0005-0000-0000-0000EE180000}"/>
    <cellStyle name="Normal 34 2 6 2_5h_Finance" xfId="5745" xr:uid="{00000000-0005-0000-0000-0000EF180000}"/>
    <cellStyle name="Normal 34 2 6 3" xfId="10407" xr:uid="{00000000-0005-0000-0000-0000F0180000}"/>
    <cellStyle name="Normal 34 2 6 4" xfId="14433" xr:uid="{00000000-0005-0000-0000-0000F1180000}"/>
    <cellStyle name="Normal 34 2 6 5" xfId="16273" xr:uid="{00000000-0005-0000-0000-0000F2180000}"/>
    <cellStyle name="Normal 34 2 6 6" xfId="18023" xr:uid="{00000000-0005-0000-0000-0000F3180000}"/>
    <cellStyle name="Normal 34 2 6 7" xfId="19927" xr:uid="{00000000-0005-0000-0000-0000F4180000}"/>
    <cellStyle name="Normal 34 2 6_5h_Finance" xfId="5744" xr:uid="{00000000-0005-0000-0000-0000F5180000}"/>
    <cellStyle name="Normal 34 2 7" xfId="524" xr:uid="{00000000-0005-0000-0000-0000F6180000}"/>
    <cellStyle name="Normal 34 2 7 2" xfId="8775" xr:uid="{00000000-0005-0000-0000-0000F7180000}"/>
    <cellStyle name="Normal 34 2 7_5h_Finance" xfId="5746" xr:uid="{00000000-0005-0000-0000-0000F8180000}"/>
    <cellStyle name="Normal 34 2 8" xfId="2512" xr:uid="{00000000-0005-0000-0000-0000F9180000}"/>
    <cellStyle name="Normal 34 2 8 2" xfId="10679" xr:uid="{00000000-0005-0000-0000-0000FA180000}"/>
    <cellStyle name="Normal 34 2 8_5h_Finance" xfId="5747" xr:uid="{00000000-0005-0000-0000-0000FB180000}"/>
    <cellStyle name="Normal 34 2 9" xfId="4416" xr:uid="{00000000-0005-0000-0000-0000FC180000}"/>
    <cellStyle name="Normal 34 2 9 2" xfId="12583" xr:uid="{00000000-0005-0000-0000-0000FD180000}"/>
    <cellStyle name="Normal 34 2 9_5h_Finance" xfId="5748" xr:uid="{00000000-0005-0000-0000-0000FE180000}"/>
    <cellStyle name="Normal 34 2_5h_Finance" xfId="5719" xr:uid="{00000000-0005-0000-0000-0000FF180000}"/>
    <cellStyle name="Normal 34 3" xfId="181" xr:uid="{00000000-0005-0000-0000-000000190000}"/>
    <cellStyle name="Normal 34 3 10" xfId="16459" xr:uid="{00000000-0005-0000-0000-000001190000}"/>
    <cellStyle name="Normal 34 3 11" xfId="18363" xr:uid="{00000000-0005-0000-0000-000002190000}"/>
    <cellStyle name="Normal 34 3 12" xfId="592" xr:uid="{00000000-0005-0000-0000-000003190000}"/>
    <cellStyle name="Normal 34 3 2" xfId="941" xr:uid="{00000000-0005-0000-0000-000004190000}"/>
    <cellStyle name="Normal 34 3 2 2" xfId="1763" xr:uid="{00000000-0005-0000-0000-000005190000}"/>
    <cellStyle name="Normal 34 3 2 2 2" xfId="3668" xr:uid="{00000000-0005-0000-0000-000006190000}"/>
    <cellStyle name="Normal 34 3 2 2 2 2" xfId="11835" xr:uid="{00000000-0005-0000-0000-000007190000}"/>
    <cellStyle name="Normal 34 3 2 2 2_5h_Finance" xfId="5752" xr:uid="{00000000-0005-0000-0000-000008190000}"/>
    <cellStyle name="Normal 34 3 2 2 3" xfId="9931" xr:uid="{00000000-0005-0000-0000-000009190000}"/>
    <cellStyle name="Normal 34 3 2 2 4" xfId="13957" xr:uid="{00000000-0005-0000-0000-00000A190000}"/>
    <cellStyle name="Normal 34 3 2 2 5" xfId="15796" xr:uid="{00000000-0005-0000-0000-00000B190000}"/>
    <cellStyle name="Normal 34 3 2 2 6" xfId="17547" xr:uid="{00000000-0005-0000-0000-00000C190000}"/>
    <cellStyle name="Normal 34 3 2 2 7" xfId="19451" xr:uid="{00000000-0005-0000-0000-00000D190000}"/>
    <cellStyle name="Normal 34 3 2 2_5h_Finance" xfId="5751" xr:uid="{00000000-0005-0000-0000-00000E190000}"/>
    <cellStyle name="Normal 34 3 2 3" xfId="2852" xr:uid="{00000000-0005-0000-0000-00000F190000}"/>
    <cellStyle name="Normal 34 3 2 3 2" xfId="11019" xr:uid="{00000000-0005-0000-0000-000010190000}"/>
    <cellStyle name="Normal 34 3 2 3_5h_Finance" xfId="5753" xr:uid="{00000000-0005-0000-0000-000011190000}"/>
    <cellStyle name="Normal 34 3 2 4" xfId="9115" xr:uid="{00000000-0005-0000-0000-000012190000}"/>
    <cellStyle name="Normal 34 3 2 5" xfId="13138" xr:uid="{00000000-0005-0000-0000-000013190000}"/>
    <cellStyle name="Normal 34 3 2 6" xfId="14976" xr:uid="{00000000-0005-0000-0000-000014190000}"/>
    <cellStyle name="Normal 34 3 2 7" xfId="16731" xr:uid="{00000000-0005-0000-0000-000015190000}"/>
    <cellStyle name="Normal 34 3 2 8" xfId="18635" xr:uid="{00000000-0005-0000-0000-000016190000}"/>
    <cellStyle name="Normal 34 3 2_5h_Finance" xfId="5750" xr:uid="{00000000-0005-0000-0000-000017190000}"/>
    <cellStyle name="Normal 34 3 3" xfId="1213" xr:uid="{00000000-0005-0000-0000-000018190000}"/>
    <cellStyle name="Normal 34 3 3 2" xfId="2035" xr:uid="{00000000-0005-0000-0000-000019190000}"/>
    <cellStyle name="Normal 34 3 3 2 2" xfId="3940" xr:uid="{00000000-0005-0000-0000-00001A190000}"/>
    <cellStyle name="Normal 34 3 3 2 2 2" xfId="12107" xr:uid="{00000000-0005-0000-0000-00001B190000}"/>
    <cellStyle name="Normal 34 3 3 2 2_5h_Finance" xfId="5756" xr:uid="{00000000-0005-0000-0000-00001C190000}"/>
    <cellStyle name="Normal 34 3 3 2 3" xfId="10203" xr:uid="{00000000-0005-0000-0000-00001D190000}"/>
    <cellStyle name="Normal 34 3 3 2 4" xfId="14229" xr:uid="{00000000-0005-0000-0000-00001E190000}"/>
    <cellStyle name="Normal 34 3 3 2 5" xfId="16068" xr:uid="{00000000-0005-0000-0000-00001F190000}"/>
    <cellStyle name="Normal 34 3 3 2 6" xfId="17819" xr:uid="{00000000-0005-0000-0000-000020190000}"/>
    <cellStyle name="Normal 34 3 3 2 7" xfId="19723" xr:uid="{00000000-0005-0000-0000-000021190000}"/>
    <cellStyle name="Normal 34 3 3 2_5h_Finance" xfId="5755" xr:uid="{00000000-0005-0000-0000-000022190000}"/>
    <cellStyle name="Normal 34 3 3 3" xfId="3124" xr:uid="{00000000-0005-0000-0000-000023190000}"/>
    <cellStyle name="Normal 34 3 3 3 2" xfId="11291" xr:uid="{00000000-0005-0000-0000-000024190000}"/>
    <cellStyle name="Normal 34 3 3 3_5h_Finance" xfId="5757" xr:uid="{00000000-0005-0000-0000-000025190000}"/>
    <cellStyle name="Normal 34 3 3 4" xfId="9387" xr:uid="{00000000-0005-0000-0000-000026190000}"/>
    <cellStyle name="Normal 34 3 3 5" xfId="13410" xr:uid="{00000000-0005-0000-0000-000027190000}"/>
    <cellStyle name="Normal 34 3 3 6" xfId="15248" xr:uid="{00000000-0005-0000-0000-000028190000}"/>
    <cellStyle name="Normal 34 3 3 7" xfId="17003" xr:uid="{00000000-0005-0000-0000-000029190000}"/>
    <cellStyle name="Normal 34 3 3 8" xfId="18907" xr:uid="{00000000-0005-0000-0000-00002A190000}"/>
    <cellStyle name="Normal 34 3 3_5h_Finance" xfId="5754" xr:uid="{00000000-0005-0000-0000-00002B190000}"/>
    <cellStyle name="Normal 34 3 4" xfId="1485" xr:uid="{00000000-0005-0000-0000-00002C190000}"/>
    <cellStyle name="Normal 34 3 4 2" xfId="3396" xr:uid="{00000000-0005-0000-0000-00002D190000}"/>
    <cellStyle name="Normal 34 3 4 2 2" xfId="11563" xr:uid="{00000000-0005-0000-0000-00002E190000}"/>
    <cellStyle name="Normal 34 3 4 2_5h_Finance" xfId="5759" xr:uid="{00000000-0005-0000-0000-00002F190000}"/>
    <cellStyle name="Normal 34 3 4 3" xfId="9659" xr:uid="{00000000-0005-0000-0000-000030190000}"/>
    <cellStyle name="Normal 34 3 4 4" xfId="13682" xr:uid="{00000000-0005-0000-0000-000031190000}"/>
    <cellStyle name="Normal 34 3 4 5" xfId="15520" xr:uid="{00000000-0005-0000-0000-000032190000}"/>
    <cellStyle name="Normal 34 3 4 6" xfId="17275" xr:uid="{00000000-0005-0000-0000-000033190000}"/>
    <cellStyle name="Normal 34 3 4 7" xfId="19179" xr:uid="{00000000-0005-0000-0000-000034190000}"/>
    <cellStyle name="Normal 34 3 4_5h_Finance" xfId="5758" xr:uid="{00000000-0005-0000-0000-000035190000}"/>
    <cellStyle name="Normal 34 3 5" xfId="2308" xr:uid="{00000000-0005-0000-0000-000036190000}"/>
    <cellStyle name="Normal 34 3 5 2" xfId="4212" xr:uid="{00000000-0005-0000-0000-000037190000}"/>
    <cellStyle name="Normal 34 3 5 2 2" xfId="12379" xr:uid="{00000000-0005-0000-0000-000038190000}"/>
    <cellStyle name="Normal 34 3 5 2_5h_Finance" xfId="5761" xr:uid="{00000000-0005-0000-0000-000039190000}"/>
    <cellStyle name="Normal 34 3 5 3" xfId="10475" xr:uid="{00000000-0005-0000-0000-00003A190000}"/>
    <cellStyle name="Normal 34 3 5 4" xfId="14501" xr:uid="{00000000-0005-0000-0000-00003B190000}"/>
    <cellStyle name="Normal 34 3 5 5" xfId="16341" xr:uid="{00000000-0005-0000-0000-00003C190000}"/>
    <cellStyle name="Normal 34 3 5 6" xfId="18091" xr:uid="{00000000-0005-0000-0000-00003D190000}"/>
    <cellStyle name="Normal 34 3 5 7" xfId="19995" xr:uid="{00000000-0005-0000-0000-00003E190000}"/>
    <cellStyle name="Normal 34 3 5_5h_Finance" xfId="5760" xr:uid="{00000000-0005-0000-0000-00003F190000}"/>
    <cellStyle name="Normal 34 3 6" xfId="2580" xr:uid="{00000000-0005-0000-0000-000040190000}"/>
    <cellStyle name="Normal 34 3 6 2" xfId="10747" xr:uid="{00000000-0005-0000-0000-000041190000}"/>
    <cellStyle name="Normal 34 3 6_5h_Finance" xfId="5762" xr:uid="{00000000-0005-0000-0000-000042190000}"/>
    <cellStyle name="Normal 34 3 7" xfId="8843" xr:uid="{00000000-0005-0000-0000-000043190000}"/>
    <cellStyle name="Normal 34 3 8" xfId="12800" xr:uid="{00000000-0005-0000-0000-000044190000}"/>
    <cellStyle name="Normal 34 3 9" xfId="14686" xr:uid="{00000000-0005-0000-0000-000045190000}"/>
    <cellStyle name="Normal 34 3_5h_Finance" xfId="5749" xr:uid="{00000000-0005-0000-0000-000046190000}"/>
    <cellStyle name="Normal 34 4" xfId="805" xr:uid="{00000000-0005-0000-0000-000047190000}"/>
    <cellStyle name="Normal 34 4 2" xfId="1627" xr:uid="{00000000-0005-0000-0000-000048190000}"/>
    <cellStyle name="Normal 34 4 2 2" xfId="3532" xr:uid="{00000000-0005-0000-0000-000049190000}"/>
    <cellStyle name="Normal 34 4 2 2 2" xfId="11699" xr:uid="{00000000-0005-0000-0000-00004A190000}"/>
    <cellStyle name="Normal 34 4 2 2_5h_Finance" xfId="5765" xr:uid="{00000000-0005-0000-0000-00004B190000}"/>
    <cellStyle name="Normal 34 4 2 3" xfId="9795" xr:uid="{00000000-0005-0000-0000-00004C190000}"/>
    <cellStyle name="Normal 34 4 2 4" xfId="13821" xr:uid="{00000000-0005-0000-0000-00004D190000}"/>
    <cellStyle name="Normal 34 4 2 5" xfId="15660" xr:uid="{00000000-0005-0000-0000-00004E190000}"/>
    <cellStyle name="Normal 34 4 2 6" xfId="17411" xr:uid="{00000000-0005-0000-0000-00004F190000}"/>
    <cellStyle name="Normal 34 4 2 7" xfId="19315" xr:uid="{00000000-0005-0000-0000-000050190000}"/>
    <cellStyle name="Normal 34 4 2_5h_Finance" xfId="5764" xr:uid="{00000000-0005-0000-0000-000051190000}"/>
    <cellStyle name="Normal 34 4 3" xfId="2716" xr:uid="{00000000-0005-0000-0000-000052190000}"/>
    <cellStyle name="Normal 34 4 3 2" xfId="10883" xr:uid="{00000000-0005-0000-0000-000053190000}"/>
    <cellStyle name="Normal 34 4 3_5h_Finance" xfId="5766" xr:uid="{00000000-0005-0000-0000-000054190000}"/>
    <cellStyle name="Normal 34 4 4" xfId="8979" xr:uid="{00000000-0005-0000-0000-000055190000}"/>
    <cellStyle name="Normal 34 4 5" xfId="13002" xr:uid="{00000000-0005-0000-0000-000056190000}"/>
    <cellStyle name="Normal 34 4 6" xfId="14840" xr:uid="{00000000-0005-0000-0000-000057190000}"/>
    <cellStyle name="Normal 34 4 7" xfId="16595" xr:uid="{00000000-0005-0000-0000-000058190000}"/>
    <cellStyle name="Normal 34 4 8" xfId="18499" xr:uid="{00000000-0005-0000-0000-000059190000}"/>
    <cellStyle name="Normal 34 4_5h_Finance" xfId="5763" xr:uid="{00000000-0005-0000-0000-00005A190000}"/>
    <cellStyle name="Normal 34 5" xfId="1077" xr:uid="{00000000-0005-0000-0000-00005B190000}"/>
    <cellStyle name="Normal 34 5 2" xfId="1899" xr:uid="{00000000-0005-0000-0000-00005C190000}"/>
    <cellStyle name="Normal 34 5 2 2" xfId="3804" xr:uid="{00000000-0005-0000-0000-00005D190000}"/>
    <cellStyle name="Normal 34 5 2 2 2" xfId="11971" xr:uid="{00000000-0005-0000-0000-00005E190000}"/>
    <cellStyle name="Normal 34 5 2 2_5h_Finance" xfId="5769" xr:uid="{00000000-0005-0000-0000-00005F190000}"/>
    <cellStyle name="Normal 34 5 2 3" xfId="10067" xr:uid="{00000000-0005-0000-0000-000060190000}"/>
    <cellStyle name="Normal 34 5 2 4" xfId="14093" xr:uid="{00000000-0005-0000-0000-000061190000}"/>
    <cellStyle name="Normal 34 5 2 5" xfId="15932" xr:uid="{00000000-0005-0000-0000-000062190000}"/>
    <cellStyle name="Normal 34 5 2 6" xfId="17683" xr:uid="{00000000-0005-0000-0000-000063190000}"/>
    <cellStyle name="Normal 34 5 2 7" xfId="19587" xr:uid="{00000000-0005-0000-0000-000064190000}"/>
    <cellStyle name="Normal 34 5 2_5h_Finance" xfId="5768" xr:uid="{00000000-0005-0000-0000-000065190000}"/>
    <cellStyle name="Normal 34 5 3" xfId="2988" xr:uid="{00000000-0005-0000-0000-000066190000}"/>
    <cellStyle name="Normal 34 5 3 2" xfId="11155" xr:uid="{00000000-0005-0000-0000-000067190000}"/>
    <cellStyle name="Normal 34 5 3_5h_Finance" xfId="5770" xr:uid="{00000000-0005-0000-0000-000068190000}"/>
    <cellStyle name="Normal 34 5 4" xfId="9251" xr:uid="{00000000-0005-0000-0000-000069190000}"/>
    <cellStyle name="Normal 34 5 5" xfId="13274" xr:uid="{00000000-0005-0000-0000-00006A190000}"/>
    <cellStyle name="Normal 34 5 6" xfId="15112" xr:uid="{00000000-0005-0000-0000-00006B190000}"/>
    <cellStyle name="Normal 34 5 7" xfId="16867" xr:uid="{00000000-0005-0000-0000-00006C190000}"/>
    <cellStyle name="Normal 34 5 8" xfId="18771" xr:uid="{00000000-0005-0000-0000-00006D190000}"/>
    <cellStyle name="Normal 34 5_5h_Finance" xfId="5767" xr:uid="{00000000-0005-0000-0000-00006E190000}"/>
    <cellStyle name="Normal 34 6" xfId="1349" xr:uid="{00000000-0005-0000-0000-00006F190000}"/>
    <cellStyle name="Normal 34 6 2" xfId="3260" xr:uid="{00000000-0005-0000-0000-000070190000}"/>
    <cellStyle name="Normal 34 6 2 2" xfId="11427" xr:uid="{00000000-0005-0000-0000-000071190000}"/>
    <cellStyle name="Normal 34 6 2_5h_Finance" xfId="5772" xr:uid="{00000000-0005-0000-0000-000072190000}"/>
    <cellStyle name="Normal 34 6 3" xfId="9523" xr:uid="{00000000-0005-0000-0000-000073190000}"/>
    <cellStyle name="Normal 34 6 4" xfId="13546" xr:uid="{00000000-0005-0000-0000-000074190000}"/>
    <cellStyle name="Normal 34 6 5" xfId="15384" xr:uid="{00000000-0005-0000-0000-000075190000}"/>
    <cellStyle name="Normal 34 6 6" xfId="17139" xr:uid="{00000000-0005-0000-0000-000076190000}"/>
    <cellStyle name="Normal 34 6 7" xfId="19043" xr:uid="{00000000-0005-0000-0000-000077190000}"/>
    <cellStyle name="Normal 34 6_5h_Finance" xfId="5771" xr:uid="{00000000-0005-0000-0000-000078190000}"/>
    <cellStyle name="Normal 34 7" xfId="2172" xr:uid="{00000000-0005-0000-0000-000079190000}"/>
    <cellStyle name="Normal 34 7 2" xfId="4076" xr:uid="{00000000-0005-0000-0000-00007A190000}"/>
    <cellStyle name="Normal 34 7 2 2" xfId="12243" xr:uid="{00000000-0005-0000-0000-00007B190000}"/>
    <cellStyle name="Normal 34 7 2_5h_Finance" xfId="5774" xr:uid="{00000000-0005-0000-0000-00007C190000}"/>
    <cellStyle name="Normal 34 7 3" xfId="10339" xr:uid="{00000000-0005-0000-0000-00007D190000}"/>
    <cellStyle name="Normal 34 7 4" xfId="14365" xr:uid="{00000000-0005-0000-0000-00007E190000}"/>
    <cellStyle name="Normal 34 7 5" xfId="16205" xr:uid="{00000000-0005-0000-0000-00007F190000}"/>
    <cellStyle name="Normal 34 7 6" xfId="17955" xr:uid="{00000000-0005-0000-0000-000080190000}"/>
    <cellStyle name="Normal 34 7 7" xfId="19859" xr:uid="{00000000-0005-0000-0000-000081190000}"/>
    <cellStyle name="Normal 34 7_5h_Finance" xfId="5773" xr:uid="{00000000-0005-0000-0000-000082190000}"/>
    <cellStyle name="Normal 34 8" xfId="456" xr:uid="{00000000-0005-0000-0000-000083190000}"/>
    <cellStyle name="Normal 34 8 2" xfId="8707" xr:uid="{00000000-0005-0000-0000-000084190000}"/>
    <cellStyle name="Normal 34 8_5h_Finance" xfId="5775" xr:uid="{00000000-0005-0000-0000-000085190000}"/>
    <cellStyle name="Normal 34 9" xfId="2444" xr:uid="{00000000-0005-0000-0000-000086190000}"/>
    <cellStyle name="Normal 34 9 2" xfId="10611" xr:uid="{00000000-0005-0000-0000-000087190000}"/>
    <cellStyle name="Normal 34 9_5h_Finance" xfId="5776" xr:uid="{00000000-0005-0000-0000-000088190000}"/>
    <cellStyle name="Normal 34_5h_Finance" xfId="5717" xr:uid="{00000000-0005-0000-0000-000089190000}"/>
    <cellStyle name="Normal 35" xfId="46" xr:uid="{00000000-0005-0000-0000-00008A190000}"/>
    <cellStyle name="Normal 35 10" xfId="4349" xr:uid="{00000000-0005-0000-0000-00008B190000}"/>
    <cellStyle name="Normal 35 10 2" xfId="12516" xr:uid="{00000000-0005-0000-0000-00008C190000}"/>
    <cellStyle name="Normal 35 10_5h_Finance" xfId="5778" xr:uid="{00000000-0005-0000-0000-00008D190000}"/>
    <cellStyle name="Normal 35 11" xfId="8572" xr:uid="{00000000-0005-0000-0000-00008E190000}"/>
    <cellStyle name="Normal 35 12" xfId="12664" xr:uid="{00000000-0005-0000-0000-00008F190000}"/>
    <cellStyle name="Normal 35 13" xfId="12964" xr:uid="{00000000-0005-0000-0000-000090190000}"/>
    <cellStyle name="Normal 35 14" xfId="14646" xr:uid="{00000000-0005-0000-0000-000091190000}"/>
    <cellStyle name="Normal 35 15" xfId="18228" xr:uid="{00000000-0005-0000-0000-000092190000}"/>
    <cellStyle name="Normal 35 16" xfId="318" xr:uid="{00000000-0005-0000-0000-000093190000}"/>
    <cellStyle name="Normal 35 2" xfId="114" xr:uid="{00000000-0005-0000-0000-000094190000}"/>
    <cellStyle name="Normal 35 2 10" xfId="8640" xr:uid="{00000000-0005-0000-0000-000095190000}"/>
    <cellStyle name="Normal 35 2 11" xfId="12732" xr:uid="{00000000-0005-0000-0000-000096190000}"/>
    <cellStyle name="Normal 35 2 12" xfId="18296" xr:uid="{00000000-0005-0000-0000-000097190000}"/>
    <cellStyle name="Normal 35 2 13" xfId="387" xr:uid="{00000000-0005-0000-0000-000098190000}"/>
    <cellStyle name="Normal 35 2 2" xfId="250" xr:uid="{00000000-0005-0000-0000-000099190000}"/>
    <cellStyle name="Normal 35 2 2 10" xfId="16528" xr:uid="{00000000-0005-0000-0000-00009A190000}"/>
    <cellStyle name="Normal 35 2 2 11" xfId="18432" xr:uid="{00000000-0005-0000-0000-00009B190000}"/>
    <cellStyle name="Normal 35 2 2 12" xfId="661" xr:uid="{00000000-0005-0000-0000-00009C190000}"/>
    <cellStyle name="Normal 35 2 2 2" xfId="1010" xr:uid="{00000000-0005-0000-0000-00009D190000}"/>
    <cellStyle name="Normal 35 2 2 2 2" xfId="1832" xr:uid="{00000000-0005-0000-0000-00009E190000}"/>
    <cellStyle name="Normal 35 2 2 2 2 2" xfId="3737" xr:uid="{00000000-0005-0000-0000-00009F190000}"/>
    <cellStyle name="Normal 35 2 2 2 2 2 2" xfId="11904" xr:uid="{00000000-0005-0000-0000-0000A0190000}"/>
    <cellStyle name="Normal 35 2 2 2 2 2_5h_Finance" xfId="5783" xr:uid="{00000000-0005-0000-0000-0000A1190000}"/>
    <cellStyle name="Normal 35 2 2 2 2 3" xfId="10000" xr:uid="{00000000-0005-0000-0000-0000A2190000}"/>
    <cellStyle name="Normal 35 2 2 2 2 4" xfId="14026" xr:uid="{00000000-0005-0000-0000-0000A3190000}"/>
    <cellStyle name="Normal 35 2 2 2 2 5" xfId="15865" xr:uid="{00000000-0005-0000-0000-0000A4190000}"/>
    <cellStyle name="Normal 35 2 2 2 2 6" xfId="17616" xr:uid="{00000000-0005-0000-0000-0000A5190000}"/>
    <cellStyle name="Normal 35 2 2 2 2 7" xfId="19520" xr:uid="{00000000-0005-0000-0000-0000A6190000}"/>
    <cellStyle name="Normal 35 2 2 2 2_5h_Finance" xfId="5782" xr:uid="{00000000-0005-0000-0000-0000A7190000}"/>
    <cellStyle name="Normal 35 2 2 2 3" xfId="2921" xr:uid="{00000000-0005-0000-0000-0000A8190000}"/>
    <cellStyle name="Normal 35 2 2 2 3 2" xfId="11088" xr:uid="{00000000-0005-0000-0000-0000A9190000}"/>
    <cellStyle name="Normal 35 2 2 2 3_5h_Finance" xfId="5784" xr:uid="{00000000-0005-0000-0000-0000AA190000}"/>
    <cellStyle name="Normal 35 2 2 2 4" xfId="9184" xr:uid="{00000000-0005-0000-0000-0000AB190000}"/>
    <cellStyle name="Normal 35 2 2 2 5" xfId="13207" xr:uid="{00000000-0005-0000-0000-0000AC190000}"/>
    <cellStyle name="Normal 35 2 2 2 6" xfId="15045" xr:uid="{00000000-0005-0000-0000-0000AD190000}"/>
    <cellStyle name="Normal 35 2 2 2 7" xfId="16800" xr:uid="{00000000-0005-0000-0000-0000AE190000}"/>
    <cellStyle name="Normal 35 2 2 2 8" xfId="18704" xr:uid="{00000000-0005-0000-0000-0000AF190000}"/>
    <cellStyle name="Normal 35 2 2 2_5h_Finance" xfId="5781" xr:uid="{00000000-0005-0000-0000-0000B0190000}"/>
    <cellStyle name="Normal 35 2 2 3" xfId="1282" xr:uid="{00000000-0005-0000-0000-0000B1190000}"/>
    <cellStyle name="Normal 35 2 2 3 2" xfId="2104" xr:uid="{00000000-0005-0000-0000-0000B2190000}"/>
    <cellStyle name="Normal 35 2 2 3 2 2" xfId="4009" xr:uid="{00000000-0005-0000-0000-0000B3190000}"/>
    <cellStyle name="Normal 35 2 2 3 2 2 2" xfId="12176" xr:uid="{00000000-0005-0000-0000-0000B4190000}"/>
    <cellStyle name="Normal 35 2 2 3 2 2_5h_Finance" xfId="5787" xr:uid="{00000000-0005-0000-0000-0000B5190000}"/>
    <cellStyle name="Normal 35 2 2 3 2 3" xfId="10272" xr:uid="{00000000-0005-0000-0000-0000B6190000}"/>
    <cellStyle name="Normal 35 2 2 3 2 4" xfId="14298" xr:uid="{00000000-0005-0000-0000-0000B7190000}"/>
    <cellStyle name="Normal 35 2 2 3 2 5" xfId="16137" xr:uid="{00000000-0005-0000-0000-0000B8190000}"/>
    <cellStyle name="Normal 35 2 2 3 2 6" xfId="17888" xr:uid="{00000000-0005-0000-0000-0000B9190000}"/>
    <cellStyle name="Normal 35 2 2 3 2 7" xfId="19792" xr:uid="{00000000-0005-0000-0000-0000BA190000}"/>
    <cellStyle name="Normal 35 2 2 3 2_5h_Finance" xfId="5786" xr:uid="{00000000-0005-0000-0000-0000BB190000}"/>
    <cellStyle name="Normal 35 2 2 3 3" xfId="3193" xr:uid="{00000000-0005-0000-0000-0000BC190000}"/>
    <cellStyle name="Normal 35 2 2 3 3 2" xfId="11360" xr:uid="{00000000-0005-0000-0000-0000BD190000}"/>
    <cellStyle name="Normal 35 2 2 3 3_5h_Finance" xfId="5788" xr:uid="{00000000-0005-0000-0000-0000BE190000}"/>
    <cellStyle name="Normal 35 2 2 3 4" xfId="9456" xr:uid="{00000000-0005-0000-0000-0000BF190000}"/>
    <cellStyle name="Normal 35 2 2 3 5" xfId="13479" xr:uid="{00000000-0005-0000-0000-0000C0190000}"/>
    <cellStyle name="Normal 35 2 2 3 6" xfId="15317" xr:uid="{00000000-0005-0000-0000-0000C1190000}"/>
    <cellStyle name="Normal 35 2 2 3 7" xfId="17072" xr:uid="{00000000-0005-0000-0000-0000C2190000}"/>
    <cellStyle name="Normal 35 2 2 3 8" xfId="18976" xr:uid="{00000000-0005-0000-0000-0000C3190000}"/>
    <cellStyle name="Normal 35 2 2 3_5h_Finance" xfId="5785" xr:uid="{00000000-0005-0000-0000-0000C4190000}"/>
    <cellStyle name="Normal 35 2 2 4" xfId="1554" xr:uid="{00000000-0005-0000-0000-0000C5190000}"/>
    <cellStyle name="Normal 35 2 2 4 2" xfId="3465" xr:uid="{00000000-0005-0000-0000-0000C6190000}"/>
    <cellStyle name="Normal 35 2 2 4 2 2" xfId="11632" xr:uid="{00000000-0005-0000-0000-0000C7190000}"/>
    <cellStyle name="Normal 35 2 2 4 2_5h_Finance" xfId="5790" xr:uid="{00000000-0005-0000-0000-0000C8190000}"/>
    <cellStyle name="Normal 35 2 2 4 3" xfId="9728" xr:uid="{00000000-0005-0000-0000-0000C9190000}"/>
    <cellStyle name="Normal 35 2 2 4 4" xfId="13751" xr:uid="{00000000-0005-0000-0000-0000CA190000}"/>
    <cellStyle name="Normal 35 2 2 4 5" xfId="15589" xr:uid="{00000000-0005-0000-0000-0000CB190000}"/>
    <cellStyle name="Normal 35 2 2 4 6" xfId="17344" xr:uid="{00000000-0005-0000-0000-0000CC190000}"/>
    <cellStyle name="Normal 35 2 2 4 7" xfId="19248" xr:uid="{00000000-0005-0000-0000-0000CD190000}"/>
    <cellStyle name="Normal 35 2 2 4_5h_Finance" xfId="5789" xr:uid="{00000000-0005-0000-0000-0000CE190000}"/>
    <cellStyle name="Normal 35 2 2 5" xfId="2377" xr:uid="{00000000-0005-0000-0000-0000CF190000}"/>
    <cellStyle name="Normal 35 2 2 5 2" xfId="4281" xr:uid="{00000000-0005-0000-0000-0000D0190000}"/>
    <cellStyle name="Normal 35 2 2 5 2 2" xfId="12448" xr:uid="{00000000-0005-0000-0000-0000D1190000}"/>
    <cellStyle name="Normal 35 2 2 5 2_5h_Finance" xfId="5792" xr:uid="{00000000-0005-0000-0000-0000D2190000}"/>
    <cellStyle name="Normal 35 2 2 5 3" xfId="10544" xr:uid="{00000000-0005-0000-0000-0000D3190000}"/>
    <cellStyle name="Normal 35 2 2 5 4" xfId="14570" xr:uid="{00000000-0005-0000-0000-0000D4190000}"/>
    <cellStyle name="Normal 35 2 2 5 5" xfId="16410" xr:uid="{00000000-0005-0000-0000-0000D5190000}"/>
    <cellStyle name="Normal 35 2 2 5 6" xfId="18160" xr:uid="{00000000-0005-0000-0000-0000D6190000}"/>
    <cellStyle name="Normal 35 2 2 5 7" xfId="20064" xr:uid="{00000000-0005-0000-0000-0000D7190000}"/>
    <cellStyle name="Normal 35 2 2 5_5h_Finance" xfId="5791" xr:uid="{00000000-0005-0000-0000-0000D8190000}"/>
    <cellStyle name="Normal 35 2 2 6" xfId="2649" xr:uid="{00000000-0005-0000-0000-0000D9190000}"/>
    <cellStyle name="Normal 35 2 2 6 2" xfId="10816" xr:uid="{00000000-0005-0000-0000-0000DA190000}"/>
    <cellStyle name="Normal 35 2 2 6_5h_Finance" xfId="5793" xr:uid="{00000000-0005-0000-0000-0000DB190000}"/>
    <cellStyle name="Normal 35 2 2 7" xfId="8912" xr:uid="{00000000-0005-0000-0000-0000DC190000}"/>
    <cellStyle name="Normal 35 2 2 8" xfId="12869" xr:uid="{00000000-0005-0000-0000-0000DD190000}"/>
    <cellStyle name="Normal 35 2 2 9" xfId="14755" xr:uid="{00000000-0005-0000-0000-0000DE190000}"/>
    <cellStyle name="Normal 35 2 2_5h_Finance" xfId="5780" xr:uid="{00000000-0005-0000-0000-0000DF190000}"/>
    <cellStyle name="Normal 35 2 3" xfId="874" xr:uid="{00000000-0005-0000-0000-0000E0190000}"/>
    <cellStyle name="Normal 35 2 3 2" xfId="1696" xr:uid="{00000000-0005-0000-0000-0000E1190000}"/>
    <cellStyle name="Normal 35 2 3 2 2" xfId="3601" xr:uid="{00000000-0005-0000-0000-0000E2190000}"/>
    <cellStyle name="Normal 35 2 3 2 2 2" xfId="11768" xr:uid="{00000000-0005-0000-0000-0000E3190000}"/>
    <cellStyle name="Normal 35 2 3 2 2_5h_Finance" xfId="5796" xr:uid="{00000000-0005-0000-0000-0000E4190000}"/>
    <cellStyle name="Normal 35 2 3 2 3" xfId="9864" xr:uid="{00000000-0005-0000-0000-0000E5190000}"/>
    <cellStyle name="Normal 35 2 3 2 4" xfId="13890" xr:uid="{00000000-0005-0000-0000-0000E6190000}"/>
    <cellStyle name="Normal 35 2 3 2 5" xfId="15729" xr:uid="{00000000-0005-0000-0000-0000E7190000}"/>
    <cellStyle name="Normal 35 2 3 2 6" xfId="17480" xr:uid="{00000000-0005-0000-0000-0000E8190000}"/>
    <cellStyle name="Normal 35 2 3 2 7" xfId="19384" xr:uid="{00000000-0005-0000-0000-0000E9190000}"/>
    <cellStyle name="Normal 35 2 3 2_5h_Finance" xfId="5795" xr:uid="{00000000-0005-0000-0000-0000EA190000}"/>
    <cellStyle name="Normal 35 2 3 3" xfId="2785" xr:uid="{00000000-0005-0000-0000-0000EB190000}"/>
    <cellStyle name="Normal 35 2 3 3 2" xfId="10952" xr:uid="{00000000-0005-0000-0000-0000EC190000}"/>
    <cellStyle name="Normal 35 2 3 3_5h_Finance" xfId="5797" xr:uid="{00000000-0005-0000-0000-0000ED190000}"/>
    <cellStyle name="Normal 35 2 3 4" xfId="9048" xr:uid="{00000000-0005-0000-0000-0000EE190000}"/>
    <cellStyle name="Normal 35 2 3 5" xfId="13071" xr:uid="{00000000-0005-0000-0000-0000EF190000}"/>
    <cellStyle name="Normal 35 2 3 6" xfId="14909" xr:uid="{00000000-0005-0000-0000-0000F0190000}"/>
    <cellStyle name="Normal 35 2 3 7" xfId="16664" xr:uid="{00000000-0005-0000-0000-0000F1190000}"/>
    <cellStyle name="Normal 35 2 3 8" xfId="18568" xr:uid="{00000000-0005-0000-0000-0000F2190000}"/>
    <cellStyle name="Normal 35 2 3_5h_Finance" xfId="5794" xr:uid="{00000000-0005-0000-0000-0000F3190000}"/>
    <cellStyle name="Normal 35 2 4" xfId="1146" xr:uid="{00000000-0005-0000-0000-0000F4190000}"/>
    <cellStyle name="Normal 35 2 4 2" xfId="1968" xr:uid="{00000000-0005-0000-0000-0000F5190000}"/>
    <cellStyle name="Normal 35 2 4 2 2" xfId="3873" xr:uid="{00000000-0005-0000-0000-0000F6190000}"/>
    <cellStyle name="Normal 35 2 4 2 2 2" xfId="12040" xr:uid="{00000000-0005-0000-0000-0000F7190000}"/>
    <cellStyle name="Normal 35 2 4 2 2_5h_Finance" xfId="5800" xr:uid="{00000000-0005-0000-0000-0000F8190000}"/>
    <cellStyle name="Normal 35 2 4 2 3" xfId="10136" xr:uid="{00000000-0005-0000-0000-0000F9190000}"/>
    <cellStyle name="Normal 35 2 4 2 4" xfId="14162" xr:uid="{00000000-0005-0000-0000-0000FA190000}"/>
    <cellStyle name="Normal 35 2 4 2 5" xfId="16001" xr:uid="{00000000-0005-0000-0000-0000FB190000}"/>
    <cellStyle name="Normal 35 2 4 2 6" xfId="17752" xr:uid="{00000000-0005-0000-0000-0000FC190000}"/>
    <cellStyle name="Normal 35 2 4 2 7" xfId="19656" xr:uid="{00000000-0005-0000-0000-0000FD190000}"/>
    <cellStyle name="Normal 35 2 4 2_5h_Finance" xfId="5799" xr:uid="{00000000-0005-0000-0000-0000FE190000}"/>
    <cellStyle name="Normal 35 2 4 3" xfId="3057" xr:uid="{00000000-0005-0000-0000-0000FF190000}"/>
    <cellStyle name="Normal 35 2 4 3 2" xfId="11224" xr:uid="{00000000-0005-0000-0000-0000001A0000}"/>
    <cellStyle name="Normal 35 2 4 3_5h_Finance" xfId="5801" xr:uid="{00000000-0005-0000-0000-0000011A0000}"/>
    <cellStyle name="Normal 35 2 4 4" xfId="9320" xr:uid="{00000000-0005-0000-0000-0000021A0000}"/>
    <cellStyle name="Normal 35 2 4 5" xfId="13343" xr:uid="{00000000-0005-0000-0000-0000031A0000}"/>
    <cellStyle name="Normal 35 2 4 6" xfId="15181" xr:uid="{00000000-0005-0000-0000-0000041A0000}"/>
    <cellStyle name="Normal 35 2 4 7" xfId="16936" xr:uid="{00000000-0005-0000-0000-0000051A0000}"/>
    <cellStyle name="Normal 35 2 4 8" xfId="18840" xr:uid="{00000000-0005-0000-0000-0000061A0000}"/>
    <cellStyle name="Normal 35 2 4_5h_Finance" xfId="5798" xr:uid="{00000000-0005-0000-0000-0000071A0000}"/>
    <cellStyle name="Normal 35 2 5" xfId="1418" xr:uid="{00000000-0005-0000-0000-0000081A0000}"/>
    <cellStyle name="Normal 35 2 5 2" xfId="3329" xr:uid="{00000000-0005-0000-0000-0000091A0000}"/>
    <cellStyle name="Normal 35 2 5 2 2" xfId="11496" xr:uid="{00000000-0005-0000-0000-00000A1A0000}"/>
    <cellStyle name="Normal 35 2 5 2_5h_Finance" xfId="5803" xr:uid="{00000000-0005-0000-0000-00000B1A0000}"/>
    <cellStyle name="Normal 35 2 5 3" xfId="9592" xr:uid="{00000000-0005-0000-0000-00000C1A0000}"/>
    <cellStyle name="Normal 35 2 5 4" xfId="13615" xr:uid="{00000000-0005-0000-0000-00000D1A0000}"/>
    <cellStyle name="Normal 35 2 5 5" xfId="15453" xr:uid="{00000000-0005-0000-0000-00000E1A0000}"/>
    <cellStyle name="Normal 35 2 5 6" xfId="17208" xr:uid="{00000000-0005-0000-0000-00000F1A0000}"/>
    <cellStyle name="Normal 35 2 5 7" xfId="19112" xr:uid="{00000000-0005-0000-0000-0000101A0000}"/>
    <cellStyle name="Normal 35 2 5_5h_Finance" xfId="5802" xr:uid="{00000000-0005-0000-0000-0000111A0000}"/>
    <cellStyle name="Normal 35 2 6" xfId="2241" xr:uid="{00000000-0005-0000-0000-0000121A0000}"/>
    <cellStyle name="Normal 35 2 6 2" xfId="4145" xr:uid="{00000000-0005-0000-0000-0000131A0000}"/>
    <cellStyle name="Normal 35 2 6 2 2" xfId="12312" xr:uid="{00000000-0005-0000-0000-0000141A0000}"/>
    <cellStyle name="Normal 35 2 6 2_5h_Finance" xfId="5805" xr:uid="{00000000-0005-0000-0000-0000151A0000}"/>
    <cellStyle name="Normal 35 2 6 3" xfId="10408" xr:uid="{00000000-0005-0000-0000-0000161A0000}"/>
    <cellStyle name="Normal 35 2 6 4" xfId="14434" xr:uid="{00000000-0005-0000-0000-0000171A0000}"/>
    <cellStyle name="Normal 35 2 6 5" xfId="16274" xr:uid="{00000000-0005-0000-0000-0000181A0000}"/>
    <cellStyle name="Normal 35 2 6 6" xfId="18024" xr:uid="{00000000-0005-0000-0000-0000191A0000}"/>
    <cellStyle name="Normal 35 2 6 7" xfId="19928" xr:uid="{00000000-0005-0000-0000-00001A1A0000}"/>
    <cellStyle name="Normal 35 2 6_5h_Finance" xfId="5804" xr:uid="{00000000-0005-0000-0000-00001B1A0000}"/>
    <cellStyle name="Normal 35 2 7" xfId="525" xr:uid="{00000000-0005-0000-0000-00001C1A0000}"/>
    <cellStyle name="Normal 35 2 7 2" xfId="8776" xr:uid="{00000000-0005-0000-0000-00001D1A0000}"/>
    <cellStyle name="Normal 35 2 7_5h_Finance" xfId="5806" xr:uid="{00000000-0005-0000-0000-00001E1A0000}"/>
    <cellStyle name="Normal 35 2 8" xfId="2513" xr:uid="{00000000-0005-0000-0000-00001F1A0000}"/>
    <cellStyle name="Normal 35 2 8 2" xfId="10680" xr:uid="{00000000-0005-0000-0000-0000201A0000}"/>
    <cellStyle name="Normal 35 2 8_5h_Finance" xfId="5807" xr:uid="{00000000-0005-0000-0000-0000211A0000}"/>
    <cellStyle name="Normal 35 2 9" xfId="4417" xr:uid="{00000000-0005-0000-0000-0000221A0000}"/>
    <cellStyle name="Normal 35 2 9 2" xfId="12584" xr:uid="{00000000-0005-0000-0000-0000231A0000}"/>
    <cellStyle name="Normal 35 2 9_5h_Finance" xfId="5808" xr:uid="{00000000-0005-0000-0000-0000241A0000}"/>
    <cellStyle name="Normal 35 2_5h_Finance" xfId="5779" xr:uid="{00000000-0005-0000-0000-0000251A0000}"/>
    <cellStyle name="Normal 35 3" xfId="182" xr:uid="{00000000-0005-0000-0000-0000261A0000}"/>
    <cellStyle name="Normal 35 3 10" xfId="16460" xr:uid="{00000000-0005-0000-0000-0000271A0000}"/>
    <cellStyle name="Normal 35 3 11" xfId="18364" xr:uid="{00000000-0005-0000-0000-0000281A0000}"/>
    <cellStyle name="Normal 35 3 12" xfId="593" xr:uid="{00000000-0005-0000-0000-0000291A0000}"/>
    <cellStyle name="Normal 35 3 2" xfId="942" xr:uid="{00000000-0005-0000-0000-00002A1A0000}"/>
    <cellStyle name="Normal 35 3 2 2" xfId="1764" xr:uid="{00000000-0005-0000-0000-00002B1A0000}"/>
    <cellStyle name="Normal 35 3 2 2 2" xfId="3669" xr:uid="{00000000-0005-0000-0000-00002C1A0000}"/>
    <cellStyle name="Normal 35 3 2 2 2 2" xfId="11836" xr:uid="{00000000-0005-0000-0000-00002D1A0000}"/>
    <cellStyle name="Normal 35 3 2 2 2_5h_Finance" xfId="5812" xr:uid="{00000000-0005-0000-0000-00002E1A0000}"/>
    <cellStyle name="Normal 35 3 2 2 3" xfId="9932" xr:uid="{00000000-0005-0000-0000-00002F1A0000}"/>
    <cellStyle name="Normal 35 3 2 2 4" xfId="13958" xr:uid="{00000000-0005-0000-0000-0000301A0000}"/>
    <cellStyle name="Normal 35 3 2 2 5" xfId="15797" xr:uid="{00000000-0005-0000-0000-0000311A0000}"/>
    <cellStyle name="Normal 35 3 2 2 6" xfId="17548" xr:uid="{00000000-0005-0000-0000-0000321A0000}"/>
    <cellStyle name="Normal 35 3 2 2 7" xfId="19452" xr:uid="{00000000-0005-0000-0000-0000331A0000}"/>
    <cellStyle name="Normal 35 3 2 2_5h_Finance" xfId="5811" xr:uid="{00000000-0005-0000-0000-0000341A0000}"/>
    <cellStyle name="Normal 35 3 2 3" xfId="2853" xr:uid="{00000000-0005-0000-0000-0000351A0000}"/>
    <cellStyle name="Normal 35 3 2 3 2" xfId="11020" xr:uid="{00000000-0005-0000-0000-0000361A0000}"/>
    <cellStyle name="Normal 35 3 2 3_5h_Finance" xfId="5813" xr:uid="{00000000-0005-0000-0000-0000371A0000}"/>
    <cellStyle name="Normal 35 3 2 4" xfId="9116" xr:uid="{00000000-0005-0000-0000-0000381A0000}"/>
    <cellStyle name="Normal 35 3 2 5" xfId="13139" xr:uid="{00000000-0005-0000-0000-0000391A0000}"/>
    <cellStyle name="Normal 35 3 2 6" xfId="14977" xr:uid="{00000000-0005-0000-0000-00003A1A0000}"/>
    <cellStyle name="Normal 35 3 2 7" xfId="16732" xr:uid="{00000000-0005-0000-0000-00003B1A0000}"/>
    <cellStyle name="Normal 35 3 2 8" xfId="18636" xr:uid="{00000000-0005-0000-0000-00003C1A0000}"/>
    <cellStyle name="Normal 35 3 2_5h_Finance" xfId="5810" xr:uid="{00000000-0005-0000-0000-00003D1A0000}"/>
    <cellStyle name="Normal 35 3 3" xfId="1214" xr:uid="{00000000-0005-0000-0000-00003E1A0000}"/>
    <cellStyle name="Normal 35 3 3 2" xfId="2036" xr:uid="{00000000-0005-0000-0000-00003F1A0000}"/>
    <cellStyle name="Normal 35 3 3 2 2" xfId="3941" xr:uid="{00000000-0005-0000-0000-0000401A0000}"/>
    <cellStyle name="Normal 35 3 3 2 2 2" xfId="12108" xr:uid="{00000000-0005-0000-0000-0000411A0000}"/>
    <cellStyle name="Normal 35 3 3 2 2_5h_Finance" xfId="5816" xr:uid="{00000000-0005-0000-0000-0000421A0000}"/>
    <cellStyle name="Normal 35 3 3 2 3" xfId="10204" xr:uid="{00000000-0005-0000-0000-0000431A0000}"/>
    <cellStyle name="Normal 35 3 3 2 4" xfId="14230" xr:uid="{00000000-0005-0000-0000-0000441A0000}"/>
    <cellStyle name="Normal 35 3 3 2 5" xfId="16069" xr:uid="{00000000-0005-0000-0000-0000451A0000}"/>
    <cellStyle name="Normal 35 3 3 2 6" xfId="17820" xr:uid="{00000000-0005-0000-0000-0000461A0000}"/>
    <cellStyle name="Normal 35 3 3 2 7" xfId="19724" xr:uid="{00000000-0005-0000-0000-0000471A0000}"/>
    <cellStyle name="Normal 35 3 3 2_5h_Finance" xfId="5815" xr:uid="{00000000-0005-0000-0000-0000481A0000}"/>
    <cellStyle name="Normal 35 3 3 3" xfId="3125" xr:uid="{00000000-0005-0000-0000-0000491A0000}"/>
    <cellStyle name="Normal 35 3 3 3 2" xfId="11292" xr:uid="{00000000-0005-0000-0000-00004A1A0000}"/>
    <cellStyle name="Normal 35 3 3 3_5h_Finance" xfId="5817" xr:uid="{00000000-0005-0000-0000-00004B1A0000}"/>
    <cellStyle name="Normal 35 3 3 4" xfId="9388" xr:uid="{00000000-0005-0000-0000-00004C1A0000}"/>
    <cellStyle name="Normal 35 3 3 5" xfId="13411" xr:uid="{00000000-0005-0000-0000-00004D1A0000}"/>
    <cellStyle name="Normal 35 3 3 6" xfId="15249" xr:uid="{00000000-0005-0000-0000-00004E1A0000}"/>
    <cellStyle name="Normal 35 3 3 7" xfId="17004" xr:uid="{00000000-0005-0000-0000-00004F1A0000}"/>
    <cellStyle name="Normal 35 3 3 8" xfId="18908" xr:uid="{00000000-0005-0000-0000-0000501A0000}"/>
    <cellStyle name="Normal 35 3 3_5h_Finance" xfId="5814" xr:uid="{00000000-0005-0000-0000-0000511A0000}"/>
    <cellStyle name="Normal 35 3 4" xfId="1486" xr:uid="{00000000-0005-0000-0000-0000521A0000}"/>
    <cellStyle name="Normal 35 3 4 2" xfId="3397" xr:uid="{00000000-0005-0000-0000-0000531A0000}"/>
    <cellStyle name="Normal 35 3 4 2 2" xfId="11564" xr:uid="{00000000-0005-0000-0000-0000541A0000}"/>
    <cellStyle name="Normal 35 3 4 2_5h_Finance" xfId="5819" xr:uid="{00000000-0005-0000-0000-0000551A0000}"/>
    <cellStyle name="Normal 35 3 4 3" xfId="9660" xr:uid="{00000000-0005-0000-0000-0000561A0000}"/>
    <cellStyle name="Normal 35 3 4 4" xfId="13683" xr:uid="{00000000-0005-0000-0000-0000571A0000}"/>
    <cellStyle name="Normal 35 3 4 5" xfId="15521" xr:uid="{00000000-0005-0000-0000-0000581A0000}"/>
    <cellStyle name="Normal 35 3 4 6" xfId="17276" xr:uid="{00000000-0005-0000-0000-0000591A0000}"/>
    <cellStyle name="Normal 35 3 4 7" xfId="19180" xr:uid="{00000000-0005-0000-0000-00005A1A0000}"/>
    <cellStyle name="Normal 35 3 4_5h_Finance" xfId="5818" xr:uid="{00000000-0005-0000-0000-00005B1A0000}"/>
    <cellStyle name="Normal 35 3 5" xfId="2309" xr:uid="{00000000-0005-0000-0000-00005C1A0000}"/>
    <cellStyle name="Normal 35 3 5 2" xfId="4213" xr:uid="{00000000-0005-0000-0000-00005D1A0000}"/>
    <cellStyle name="Normal 35 3 5 2 2" xfId="12380" xr:uid="{00000000-0005-0000-0000-00005E1A0000}"/>
    <cellStyle name="Normal 35 3 5 2_5h_Finance" xfId="5821" xr:uid="{00000000-0005-0000-0000-00005F1A0000}"/>
    <cellStyle name="Normal 35 3 5 3" xfId="10476" xr:uid="{00000000-0005-0000-0000-0000601A0000}"/>
    <cellStyle name="Normal 35 3 5 4" xfId="14502" xr:uid="{00000000-0005-0000-0000-0000611A0000}"/>
    <cellStyle name="Normal 35 3 5 5" xfId="16342" xr:uid="{00000000-0005-0000-0000-0000621A0000}"/>
    <cellStyle name="Normal 35 3 5 6" xfId="18092" xr:uid="{00000000-0005-0000-0000-0000631A0000}"/>
    <cellStyle name="Normal 35 3 5 7" xfId="19996" xr:uid="{00000000-0005-0000-0000-0000641A0000}"/>
    <cellStyle name="Normal 35 3 5_5h_Finance" xfId="5820" xr:uid="{00000000-0005-0000-0000-0000651A0000}"/>
    <cellStyle name="Normal 35 3 6" xfId="2581" xr:uid="{00000000-0005-0000-0000-0000661A0000}"/>
    <cellStyle name="Normal 35 3 6 2" xfId="10748" xr:uid="{00000000-0005-0000-0000-0000671A0000}"/>
    <cellStyle name="Normal 35 3 6_5h_Finance" xfId="5822" xr:uid="{00000000-0005-0000-0000-0000681A0000}"/>
    <cellStyle name="Normal 35 3 7" xfId="8844" xr:uid="{00000000-0005-0000-0000-0000691A0000}"/>
    <cellStyle name="Normal 35 3 8" xfId="12801" xr:uid="{00000000-0005-0000-0000-00006A1A0000}"/>
    <cellStyle name="Normal 35 3 9" xfId="14687" xr:uid="{00000000-0005-0000-0000-00006B1A0000}"/>
    <cellStyle name="Normal 35 3_5h_Finance" xfId="5809" xr:uid="{00000000-0005-0000-0000-00006C1A0000}"/>
    <cellStyle name="Normal 35 4" xfId="806" xr:uid="{00000000-0005-0000-0000-00006D1A0000}"/>
    <cellStyle name="Normal 35 4 2" xfId="1628" xr:uid="{00000000-0005-0000-0000-00006E1A0000}"/>
    <cellStyle name="Normal 35 4 2 2" xfId="3533" xr:uid="{00000000-0005-0000-0000-00006F1A0000}"/>
    <cellStyle name="Normal 35 4 2 2 2" xfId="11700" xr:uid="{00000000-0005-0000-0000-0000701A0000}"/>
    <cellStyle name="Normal 35 4 2 2_5h_Finance" xfId="5825" xr:uid="{00000000-0005-0000-0000-0000711A0000}"/>
    <cellStyle name="Normal 35 4 2 3" xfId="9796" xr:uid="{00000000-0005-0000-0000-0000721A0000}"/>
    <cellStyle name="Normal 35 4 2 4" xfId="13822" xr:uid="{00000000-0005-0000-0000-0000731A0000}"/>
    <cellStyle name="Normal 35 4 2 5" xfId="15661" xr:uid="{00000000-0005-0000-0000-0000741A0000}"/>
    <cellStyle name="Normal 35 4 2 6" xfId="17412" xr:uid="{00000000-0005-0000-0000-0000751A0000}"/>
    <cellStyle name="Normal 35 4 2 7" xfId="19316" xr:uid="{00000000-0005-0000-0000-0000761A0000}"/>
    <cellStyle name="Normal 35 4 2_5h_Finance" xfId="5824" xr:uid="{00000000-0005-0000-0000-0000771A0000}"/>
    <cellStyle name="Normal 35 4 3" xfId="2717" xr:uid="{00000000-0005-0000-0000-0000781A0000}"/>
    <cellStyle name="Normal 35 4 3 2" xfId="10884" xr:uid="{00000000-0005-0000-0000-0000791A0000}"/>
    <cellStyle name="Normal 35 4 3_5h_Finance" xfId="5826" xr:uid="{00000000-0005-0000-0000-00007A1A0000}"/>
    <cellStyle name="Normal 35 4 4" xfId="8980" xr:uid="{00000000-0005-0000-0000-00007B1A0000}"/>
    <cellStyle name="Normal 35 4 5" xfId="13003" xr:uid="{00000000-0005-0000-0000-00007C1A0000}"/>
    <cellStyle name="Normal 35 4 6" xfId="14841" xr:uid="{00000000-0005-0000-0000-00007D1A0000}"/>
    <cellStyle name="Normal 35 4 7" xfId="16596" xr:uid="{00000000-0005-0000-0000-00007E1A0000}"/>
    <cellStyle name="Normal 35 4 8" xfId="18500" xr:uid="{00000000-0005-0000-0000-00007F1A0000}"/>
    <cellStyle name="Normal 35 4_5h_Finance" xfId="5823" xr:uid="{00000000-0005-0000-0000-0000801A0000}"/>
    <cellStyle name="Normal 35 5" xfId="1078" xr:uid="{00000000-0005-0000-0000-0000811A0000}"/>
    <cellStyle name="Normal 35 5 2" xfId="1900" xr:uid="{00000000-0005-0000-0000-0000821A0000}"/>
    <cellStyle name="Normal 35 5 2 2" xfId="3805" xr:uid="{00000000-0005-0000-0000-0000831A0000}"/>
    <cellStyle name="Normal 35 5 2 2 2" xfId="11972" xr:uid="{00000000-0005-0000-0000-0000841A0000}"/>
    <cellStyle name="Normal 35 5 2 2_5h_Finance" xfId="5829" xr:uid="{00000000-0005-0000-0000-0000851A0000}"/>
    <cellStyle name="Normal 35 5 2 3" xfId="10068" xr:uid="{00000000-0005-0000-0000-0000861A0000}"/>
    <cellStyle name="Normal 35 5 2 4" xfId="14094" xr:uid="{00000000-0005-0000-0000-0000871A0000}"/>
    <cellStyle name="Normal 35 5 2 5" xfId="15933" xr:uid="{00000000-0005-0000-0000-0000881A0000}"/>
    <cellStyle name="Normal 35 5 2 6" xfId="17684" xr:uid="{00000000-0005-0000-0000-0000891A0000}"/>
    <cellStyle name="Normal 35 5 2 7" xfId="19588" xr:uid="{00000000-0005-0000-0000-00008A1A0000}"/>
    <cellStyle name="Normal 35 5 2_5h_Finance" xfId="5828" xr:uid="{00000000-0005-0000-0000-00008B1A0000}"/>
    <cellStyle name="Normal 35 5 3" xfId="2989" xr:uid="{00000000-0005-0000-0000-00008C1A0000}"/>
    <cellStyle name="Normal 35 5 3 2" xfId="11156" xr:uid="{00000000-0005-0000-0000-00008D1A0000}"/>
    <cellStyle name="Normal 35 5 3_5h_Finance" xfId="5830" xr:uid="{00000000-0005-0000-0000-00008E1A0000}"/>
    <cellStyle name="Normal 35 5 4" xfId="9252" xr:uid="{00000000-0005-0000-0000-00008F1A0000}"/>
    <cellStyle name="Normal 35 5 5" xfId="13275" xr:uid="{00000000-0005-0000-0000-0000901A0000}"/>
    <cellStyle name="Normal 35 5 6" xfId="15113" xr:uid="{00000000-0005-0000-0000-0000911A0000}"/>
    <cellStyle name="Normal 35 5 7" xfId="16868" xr:uid="{00000000-0005-0000-0000-0000921A0000}"/>
    <cellStyle name="Normal 35 5 8" xfId="18772" xr:uid="{00000000-0005-0000-0000-0000931A0000}"/>
    <cellStyle name="Normal 35 5_5h_Finance" xfId="5827" xr:uid="{00000000-0005-0000-0000-0000941A0000}"/>
    <cellStyle name="Normal 35 6" xfId="1350" xr:uid="{00000000-0005-0000-0000-0000951A0000}"/>
    <cellStyle name="Normal 35 6 2" xfId="3261" xr:uid="{00000000-0005-0000-0000-0000961A0000}"/>
    <cellStyle name="Normal 35 6 2 2" xfId="11428" xr:uid="{00000000-0005-0000-0000-0000971A0000}"/>
    <cellStyle name="Normal 35 6 2_5h_Finance" xfId="5832" xr:uid="{00000000-0005-0000-0000-0000981A0000}"/>
    <cellStyle name="Normal 35 6 3" xfId="9524" xr:uid="{00000000-0005-0000-0000-0000991A0000}"/>
    <cellStyle name="Normal 35 6 4" xfId="13547" xr:uid="{00000000-0005-0000-0000-00009A1A0000}"/>
    <cellStyle name="Normal 35 6 5" xfId="15385" xr:uid="{00000000-0005-0000-0000-00009B1A0000}"/>
    <cellStyle name="Normal 35 6 6" xfId="17140" xr:uid="{00000000-0005-0000-0000-00009C1A0000}"/>
    <cellStyle name="Normal 35 6 7" xfId="19044" xr:uid="{00000000-0005-0000-0000-00009D1A0000}"/>
    <cellStyle name="Normal 35 6_5h_Finance" xfId="5831" xr:uid="{00000000-0005-0000-0000-00009E1A0000}"/>
    <cellStyle name="Normal 35 7" xfId="2173" xr:uid="{00000000-0005-0000-0000-00009F1A0000}"/>
    <cellStyle name="Normal 35 7 2" xfId="4077" xr:uid="{00000000-0005-0000-0000-0000A01A0000}"/>
    <cellStyle name="Normal 35 7 2 2" xfId="12244" xr:uid="{00000000-0005-0000-0000-0000A11A0000}"/>
    <cellStyle name="Normal 35 7 2_5h_Finance" xfId="5834" xr:uid="{00000000-0005-0000-0000-0000A21A0000}"/>
    <cellStyle name="Normal 35 7 3" xfId="10340" xr:uid="{00000000-0005-0000-0000-0000A31A0000}"/>
    <cellStyle name="Normal 35 7 4" xfId="14366" xr:uid="{00000000-0005-0000-0000-0000A41A0000}"/>
    <cellStyle name="Normal 35 7 5" xfId="16206" xr:uid="{00000000-0005-0000-0000-0000A51A0000}"/>
    <cellStyle name="Normal 35 7 6" xfId="17956" xr:uid="{00000000-0005-0000-0000-0000A61A0000}"/>
    <cellStyle name="Normal 35 7 7" xfId="19860" xr:uid="{00000000-0005-0000-0000-0000A71A0000}"/>
    <cellStyle name="Normal 35 7_5h_Finance" xfId="5833" xr:uid="{00000000-0005-0000-0000-0000A81A0000}"/>
    <cellStyle name="Normal 35 8" xfId="457" xr:uid="{00000000-0005-0000-0000-0000A91A0000}"/>
    <cellStyle name="Normal 35 8 2" xfId="8708" xr:uid="{00000000-0005-0000-0000-0000AA1A0000}"/>
    <cellStyle name="Normal 35 8_5h_Finance" xfId="5835" xr:uid="{00000000-0005-0000-0000-0000AB1A0000}"/>
    <cellStyle name="Normal 35 9" xfId="2445" xr:uid="{00000000-0005-0000-0000-0000AC1A0000}"/>
    <cellStyle name="Normal 35 9 2" xfId="10612" xr:uid="{00000000-0005-0000-0000-0000AD1A0000}"/>
    <cellStyle name="Normal 35 9_5h_Finance" xfId="5836" xr:uid="{00000000-0005-0000-0000-0000AE1A0000}"/>
    <cellStyle name="Normal 35_5h_Finance" xfId="5777" xr:uid="{00000000-0005-0000-0000-0000AF1A0000}"/>
    <cellStyle name="Normal 36" xfId="47" xr:uid="{00000000-0005-0000-0000-0000B01A0000}"/>
    <cellStyle name="Normal 36 10" xfId="4350" xr:uid="{00000000-0005-0000-0000-0000B11A0000}"/>
    <cellStyle name="Normal 36 10 2" xfId="12517" xr:uid="{00000000-0005-0000-0000-0000B21A0000}"/>
    <cellStyle name="Normal 36 10_5h_Finance" xfId="5838" xr:uid="{00000000-0005-0000-0000-0000B31A0000}"/>
    <cellStyle name="Normal 36 11" xfId="8573" xr:uid="{00000000-0005-0000-0000-0000B41A0000}"/>
    <cellStyle name="Normal 36 12" xfId="12665" xr:uid="{00000000-0005-0000-0000-0000B51A0000}"/>
    <cellStyle name="Normal 36 13" xfId="12963" xr:uid="{00000000-0005-0000-0000-0000B61A0000}"/>
    <cellStyle name="Normal 36 14" xfId="14645" xr:uid="{00000000-0005-0000-0000-0000B71A0000}"/>
    <cellStyle name="Normal 36 15" xfId="18229" xr:uid="{00000000-0005-0000-0000-0000B81A0000}"/>
    <cellStyle name="Normal 36 16" xfId="319" xr:uid="{00000000-0005-0000-0000-0000B91A0000}"/>
    <cellStyle name="Normal 36 2" xfId="115" xr:uid="{00000000-0005-0000-0000-0000BA1A0000}"/>
    <cellStyle name="Normal 36 2 10" xfId="8641" xr:uid="{00000000-0005-0000-0000-0000BB1A0000}"/>
    <cellStyle name="Normal 36 2 11" xfId="12733" xr:uid="{00000000-0005-0000-0000-0000BC1A0000}"/>
    <cellStyle name="Normal 36 2 12" xfId="18297" xr:uid="{00000000-0005-0000-0000-0000BD1A0000}"/>
    <cellStyle name="Normal 36 2 13" xfId="388" xr:uid="{00000000-0005-0000-0000-0000BE1A0000}"/>
    <cellStyle name="Normal 36 2 2" xfId="251" xr:uid="{00000000-0005-0000-0000-0000BF1A0000}"/>
    <cellStyle name="Normal 36 2 2 10" xfId="16529" xr:uid="{00000000-0005-0000-0000-0000C01A0000}"/>
    <cellStyle name="Normal 36 2 2 11" xfId="18433" xr:uid="{00000000-0005-0000-0000-0000C11A0000}"/>
    <cellStyle name="Normal 36 2 2 12" xfId="662" xr:uid="{00000000-0005-0000-0000-0000C21A0000}"/>
    <cellStyle name="Normal 36 2 2 2" xfId="1011" xr:uid="{00000000-0005-0000-0000-0000C31A0000}"/>
    <cellStyle name="Normal 36 2 2 2 2" xfId="1833" xr:uid="{00000000-0005-0000-0000-0000C41A0000}"/>
    <cellStyle name="Normal 36 2 2 2 2 2" xfId="3738" xr:uid="{00000000-0005-0000-0000-0000C51A0000}"/>
    <cellStyle name="Normal 36 2 2 2 2 2 2" xfId="11905" xr:uid="{00000000-0005-0000-0000-0000C61A0000}"/>
    <cellStyle name="Normal 36 2 2 2 2 2_5h_Finance" xfId="5843" xr:uid="{00000000-0005-0000-0000-0000C71A0000}"/>
    <cellStyle name="Normal 36 2 2 2 2 3" xfId="10001" xr:uid="{00000000-0005-0000-0000-0000C81A0000}"/>
    <cellStyle name="Normal 36 2 2 2 2 4" xfId="14027" xr:uid="{00000000-0005-0000-0000-0000C91A0000}"/>
    <cellStyle name="Normal 36 2 2 2 2 5" xfId="15866" xr:uid="{00000000-0005-0000-0000-0000CA1A0000}"/>
    <cellStyle name="Normal 36 2 2 2 2 6" xfId="17617" xr:uid="{00000000-0005-0000-0000-0000CB1A0000}"/>
    <cellStyle name="Normal 36 2 2 2 2 7" xfId="19521" xr:uid="{00000000-0005-0000-0000-0000CC1A0000}"/>
    <cellStyle name="Normal 36 2 2 2 2_5h_Finance" xfId="5842" xr:uid="{00000000-0005-0000-0000-0000CD1A0000}"/>
    <cellStyle name="Normal 36 2 2 2 3" xfId="2922" xr:uid="{00000000-0005-0000-0000-0000CE1A0000}"/>
    <cellStyle name="Normal 36 2 2 2 3 2" xfId="11089" xr:uid="{00000000-0005-0000-0000-0000CF1A0000}"/>
    <cellStyle name="Normal 36 2 2 2 3_5h_Finance" xfId="5844" xr:uid="{00000000-0005-0000-0000-0000D01A0000}"/>
    <cellStyle name="Normal 36 2 2 2 4" xfId="9185" xr:uid="{00000000-0005-0000-0000-0000D11A0000}"/>
    <cellStyle name="Normal 36 2 2 2 5" xfId="13208" xr:uid="{00000000-0005-0000-0000-0000D21A0000}"/>
    <cellStyle name="Normal 36 2 2 2 6" xfId="15046" xr:uid="{00000000-0005-0000-0000-0000D31A0000}"/>
    <cellStyle name="Normal 36 2 2 2 7" xfId="16801" xr:uid="{00000000-0005-0000-0000-0000D41A0000}"/>
    <cellStyle name="Normal 36 2 2 2 8" xfId="18705" xr:uid="{00000000-0005-0000-0000-0000D51A0000}"/>
    <cellStyle name="Normal 36 2 2 2_5h_Finance" xfId="5841" xr:uid="{00000000-0005-0000-0000-0000D61A0000}"/>
    <cellStyle name="Normal 36 2 2 3" xfId="1283" xr:uid="{00000000-0005-0000-0000-0000D71A0000}"/>
    <cellStyle name="Normal 36 2 2 3 2" xfId="2105" xr:uid="{00000000-0005-0000-0000-0000D81A0000}"/>
    <cellStyle name="Normal 36 2 2 3 2 2" xfId="4010" xr:uid="{00000000-0005-0000-0000-0000D91A0000}"/>
    <cellStyle name="Normal 36 2 2 3 2 2 2" xfId="12177" xr:uid="{00000000-0005-0000-0000-0000DA1A0000}"/>
    <cellStyle name="Normal 36 2 2 3 2 2_5h_Finance" xfId="5847" xr:uid="{00000000-0005-0000-0000-0000DB1A0000}"/>
    <cellStyle name="Normal 36 2 2 3 2 3" xfId="10273" xr:uid="{00000000-0005-0000-0000-0000DC1A0000}"/>
    <cellStyle name="Normal 36 2 2 3 2 4" xfId="14299" xr:uid="{00000000-0005-0000-0000-0000DD1A0000}"/>
    <cellStyle name="Normal 36 2 2 3 2 5" xfId="16138" xr:uid="{00000000-0005-0000-0000-0000DE1A0000}"/>
    <cellStyle name="Normal 36 2 2 3 2 6" xfId="17889" xr:uid="{00000000-0005-0000-0000-0000DF1A0000}"/>
    <cellStyle name="Normal 36 2 2 3 2 7" xfId="19793" xr:uid="{00000000-0005-0000-0000-0000E01A0000}"/>
    <cellStyle name="Normal 36 2 2 3 2_5h_Finance" xfId="5846" xr:uid="{00000000-0005-0000-0000-0000E11A0000}"/>
    <cellStyle name="Normal 36 2 2 3 3" xfId="3194" xr:uid="{00000000-0005-0000-0000-0000E21A0000}"/>
    <cellStyle name="Normal 36 2 2 3 3 2" xfId="11361" xr:uid="{00000000-0005-0000-0000-0000E31A0000}"/>
    <cellStyle name="Normal 36 2 2 3 3_5h_Finance" xfId="5848" xr:uid="{00000000-0005-0000-0000-0000E41A0000}"/>
    <cellStyle name="Normal 36 2 2 3 4" xfId="9457" xr:uid="{00000000-0005-0000-0000-0000E51A0000}"/>
    <cellStyle name="Normal 36 2 2 3 5" xfId="13480" xr:uid="{00000000-0005-0000-0000-0000E61A0000}"/>
    <cellStyle name="Normal 36 2 2 3 6" xfId="15318" xr:uid="{00000000-0005-0000-0000-0000E71A0000}"/>
    <cellStyle name="Normal 36 2 2 3 7" xfId="17073" xr:uid="{00000000-0005-0000-0000-0000E81A0000}"/>
    <cellStyle name="Normal 36 2 2 3 8" xfId="18977" xr:uid="{00000000-0005-0000-0000-0000E91A0000}"/>
    <cellStyle name="Normal 36 2 2 3_5h_Finance" xfId="5845" xr:uid="{00000000-0005-0000-0000-0000EA1A0000}"/>
    <cellStyle name="Normal 36 2 2 4" xfId="1555" xr:uid="{00000000-0005-0000-0000-0000EB1A0000}"/>
    <cellStyle name="Normal 36 2 2 4 2" xfId="3466" xr:uid="{00000000-0005-0000-0000-0000EC1A0000}"/>
    <cellStyle name="Normal 36 2 2 4 2 2" xfId="11633" xr:uid="{00000000-0005-0000-0000-0000ED1A0000}"/>
    <cellStyle name="Normal 36 2 2 4 2_5h_Finance" xfId="5850" xr:uid="{00000000-0005-0000-0000-0000EE1A0000}"/>
    <cellStyle name="Normal 36 2 2 4 3" xfId="9729" xr:uid="{00000000-0005-0000-0000-0000EF1A0000}"/>
    <cellStyle name="Normal 36 2 2 4 4" xfId="13752" xr:uid="{00000000-0005-0000-0000-0000F01A0000}"/>
    <cellStyle name="Normal 36 2 2 4 5" xfId="15590" xr:uid="{00000000-0005-0000-0000-0000F11A0000}"/>
    <cellStyle name="Normal 36 2 2 4 6" xfId="17345" xr:uid="{00000000-0005-0000-0000-0000F21A0000}"/>
    <cellStyle name="Normal 36 2 2 4 7" xfId="19249" xr:uid="{00000000-0005-0000-0000-0000F31A0000}"/>
    <cellStyle name="Normal 36 2 2 4_5h_Finance" xfId="5849" xr:uid="{00000000-0005-0000-0000-0000F41A0000}"/>
    <cellStyle name="Normal 36 2 2 5" xfId="2378" xr:uid="{00000000-0005-0000-0000-0000F51A0000}"/>
    <cellStyle name="Normal 36 2 2 5 2" xfId="4282" xr:uid="{00000000-0005-0000-0000-0000F61A0000}"/>
    <cellStyle name="Normal 36 2 2 5 2 2" xfId="12449" xr:uid="{00000000-0005-0000-0000-0000F71A0000}"/>
    <cellStyle name="Normal 36 2 2 5 2_5h_Finance" xfId="5852" xr:uid="{00000000-0005-0000-0000-0000F81A0000}"/>
    <cellStyle name="Normal 36 2 2 5 3" xfId="10545" xr:uid="{00000000-0005-0000-0000-0000F91A0000}"/>
    <cellStyle name="Normal 36 2 2 5 4" xfId="14571" xr:uid="{00000000-0005-0000-0000-0000FA1A0000}"/>
    <cellStyle name="Normal 36 2 2 5 5" xfId="16411" xr:uid="{00000000-0005-0000-0000-0000FB1A0000}"/>
    <cellStyle name="Normal 36 2 2 5 6" xfId="18161" xr:uid="{00000000-0005-0000-0000-0000FC1A0000}"/>
    <cellStyle name="Normal 36 2 2 5 7" xfId="20065" xr:uid="{00000000-0005-0000-0000-0000FD1A0000}"/>
    <cellStyle name="Normal 36 2 2 5_5h_Finance" xfId="5851" xr:uid="{00000000-0005-0000-0000-0000FE1A0000}"/>
    <cellStyle name="Normal 36 2 2 6" xfId="2650" xr:uid="{00000000-0005-0000-0000-0000FF1A0000}"/>
    <cellStyle name="Normal 36 2 2 6 2" xfId="10817" xr:uid="{00000000-0005-0000-0000-0000001B0000}"/>
    <cellStyle name="Normal 36 2 2 6_5h_Finance" xfId="5853" xr:uid="{00000000-0005-0000-0000-0000011B0000}"/>
    <cellStyle name="Normal 36 2 2 7" xfId="8913" xr:uid="{00000000-0005-0000-0000-0000021B0000}"/>
    <cellStyle name="Normal 36 2 2 8" xfId="12870" xr:uid="{00000000-0005-0000-0000-0000031B0000}"/>
    <cellStyle name="Normal 36 2 2 9" xfId="14756" xr:uid="{00000000-0005-0000-0000-0000041B0000}"/>
    <cellStyle name="Normal 36 2 2_5h_Finance" xfId="5840" xr:uid="{00000000-0005-0000-0000-0000051B0000}"/>
    <cellStyle name="Normal 36 2 3" xfId="875" xr:uid="{00000000-0005-0000-0000-0000061B0000}"/>
    <cellStyle name="Normal 36 2 3 2" xfId="1697" xr:uid="{00000000-0005-0000-0000-0000071B0000}"/>
    <cellStyle name="Normal 36 2 3 2 2" xfId="3602" xr:uid="{00000000-0005-0000-0000-0000081B0000}"/>
    <cellStyle name="Normal 36 2 3 2 2 2" xfId="11769" xr:uid="{00000000-0005-0000-0000-0000091B0000}"/>
    <cellStyle name="Normal 36 2 3 2 2_5h_Finance" xfId="5856" xr:uid="{00000000-0005-0000-0000-00000A1B0000}"/>
    <cellStyle name="Normal 36 2 3 2 3" xfId="9865" xr:uid="{00000000-0005-0000-0000-00000B1B0000}"/>
    <cellStyle name="Normal 36 2 3 2 4" xfId="13891" xr:uid="{00000000-0005-0000-0000-00000C1B0000}"/>
    <cellStyle name="Normal 36 2 3 2 5" xfId="15730" xr:uid="{00000000-0005-0000-0000-00000D1B0000}"/>
    <cellStyle name="Normal 36 2 3 2 6" xfId="17481" xr:uid="{00000000-0005-0000-0000-00000E1B0000}"/>
    <cellStyle name="Normal 36 2 3 2 7" xfId="19385" xr:uid="{00000000-0005-0000-0000-00000F1B0000}"/>
    <cellStyle name="Normal 36 2 3 2_5h_Finance" xfId="5855" xr:uid="{00000000-0005-0000-0000-0000101B0000}"/>
    <cellStyle name="Normal 36 2 3 3" xfId="2786" xr:uid="{00000000-0005-0000-0000-0000111B0000}"/>
    <cellStyle name="Normal 36 2 3 3 2" xfId="10953" xr:uid="{00000000-0005-0000-0000-0000121B0000}"/>
    <cellStyle name="Normal 36 2 3 3_5h_Finance" xfId="5857" xr:uid="{00000000-0005-0000-0000-0000131B0000}"/>
    <cellStyle name="Normal 36 2 3 4" xfId="9049" xr:uid="{00000000-0005-0000-0000-0000141B0000}"/>
    <cellStyle name="Normal 36 2 3 5" xfId="13072" xr:uid="{00000000-0005-0000-0000-0000151B0000}"/>
    <cellStyle name="Normal 36 2 3 6" xfId="14910" xr:uid="{00000000-0005-0000-0000-0000161B0000}"/>
    <cellStyle name="Normal 36 2 3 7" xfId="16665" xr:uid="{00000000-0005-0000-0000-0000171B0000}"/>
    <cellStyle name="Normal 36 2 3 8" xfId="18569" xr:uid="{00000000-0005-0000-0000-0000181B0000}"/>
    <cellStyle name="Normal 36 2 3_5h_Finance" xfId="5854" xr:uid="{00000000-0005-0000-0000-0000191B0000}"/>
    <cellStyle name="Normal 36 2 4" xfId="1147" xr:uid="{00000000-0005-0000-0000-00001A1B0000}"/>
    <cellStyle name="Normal 36 2 4 2" xfId="1969" xr:uid="{00000000-0005-0000-0000-00001B1B0000}"/>
    <cellStyle name="Normal 36 2 4 2 2" xfId="3874" xr:uid="{00000000-0005-0000-0000-00001C1B0000}"/>
    <cellStyle name="Normal 36 2 4 2 2 2" xfId="12041" xr:uid="{00000000-0005-0000-0000-00001D1B0000}"/>
    <cellStyle name="Normal 36 2 4 2 2_5h_Finance" xfId="5860" xr:uid="{00000000-0005-0000-0000-00001E1B0000}"/>
    <cellStyle name="Normal 36 2 4 2 3" xfId="10137" xr:uid="{00000000-0005-0000-0000-00001F1B0000}"/>
    <cellStyle name="Normal 36 2 4 2 4" xfId="14163" xr:uid="{00000000-0005-0000-0000-0000201B0000}"/>
    <cellStyle name="Normal 36 2 4 2 5" xfId="16002" xr:uid="{00000000-0005-0000-0000-0000211B0000}"/>
    <cellStyle name="Normal 36 2 4 2 6" xfId="17753" xr:uid="{00000000-0005-0000-0000-0000221B0000}"/>
    <cellStyle name="Normal 36 2 4 2 7" xfId="19657" xr:uid="{00000000-0005-0000-0000-0000231B0000}"/>
    <cellStyle name="Normal 36 2 4 2_5h_Finance" xfId="5859" xr:uid="{00000000-0005-0000-0000-0000241B0000}"/>
    <cellStyle name="Normal 36 2 4 3" xfId="3058" xr:uid="{00000000-0005-0000-0000-0000251B0000}"/>
    <cellStyle name="Normal 36 2 4 3 2" xfId="11225" xr:uid="{00000000-0005-0000-0000-0000261B0000}"/>
    <cellStyle name="Normal 36 2 4 3_5h_Finance" xfId="5861" xr:uid="{00000000-0005-0000-0000-0000271B0000}"/>
    <cellStyle name="Normal 36 2 4 4" xfId="9321" xr:uid="{00000000-0005-0000-0000-0000281B0000}"/>
    <cellStyle name="Normal 36 2 4 5" xfId="13344" xr:uid="{00000000-0005-0000-0000-0000291B0000}"/>
    <cellStyle name="Normal 36 2 4 6" xfId="15182" xr:uid="{00000000-0005-0000-0000-00002A1B0000}"/>
    <cellStyle name="Normal 36 2 4 7" xfId="16937" xr:uid="{00000000-0005-0000-0000-00002B1B0000}"/>
    <cellStyle name="Normal 36 2 4 8" xfId="18841" xr:uid="{00000000-0005-0000-0000-00002C1B0000}"/>
    <cellStyle name="Normal 36 2 4_5h_Finance" xfId="5858" xr:uid="{00000000-0005-0000-0000-00002D1B0000}"/>
    <cellStyle name="Normal 36 2 5" xfId="1419" xr:uid="{00000000-0005-0000-0000-00002E1B0000}"/>
    <cellStyle name="Normal 36 2 5 2" xfId="3330" xr:uid="{00000000-0005-0000-0000-00002F1B0000}"/>
    <cellStyle name="Normal 36 2 5 2 2" xfId="11497" xr:uid="{00000000-0005-0000-0000-0000301B0000}"/>
    <cellStyle name="Normal 36 2 5 2_5h_Finance" xfId="5863" xr:uid="{00000000-0005-0000-0000-0000311B0000}"/>
    <cellStyle name="Normal 36 2 5 3" xfId="9593" xr:uid="{00000000-0005-0000-0000-0000321B0000}"/>
    <cellStyle name="Normal 36 2 5 4" xfId="13616" xr:uid="{00000000-0005-0000-0000-0000331B0000}"/>
    <cellStyle name="Normal 36 2 5 5" xfId="15454" xr:uid="{00000000-0005-0000-0000-0000341B0000}"/>
    <cellStyle name="Normal 36 2 5 6" xfId="17209" xr:uid="{00000000-0005-0000-0000-0000351B0000}"/>
    <cellStyle name="Normal 36 2 5 7" xfId="19113" xr:uid="{00000000-0005-0000-0000-0000361B0000}"/>
    <cellStyle name="Normal 36 2 5_5h_Finance" xfId="5862" xr:uid="{00000000-0005-0000-0000-0000371B0000}"/>
    <cellStyle name="Normal 36 2 6" xfId="2242" xr:uid="{00000000-0005-0000-0000-0000381B0000}"/>
    <cellStyle name="Normal 36 2 6 2" xfId="4146" xr:uid="{00000000-0005-0000-0000-0000391B0000}"/>
    <cellStyle name="Normal 36 2 6 2 2" xfId="12313" xr:uid="{00000000-0005-0000-0000-00003A1B0000}"/>
    <cellStyle name="Normal 36 2 6 2_5h_Finance" xfId="5865" xr:uid="{00000000-0005-0000-0000-00003B1B0000}"/>
    <cellStyle name="Normal 36 2 6 3" xfId="10409" xr:uid="{00000000-0005-0000-0000-00003C1B0000}"/>
    <cellStyle name="Normal 36 2 6 4" xfId="14435" xr:uid="{00000000-0005-0000-0000-00003D1B0000}"/>
    <cellStyle name="Normal 36 2 6 5" xfId="16275" xr:uid="{00000000-0005-0000-0000-00003E1B0000}"/>
    <cellStyle name="Normal 36 2 6 6" xfId="18025" xr:uid="{00000000-0005-0000-0000-00003F1B0000}"/>
    <cellStyle name="Normal 36 2 6 7" xfId="19929" xr:uid="{00000000-0005-0000-0000-0000401B0000}"/>
    <cellStyle name="Normal 36 2 6_5h_Finance" xfId="5864" xr:uid="{00000000-0005-0000-0000-0000411B0000}"/>
    <cellStyle name="Normal 36 2 7" xfId="526" xr:uid="{00000000-0005-0000-0000-0000421B0000}"/>
    <cellStyle name="Normal 36 2 7 2" xfId="8777" xr:uid="{00000000-0005-0000-0000-0000431B0000}"/>
    <cellStyle name="Normal 36 2 7_5h_Finance" xfId="5866" xr:uid="{00000000-0005-0000-0000-0000441B0000}"/>
    <cellStyle name="Normal 36 2 8" xfId="2514" xr:uid="{00000000-0005-0000-0000-0000451B0000}"/>
    <cellStyle name="Normal 36 2 8 2" xfId="10681" xr:uid="{00000000-0005-0000-0000-0000461B0000}"/>
    <cellStyle name="Normal 36 2 8_5h_Finance" xfId="5867" xr:uid="{00000000-0005-0000-0000-0000471B0000}"/>
    <cellStyle name="Normal 36 2 9" xfId="4418" xr:uid="{00000000-0005-0000-0000-0000481B0000}"/>
    <cellStyle name="Normal 36 2 9 2" xfId="12585" xr:uid="{00000000-0005-0000-0000-0000491B0000}"/>
    <cellStyle name="Normal 36 2 9_5h_Finance" xfId="5868" xr:uid="{00000000-0005-0000-0000-00004A1B0000}"/>
    <cellStyle name="Normal 36 2_5h_Finance" xfId="5839" xr:uid="{00000000-0005-0000-0000-00004B1B0000}"/>
    <cellStyle name="Normal 36 3" xfId="183" xr:uid="{00000000-0005-0000-0000-00004C1B0000}"/>
    <cellStyle name="Normal 36 3 10" xfId="16461" xr:uid="{00000000-0005-0000-0000-00004D1B0000}"/>
    <cellStyle name="Normal 36 3 11" xfId="18365" xr:uid="{00000000-0005-0000-0000-00004E1B0000}"/>
    <cellStyle name="Normal 36 3 12" xfId="594" xr:uid="{00000000-0005-0000-0000-00004F1B0000}"/>
    <cellStyle name="Normal 36 3 2" xfId="943" xr:uid="{00000000-0005-0000-0000-0000501B0000}"/>
    <cellStyle name="Normal 36 3 2 2" xfId="1765" xr:uid="{00000000-0005-0000-0000-0000511B0000}"/>
    <cellStyle name="Normal 36 3 2 2 2" xfId="3670" xr:uid="{00000000-0005-0000-0000-0000521B0000}"/>
    <cellStyle name="Normal 36 3 2 2 2 2" xfId="11837" xr:uid="{00000000-0005-0000-0000-0000531B0000}"/>
    <cellStyle name="Normal 36 3 2 2 2_5h_Finance" xfId="5872" xr:uid="{00000000-0005-0000-0000-0000541B0000}"/>
    <cellStyle name="Normal 36 3 2 2 3" xfId="9933" xr:uid="{00000000-0005-0000-0000-0000551B0000}"/>
    <cellStyle name="Normal 36 3 2 2 4" xfId="13959" xr:uid="{00000000-0005-0000-0000-0000561B0000}"/>
    <cellStyle name="Normal 36 3 2 2 5" xfId="15798" xr:uid="{00000000-0005-0000-0000-0000571B0000}"/>
    <cellStyle name="Normal 36 3 2 2 6" xfId="17549" xr:uid="{00000000-0005-0000-0000-0000581B0000}"/>
    <cellStyle name="Normal 36 3 2 2 7" xfId="19453" xr:uid="{00000000-0005-0000-0000-0000591B0000}"/>
    <cellStyle name="Normal 36 3 2 2_5h_Finance" xfId="5871" xr:uid="{00000000-0005-0000-0000-00005A1B0000}"/>
    <cellStyle name="Normal 36 3 2 3" xfId="2854" xr:uid="{00000000-0005-0000-0000-00005B1B0000}"/>
    <cellStyle name="Normal 36 3 2 3 2" xfId="11021" xr:uid="{00000000-0005-0000-0000-00005C1B0000}"/>
    <cellStyle name="Normal 36 3 2 3_5h_Finance" xfId="5873" xr:uid="{00000000-0005-0000-0000-00005D1B0000}"/>
    <cellStyle name="Normal 36 3 2 4" xfId="9117" xr:uid="{00000000-0005-0000-0000-00005E1B0000}"/>
    <cellStyle name="Normal 36 3 2 5" xfId="13140" xr:uid="{00000000-0005-0000-0000-00005F1B0000}"/>
    <cellStyle name="Normal 36 3 2 6" xfId="14978" xr:uid="{00000000-0005-0000-0000-0000601B0000}"/>
    <cellStyle name="Normal 36 3 2 7" xfId="16733" xr:uid="{00000000-0005-0000-0000-0000611B0000}"/>
    <cellStyle name="Normal 36 3 2 8" xfId="18637" xr:uid="{00000000-0005-0000-0000-0000621B0000}"/>
    <cellStyle name="Normal 36 3 2_5h_Finance" xfId="5870" xr:uid="{00000000-0005-0000-0000-0000631B0000}"/>
    <cellStyle name="Normal 36 3 3" xfId="1215" xr:uid="{00000000-0005-0000-0000-0000641B0000}"/>
    <cellStyle name="Normal 36 3 3 2" xfId="2037" xr:uid="{00000000-0005-0000-0000-0000651B0000}"/>
    <cellStyle name="Normal 36 3 3 2 2" xfId="3942" xr:uid="{00000000-0005-0000-0000-0000661B0000}"/>
    <cellStyle name="Normal 36 3 3 2 2 2" xfId="12109" xr:uid="{00000000-0005-0000-0000-0000671B0000}"/>
    <cellStyle name="Normal 36 3 3 2 2_5h_Finance" xfId="5876" xr:uid="{00000000-0005-0000-0000-0000681B0000}"/>
    <cellStyle name="Normal 36 3 3 2 3" xfId="10205" xr:uid="{00000000-0005-0000-0000-0000691B0000}"/>
    <cellStyle name="Normal 36 3 3 2 4" xfId="14231" xr:uid="{00000000-0005-0000-0000-00006A1B0000}"/>
    <cellStyle name="Normal 36 3 3 2 5" xfId="16070" xr:uid="{00000000-0005-0000-0000-00006B1B0000}"/>
    <cellStyle name="Normal 36 3 3 2 6" xfId="17821" xr:uid="{00000000-0005-0000-0000-00006C1B0000}"/>
    <cellStyle name="Normal 36 3 3 2 7" xfId="19725" xr:uid="{00000000-0005-0000-0000-00006D1B0000}"/>
    <cellStyle name="Normal 36 3 3 2_5h_Finance" xfId="5875" xr:uid="{00000000-0005-0000-0000-00006E1B0000}"/>
    <cellStyle name="Normal 36 3 3 3" xfId="3126" xr:uid="{00000000-0005-0000-0000-00006F1B0000}"/>
    <cellStyle name="Normal 36 3 3 3 2" xfId="11293" xr:uid="{00000000-0005-0000-0000-0000701B0000}"/>
    <cellStyle name="Normal 36 3 3 3_5h_Finance" xfId="5877" xr:uid="{00000000-0005-0000-0000-0000711B0000}"/>
    <cellStyle name="Normal 36 3 3 4" xfId="9389" xr:uid="{00000000-0005-0000-0000-0000721B0000}"/>
    <cellStyle name="Normal 36 3 3 5" xfId="13412" xr:uid="{00000000-0005-0000-0000-0000731B0000}"/>
    <cellStyle name="Normal 36 3 3 6" xfId="15250" xr:uid="{00000000-0005-0000-0000-0000741B0000}"/>
    <cellStyle name="Normal 36 3 3 7" xfId="17005" xr:uid="{00000000-0005-0000-0000-0000751B0000}"/>
    <cellStyle name="Normal 36 3 3 8" xfId="18909" xr:uid="{00000000-0005-0000-0000-0000761B0000}"/>
    <cellStyle name="Normal 36 3 3_5h_Finance" xfId="5874" xr:uid="{00000000-0005-0000-0000-0000771B0000}"/>
    <cellStyle name="Normal 36 3 4" xfId="1487" xr:uid="{00000000-0005-0000-0000-0000781B0000}"/>
    <cellStyle name="Normal 36 3 4 2" xfId="3398" xr:uid="{00000000-0005-0000-0000-0000791B0000}"/>
    <cellStyle name="Normal 36 3 4 2 2" xfId="11565" xr:uid="{00000000-0005-0000-0000-00007A1B0000}"/>
    <cellStyle name="Normal 36 3 4 2_5h_Finance" xfId="5879" xr:uid="{00000000-0005-0000-0000-00007B1B0000}"/>
    <cellStyle name="Normal 36 3 4 3" xfId="9661" xr:uid="{00000000-0005-0000-0000-00007C1B0000}"/>
    <cellStyle name="Normal 36 3 4 4" xfId="13684" xr:uid="{00000000-0005-0000-0000-00007D1B0000}"/>
    <cellStyle name="Normal 36 3 4 5" xfId="15522" xr:uid="{00000000-0005-0000-0000-00007E1B0000}"/>
    <cellStyle name="Normal 36 3 4 6" xfId="17277" xr:uid="{00000000-0005-0000-0000-00007F1B0000}"/>
    <cellStyle name="Normal 36 3 4 7" xfId="19181" xr:uid="{00000000-0005-0000-0000-0000801B0000}"/>
    <cellStyle name="Normal 36 3 4_5h_Finance" xfId="5878" xr:uid="{00000000-0005-0000-0000-0000811B0000}"/>
    <cellStyle name="Normal 36 3 5" xfId="2310" xr:uid="{00000000-0005-0000-0000-0000821B0000}"/>
    <cellStyle name="Normal 36 3 5 2" xfId="4214" xr:uid="{00000000-0005-0000-0000-0000831B0000}"/>
    <cellStyle name="Normal 36 3 5 2 2" xfId="12381" xr:uid="{00000000-0005-0000-0000-0000841B0000}"/>
    <cellStyle name="Normal 36 3 5 2_5h_Finance" xfId="5881" xr:uid="{00000000-0005-0000-0000-0000851B0000}"/>
    <cellStyle name="Normal 36 3 5 3" xfId="10477" xr:uid="{00000000-0005-0000-0000-0000861B0000}"/>
    <cellStyle name="Normal 36 3 5 4" xfId="14503" xr:uid="{00000000-0005-0000-0000-0000871B0000}"/>
    <cellStyle name="Normal 36 3 5 5" xfId="16343" xr:uid="{00000000-0005-0000-0000-0000881B0000}"/>
    <cellStyle name="Normal 36 3 5 6" xfId="18093" xr:uid="{00000000-0005-0000-0000-0000891B0000}"/>
    <cellStyle name="Normal 36 3 5 7" xfId="19997" xr:uid="{00000000-0005-0000-0000-00008A1B0000}"/>
    <cellStyle name="Normal 36 3 5_5h_Finance" xfId="5880" xr:uid="{00000000-0005-0000-0000-00008B1B0000}"/>
    <cellStyle name="Normal 36 3 6" xfId="2582" xr:uid="{00000000-0005-0000-0000-00008C1B0000}"/>
    <cellStyle name="Normal 36 3 6 2" xfId="10749" xr:uid="{00000000-0005-0000-0000-00008D1B0000}"/>
    <cellStyle name="Normal 36 3 6_5h_Finance" xfId="5882" xr:uid="{00000000-0005-0000-0000-00008E1B0000}"/>
    <cellStyle name="Normal 36 3 7" xfId="8845" xr:uid="{00000000-0005-0000-0000-00008F1B0000}"/>
    <cellStyle name="Normal 36 3 8" xfId="12802" xr:uid="{00000000-0005-0000-0000-0000901B0000}"/>
    <cellStyle name="Normal 36 3 9" xfId="14688" xr:uid="{00000000-0005-0000-0000-0000911B0000}"/>
    <cellStyle name="Normal 36 3_5h_Finance" xfId="5869" xr:uid="{00000000-0005-0000-0000-0000921B0000}"/>
    <cellStyle name="Normal 36 4" xfId="807" xr:uid="{00000000-0005-0000-0000-0000931B0000}"/>
    <cellStyle name="Normal 36 4 2" xfId="1629" xr:uid="{00000000-0005-0000-0000-0000941B0000}"/>
    <cellStyle name="Normal 36 4 2 2" xfId="3534" xr:uid="{00000000-0005-0000-0000-0000951B0000}"/>
    <cellStyle name="Normal 36 4 2 2 2" xfId="11701" xr:uid="{00000000-0005-0000-0000-0000961B0000}"/>
    <cellStyle name="Normal 36 4 2 2_5h_Finance" xfId="5885" xr:uid="{00000000-0005-0000-0000-0000971B0000}"/>
    <cellStyle name="Normal 36 4 2 3" xfId="9797" xr:uid="{00000000-0005-0000-0000-0000981B0000}"/>
    <cellStyle name="Normal 36 4 2 4" xfId="13823" xr:uid="{00000000-0005-0000-0000-0000991B0000}"/>
    <cellStyle name="Normal 36 4 2 5" xfId="15662" xr:uid="{00000000-0005-0000-0000-00009A1B0000}"/>
    <cellStyle name="Normal 36 4 2 6" xfId="17413" xr:uid="{00000000-0005-0000-0000-00009B1B0000}"/>
    <cellStyle name="Normal 36 4 2 7" xfId="19317" xr:uid="{00000000-0005-0000-0000-00009C1B0000}"/>
    <cellStyle name="Normal 36 4 2_5h_Finance" xfId="5884" xr:uid="{00000000-0005-0000-0000-00009D1B0000}"/>
    <cellStyle name="Normal 36 4 3" xfId="2718" xr:uid="{00000000-0005-0000-0000-00009E1B0000}"/>
    <cellStyle name="Normal 36 4 3 2" xfId="10885" xr:uid="{00000000-0005-0000-0000-00009F1B0000}"/>
    <cellStyle name="Normal 36 4 3_5h_Finance" xfId="5886" xr:uid="{00000000-0005-0000-0000-0000A01B0000}"/>
    <cellStyle name="Normal 36 4 4" xfId="8981" xr:uid="{00000000-0005-0000-0000-0000A11B0000}"/>
    <cellStyle name="Normal 36 4 5" xfId="13004" xr:uid="{00000000-0005-0000-0000-0000A21B0000}"/>
    <cellStyle name="Normal 36 4 6" xfId="14842" xr:uid="{00000000-0005-0000-0000-0000A31B0000}"/>
    <cellStyle name="Normal 36 4 7" xfId="16597" xr:uid="{00000000-0005-0000-0000-0000A41B0000}"/>
    <cellStyle name="Normal 36 4 8" xfId="18501" xr:uid="{00000000-0005-0000-0000-0000A51B0000}"/>
    <cellStyle name="Normal 36 4_5h_Finance" xfId="5883" xr:uid="{00000000-0005-0000-0000-0000A61B0000}"/>
    <cellStyle name="Normal 36 5" xfId="1079" xr:uid="{00000000-0005-0000-0000-0000A71B0000}"/>
    <cellStyle name="Normal 36 5 2" xfId="1901" xr:uid="{00000000-0005-0000-0000-0000A81B0000}"/>
    <cellStyle name="Normal 36 5 2 2" xfId="3806" xr:uid="{00000000-0005-0000-0000-0000A91B0000}"/>
    <cellStyle name="Normal 36 5 2 2 2" xfId="11973" xr:uid="{00000000-0005-0000-0000-0000AA1B0000}"/>
    <cellStyle name="Normal 36 5 2 2_5h_Finance" xfId="5889" xr:uid="{00000000-0005-0000-0000-0000AB1B0000}"/>
    <cellStyle name="Normal 36 5 2 3" xfId="10069" xr:uid="{00000000-0005-0000-0000-0000AC1B0000}"/>
    <cellStyle name="Normal 36 5 2 4" xfId="14095" xr:uid="{00000000-0005-0000-0000-0000AD1B0000}"/>
    <cellStyle name="Normal 36 5 2 5" xfId="15934" xr:uid="{00000000-0005-0000-0000-0000AE1B0000}"/>
    <cellStyle name="Normal 36 5 2 6" xfId="17685" xr:uid="{00000000-0005-0000-0000-0000AF1B0000}"/>
    <cellStyle name="Normal 36 5 2 7" xfId="19589" xr:uid="{00000000-0005-0000-0000-0000B01B0000}"/>
    <cellStyle name="Normal 36 5 2_5h_Finance" xfId="5888" xr:uid="{00000000-0005-0000-0000-0000B11B0000}"/>
    <cellStyle name="Normal 36 5 3" xfId="2990" xr:uid="{00000000-0005-0000-0000-0000B21B0000}"/>
    <cellStyle name="Normal 36 5 3 2" xfId="11157" xr:uid="{00000000-0005-0000-0000-0000B31B0000}"/>
    <cellStyle name="Normal 36 5 3_5h_Finance" xfId="5890" xr:uid="{00000000-0005-0000-0000-0000B41B0000}"/>
    <cellStyle name="Normal 36 5 4" xfId="9253" xr:uid="{00000000-0005-0000-0000-0000B51B0000}"/>
    <cellStyle name="Normal 36 5 5" xfId="13276" xr:uid="{00000000-0005-0000-0000-0000B61B0000}"/>
    <cellStyle name="Normal 36 5 6" xfId="15114" xr:uid="{00000000-0005-0000-0000-0000B71B0000}"/>
    <cellStyle name="Normal 36 5 7" xfId="16869" xr:uid="{00000000-0005-0000-0000-0000B81B0000}"/>
    <cellStyle name="Normal 36 5 8" xfId="18773" xr:uid="{00000000-0005-0000-0000-0000B91B0000}"/>
    <cellStyle name="Normal 36 5_5h_Finance" xfId="5887" xr:uid="{00000000-0005-0000-0000-0000BA1B0000}"/>
    <cellStyle name="Normal 36 6" xfId="1351" xr:uid="{00000000-0005-0000-0000-0000BB1B0000}"/>
    <cellStyle name="Normal 36 6 2" xfId="3262" xr:uid="{00000000-0005-0000-0000-0000BC1B0000}"/>
    <cellStyle name="Normal 36 6 2 2" xfId="11429" xr:uid="{00000000-0005-0000-0000-0000BD1B0000}"/>
    <cellStyle name="Normal 36 6 2_5h_Finance" xfId="5892" xr:uid="{00000000-0005-0000-0000-0000BE1B0000}"/>
    <cellStyle name="Normal 36 6 3" xfId="9525" xr:uid="{00000000-0005-0000-0000-0000BF1B0000}"/>
    <cellStyle name="Normal 36 6 4" xfId="13548" xr:uid="{00000000-0005-0000-0000-0000C01B0000}"/>
    <cellStyle name="Normal 36 6 5" xfId="15386" xr:uid="{00000000-0005-0000-0000-0000C11B0000}"/>
    <cellStyle name="Normal 36 6 6" xfId="17141" xr:uid="{00000000-0005-0000-0000-0000C21B0000}"/>
    <cellStyle name="Normal 36 6 7" xfId="19045" xr:uid="{00000000-0005-0000-0000-0000C31B0000}"/>
    <cellStyle name="Normal 36 6_5h_Finance" xfId="5891" xr:uid="{00000000-0005-0000-0000-0000C41B0000}"/>
    <cellStyle name="Normal 36 7" xfId="2174" xr:uid="{00000000-0005-0000-0000-0000C51B0000}"/>
    <cellStyle name="Normal 36 7 2" xfId="4078" xr:uid="{00000000-0005-0000-0000-0000C61B0000}"/>
    <cellStyle name="Normal 36 7 2 2" xfId="12245" xr:uid="{00000000-0005-0000-0000-0000C71B0000}"/>
    <cellStyle name="Normal 36 7 2_5h_Finance" xfId="5894" xr:uid="{00000000-0005-0000-0000-0000C81B0000}"/>
    <cellStyle name="Normal 36 7 3" xfId="10341" xr:uid="{00000000-0005-0000-0000-0000C91B0000}"/>
    <cellStyle name="Normal 36 7 4" xfId="14367" xr:uid="{00000000-0005-0000-0000-0000CA1B0000}"/>
    <cellStyle name="Normal 36 7 5" xfId="16207" xr:uid="{00000000-0005-0000-0000-0000CB1B0000}"/>
    <cellStyle name="Normal 36 7 6" xfId="17957" xr:uid="{00000000-0005-0000-0000-0000CC1B0000}"/>
    <cellStyle name="Normal 36 7 7" xfId="19861" xr:uid="{00000000-0005-0000-0000-0000CD1B0000}"/>
    <cellStyle name="Normal 36 7_5h_Finance" xfId="5893" xr:uid="{00000000-0005-0000-0000-0000CE1B0000}"/>
    <cellStyle name="Normal 36 8" xfId="458" xr:uid="{00000000-0005-0000-0000-0000CF1B0000}"/>
    <cellStyle name="Normal 36 8 2" xfId="8709" xr:uid="{00000000-0005-0000-0000-0000D01B0000}"/>
    <cellStyle name="Normal 36 8_5h_Finance" xfId="5895" xr:uid="{00000000-0005-0000-0000-0000D11B0000}"/>
    <cellStyle name="Normal 36 9" xfId="2446" xr:uid="{00000000-0005-0000-0000-0000D21B0000}"/>
    <cellStyle name="Normal 36 9 2" xfId="10613" xr:uid="{00000000-0005-0000-0000-0000D31B0000}"/>
    <cellStyle name="Normal 36 9_5h_Finance" xfId="5896" xr:uid="{00000000-0005-0000-0000-0000D41B0000}"/>
    <cellStyle name="Normal 36_5h_Finance" xfId="5837" xr:uid="{00000000-0005-0000-0000-0000D51B0000}"/>
    <cellStyle name="Normal 37" xfId="48" xr:uid="{00000000-0005-0000-0000-0000D61B0000}"/>
    <cellStyle name="Normal 37 10" xfId="4351" xr:uid="{00000000-0005-0000-0000-0000D71B0000}"/>
    <cellStyle name="Normal 37 10 2" xfId="12518" xr:uid="{00000000-0005-0000-0000-0000D81B0000}"/>
    <cellStyle name="Normal 37 10_5h_Finance" xfId="5898" xr:uid="{00000000-0005-0000-0000-0000D91B0000}"/>
    <cellStyle name="Normal 37 11" xfId="8574" xr:uid="{00000000-0005-0000-0000-0000DA1B0000}"/>
    <cellStyle name="Normal 37 12" xfId="12666" xr:uid="{00000000-0005-0000-0000-0000DB1B0000}"/>
    <cellStyle name="Normal 37 13" xfId="12962" xr:uid="{00000000-0005-0000-0000-0000DC1B0000}"/>
    <cellStyle name="Normal 37 14" xfId="14644" xr:uid="{00000000-0005-0000-0000-0000DD1B0000}"/>
    <cellStyle name="Normal 37 15" xfId="18230" xr:uid="{00000000-0005-0000-0000-0000DE1B0000}"/>
    <cellStyle name="Normal 37 16" xfId="320" xr:uid="{00000000-0005-0000-0000-0000DF1B0000}"/>
    <cellStyle name="Normal 37 2" xfId="116" xr:uid="{00000000-0005-0000-0000-0000E01B0000}"/>
    <cellStyle name="Normal 37 2 10" xfId="8642" xr:uid="{00000000-0005-0000-0000-0000E11B0000}"/>
    <cellStyle name="Normal 37 2 11" xfId="12734" xr:uid="{00000000-0005-0000-0000-0000E21B0000}"/>
    <cellStyle name="Normal 37 2 12" xfId="18298" xr:uid="{00000000-0005-0000-0000-0000E31B0000}"/>
    <cellStyle name="Normal 37 2 13" xfId="389" xr:uid="{00000000-0005-0000-0000-0000E41B0000}"/>
    <cellStyle name="Normal 37 2 2" xfId="252" xr:uid="{00000000-0005-0000-0000-0000E51B0000}"/>
    <cellStyle name="Normal 37 2 2 10" xfId="16530" xr:uid="{00000000-0005-0000-0000-0000E61B0000}"/>
    <cellStyle name="Normal 37 2 2 11" xfId="18434" xr:uid="{00000000-0005-0000-0000-0000E71B0000}"/>
    <cellStyle name="Normal 37 2 2 12" xfId="663" xr:uid="{00000000-0005-0000-0000-0000E81B0000}"/>
    <cellStyle name="Normal 37 2 2 2" xfId="1012" xr:uid="{00000000-0005-0000-0000-0000E91B0000}"/>
    <cellStyle name="Normal 37 2 2 2 2" xfId="1834" xr:uid="{00000000-0005-0000-0000-0000EA1B0000}"/>
    <cellStyle name="Normal 37 2 2 2 2 2" xfId="3739" xr:uid="{00000000-0005-0000-0000-0000EB1B0000}"/>
    <cellStyle name="Normal 37 2 2 2 2 2 2" xfId="11906" xr:uid="{00000000-0005-0000-0000-0000EC1B0000}"/>
    <cellStyle name="Normal 37 2 2 2 2 2_5h_Finance" xfId="5903" xr:uid="{00000000-0005-0000-0000-0000ED1B0000}"/>
    <cellStyle name="Normal 37 2 2 2 2 3" xfId="10002" xr:uid="{00000000-0005-0000-0000-0000EE1B0000}"/>
    <cellStyle name="Normal 37 2 2 2 2 4" xfId="14028" xr:uid="{00000000-0005-0000-0000-0000EF1B0000}"/>
    <cellStyle name="Normal 37 2 2 2 2 5" xfId="15867" xr:uid="{00000000-0005-0000-0000-0000F01B0000}"/>
    <cellStyle name="Normal 37 2 2 2 2 6" xfId="17618" xr:uid="{00000000-0005-0000-0000-0000F11B0000}"/>
    <cellStyle name="Normal 37 2 2 2 2 7" xfId="19522" xr:uid="{00000000-0005-0000-0000-0000F21B0000}"/>
    <cellStyle name="Normal 37 2 2 2 2_5h_Finance" xfId="5902" xr:uid="{00000000-0005-0000-0000-0000F31B0000}"/>
    <cellStyle name="Normal 37 2 2 2 3" xfId="2923" xr:uid="{00000000-0005-0000-0000-0000F41B0000}"/>
    <cellStyle name="Normal 37 2 2 2 3 2" xfId="11090" xr:uid="{00000000-0005-0000-0000-0000F51B0000}"/>
    <cellStyle name="Normal 37 2 2 2 3_5h_Finance" xfId="5904" xr:uid="{00000000-0005-0000-0000-0000F61B0000}"/>
    <cellStyle name="Normal 37 2 2 2 4" xfId="9186" xr:uid="{00000000-0005-0000-0000-0000F71B0000}"/>
    <cellStyle name="Normal 37 2 2 2 5" xfId="13209" xr:uid="{00000000-0005-0000-0000-0000F81B0000}"/>
    <cellStyle name="Normal 37 2 2 2 6" xfId="15047" xr:uid="{00000000-0005-0000-0000-0000F91B0000}"/>
    <cellStyle name="Normal 37 2 2 2 7" xfId="16802" xr:uid="{00000000-0005-0000-0000-0000FA1B0000}"/>
    <cellStyle name="Normal 37 2 2 2 8" xfId="18706" xr:uid="{00000000-0005-0000-0000-0000FB1B0000}"/>
    <cellStyle name="Normal 37 2 2 2_5h_Finance" xfId="5901" xr:uid="{00000000-0005-0000-0000-0000FC1B0000}"/>
    <cellStyle name="Normal 37 2 2 3" xfId="1284" xr:uid="{00000000-0005-0000-0000-0000FD1B0000}"/>
    <cellStyle name="Normal 37 2 2 3 2" xfId="2106" xr:uid="{00000000-0005-0000-0000-0000FE1B0000}"/>
    <cellStyle name="Normal 37 2 2 3 2 2" xfId="4011" xr:uid="{00000000-0005-0000-0000-0000FF1B0000}"/>
    <cellStyle name="Normal 37 2 2 3 2 2 2" xfId="12178" xr:uid="{00000000-0005-0000-0000-0000001C0000}"/>
    <cellStyle name="Normal 37 2 2 3 2 2_5h_Finance" xfId="5907" xr:uid="{00000000-0005-0000-0000-0000011C0000}"/>
    <cellStyle name="Normal 37 2 2 3 2 3" xfId="10274" xr:uid="{00000000-0005-0000-0000-0000021C0000}"/>
    <cellStyle name="Normal 37 2 2 3 2 4" xfId="14300" xr:uid="{00000000-0005-0000-0000-0000031C0000}"/>
    <cellStyle name="Normal 37 2 2 3 2 5" xfId="16139" xr:uid="{00000000-0005-0000-0000-0000041C0000}"/>
    <cellStyle name="Normal 37 2 2 3 2 6" xfId="17890" xr:uid="{00000000-0005-0000-0000-0000051C0000}"/>
    <cellStyle name="Normal 37 2 2 3 2 7" xfId="19794" xr:uid="{00000000-0005-0000-0000-0000061C0000}"/>
    <cellStyle name="Normal 37 2 2 3 2_5h_Finance" xfId="5906" xr:uid="{00000000-0005-0000-0000-0000071C0000}"/>
    <cellStyle name="Normal 37 2 2 3 3" xfId="3195" xr:uid="{00000000-0005-0000-0000-0000081C0000}"/>
    <cellStyle name="Normal 37 2 2 3 3 2" xfId="11362" xr:uid="{00000000-0005-0000-0000-0000091C0000}"/>
    <cellStyle name="Normal 37 2 2 3 3_5h_Finance" xfId="5908" xr:uid="{00000000-0005-0000-0000-00000A1C0000}"/>
    <cellStyle name="Normal 37 2 2 3 4" xfId="9458" xr:uid="{00000000-0005-0000-0000-00000B1C0000}"/>
    <cellStyle name="Normal 37 2 2 3 5" xfId="13481" xr:uid="{00000000-0005-0000-0000-00000C1C0000}"/>
    <cellStyle name="Normal 37 2 2 3 6" xfId="15319" xr:uid="{00000000-0005-0000-0000-00000D1C0000}"/>
    <cellStyle name="Normal 37 2 2 3 7" xfId="17074" xr:uid="{00000000-0005-0000-0000-00000E1C0000}"/>
    <cellStyle name="Normal 37 2 2 3 8" xfId="18978" xr:uid="{00000000-0005-0000-0000-00000F1C0000}"/>
    <cellStyle name="Normal 37 2 2 3_5h_Finance" xfId="5905" xr:uid="{00000000-0005-0000-0000-0000101C0000}"/>
    <cellStyle name="Normal 37 2 2 4" xfId="1556" xr:uid="{00000000-0005-0000-0000-0000111C0000}"/>
    <cellStyle name="Normal 37 2 2 4 2" xfId="3467" xr:uid="{00000000-0005-0000-0000-0000121C0000}"/>
    <cellStyle name="Normal 37 2 2 4 2 2" xfId="11634" xr:uid="{00000000-0005-0000-0000-0000131C0000}"/>
    <cellStyle name="Normal 37 2 2 4 2_5h_Finance" xfId="5910" xr:uid="{00000000-0005-0000-0000-0000141C0000}"/>
    <cellStyle name="Normal 37 2 2 4 3" xfId="9730" xr:uid="{00000000-0005-0000-0000-0000151C0000}"/>
    <cellStyle name="Normal 37 2 2 4 4" xfId="13753" xr:uid="{00000000-0005-0000-0000-0000161C0000}"/>
    <cellStyle name="Normal 37 2 2 4 5" xfId="15591" xr:uid="{00000000-0005-0000-0000-0000171C0000}"/>
    <cellStyle name="Normal 37 2 2 4 6" xfId="17346" xr:uid="{00000000-0005-0000-0000-0000181C0000}"/>
    <cellStyle name="Normal 37 2 2 4 7" xfId="19250" xr:uid="{00000000-0005-0000-0000-0000191C0000}"/>
    <cellStyle name="Normal 37 2 2 4_5h_Finance" xfId="5909" xr:uid="{00000000-0005-0000-0000-00001A1C0000}"/>
    <cellStyle name="Normal 37 2 2 5" xfId="2379" xr:uid="{00000000-0005-0000-0000-00001B1C0000}"/>
    <cellStyle name="Normal 37 2 2 5 2" xfId="4283" xr:uid="{00000000-0005-0000-0000-00001C1C0000}"/>
    <cellStyle name="Normal 37 2 2 5 2 2" xfId="12450" xr:uid="{00000000-0005-0000-0000-00001D1C0000}"/>
    <cellStyle name="Normal 37 2 2 5 2_5h_Finance" xfId="5912" xr:uid="{00000000-0005-0000-0000-00001E1C0000}"/>
    <cellStyle name="Normal 37 2 2 5 3" xfId="10546" xr:uid="{00000000-0005-0000-0000-00001F1C0000}"/>
    <cellStyle name="Normal 37 2 2 5 4" xfId="14572" xr:uid="{00000000-0005-0000-0000-0000201C0000}"/>
    <cellStyle name="Normal 37 2 2 5 5" xfId="16412" xr:uid="{00000000-0005-0000-0000-0000211C0000}"/>
    <cellStyle name="Normal 37 2 2 5 6" xfId="18162" xr:uid="{00000000-0005-0000-0000-0000221C0000}"/>
    <cellStyle name="Normal 37 2 2 5 7" xfId="20066" xr:uid="{00000000-0005-0000-0000-0000231C0000}"/>
    <cellStyle name="Normal 37 2 2 5_5h_Finance" xfId="5911" xr:uid="{00000000-0005-0000-0000-0000241C0000}"/>
    <cellStyle name="Normal 37 2 2 6" xfId="2651" xr:uid="{00000000-0005-0000-0000-0000251C0000}"/>
    <cellStyle name="Normal 37 2 2 6 2" xfId="10818" xr:uid="{00000000-0005-0000-0000-0000261C0000}"/>
    <cellStyle name="Normal 37 2 2 6_5h_Finance" xfId="5913" xr:uid="{00000000-0005-0000-0000-0000271C0000}"/>
    <cellStyle name="Normal 37 2 2 7" xfId="8914" xr:uid="{00000000-0005-0000-0000-0000281C0000}"/>
    <cellStyle name="Normal 37 2 2 8" xfId="12871" xr:uid="{00000000-0005-0000-0000-0000291C0000}"/>
    <cellStyle name="Normal 37 2 2 9" xfId="14757" xr:uid="{00000000-0005-0000-0000-00002A1C0000}"/>
    <cellStyle name="Normal 37 2 2_5h_Finance" xfId="5900" xr:uid="{00000000-0005-0000-0000-00002B1C0000}"/>
    <cellStyle name="Normal 37 2 3" xfId="876" xr:uid="{00000000-0005-0000-0000-00002C1C0000}"/>
    <cellStyle name="Normal 37 2 3 2" xfId="1698" xr:uid="{00000000-0005-0000-0000-00002D1C0000}"/>
    <cellStyle name="Normal 37 2 3 2 2" xfId="3603" xr:uid="{00000000-0005-0000-0000-00002E1C0000}"/>
    <cellStyle name="Normal 37 2 3 2 2 2" xfId="11770" xr:uid="{00000000-0005-0000-0000-00002F1C0000}"/>
    <cellStyle name="Normal 37 2 3 2 2_5h_Finance" xfId="5916" xr:uid="{00000000-0005-0000-0000-0000301C0000}"/>
    <cellStyle name="Normal 37 2 3 2 3" xfId="9866" xr:uid="{00000000-0005-0000-0000-0000311C0000}"/>
    <cellStyle name="Normal 37 2 3 2 4" xfId="13892" xr:uid="{00000000-0005-0000-0000-0000321C0000}"/>
    <cellStyle name="Normal 37 2 3 2 5" xfId="15731" xr:uid="{00000000-0005-0000-0000-0000331C0000}"/>
    <cellStyle name="Normal 37 2 3 2 6" xfId="17482" xr:uid="{00000000-0005-0000-0000-0000341C0000}"/>
    <cellStyle name="Normal 37 2 3 2 7" xfId="19386" xr:uid="{00000000-0005-0000-0000-0000351C0000}"/>
    <cellStyle name="Normal 37 2 3 2_5h_Finance" xfId="5915" xr:uid="{00000000-0005-0000-0000-0000361C0000}"/>
    <cellStyle name="Normal 37 2 3 3" xfId="2787" xr:uid="{00000000-0005-0000-0000-0000371C0000}"/>
    <cellStyle name="Normal 37 2 3 3 2" xfId="10954" xr:uid="{00000000-0005-0000-0000-0000381C0000}"/>
    <cellStyle name="Normal 37 2 3 3_5h_Finance" xfId="5917" xr:uid="{00000000-0005-0000-0000-0000391C0000}"/>
    <cellStyle name="Normal 37 2 3 4" xfId="9050" xr:uid="{00000000-0005-0000-0000-00003A1C0000}"/>
    <cellStyle name="Normal 37 2 3 5" xfId="13073" xr:uid="{00000000-0005-0000-0000-00003B1C0000}"/>
    <cellStyle name="Normal 37 2 3 6" xfId="14911" xr:uid="{00000000-0005-0000-0000-00003C1C0000}"/>
    <cellStyle name="Normal 37 2 3 7" xfId="16666" xr:uid="{00000000-0005-0000-0000-00003D1C0000}"/>
    <cellStyle name="Normal 37 2 3 8" xfId="18570" xr:uid="{00000000-0005-0000-0000-00003E1C0000}"/>
    <cellStyle name="Normal 37 2 3_5h_Finance" xfId="5914" xr:uid="{00000000-0005-0000-0000-00003F1C0000}"/>
    <cellStyle name="Normal 37 2 4" xfId="1148" xr:uid="{00000000-0005-0000-0000-0000401C0000}"/>
    <cellStyle name="Normal 37 2 4 2" xfId="1970" xr:uid="{00000000-0005-0000-0000-0000411C0000}"/>
    <cellStyle name="Normal 37 2 4 2 2" xfId="3875" xr:uid="{00000000-0005-0000-0000-0000421C0000}"/>
    <cellStyle name="Normal 37 2 4 2 2 2" xfId="12042" xr:uid="{00000000-0005-0000-0000-0000431C0000}"/>
    <cellStyle name="Normal 37 2 4 2 2_5h_Finance" xfId="5920" xr:uid="{00000000-0005-0000-0000-0000441C0000}"/>
    <cellStyle name="Normal 37 2 4 2 3" xfId="10138" xr:uid="{00000000-0005-0000-0000-0000451C0000}"/>
    <cellStyle name="Normal 37 2 4 2 4" xfId="14164" xr:uid="{00000000-0005-0000-0000-0000461C0000}"/>
    <cellStyle name="Normal 37 2 4 2 5" xfId="16003" xr:uid="{00000000-0005-0000-0000-0000471C0000}"/>
    <cellStyle name="Normal 37 2 4 2 6" xfId="17754" xr:uid="{00000000-0005-0000-0000-0000481C0000}"/>
    <cellStyle name="Normal 37 2 4 2 7" xfId="19658" xr:uid="{00000000-0005-0000-0000-0000491C0000}"/>
    <cellStyle name="Normal 37 2 4 2_5h_Finance" xfId="5919" xr:uid="{00000000-0005-0000-0000-00004A1C0000}"/>
    <cellStyle name="Normal 37 2 4 3" xfId="3059" xr:uid="{00000000-0005-0000-0000-00004B1C0000}"/>
    <cellStyle name="Normal 37 2 4 3 2" xfId="11226" xr:uid="{00000000-0005-0000-0000-00004C1C0000}"/>
    <cellStyle name="Normal 37 2 4 3_5h_Finance" xfId="5921" xr:uid="{00000000-0005-0000-0000-00004D1C0000}"/>
    <cellStyle name="Normal 37 2 4 4" xfId="9322" xr:uid="{00000000-0005-0000-0000-00004E1C0000}"/>
    <cellStyle name="Normal 37 2 4 5" xfId="13345" xr:uid="{00000000-0005-0000-0000-00004F1C0000}"/>
    <cellStyle name="Normal 37 2 4 6" xfId="15183" xr:uid="{00000000-0005-0000-0000-0000501C0000}"/>
    <cellStyle name="Normal 37 2 4 7" xfId="16938" xr:uid="{00000000-0005-0000-0000-0000511C0000}"/>
    <cellStyle name="Normal 37 2 4 8" xfId="18842" xr:uid="{00000000-0005-0000-0000-0000521C0000}"/>
    <cellStyle name="Normal 37 2 4_5h_Finance" xfId="5918" xr:uid="{00000000-0005-0000-0000-0000531C0000}"/>
    <cellStyle name="Normal 37 2 5" xfId="1420" xr:uid="{00000000-0005-0000-0000-0000541C0000}"/>
    <cellStyle name="Normal 37 2 5 2" xfId="3331" xr:uid="{00000000-0005-0000-0000-0000551C0000}"/>
    <cellStyle name="Normal 37 2 5 2 2" xfId="11498" xr:uid="{00000000-0005-0000-0000-0000561C0000}"/>
    <cellStyle name="Normal 37 2 5 2_5h_Finance" xfId="5923" xr:uid="{00000000-0005-0000-0000-0000571C0000}"/>
    <cellStyle name="Normal 37 2 5 3" xfId="9594" xr:uid="{00000000-0005-0000-0000-0000581C0000}"/>
    <cellStyle name="Normal 37 2 5 4" xfId="13617" xr:uid="{00000000-0005-0000-0000-0000591C0000}"/>
    <cellStyle name="Normal 37 2 5 5" xfId="15455" xr:uid="{00000000-0005-0000-0000-00005A1C0000}"/>
    <cellStyle name="Normal 37 2 5 6" xfId="17210" xr:uid="{00000000-0005-0000-0000-00005B1C0000}"/>
    <cellStyle name="Normal 37 2 5 7" xfId="19114" xr:uid="{00000000-0005-0000-0000-00005C1C0000}"/>
    <cellStyle name="Normal 37 2 5_5h_Finance" xfId="5922" xr:uid="{00000000-0005-0000-0000-00005D1C0000}"/>
    <cellStyle name="Normal 37 2 6" xfId="2243" xr:uid="{00000000-0005-0000-0000-00005E1C0000}"/>
    <cellStyle name="Normal 37 2 6 2" xfId="4147" xr:uid="{00000000-0005-0000-0000-00005F1C0000}"/>
    <cellStyle name="Normal 37 2 6 2 2" xfId="12314" xr:uid="{00000000-0005-0000-0000-0000601C0000}"/>
    <cellStyle name="Normal 37 2 6 2_5h_Finance" xfId="5925" xr:uid="{00000000-0005-0000-0000-0000611C0000}"/>
    <cellStyle name="Normal 37 2 6 3" xfId="10410" xr:uid="{00000000-0005-0000-0000-0000621C0000}"/>
    <cellStyle name="Normal 37 2 6 4" xfId="14436" xr:uid="{00000000-0005-0000-0000-0000631C0000}"/>
    <cellStyle name="Normal 37 2 6 5" xfId="16276" xr:uid="{00000000-0005-0000-0000-0000641C0000}"/>
    <cellStyle name="Normal 37 2 6 6" xfId="18026" xr:uid="{00000000-0005-0000-0000-0000651C0000}"/>
    <cellStyle name="Normal 37 2 6 7" xfId="19930" xr:uid="{00000000-0005-0000-0000-0000661C0000}"/>
    <cellStyle name="Normal 37 2 6_5h_Finance" xfId="5924" xr:uid="{00000000-0005-0000-0000-0000671C0000}"/>
    <cellStyle name="Normal 37 2 7" xfId="527" xr:uid="{00000000-0005-0000-0000-0000681C0000}"/>
    <cellStyle name="Normal 37 2 7 2" xfId="8778" xr:uid="{00000000-0005-0000-0000-0000691C0000}"/>
    <cellStyle name="Normal 37 2 7_5h_Finance" xfId="5926" xr:uid="{00000000-0005-0000-0000-00006A1C0000}"/>
    <cellStyle name="Normal 37 2 8" xfId="2515" xr:uid="{00000000-0005-0000-0000-00006B1C0000}"/>
    <cellStyle name="Normal 37 2 8 2" xfId="10682" xr:uid="{00000000-0005-0000-0000-00006C1C0000}"/>
    <cellStyle name="Normal 37 2 8_5h_Finance" xfId="5927" xr:uid="{00000000-0005-0000-0000-00006D1C0000}"/>
    <cellStyle name="Normal 37 2 9" xfId="4419" xr:uid="{00000000-0005-0000-0000-00006E1C0000}"/>
    <cellStyle name="Normal 37 2 9 2" xfId="12586" xr:uid="{00000000-0005-0000-0000-00006F1C0000}"/>
    <cellStyle name="Normal 37 2 9_5h_Finance" xfId="5928" xr:uid="{00000000-0005-0000-0000-0000701C0000}"/>
    <cellStyle name="Normal 37 2_5h_Finance" xfId="5899" xr:uid="{00000000-0005-0000-0000-0000711C0000}"/>
    <cellStyle name="Normal 37 3" xfId="184" xr:uid="{00000000-0005-0000-0000-0000721C0000}"/>
    <cellStyle name="Normal 37 3 10" xfId="16462" xr:uid="{00000000-0005-0000-0000-0000731C0000}"/>
    <cellStyle name="Normal 37 3 11" xfId="18366" xr:uid="{00000000-0005-0000-0000-0000741C0000}"/>
    <cellStyle name="Normal 37 3 12" xfId="595" xr:uid="{00000000-0005-0000-0000-0000751C0000}"/>
    <cellStyle name="Normal 37 3 2" xfId="944" xr:uid="{00000000-0005-0000-0000-0000761C0000}"/>
    <cellStyle name="Normal 37 3 2 2" xfId="1766" xr:uid="{00000000-0005-0000-0000-0000771C0000}"/>
    <cellStyle name="Normal 37 3 2 2 2" xfId="3671" xr:uid="{00000000-0005-0000-0000-0000781C0000}"/>
    <cellStyle name="Normal 37 3 2 2 2 2" xfId="11838" xr:uid="{00000000-0005-0000-0000-0000791C0000}"/>
    <cellStyle name="Normal 37 3 2 2 2_5h_Finance" xfId="5932" xr:uid="{00000000-0005-0000-0000-00007A1C0000}"/>
    <cellStyle name="Normal 37 3 2 2 3" xfId="9934" xr:uid="{00000000-0005-0000-0000-00007B1C0000}"/>
    <cellStyle name="Normal 37 3 2 2 4" xfId="13960" xr:uid="{00000000-0005-0000-0000-00007C1C0000}"/>
    <cellStyle name="Normal 37 3 2 2 5" xfId="15799" xr:uid="{00000000-0005-0000-0000-00007D1C0000}"/>
    <cellStyle name="Normal 37 3 2 2 6" xfId="17550" xr:uid="{00000000-0005-0000-0000-00007E1C0000}"/>
    <cellStyle name="Normal 37 3 2 2 7" xfId="19454" xr:uid="{00000000-0005-0000-0000-00007F1C0000}"/>
    <cellStyle name="Normal 37 3 2 2_5h_Finance" xfId="5931" xr:uid="{00000000-0005-0000-0000-0000801C0000}"/>
    <cellStyle name="Normal 37 3 2 3" xfId="2855" xr:uid="{00000000-0005-0000-0000-0000811C0000}"/>
    <cellStyle name="Normal 37 3 2 3 2" xfId="11022" xr:uid="{00000000-0005-0000-0000-0000821C0000}"/>
    <cellStyle name="Normal 37 3 2 3_5h_Finance" xfId="5933" xr:uid="{00000000-0005-0000-0000-0000831C0000}"/>
    <cellStyle name="Normal 37 3 2 4" xfId="9118" xr:uid="{00000000-0005-0000-0000-0000841C0000}"/>
    <cellStyle name="Normal 37 3 2 5" xfId="13141" xr:uid="{00000000-0005-0000-0000-0000851C0000}"/>
    <cellStyle name="Normal 37 3 2 6" xfId="14979" xr:uid="{00000000-0005-0000-0000-0000861C0000}"/>
    <cellStyle name="Normal 37 3 2 7" xfId="16734" xr:uid="{00000000-0005-0000-0000-0000871C0000}"/>
    <cellStyle name="Normal 37 3 2 8" xfId="18638" xr:uid="{00000000-0005-0000-0000-0000881C0000}"/>
    <cellStyle name="Normal 37 3 2_5h_Finance" xfId="5930" xr:uid="{00000000-0005-0000-0000-0000891C0000}"/>
    <cellStyle name="Normal 37 3 3" xfId="1216" xr:uid="{00000000-0005-0000-0000-00008A1C0000}"/>
    <cellStyle name="Normal 37 3 3 2" xfId="2038" xr:uid="{00000000-0005-0000-0000-00008B1C0000}"/>
    <cellStyle name="Normal 37 3 3 2 2" xfId="3943" xr:uid="{00000000-0005-0000-0000-00008C1C0000}"/>
    <cellStyle name="Normal 37 3 3 2 2 2" xfId="12110" xr:uid="{00000000-0005-0000-0000-00008D1C0000}"/>
    <cellStyle name="Normal 37 3 3 2 2_5h_Finance" xfId="5936" xr:uid="{00000000-0005-0000-0000-00008E1C0000}"/>
    <cellStyle name="Normal 37 3 3 2 3" xfId="10206" xr:uid="{00000000-0005-0000-0000-00008F1C0000}"/>
    <cellStyle name="Normal 37 3 3 2 4" xfId="14232" xr:uid="{00000000-0005-0000-0000-0000901C0000}"/>
    <cellStyle name="Normal 37 3 3 2 5" xfId="16071" xr:uid="{00000000-0005-0000-0000-0000911C0000}"/>
    <cellStyle name="Normal 37 3 3 2 6" xfId="17822" xr:uid="{00000000-0005-0000-0000-0000921C0000}"/>
    <cellStyle name="Normal 37 3 3 2 7" xfId="19726" xr:uid="{00000000-0005-0000-0000-0000931C0000}"/>
    <cellStyle name="Normal 37 3 3 2_5h_Finance" xfId="5935" xr:uid="{00000000-0005-0000-0000-0000941C0000}"/>
    <cellStyle name="Normal 37 3 3 3" xfId="3127" xr:uid="{00000000-0005-0000-0000-0000951C0000}"/>
    <cellStyle name="Normal 37 3 3 3 2" xfId="11294" xr:uid="{00000000-0005-0000-0000-0000961C0000}"/>
    <cellStyle name="Normal 37 3 3 3_5h_Finance" xfId="5937" xr:uid="{00000000-0005-0000-0000-0000971C0000}"/>
    <cellStyle name="Normal 37 3 3 4" xfId="9390" xr:uid="{00000000-0005-0000-0000-0000981C0000}"/>
    <cellStyle name="Normal 37 3 3 5" xfId="13413" xr:uid="{00000000-0005-0000-0000-0000991C0000}"/>
    <cellStyle name="Normal 37 3 3 6" xfId="15251" xr:uid="{00000000-0005-0000-0000-00009A1C0000}"/>
    <cellStyle name="Normal 37 3 3 7" xfId="17006" xr:uid="{00000000-0005-0000-0000-00009B1C0000}"/>
    <cellStyle name="Normal 37 3 3 8" xfId="18910" xr:uid="{00000000-0005-0000-0000-00009C1C0000}"/>
    <cellStyle name="Normal 37 3 3_5h_Finance" xfId="5934" xr:uid="{00000000-0005-0000-0000-00009D1C0000}"/>
    <cellStyle name="Normal 37 3 4" xfId="1488" xr:uid="{00000000-0005-0000-0000-00009E1C0000}"/>
    <cellStyle name="Normal 37 3 4 2" xfId="3399" xr:uid="{00000000-0005-0000-0000-00009F1C0000}"/>
    <cellStyle name="Normal 37 3 4 2 2" xfId="11566" xr:uid="{00000000-0005-0000-0000-0000A01C0000}"/>
    <cellStyle name="Normal 37 3 4 2_5h_Finance" xfId="5939" xr:uid="{00000000-0005-0000-0000-0000A11C0000}"/>
    <cellStyle name="Normal 37 3 4 3" xfId="9662" xr:uid="{00000000-0005-0000-0000-0000A21C0000}"/>
    <cellStyle name="Normal 37 3 4 4" xfId="13685" xr:uid="{00000000-0005-0000-0000-0000A31C0000}"/>
    <cellStyle name="Normal 37 3 4 5" xfId="15523" xr:uid="{00000000-0005-0000-0000-0000A41C0000}"/>
    <cellStyle name="Normal 37 3 4 6" xfId="17278" xr:uid="{00000000-0005-0000-0000-0000A51C0000}"/>
    <cellStyle name="Normal 37 3 4 7" xfId="19182" xr:uid="{00000000-0005-0000-0000-0000A61C0000}"/>
    <cellStyle name="Normal 37 3 4_5h_Finance" xfId="5938" xr:uid="{00000000-0005-0000-0000-0000A71C0000}"/>
    <cellStyle name="Normal 37 3 5" xfId="2311" xr:uid="{00000000-0005-0000-0000-0000A81C0000}"/>
    <cellStyle name="Normal 37 3 5 2" xfId="4215" xr:uid="{00000000-0005-0000-0000-0000A91C0000}"/>
    <cellStyle name="Normal 37 3 5 2 2" xfId="12382" xr:uid="{00000000-0005-0000-0000-0000AA1C0000}"/>
    <cellStyle name="Normal 37 3 5 2_5h_Finance" xfId="5941" xr:uid="{00000000-0005-0000-0000-0000AB1C0000}"/>
    <cellStyle name="Normal 37 3 5 3" xfId="10478" xr:uid="{00000000-0005-0000-0000-0000AC1C0000}"/>
    <cellStyle name="Normal 37 3 5 4" xfId="14504" xr:uid="{00000000-0005-0000-0000-0000AD1C0000}"/>
    <cellStyle name="Normal 37 3 5 5" xfId="16344" xr:uid="{00000000-0005-0000-0000-0000AE1C0000}"/>
    <cellStyle name="Normal 37 3 5 6" xfId="18094" xr:uid="{00000000-0005-0000-0000-0000AF1C0000}"/>
    <cellStyle name="Normal 37 3 5 7" xfId="19998" xr:uid="{00000000-0005-0000-0000-0000B01C0000}"/>
    <cellStyle name="Normal 37 3 5_5h_Finance" xfId="5940" xr:uid="{00000000-0005-0000-0000-0000B11C0000}"/>
    <cellStyle name="Normal 37 3 6" xfId="2583" xr:uid="{00000000-0005-0000-0000-0000B21C0000}"/>
    <cellStyle name="Normal 37 3 6 2" xfId="10750" xr:uid="{00000000-0005-0000-0000-0000B31C0000}"/>
    <cellStyle name="Normal 37 3 6_5h_Finance" xfId="5942" xr:uid="{00000000-0005-0000-0000-0000B41C0000}"/>
    <cellStyle name="Normal 37 3 7" xfId="8846" xr:uid="{00000000-0005-0000-0000-0000B51C0000}"/>
    <cellStyle name="Normal 37 3 8" xfId="12803" xr:uid="{00000000-0005-0000-0000-0000B61C0000}"/>
    <cellStyle name="Normal 37 3 9" xfId="14689" xr:uid="{00000000-0005-0000-0000-0000B71C0000}"/>
    <cellStyle name="Normal 37 3_5h_Finance" xfId="5929" xr:uid="{00000000-0005-0000-0000-0000B81C0000}"/>
    <cellStyle name="Normal 37 4" xfId="808" xr:uid="{00000000-0005-0000-0000-0000B91C0000}"/>
    <cellStyle name="Normal 37 4 2" xfId="1630" xr:uid="{00000000-0005-0000-0000-0000BA1C0000}"/>
    <cellStyle name="Normal 37 4 2 2" xfId="3535" xr:uid="{00000000-0005-0000-0000-0000BB1C0000}"/>
    <cellStyle name="Normal 37 4 2 2 2" xfId="11702" xr:uid="{00000000-0005-0000-0000-0000BC1C0000}"/>
    <cellStyle name="Normal 37 4 2 2_5h_Finance" xfId="5945" xr:uid="{00000000-0005-0000-0000-0000BD1C0000}"/>
    <cellStyle name="Normal 37 4 2 3" xfId="9798" xr:uid="{00000000-0005-0000-0000-0000BE1C0000}"/>
    <cellStyle name="Normal 37 4 2 4" xfId="13824" xr:uid="{00000000-0005-0000-0000-0000BF1C0000}"/>
    <cellStyle name="Normal 37 4 2 5" xfId="15663" xr:uid="{00000000-0005-0000-0000-0000C01C0000}"/>
    <cellStyle name="Normal 37 4 2 6" xfId="17414" xr:uid="{00000000-0005-0000-0000-0000C11C0000}"/>
    <cellStyle name="Normal 37 4 2 7" xfId="19318" xr:uid="{00000000-0005-0000-0000-0000C21C0000}"/>
    <cellStyle name="Normal 37 4 2_5h_Finance" xfId="5944" xr:uid="{00000000-0005-0000-0000-0000C31C0000}"/>
    <cellStyle name="Normal 37 4 3" xfId="2719" xr:uid="{00000000-0005-0000-0000-0000C41C0000}"/>
    <cellStyle name="Normal 37 4 3 2" xfId="10886" xr:uid="{00000000-0005-0000-0000-0000C51C0000}"/>
    <cellStyle name="Normal 37 4 3_5h_Finance" xfId="5946" xr:uid="{00000000-0005-0000-0000-0000C61C0000}"/>
    <cellStyle name="Normal 37 4 4" xfId="8982" xr:uid="{00000000-0005-0000-0000-0000C71C0000}"/>
    <cellStyle name="Normal 37 4 5" xfId="13005" xr:uid="{00000000-0005-0000-0000-0000C81C0000}"/>
    <cellStyle name="Normal 37 4 6" xfId="14843" xr:uid="{00000000-0005-0000-0000-0000C91C0000}"/>
    <cellStyle name="Normal 37 4 7" xfId="16598" xr:uid="{00000000-0005-0000-0000-0000CA1C0000}"/>
    <cellStyle name="Normal 37 4 8" xfId="18502" xr:uid="{00000000-0005-0000-0000-0000CB1C0000}"/>
    <cellStyle name="Normal 37 4_5h_Finance" xfId="5943" xr:uid="{00000000-0005-0000-0000-0000CC1C0000}"/>
    <cellStyle name="Normal 37 5" xfId="1080" xr:uid="{00000000-0005-0000-0000-0000CD1C0000}"/>
    <cellStyle name="Normal 37 5 2" xfId="1902" xr:uid="{00000000-0005-0000-0000-0000CE1C0000}"/>
    <cellStyle name="Normal 37 5 2 2" xfId="3807" xr:uid="{00000000-0005-0000-0000-0000CF1C0000}"/>
    <cellStyle name="Normal 37 5 2 2 2" xfId="11974" xr:uid="{00000000-0005-0000-0000-0000D01C0000}"/>
    <cellStyle name="Normal 37 5 2 2_5h_Finance" xfId="5949" xr:uid="{00000000-0005-0000-0000-0000D11C0000}"/>
    <cellStyle name="Normal 37 5 2 3" xfId="10070" xr:uid="{00000000-0005-0000-0000-0000D21C0000}"/>
    <cellStyle name="Normal 37 5 2 4" xfId="14096" xr:uid="{00000000-0005-0000-0000-0000D31C0000}"/>
    <cellStyle name="Normal 37 5 2 5" xfId="15935" xr:uid="{00000000-0005-0000-0000-0000D41C0000}"/>
    <cellStyle name="Normal 37 5 2 6" xfId="17686" xr:uid="{00000000-0005-0000-0000-0000D51C0000}"/>
    <cellStyle name="Normal 37 5 2 7" xfId="19590" xr:uid="{00000000-0005-0000-0000-0000D61C0000}"/>
    <cellStyle name="Normal 37 5 2_5h_Finance" xfId="5948" xr:uid="{00000000-0005-0000-0000-0000D71C0000}"/>
    <cellStyle name="Normal 37 5 3" xfId="2991" xr:uid="{00000000-0005-0000-0000-0000D81C0000}"/>
    <cellStyle name="Normal 37 5 3 2" xfId="11158" xr:uid="{00000000-0005-0000-0000-0000D91C0000}"/>
    <cellStyle name="Normal 37 5 3_5h_Finance" xfId="5950" xr:uid="{00000000-0005-0000-0000-0000DA1C0000}"/>
    <cellStyle name="Normal 37 5 4" xfId="9254" xr:uid="{00000000-0005-0000-0000-0000DB1C0000}"/>
    <cellStyle name="Normal 37 5 5" xfId="13277" xr:uid="{00000000-0005-0000-0000-0000DC1C0000}"/>
    <cellStyle name="Normal 37 5 6" xfId="15115" xr:uid="{00000000-0005-0000-0000-0000DD1C0000}"/>
    <cellStyle name="Normal 37 5 7" xfId="16870" xr:uid="{00000000-0005-0000-0000-0000DE1C0000}"/>
    <cellStyle name="Normal 37 5 8" xfId="18774" xr:uid="{00000000-0005-0000-0000-0000DF1C0000}"/>
    <cellStyle name="Normal 37 5_5h_Finance" xfId="5947" xr:uid="{00000000-0005-0000-0000-0000E01C0000}"/>
    <cellStyle name="Normal 37 6" xfId="1352" xr:uid="{00000000-0005-0000-0000-0000E11C0000}"/>
    <cellStyle name="Normal 37 6 2" xfId="3263" xr:uid="{00000000-0005-0000-0000-0000E21C0000}"/>
    <cellStyle name="Normal 37 6 2 2" xfId="11430" xr:uid="{00000000-0005-0000-0000-0000E31C0000}"/>
    <cellStyle name="Normal 37 6 2_5h_Finance" xfId="5952" xr:uid="{00000000-0005-0000-0000-0000E41C0000}"/>
    <cellStyle name="Normal 37 6 3" xfId="9526" xr:uid="{00000000-0005-0000-0000-0000E51C0000}"/>
    <cellStyle name="Normal 37 6 4" xfId="13549" xr:uid="{00000000-0005-0000-0000-0000E61C0000}"/>
    <cellStyle name="Normal 37 6 5" xfId="15387" xr:uid="{00000000-0005-0000-0000-0000E71C0000}"/>
    <cellStyle name="Normal 37 6 6" xfId="17142" xr:uid="{00000000-0005-0000-0000-0000E81C0000}"/>
    <cellStyle name="Normal 37 6 7" xfId="19046" xr:uid="{00000000-0005-0000-0000-0000E91C0000}"/>
    <cellStyle name="Normal 37 6_5h_Finance" xfId="5951" xr:uid="{00000000-0005-0000-0000-0000EA1C0000}"/>
    <cellStyle name="Normal 37 7" xfId="2175" xr:uid="{00000000-0005-0000-0000-0000EB1C0000}"/>
    <cellStyle name="Normal 37 7 2" xfId="4079" xr:uid="{00000000-0005-0000-0000-0000EC1C0000}"/>
    <cellStyle name="Normal 37 7 2 2" xfId="12246" xr:uid="{00000000-0005-0000-0000-0000ED1C0000}"/>
    <cellStyle name="Normal 37 7 2_5h_Finance" xfId="5954" xr:uid="{00000000-0005-0000-0000-0000EE1C0000}"/>
    <cellStyle name="Normal 37 7 3" xfId="10342" xr:uid="{00000000-0005-0000-0000-0000EF1C0000}"/>
    <cellStyle name="Normal 37 7 4" xfId="14368" xr:uid="{00000000-0005-0000-0000-0000F01C0000}"/>
    <cellStyle name="Normal 37 7 5" xfId="16208" xr:uid="{00000000-0005-0000-0000-0000F11C0000}"/>
    <cellStyle name="Normal 37 7 6" xfId="17958" xr:uid="{00000000-0005-0000-0000-0000F21C0000}"/>
    <cellStyle name="Normal 37 7 7" xfId="19862" xr:uid="{00000000-0005-0000-0000-0000F31C0000}"/>
    <cellStyle name="Normal 37 7_5h_Finance" xfId="5953" xr:uid="{00000000-0005-0000-0000-0000F41C0000}"/>
    <cellStyle name="Normal 37 8" xfId="459" xr:uid="{00000000-0005-0000-0000-0000F51C0000}"/>
    <cellStyle name="Normal 37 8 2" xfId="8710" xr:uid="{00000000-0005-0000-0000-0000F61C0000}"/>
    <cellStyle name="Normal 37 8_5h_Finance" xfId="5955" xr:uid="{00000000-0005-0000-0000-0000F71C0000}"/>
    <cellStyle name="Normal 37 9" xfId="2447" xr:uid="{00000000-0005-0000-0000-0000F81C0000}"/>
    <cellStyle name="Normal 37 9 2" xfId="10614" xr:uid="{00000000-0005-0000-0000-0000F91C0000}"/>
    <cellStyle name="Normal 37 9_5h_Finance" xfId="5956" xr:uid="{00000000-0005-0000-0000-0000FA1C0000}"/>
    <cellStyle name="Normal 37_5h_Finance" xfId="5897" xr:uid="{00000000-0005-0000-0000-0000FB1C0000}"/>
    <cellStyle name="Normal 38" xfId="16" xr:uid="{00000000-0005-0000-0000-0000FC1C0000}"/>
    <cellStyle name="Normal 38 10" xfId="4322" xr:uid="{00000000-0005-0000-0000-0000FD1C0000}"/>
    <cellStyle name="Normal 38 10 2" xfId="12489" xr:uid="{00000000-0005-0000-0000-0000FE1C0000}"/>
    <cellStyle name="Normal 38 10_5h_Finance" xfId="5958" xr:uid="{00000000-0005-0000-0000-0000FF1C0000}"/>
    <cellStyle name="Normal 38 11" xfId="8545" xr:uid="{00000000-0005-0000-0000-0000001D0000}"/>
    <cellStyle name="Normal 38 12" xfId="12635" xr:uid="{00000000-0005-0000-0000-0000011D0000}"/>
    <cellStyle name="Normal 38 13" xfId="12917" xr:uid="{00000000-0005-0000-0000-0000021D0000}"/>
    <cellStyle name="Normal 38 14" xfId="12918" xr:uid="{00000000-0005-0000-0000-0000031D0000}"/>
    <cellStyle name="Normal 38 15" xfId="18201" xr:uid="{00000000-0005-0000-0000-0000041D0000}"/>
    <cellStyle name="Normal 38 16" xfId="291" xr:uid="{00000000-0005-0000-0000-0000051D0000}"/>
    <cellStyle name="Normal 38 2" xfId="87" xr:uid="{00000000-0005-0000-0000-0000061D0000}"/>
    <cellStyle name="Normal 38 2 10" xfId="8613" xr:uid="{00000000-0005-0000-0000-0000071D0000}"/>
    <cellStyle name="Normal 38 2 11" xfId="12705" xr:uid="{00000000-0005-0000-0000-0000081D0000}"/>
    <cellStyle name="Normal 38 2 12" xfId="18269" xr:uid="{00000000-0005-0000-0000-0000091D0000}"/>
    <cellStyle name="Normal 38 2 13" xfId="360" xr:uid="{00000000-0005-0000-0000-00000A1D0000}"/>
    <cellStyle name="Normal 38 2 2" xfId="223" xr:uid="{00000000-0005-0000-0000-00000B1D0000}"/>
    <cellStyle name="Normal 38 2 2 10" xfId="16501" xr:uid="{00000000-0005-0000-0000-00000C1D0000}"/>
    <cellStyle name="Normal 38 2 2 11" xfId="18405" xr:uid="{00000000-0005-0000-0000-00000D1D0000}"/>
    <cellStyle name="Normal 38 2 2 12" xfId="634" xr:uid="{00000000-0005-0000-0000-00000E1D0000}"/>
    <cellStyle name="Normal 38 2 2 2" xfId="983" xr:uid="{00000000-0005-0000-0000-00000F1D0000}"/>
    <cellStyle name="Normal 38 2 2 2 2" xfId="1805" xr:uid="{00000000-0005-0000-0000-0000101D0000}"/>
    <cellStyle name="Normal 38 2 2 2 2 2" xfId="3710" xr:uid="{00000000-0005-0000-0000-0000111D0000}"/>
    <cellStyle name="Normal 38 2 2 2 2 2 2" xfId="11877" xr:uid="{00000000-0005-0000-0000-0000121D0000}"/>
    <cellStyle name="Normal 38 2 2 2 2 2_5h_Finance" xfId="5963" xr:uid="{00000000-0005-0000-0000-0000131D0000}"/>
    <cellStyle name="Normal 38 2 2 2 2 3" xfId="9973" xr:uid="{00000000-0005-0000-0000-0000141D0000}"/>
    <cellStyle name="Normal 38 2 2 2 2 4" xfId="13999" xr:uid="{00000000-0005-0000-0000-0000151D0000}"/>
    <cellStyle name="Normal 38 2 2 2 2 5" xfId="15838" xr:uid="{00000000-0005-0000-0000-0000161D0000}"/>
    <cellStyle name="Normal 38 2 2 2 2 6" xfId="17589" xr:uid="{00000000-0005-0000-0000-0000171D0000}"/>
    <cellStyle name="Normal 38 2 2 2 2 7" xfId="19493" xr:uid="{00000000-0005-0000-0000-0000181D0000}"/>
    <cellStyle name="Normal 38 2 2 2 2_5h_Finance" xfId="5962" xr:uid="{00000000-0005-0000-0000-0000191D0000}"/>
    <cellStyle name="Normal 38 2 2 2 3" xfId="2894" xr:uid="{00000000-0005-0000-0000-00001A1D0000}"/>
    <cellStyle name="Normal 38 2 2 2 3 2" xfId="11061" xr:uid="{00000000-0005-0000-0000-00001B1D0000}"/>
    <cellStyle name="Normal 38 2 2 2 3_5h_Finance" xfId="5964" xr:uid="{00000000-0005-0000-0000-00001C1D0000}"/>
    <cellStyle name="Normal 38 2 2 2 4" xfId="9157" xr:uid="{00000000-0005-0000-0000-00001D1D0000}"/>
    <cellStyle name="Normal 38 2 2 2 5" xfId="13180" xr:uid="{00000000-0005-0000-0000-00001E1D0000}"/>
    <cellStyle name="Normal 38 2 2 2 6" xfId="15018" xr:uid="{00000000-0005-0000-0000-00001F1D0000}"/>
    <cellStyle name="Normal 38 2 2 2 7" xfId="16773" xr:uid="{00000000-0005-0000-0000-0000201D0000}"/>
    <cellStyle name="Normal 38 2 2 2 8" xfId="18677" xr:uid="{00000000-0005-0000-0000-0000211D0000}"/>
    <cellStyle name="Normal 38 2 2 2_5h_Finance" xfId="5961" xr:uid="{00000000-0005-0000-0000-0000221D0000}"/>
    <cellStyle name="Normal 38 2 2 3" xfId="1255" xr:uid="{00000000-0005-0000-0000-0000231D0000}"/>
    <cellStyle name="Normal 38 2 2 3 2" xfId="2077" xr:uid="{00000000-0005-0000-0000-0000241D0000}"/>
    <cellStyle name="Normal 38 2 2 3 2 2" xfId="3982" xr:uid="{00000000-0005-0000-0000-0000251D0000}"/>
    <cellStyle name="Normal 38 2 2 3 2 2 2" xfId="12149" xr:uid="{00000000-0005-0000-0000-0000261D0000}"/>
    <cellStyle name="Normal 38 2 2 3 2 2_5h_Finance" xfId="5967" xr:uid="{00000000-0005-0000-0000-0000271D0000}"/>
    <cellStyle name="Normal 38 2 2 3 2 3" xfId="10245" xr:uid="{00000000-0005-0000-0000-0000281D0000}"/>
    <cellStyle name="Normal 38 2 2 3 2 4" xfId="14271" xr:uid="{00000000-0005-0000-0000-0000291D0000}"/>
    <cellStyle name="Normal 38 2 2 3 2 5" xfId="16110" xr:uid="{00000000-0005-0000-0000-00002A1D0000}"/>
    <cellStyle name="Normal 38 2 2 3 2 6" xfId="17861" xr:uid="{00000000-0005-0000-0000-00002B1D0000}"/>
    <cellStyle name="Normal 38 2 2 3 2 7" xfId="19765" xr:uid="{00000000-0005-0000-0000-00002C1D0000}"/>
    <cellStyle name="Normal 38 2 2 3 2_5h_Finance" xfId="5966" xr:uid="{00000000-0005-0000-0000-00002D1D0000}"/>
    <cellStyle name="Normal 38 2 2 3 3" xfId="3166" xr:uid="{00000000-0005-0000-0000-00002E1D0000}"/>
    <cellStyle name="Normal 38 2 2 3 3 2" xfId="11333" xr:uid="{00000000-0005-0000-0000-00002F1D0000}"/>
    <cellStyle name="Normal 38 2 2 3 3_5h_Finance" xfId="5968" xr:uid="{00000000-0005-0000-0000-0000301D0000}"/>
    <cellStyle name="Normal 38 2 2 3 4" xfId="9429" xr:uid="{00000000-0005-0000-0000-0000311D0000}"/>
    <cellStyle name="Normal 38 2 2 3 5" xfId="13452" xr:uid="{00000000-0005-0000-0000-0000321D0000}"/>
    <cellStyle name="Normal 38 2 2 3 6" xfId="15290" xr:uid="{00000000-0005-0000-0000-0000331D0000}"/>
    <cellStyle name="Normal 38 2 2 3 7" xfId="17045" xr:uid="{00000000-0005-0000-0000-0000341D0000}"/>
    <cellStyle name="Normal 38 2 2 3 8" xfId="18949" xr:uid="{00000000-0005-0000-0000-0000351D0000}"/>
    <cellStyle name="Normal 38 2 2 3_5h_Finance" xfId="5965" xr:uid="{00000000-0005-0000-0000-0000361D0000}"/>
    <cellStyle name="Normal 38 2 2 4" xfId="1527" xr:uid="{00000000-0005-0000-0000-0000371D0000}"/>
    <cellStyle name="Normal 38 2 2 4 2" xfId="3438" xr:uid="{00000000-0005-0000-0000-0000381D0000}"/>
    <cellStyle name="Normal 38 2 2 4 2 2" xfId="11605" xr:uid="{00000000-0005-0000-0000-0000391D0000}"/>
    <cellStyle name="Normal 38 2 2 4 2_5h_Finance" xfId="5970" xr:uid="{00000000-0005-0000-0000-00003A1D0000}"/>
    <cellStyle name="Normal 38 2 2 4 3" xfId="9701" xr:uid="{00000000-0005-0000-0000-00003B1D0000}"/>
    <cellStyle name="Normal 38 2 2 4 4" xfId="13724" xr:uid="{00000000-0005-0000-0000-00003C1D0000}"/>
    <cellStyle name="Normal 38 2 2 4 5" xfId="15562" xr:uid="{00000000-0005-0000-0000-00003D1D0000}"/>
    <cellStyle name="Normal 38 2 2 4 6" xfId="17317" xr:uid="{00000000-0005-0000-0000-00003E1D0000}"/>
    <cellStyle name="Normal 38 2 2 4 7" xfId="19221" xr:uid="{00000000-0005-0000-0000-00003F1D0000}"/>
    <cellStyle name="Normal 38 2 2 4_5h_Finance" xfId="5969" xr:uid="{00000000-0005-0000-0000-0000401D0000}"/>
    <cellStyle name="Normal 38 2 2 5" xfId="2350" xr:uid="{00000000-0005-0000-0000-0000411D0000}"/>
    <cellStyle name="Normal 38 2 2 5 2" xfId="4254" xr:uid="{00000000-0005-0000-0000-0000421D0000}"/>
    <cellStyle name="Normal 38 2 2 5 2 2" xfId="12421" xr:uid="{00000000-0005-0000-0000-0000431D0000}"/>
    <cellStyle name="Normal 38 2 2 5 2_5h_Finance" xfId="5972" xr:uid="{00000000-0005-0000-0000-0000441D0000}"/>
    <cellStyle name="Normal 38 2 2 5 3" xfId="10517" xr:uid="{00000000-0005-0000-0000-0000451D0000}"/>
    <cellStyle name="Normal 38 2 2 5 4" xfId="14543" xr:uid="{00000000-0005-0000-0000-0000461D0000}"/>
    <cellStyle name="Normal 38 2 2 5 5" xfId="16383" xr:uid="{00000000-0005-0000-0000-0000471D0000}"/>
    <cellStyle name="Normal 38 2 2 5 6" xfId="18133" xr:uid="{00000000-0005-0000-0000-0000481D0000}"/>
    <cellStyle name="Normal 38 2 2 5 7" xfId="20037" xr:uid="{00000000-0005-0000-0000-0000491D0000}"/>
    <cellStyle name="Normal 38 2 2 5_5h_Finance" xfId="5971" xr:uid="{00000000-0005-0000-0000-00004A1D0000}"/>
    <cellStyle name="Normal 38 2 2 6" xfId="2622" xr:uid="{00000000-0005-0000-0000-00004B1D0000}"/>
    <cellStyle name="Normal 38 2 2 6 2" xfId="10789" xr:uid="{00000000-0005-0000-0000-00004C1D0000}"/>
    <cellStyle name="Normal 38 2 2 6_5h_Finance" xfId="5973" xr:uid="{00000000-0005-0000-0000-00004D1D0000}"/>
    <cellStyle name="Normal 38 2 2 7" xfId="8885" xr:uid="{00000000-0005-0000-0000-00004E1D0000}"/>
    <cellStyle name="Normal 38 2 2 8" xfId="12842" xr:uid="{00000000-0005-0000-0000-00004F1D0000}"/>
    <cellStyle name="Normal 38 2 2 9" xfId="14728" xr:uid="{00000000-0005-0000-0000-0000501D0000}"/>
    <cellStyle name="Normal 38 2 2_5h_Finance" xfId="5960" xr:uid="{00000000-0005-0000-0000-0000511D0000}"/>
    <cellStyle name="Normal 38 2 3" xfId="847" xr:uid="{00000000-0005-0000-0000-0000521D0000}"/>
    <cellStyle name="Normal 38 2 3 2" xfId="1669" xr:uid="{00000000-0005-0000-0000-0000531D0000}"/>
    <cellStyle name="Normal 38 2 3 2 2" xfId="3574" xr:uid="{00000000-0005-0000-0000-0000541D0000}"/>
    <cellStyle name="Normal 38 2 3 2 2 2" xfId="11741" xr:uid="{00000000-0005-0000-0000-0000551D0000}"/>
    <cellStyle name="Normal 38 2 3 2 2_5h_Finance" xfId="5976" xr:uid="{00000000-0005-0000-0000-0000561D0000}"/>
    <cellStyle name="Normal 38 2 3 2 3" xfId="9837" xr:uid="{00000000-0005-0000-0000-0000571D0000}"/>
    <cellStyle name="Normal 38 2 3 2 4" xfId="13863" xr:uid="{00000000-0005-0000-0000-0000581D0000}"/>
    <cellStyle name="Normal 38 2 3 2 5" xfId="15702" xr:uid="{00000000-0005-0000-0000-0000591D0000}"/>
    <cellStyle name="Normal 38 2 3 2 6" xfId="17453" xr:uid="{00000000-0005-0000-0000-00005A1D0000}"/>
    <cellStyle name="Normal 38 2 3 2 7" xfId="19357" xr:uid="{00000000-0005-0000-0000-00005B1D0000}"/>
    <cellStyle name="Normal 38 2 3 2_5h_Finance" xfId="5975" xr:uid="{00000000-0005-0000-0000-00005C1D0000}"/>
    <cellStyle name="Normal 38 2 3 3" xfId="2758" xr:uid="{00000000-0005-0000-0000-00005D1D0000}"/>
    <cellStyle name="Normal 38 2 3 3 2" xfId="10925" xr:uid="{00000000-0005-0000-0000-00005E1D0000}"/>
    <cellStyle name="Normal 38 2 3 3_5h_Finance" xfId="5977" xr:uid="{00000000-0005-0000-0000-00005F1D0000}"/>
    <cellStyle name="Normal 38 2 3 4" xfId="9021" xr:uid="{00000000-0005-0000-0000-0000601D0000}"/>
    <cellStyle name="Normal 38 2 3 5" xfId="13044" xr:uid="{00000000-0005-0000-0000-0000611D0000}"/>
    <cellStyle name="Normal 38 2 3 6" xfId="14882" xr:uid="{00000000-0005-0000-0000-0000621D0000}"/>
    <cellStyle name="Normal 38 2 3 7" xfId="16637" xr:uid="{00000000-0005-0000-0000-0000631D0000}"/>
    <cellStyle name="Normal 38 2 3 8" xfId="18541" xr:uid="{00000000-0005-0000-0000-0000641D0000}"/>
    <cellStyle name="Normal 38 2 3_5h_Finance" xfId="5974" xr:uid="{00000000-0005-0000-0000-0000651D0000}"/>
    <cellStyle name="Normal 38 2 4" xfId="1119" xr:uid="{00000000-0005-0000-0000-0000661D0000}"/>
    <cellStyle name="Normal 38 2 4 2" xfId="1941" xr:uid="{00000000-0005-0000-0000-0000671D0000}"/>
    <cellStyle name="Normal 38 2 4 2 2" xfId="3846" xr:uid="{00000000-0005-0000-0000-0000681D0000}"/>
    <cellStyle name="Normal 38 2 4 2 2 2" xfId="12013" xr:uid="{00000000-0005-0000-0000-0000691D0000}"/>
    <cellStyle name="Normal 38 2 4 2 2_5h_Finance" xfId="5980" xr:uid="{00000000-0005-0000-0000-00006A1D0000}"/>
    <cellStyle name="Normal 38 2 4 2 3" xfId="10109" xr:uid="{00000000-0005-0000-0000-00006B1D0000}"/>
    <cellStyle name="Normal 38 2 4 2 4" xfId="14135" xr:uid="{00000000-0005-0000-0000-00006C1D0000}"/>
    <cellStyle name="Normal 38 2 4 2 5" xfId="15974" xr:uid="{00000000-0005-0000-0000-00006D1D0000}"/>
    <cellStyle name="Normal 38 2 4 2 6" xfId="17725" xr:uid="{00000000-0005-0000-0000-00006E1D0000}"/>
    <cellStyle name="Normal 38 2 4 2 7" xfId="19629" xr:uid="{00000000-0005-0000-0000-00006F1D0000}"/>
    <cellStyle name="Normal 38 2 4 2_5h_Finance" xfId="5979" xr:uid="{00000000-0005-0000-0000-0000701D0000}"/>
    <cellStyle name="Normal 38 2 4 3" xfId="3030" xr:uid="{00000000-0005-0000-0000-0000711D0000}"/>
    <cellStyle name="Normal 38 2 4 3 2" xfId="11197" xr:uid="{00000000-0005-0000-0000-0000721D0000}"/>
    <cellStyle name="Normal 38 2 4 3_5h_Finance" xfId="5981" xr:uid="{00000000-0005-0000-0000-0000731D0000}"/>
    <cellStyle name="Normal 38 2 4 4" xfId="9293" xr:uid="{00000000-0005-0000-0000-0000741D0000}"/>
    <cellStyle name="Normal 38 2 4 5" xfId="13316" xr:uid="{00000000-0005-0000-0000-0000751D0000}"/>
    <cellStyle name="Normal 38 2 4 6" xfId="15154" xr:uid="{00000000-0005-0000-0000-0000761D0000}"/>
    <cellStyle name="Normal 38 2 4 7" xfId="16909" xr:uid="{00000000-0005-0000-0000-0000771D0000}"/>
    <cellStyle name="Normal 38 2 4 8" xfId="18813" xr:uid="{00000000-0005-0000-0000-0000781D0000}"/>
    <cellStyle name="Normal 38 2 4_5h_Finance" xfId="5978" xr:uid="{00000000-0005-0000-0000-0000791D0000}"/>
    <cellStyle name="Normal 38 2 5" xfId="1391" xr:uid="{00000000-0005-0000-0000-00007A1D0000}"/>
    <cellStyle name="Normal 38 2 5 2" xfId="3302" xr:uid="{00000000-0005-0000-0000-00007B1D0000}"/>
    <cellStyle name="Normal 38 2 5 2 2" xfId="11469" xr:uid="{00000000-0005-0000-0000-00007C1D0000}"/>
    <cellStyle name="Normal 38 2 5 2_5h_Finance" xfId="5983" xr:uid="{00000000-0005-0000-0000-00007D1D0000}"/>
    <cellStyle name="Normal 38 2 5 3" xfId="9565" xr:uid="{00000000-0005-0000-0000-00007E1D0000}"/>
    <cellStyle name="Normal 38 2 5 4" xfId="13588" xr:uid="{00000000-0005-0000-0000-00007F1D0000}"/>
    <cellStyle name="Normal 38 2 5 5" xfId="15426" xr:uid="{00000000-0005-0000-0000-0000801D0000}"/>
    <cellStyle name="Normal 38 2 5 6" xfId="17181" xr:uid="{00000000-0005-0000-0000-0000811D0000}"/>
    <cellStyle name="Normal 38 2 5 7" xfId="19085" xr:uid="{00000000-0005-0000-0000-0000821D0000}"/>
    <cellStyle name="Normal 38 2 5_5h_Finance" xfId="5982" xr:uid="{00000000-0005-0000-0000-0000831D0000}"/>
    <cellStyle name="Normal 38 2 6" xfId="2214" xr:uid="{00000000-0005-0000-0000-0000841D0000}"/>
    <cellStyle name="Normal 38 2 6 2" xfId="4118" xr:uid="{00000000-0005-0000-0000-0000851D0000}"/>
    <cellStyle name="Normal 38 2 6 2 2" xfId="12285" xr:uid="{00000000-0005-0000-0000-0000861D0000}"/>
    <cellStyle name="Normal 38 2 6 2_5h_Finance" xfId="5985" xr:uid="{00000000-0005-0000-0000-0000871D0000}"/>
    <cellStyle name="Normal 38 2 6 3" xfId="10381" xr:uid="{00000000-0005-0000-0000-0000881D0000}"/>
    <cellStyle name="Normal 38 2 6 4" xfId="14407" xr:uid="{00000000-0005-0000-0000-0000891D0000}"/>
    <cellStyle name="Normal 38 2 6 5" xfId="16247" xr:uid="{00000000-0005-0000-0000-00008A1D0000}"/>
    <cellStyle name="Normal 38 2 6 6" xfId="17997" xr:uid="{00000000-0005-0000-0000-00008B1D0000}"/>
    <cellStyle name="Normal 38 2 6 7" xfId="19901" xr:uid="{00000000-0005-0000-0000-00008C1D0000}"/>
    <cellStyle name="Normal 38 2 6_5h_Finance" xfId="5984" xr:uid="{00000000-0005-0000-0000-00008D1D0000}"/>
    <cellStyle name="Normal 38 2 7" xfId="498" xr:uid="{00000000-0005-0000-0000-00008E1D0000}"/>
    <cellStyle name="Normal 38 2 7 2" xfId="8749" xr:uid="{00000000-0005-0000-0000-00008F1D0000}"/>
    <cellStyle name="Normal 38 2 7_5h_Finance" xfId="5986" xr:uid="{00000000-0005-0000-0000-0000901D0000}"/>
    <cellStyle name="Normal 38 2 8" xfId="2486" xr:uid="{00000000-0005-0000-0000-0000911D0000}"/>
    <cellStyle name="Normal 38 2 8 2" xfId="10653" xr:uid="{00000000-0005-0000-0000-0000921D0000}"/>
    <cellStyle name="Normal 38 2 8_5h_Finance" xfId="5987" xr:uid="{00000000-0005-0000-0000-0000931D0000}"/>
    <cellStyle name="Normal 38 2 9" xfId="4390" xr:uid="{00000000-0005-0000-0000-0000941D0000}"/>
    <cellStyle name="Normal 38 2 9 2" xfId="12557" xr:uid="{00000000-0005-0000-0000-0000951D0000}"/>
    <cellStyle name="Normal 38 2 9_5h_Finance" xfId="5988" xr:uid="{00000000-0005-0000-0000-0000961D0000}"/>
    <cellStyle name="Normal 38 2_5h_Finance" xfId="5959" xr:uid="{00000000-0005-0000-0000-0000971D0000}"/>
    <cellStyle name="Normal 38 3" xfId="155" xr:uid="{00000000-0005-0000-0000-0000981D0000}"/>
    <cellStyle name="Normal 38 3 10" xfId="14812" xr:uid="{00000000-0005-0000-0000-0000991D0000}"/>
    <cellStyle name="Normal 38 3 11" xfId="18337" xr:uid="{00000000-0005-0000-0000-00009A1D0000}"/>
    <cellStyle name="Normal 38 3 12" xfId="566" xr:uid="{00000000-0005-0000-0000-00009B1D0000}"/>
    <cellStyle name="Normal 38 3 2" xfId="915" xr:uid="{00000000-0005-0000-0000-00009C1D0000}"/>
    <cellStyle name="Normal 38 3 2 2" xfId="1737" xr:uid="{00000000-0005-0000-0000-00009D1D0000}"/>
    <cellStyle name="Normal 38 3 2 2 2" xfId="3642" xr:uid="{00000000-0005-0000-0000-00009E1D0000}"/>
    <cellStyle name="Normal 38 3 2 2 2 2" xfId="11809" xr:uid="{00000000-0005-0000-0000-00009F1D0000}"/>
    <cellStyle name="Normal 38 3 2 2 2_5h_Finance" xfId="5992" xr:uid="{00000000-0005-0000-0000-0000A01D0000}"/>
    <cellStyle name="Normal 38 3 2 2 3" xfId="9905" xr:uid="{00000000-0005-0000-0000-0000A11D0000}"/>
    <cellStyle name="Normal 38 3 2 2 4" xfId="13931" xr:uid="{00000000-0005-0000-0000-0000A21D0000}"/>
    <cellStyle name="Normal 38 3 2 2 5" xfId="15770" xr:uid="{00000000-0005-0000-0000-0000A31D0000}"/>
    <cellStyle name="Normal 38 3 2 2 6" xfId="17521" xr:uid="{00000000-0005-0000-0000-0000A41D0000}"/>
    <cellStyle name="Normal 38 3 2 2 7" xfId="19425" xr:uid="{00000000-0005-0000-0000-0000A51D0000}"/>
    <cellStyle name="Normal 38 3 2 2_5h_Finance" xfId="5991" xr:uid="{00000000-0005-0000-0000-0000A61D0000}"/>
    <cellStyle name="Normal 38 3 2 3" xfId="2826" xr:uid="{00000000-0005-0000-0000-0000A71D0000}"/>
    <cellStyle name="Normal 38 3 2 3 2" xfId="10993" xr:uid="{00000000-0005-0000-0000-0000A81D0000}"/>
    <cellStyle name="Normal 38 3 2 3_5h_Finance" xfId="5993" xr:uid="{00000000-0005-0000-0000-0000A91D0000}"/>
    <cellStyle name="Normal 38 3 2 4" xfId="9089" xr:uid="{00000000-0005-0000-0000-0000AA1D0000}"/>
    <cellStyle name="Normal 38 3 2 5" xfId="13112" xr:uid="{00000000-0005-0000-0000-0000AB1D0000}"/>
    <cellStyle name="Normal 38 3 2 6" xfId="14950" xr:uid="{00000000-0005-0000-0000-0000AC1D0000}"/>
    <cellStyle name="Normal 38 3 2 7" xfId="16705" xr:uid="{00000000-0005-0000-0000-0000AD1D0000}"/>
    <cellStyle name="Normal 38 3 2 8" xfId="18609" xr:uid="{00000000-0005-0000-0000-0000AE1D0000}"/>
    <cellStyle name="Normal 38 3 2_5h_Finance" xfId="5990" xr:uid="{00000000-0005-0000-0000-0000AF1D0000}"/>
    <cellStyle name="Normal 38 3 3" xfId="1187" xr:uid="{00000000-0005-0000-0000-0000B01D0000}"/>
    <cellStyle name="Normal 38 3 3 2" xfId="2009" xr:uid="{00000000-0005-0000-0000-0000B11D0000}"/>
    <cellStyle name="Normal 38 3 3 2 2" xfId="3914" xr:uid="{00000000-0005-0000-0000-0000B21D0000}"/>
    <cellStyle name="Normal 38 3 3 2 2 2" xfId="12081" xr:uid="{00000000-0005-0000-0000-0000B31D0000}"/>
    <cellStyle name="Normal 38 3 3 2 2_5h_Finance" xfId="5996" xr:uid="{00000000-0005-0000-0000-0000B41D0000}"/>
    <cellStyle name="Normal 38 3 3 2 3" xfId="10177" xr:uid="{00000000-0005-0000-0000-0000B51D0000}"/>
    <cellStyle name="Normal 38 3 3 2 4" xfId="14203" xr:uid="{00000000-0005-0000-0000-0000B61D0000}"/>
    <cellStyle name="Normal 38 3 3 2 5" xfId="16042" xr:uid="{00000000-0005-0000-0000-0000B71D0000}"/>
    <cellStyle name="Normal 38 3 3 2 6" xfId="17793" xr:uid="{00000000-0005-0000-0000-0000B81D0000}"/>
    <cellStyle name="Normal 38 3 3 2 7" xfId="19697" xr:uid="{00000000-0005-0000-0000-0000B91D0000}"/>
    <cellStyle name="Normal 38 3 3 2_5h_Finance" xfId="5995" xr:uid="{00000000-0005-0000-0000-0000BA1D0000}"/>
    <cellStyle name="Normal 38 3 3 3" xfId="3098" xr:uid="{00000000-0005-0000-0000-0000BB1D0000}"/>
    <cellStyle name="Normal 38 3 3 3 2" xfId="11265" xr:uid="{00000000-0005-0000-0000-0000BC1D0000}"/>
    <cellStyle name="Normal 38 3 3 3_5h_Finance" xfId="5997" xr:uid="{00000000-0005-0000-0000-0000BD1D0000}"/>
    <cellStyle name="Normal 38 3 3 4" xfId="9361" xr:uid="{00000000-0005-0000-0000-0000BE1D0000}"/>
    <cellStyle name="Normal 38 3 3 5" xfId="13384" xr:uid="{00000000-0005-0000-0000-0000BF1D0000}"/>
    <cellStyle name="Normal 38 3 3 6" xfId="15222" xr:uid="{00000000-0005-0000-0000-0000C01D0000}"/>
    <cellStyle name="Normal 38 3 3 7" xfId="16977" xr:uid="{00000000-0005-0000-0000-0000C11D0000}"/>
    <cellStyle name="Normal 38 3 3 8" xfId="18881" xr:uid="{00000000-0005-0000-0000-0000C21D0000}"/>
    <cellStyle name="Normal 38 3 3_5h_Finance" xfId="5994" xr:uid="{00000000-0005-0000-0000-0000C31D0000}"/>
    <cellStyle name="Normal 38 3 4" xfId="1459" xr:uid="{00000000-0005-0000-0000-0000C41D0000}"/>
    <cellStyle name="Normal 38 3 4 2" xfId="3370" xr:uid="{00000000-0005-0000-0000-0000C51D0000}"/>
    <cellStyle name="Normal 38 3 4 2 2" xfId="11537" xr:uid="{00000000-0005-0000-0000-0000C61D0000}"/>
    <cellStyle name="Normal 38 3 4 2_5h_Finance" xfId="5999" xr:uid="{00000000-0005-0000-0000-0000C71D0000}"/>
    <cellStyle name="Normal 38 3 4 3" xfId="9633" xr:uid="{00000000-0005-0000-0000-0000C81D0000}"/>
    <cellStyle name="Normal 38 3 4 4" xfId="13656" xr:uid="{00000000-0005-0000-0000-0000C91D0000}"/>
    <cellStyle name="Normal 38 3 4 5" xfId="15494" xr:uid="{00000000-0005-0000-0000-0000CA1D0000}"/>
    <cellStyle name="Normal 38 3 4 6" xfId="17249" xr:uid="{00000000-0005-0000-0000-0000CB1D0000}"/>
    <cellStyle name="Normal 38 3 4 7" xfId="19153" xr:uid="{00000000-0005-0000-0000-0000CC1D0000}"/>
    <cellStyle name="Normal 38 3 4_5h_Finance" xfId="5998" xr:uid="{00000000-0005-0000-0000-0000CD1D0000}"/>
    <cellStyle name="Normal 38 3 5" xfId="2282" xr:uid="{00000000-0005-0000-0000-0000CE1D0000}"/>
    <cellStyle name="Normal 38 3 5 2" xfId="4186" xr:uid="{00000000-0005-0000-0000-0000CF1D0000}"/>
    <cellStyle name="Normal 38 3 5 2 2" xfId="12353" xr:uid="{00000000-0005-0000-0000-0000D01D0000}"/>
    <cellStyle name="Normal 38 3 5 2_5h_Finance" xfId="6001" xr:uid="{00000000-0005-0000-0000-0000D11D0000}"/>
    <cellStyle name="Normal 38 3 5 3" xfId="10449" xr:uid="{00000000-0005-0000-0000-0000D21D0000}"/>
    <cellStyle name="Normal 38 3 5 4" xfId="14475" xr:uid="{00000000-0005-0000-0000-0000D31D0000}"/>
    <cellStyle name="Normal 38 3 5 5" xfId="16315" xr:uid="{00000000-0005-0000-0000-0000D41D0000}"/>
    <cellStyle name="Normal 38 3 5 6" xfId="18065" xr:uid="{00000000-0005-0000-0000-0000D51D0000}"/>
    <cellStyle name="Normal 38 3 5 7" xfId="19969" xr:uid="{00000000-0005-0000-0000-0000D61D0000}"/>
    <cellStyle name="Normal 38 3 5_5h_Finance" xfId="6000" xr:uid="{00000000-0005-0000-0000-0000D71D0000}"/>
    <cellStyle name="Normal 38 3 6" xfId="2554" xr:uid="{00000000-0005-0000-0000-0000D81D0000}"/>
    <cellStyle name="Normal 38 3 6 2" xfId="10721" xr:uid="{00000000-0005-0000-0000-0000D91D0000}"/>
    <cellStyle name="Normal 38 3 6_5h_Finance" xfId="6002" xr:uid="{00000000-0005-0000-0000-0000DA1D0000}"/>
    <cellStyle name="Normal 38 3 7" xfId="8817" xr:uid="{00000000-0005-0000-0000-0000DB1D0000}"/>
    <cellStyle name="Normal 38 3 8" xfId="12774" xr:uid="{00000000-0005-0000-0000-0000DC1D0000}"/>
    <cellStyle name="Normal 38 3 9" xfId="14660" xr:uid="{00000000-0005-0000-0000-0000DD1D0000}"/>
    <cellStyle name="Normal 38 3_5h_Finance" xfId="5989" xr:uid="{00000000-0005-0000-0000-0000DE1D0000}"/>
    <cellStyle name="Normal 38 4" xfId="779" xr:uid="{00000000-0005-0000-0000-0000DF1D0000}"/>
    <cellStyle name="Normal 38 4 2" xfId="1601" xr:uid="{00000000-0005-0000-0000-0000E01D0000}"/>
    <cellStyle name="Normal 38 4 2 2" xfId="3506" xr:uid="{00000000-0005-0000-0000-0000E11D0000}"/>
    <cellStyle name="Normal 38 4 2 2 2" xfId="11673" xr:uid="{00000000-0005-0000-0000-0000E21D0000}"/>
    <cellStyle name="Normal 38 4 2 2_5h_Finance" xfId="6005" xr:uid="{00000000-0005-0000-0000-0000E31D0000}"/>
    <cellStyle name="Normal 38 4 2 3" xfId="9769" xr:uid="{00000000-0005-0000-0000-0000E41D0000}"/>
    <cellStyle name="Normal 38 4 2 4" xfId="13795" xr:uid="{00000000-0005-0000-0000-0000E51D0000}"/>
    <cellStyle name="Normal 38 4 2 5" xfId="15634" xr:uid="{00000000-0005-0000-0000-0000E61D0000}"/>
    <cellStyle name="Normal 38 4 2 6" xfId="17385" xr:uid="{00000000-0005-0000-0000-0000E71D0000}"/>
    <cellStyle name="Normal 38 4 2 7" xfId="19289" xr:uid="{00000000-0005-0000-0000-0000E81D0000}"/>
    <cellStyle name="Normal 38 4 2_5h_Finance" xfId="6004" xr:uid="{00000000-0005-0000-0000-0000E91D0000}"/>
    <cellStyle name="Normal 38 4 3" xfId="2690" xr:uid="{00000000-0005-0000-0000-0000EA1D0000}"/>
    <cellStyle name="Normal 38 4 3 2" xfId="10857" xr:uid="{00000000-0005-0000-0000-0000EB1D0000}"/>
    <cellStyle name="Normal 38 4 3_5h_Finance" xfId="6006" xr:uid="{00000000-0005-0000-0000-0000EC1D0000}"/>
    <cellStyle name="Normal 38 4 4" xfId="8953" xr:uid="{00000000-0005-0000-0000-0000ED1D0000}"/>
    <cellStyle name="Normal 38 4 5" xfId="12976" xr:uid="{00000000-0005-0000-0000-0000EE1D0000}"/>
    <cellStyle name="Normal 38 4 6" xfId="14814" xr:uid="{00000000-0005-0000-0000-0000EF1D0000}"/>
    <cellStyle name="Normal 38 4 7" xfId="16569" xr:uid="{00000000-0005-0000-0000-0000F01D0000}"/>
    <cellStyle name="Normal 38 4 8" xfId="18473" xr:uid="{00000000-0005-0000-0000-0000F11D0000}"/>
    <cellStyle name="Normal 38 4_5h_Finance" xfId="6003" xr:uid="{00000000-0005-0000-0000-0000F21D0000}"/>
    <cellStyle name="Normal 38 5" xfId="1051" xr:uid="{00000000-0005-0000-0000-0000F31D0000}"/>
    <cellStyle name="Normal 38 5 2" xfId="1873" xr:uid="{00000000-0005-0000-0000-0000F41D0000}"/>
    <cellStyle name="Normal 38 5 2 2" xfId="3778" xr:uid="{00000000-0005-0000-0000-0000F51D0000}"/>
    <cellStyle name="Normal 38 5 2 2 2" xfId="11945" xr:uid="{00000000-0005-0000-0000-0000F61D0000}"/>
    <cellStyle name="Normal 38 5 2 2_5h_Finance" xfId="6009" xr:uid="{00000000-0005-0000-0000-0000F71D0000}"/>
    <cellStyle name="Normal 38 5 2 3" xfId="10041" xr:uid="{00000000-0005-0000-0000-0000F81D0000}"/>
    <cellStyle name="Normal 38 5 2 4" xfId="14067" xr:uid="{00000000-0005-0000-0000-0000F91D0000}"/>
    <cellStyle name="Normal 38 5 2 5" xfId="15906" xr:uid="{00000000-0005-0000-0000-0000FA1D0000}"/>
    <cellStyle name="Normal 38 5 2 6" xfId="17657" xr:uid="{00000000-0005-0000-0000-0000FB1D0000}"/>
    <cellStyle name="Normal 38 5 2 7" xfId="19561" xr:uid="{00000000-0005-0000-0000-0000FC1D0000}"/>
    <cellStyle name="Normal 38 5 2_5h_Finance" xfId="6008" xr:uid="{00000000-0005-0000-0000-0000FD1D0000}"/>
    <cellStyle name="Normal 38 5 3" xfId="2962" xr:uid="{00000000-0005-0000-0000-0000FE1D0000}"/>
    <cellStyle name="Normal 38 5 3 2" xfId="11129" xr:uid="{00000000-0005-0000-0000-0000FF1D0000}"/>
    <cellStyle name="Normal 38 5 3_5h_Finance" xfId="6010" xr:uid="{00000000-0005-0000-0000-0000001E0000}"/>
    <cellStyle name="Normal 38 5 4" xfId="9225" xr:uid="{00000000-0005-0000-0000-0000011E0000}"/>
    <cellStyle name="Normal 38 5 5" xfId="13248" xr:uid="{00000000-0005-0000-0000-0000021E0000}"/>
    <cellStyle name="Normal 38 5 6" xfId="15086" xr:uid="{00000000-0005-0000-0000-0000031E0000}"/>
    <cellStyle name="Normal 38 5 7" xfId="16841" xr:uid="{00000000-0005-0000-0000-0000041E0000}"/>
    <cellStyle name="Normal 38 5 8" xfId="18745" xr:uid="{00000000-0005-0000-0000-0000051E0000}"/>
    <cellStyle name="Normal 38 5_5h_Finance" xfId="6007" xr:uid="{00000000-0005-0000-0000-0000061E0000}"/>
    <cellStyle name="Normal 38 6" xfId="1323" xr:uid="{00000000-0005-0000-0000-0000071E0000}"/>
    <cellStyle name="Normal 38 6 2" xfId="3234" xr:uid="{00000000-0005-0000-0000-0000081E0000}"/>
    <cellStyle name="Normal 38 6 2 2" xfId="11401" xr:uid="{00000000-0005-0000-0000-0000091E0000}"/>
    <cellStyle name="Normal 38 6 2_5h_Finance" xfId="6012" xr:uid="{00000000-0005-0000-0000-00000A1E0000}"/>
    <cellStyle name="Normal 38 6 3" xfId="9497" xr:uid="{00000000-0005-0000-0000-00000B1E0000}"/>
    <cellStyle name="Normal 38 6 4" xfId="13520" xr:uid="{00000000-0005-0000-0000-00000C1E0000}"/>
    <cellStyle name="Normal 38 6 5" xfId="15358" xr:uid="{00000000-0005-0000-0000-00000D1E0000}"/>
    <cellStyle name="Normal 38 6 6" xfId="17113" xr:uid="{00000000-0005-0000-0000-00000E1E0000}"/>
    <cellStyle name="Normal 38 6 7" xfId="19017" xr:uid="{00000000-0005-0000-0000-00000F1E0000}"/>
    <cellStyle name="Normal 38 6_5h_Finance" xfId="6011" xr:uid="{00000000-0005-0000-0000-0000101E0000}"/>
    <cellStyle name="Normal 38 7" xfId="2146" xr:uid="{00000000-0005-0000-0000-0000111E0000}"/>
    <cellStyle name="Normal 38 7 2" xfId="4050" xr:uid="{00000000-0005-0000-0000-0000121E0000}"/>
    <cellStyle name="Normal 38 7 2 2" xfId="12217" xr:uid="{00000000-0005-0000-0000-0000131E0000}"/>
    <cellStyle name="Normal 38 7 2_5h_Finance" xfId="6014" xr:uid="{00000000-0005-0000-0000-0000141E0000}"/>
    <cellStyle name="Normal 38 7 3" xfId="10313" xr:uid="{00000000-0005-0000-0000-0000151E0000}"/>
    <cellStyle name="Normal 38 7 4" xfId="14339" xr:uid="{00000000-0005-0000-0000-0000161E0000}"/>
    <cellStyle name="Normal 38 7 5" xfId="16179" xr:uid="{00000000-0005-0000-0000-0000171E0000}"/>
    <cellStyle name="Normal 38 7 6" xfId="17929" xr:uid="{00000000-0005-0000-0000-0000181E0000}"/>
    <cellStyle name="Normal 38 7 7" xfId="19833" xr:uid="{00000000-0005-0000-0000-0000191E0000}"/>
    <cellStyle name="Normal 38 7_5h_Finance" xfId="6013" xr:uid="{00000000-0005-0000-0000-00001A1E0000}"/>
    <cellStyle name="Normal 38 8" xfId="430" xr:uid="{00000000-0005-0000-0000-00001B1E0000}"/>
    <cellStyle name="Normal 38 8 2" xfId="8681" xr:uid="{00000000-0005-0000-0000-00001C1E0000}"/>
    <cellStyle name="Normal 38 8_5h_Finance" xfId="6015" xr:uid="{00000000-0005-0000-0000-00001D1E0000}"/>
    <cellStyle name="Normal 38 9" xfId="2418" xr:uid="{00000000-0005-0000-0000-00001E1E0000}"/>
    <cellStyle name="Normal 38 9 2" xfId="10585" xr:uid="{00000000-0005-0000-0000-00001F1E0000}"/>
    <cellStyle name="Normal 38 9_5h_Finance" xfId="6016" xr:uid="{00000000-0005-0000-0000-0000201E0000}"/>
    <cellStyle name="Normal 38_5h_Finance" xfId="5957" xr:uid="{00000000-0005-0000-0000-0000211E0000}"/>
    <cellStyle name="Normal 39" xfId="36" xr:uid="{00000000-0005-0000-0000-0000221E0000}"/>
    <cellStyle name="Normal 39 10" xfId="4339" xr:uid="{00000000-0005-0000-0000-0000231E0000}"/>
    <cellStyle name="Normal 39 10 2" xfId="12506" xr:uid="{00000000-0005-0000-0000-0000241E0000}"/>
    <cellStyle name="Normal 39 10_5h_Finance" xfId="6018" xr:uid="{00000000-0005-0000-0000-0000251E0000}"/>
    <cellStyle name="Normal 39 11" xfId="8562" xr:uid="{00000000-0005-0000-0000-0000261E0000}"/>
    <cellStyle name="Normal 39 12" xfId="12654" xr:uid="{00000000-0005-0000-0000-0000271E0000}"/>
    <cellStyle name="Normal 39 13" xfId="12974" xr:uid="{00000000-0005-0000-0000-0000281E0000}"/>
    <cellStyle name="Normal 39 14" xfId="14632" xr:uid="{00000000-0005-0000-0000-0000291E0000}"/>
    <cellStyle name="Normal 39 15" xfId="18218" xr:uid="{00000000-0005-0000-0000-00002A1E0000}"/>
    <cellStyle name="Normal 39 16" xfId="308" xr:uid="{00000000-0005-0000-0000-00002B1E0000}"/>
    <cellStyle name="Normal 39 2" xfId="104" xr:uid="{00000000-0005-0000-0000-00002C1E0000}"/>
    <cellStyle name="Normal 39 2 10" xfId="8630" xr:uid="{00000000-0005-0000-0000-00002D1E0000}"/>
    <cellStyle name="Normal 39 2 11" xfId="12722" xr:uid="{00000000-0005-0000-0000-00002E1E0000}"/>
    <cellStyle name="Normal 39 2 12" xfId="18286" xr:uid="{00000000-0005-0000-0000-00002F1E0000}"/>
    <cellStyle name="Normal 39 2 13" xfId="377" xr:uid="{00000000-0005-0000-0000-0000301E0000}"/>
    <cellStyle name="Normal 39 2 2" xfId="240" xr:uid="{00000000-0005-0000-0000-0000311E0000}"/>
    <cellStyle name="Normal 39 2 2 10" xfId="16518" xr:uid="{00000000-0005-0000-0000-0000321E0000}"/>
    <cellStyle name="Normal 39 2 2 11" xfId="18422" xr:uid="{00000000-0005-0000-0000-0000331E0000}"/>
    <cellStyle name="Normal 39 2 2 12" xfId="651" xr:uid="{00000000-0005-0000-0000-0000341E0000}"/>
    <cellStyle name="Normal 39 2 2 2" xfId="1000" xr:uid="{00000000-0005-0000-0000-0000351E0000}"/>
    <cellStyle name="Normal 39 2 2 2 2" xfId="1822" xr:uid="{00000000-0005-0000-0000-0000361E0000}"/>
    <cellStyle name="Normal 39 2 2 2 2 2" xfId="3727" xr:uid="{00000000-0005-0000-0000-0000371E0000}"/>
    <cellStyle name="Normal 39 2 2 2 2 2 2" xfId="11894" xr:uid="{00000000-0005-0000-0000-0000381E0000}"/>
    <cellStyle name="Normal 39 2 2 2 2 2_5h_Finance" xfId="6023" xr:uid="{00000000-0005-0000-0000-0000391E0000}"/>
    <cellStyle name="Normal 39 2 2 2 2 3" xfId="9990" xr:uid="{00000000-0005-0000-0000-00003A1E0000}"/>
    <cellStyle name="Normal 39 2 2 2 2 4" xfId="14016" xr:uid="{00000000-0005-0000-0000-00003B1E0000}"/>
    <cellStyle name="Normal 39 2 2 2 2 5" xfId="15855" xr:uid="{00000000-0005-0000-0000-00003C1E0000}"/>
    <cellStyle name="Normal 39 2 2 2 2 6" xfId="17606" xr:uid="{00000000-0005-0000-0000-00003D1E0000}"/>
    <cellStyle name="Normal 39 2 2 2 2 7" xfId="19510" xr:uid="{00000000-0005-0000-0000-00003E1E0000}"/>
    <cellStyle name="Normal 39 2 2 2 2_5h_Finance" xfId="6022" xr:uid="{00000000-0005-0000-0000-00003F1E0000}"/>
    <cellStyle name="Normal 39 2 2 2 3" xfId="2911" xr:uid="{00000000-0005-0000-0000-0000401E0000}"/>
    <cellStyle name="Normal 39 2 2 2 3 2" xfId="11078" xr:uid="{00000000-0005-0000-0000-0000411E0000}"/>
    <cellStyle name="Normal 39 2 2 2 3_5h_Finance" xfId="6024" xr:uid="{00000000-0005-0000-0000-0000421E0000}"/>
    <cellStyle name="Normal 39 2 2 2 4" xfId="9174" xr:uid="{00000000-0005-0000-0000-0000431E0000}"/>
    <cellStyle name="Normal 39 2 2 2 5" xfId="13197" xr:uid="{00000000-0005-0000-0000-0000441E0000}"/>
    <cellStyle name="Normal 39 2 2 2 6" xfId="15035" xr:uid="{00000000-0005-0000-0000-0000451E0000}"/>
    <cellStyle name="Normal 39 2 2 2 7" xfId="16790" xr:uid="{00000000-0005-0000-0000-0000461E0000}"/>
    <cellStyle name="Normal 39 2 2 2 8" xfId="18694" xr:uid="{00000000-0005-0000-0000-0000471E0000}"/>
    <cellStyle name="Normal 39 2 2 2_5h_Finance" xfId="6021" xr:uid="{00000000-0005-0000-0000-0000481E0000}"/>
    <cellStyle name="Normal 39 2 2 3" xfId="1272" xr:uid="{00000000-0005-0000-0000-0000491E0000}"/>
    <cellStyle name="Normal 39 2 2 3 2" xfId="2094" xr:uid="{00000000-0005-0000-0000-00004A1E0000}"/>
    <cellStyle name="Normal 39 2 2 3 2 2" xfId="3999" xr:uid="{00000000-0005-0000-0000-00004B1E0000}"/>
    <cellStyle name="Normal 39 2 2 3 2 2 2" xfId="12166" xr:uid="{00000000-0005-0000-0000-00004C1E0000}"/>
    <cellStyle name="Normal 39 2 2 3 2 2_5h_Finance" xfId="6027" xr:uid="{00000000-0005-0000-0000-00004D1E0000}"/>
    <cellStyle name="Normal 39 2 2 3 2 3" xfId="10262" xr:uid="{00000000-0005-0000-0000-00004E1E0000}"/>
    <cellStyle name="Normal 39 2 2 3 2 4" xfId="14288" xr:uid="{00000000-0005-0000-0000-00004F1E0000}"/>
    <cellStyle name="Normal 39 2 2 3 2 5" xfId="16127" xr:uid="{00000000-0005-0000-0000-0000501E0000}"/>
    <cellStyle name="Normal 39 2 2 3 2 6" xfId="17878" xr:uid="{00000000-0005-0000-0000-0000511E0000}"/>
    <cellStyle name="Normal 39 2 2 3 2 7" xfId="19782" xr:uid="{00000000-0005-0000-0000-0000521E0000}"/>
    <cellStyle name="Normal 39 2 2 3 2_5h_Finance" xfId="6026" xr:uid="{00000000-0005-0000-0000-0000531E0000}"/>
    <cellStyle name="Normal 39 2 2 3 3" xfId="3183" xr:uid="{00000000-0005-0000-0000-0000541E0000}"/>
    <cellStyle name="Normal 39 2 2 3 3 2" xfId="11350" xr:uid="{00000000-0005-0000-0000-0000551E0000}"/>
    <cellStyle name="Normal 39 2 2 3 3_5h_Finance" xfId="6028" xr:uid="{00000000-0005-0000-0000-0000561E0000}"/>
    <cellStyle name="Normal 39 2 2 3 4" xfId="9446" xr:uid="{00000000-0005-0000-0000-0000571E0000}"/>
    <cellStyle name="Normal 39 2 2 3 5" xfId="13469" xr:uid="{00000000-0005-0000-0000-0000581E0000}"/>
    <cellStyle name="Normal 39 2 2 3 6" xfId="15307" xr:uid="{00000000-0005-0000-0000-0000591E0000}"/>
    <cellStyle name="Normal 39 2 2 3 7" xfId="17062" xr:uid="{00000000-0005-0000-0000-00005A1E0000}"/>
    <cellStyle name="Normal 39 2 2 3 8" xfId="18966" xr:uid="{00000000-0005-0000-0000-00005B1E0000}"/>
    <cellStyle name="Normal 39 2 2 3_5h_Finance" xfId="6025" xr:uid="{00000000-0005-0000-0000-00005C1E0000}"/>
    <cellStyle name="Normal 39 2 2 4" xfId="1544" xr:uid="{00000000-0005-0000-0000-00005D1E0000}"/>
    <cellStyle name="Normal 39 2 2 4 2" xfId="3455" xr:uid="{00000000-0005-0000-0000-00005E1E0000}"/>
    <cellStyle name="Normal 39 2 2 4 2 2" xfId="11622" xr:uid="{00000000-0005-0000-0000-00005F1E0000}"/>
    <cellStyle name="Normal 39 2 2 4 2_5h_Finance" xfId="6030" xr:uid="{00000000-0005-0000-0000-0000601E0000}"/>
    <cellStyle name="Normal 39 2 2 4 3" xfId="9718" xr:uid="{00000000-0005-0000-0000-0000611E0000}"/>
    <cellStyle name="Normal 39 2 2 4 4" xfId="13741" xr:uid="{00000000-0005-0000-0000-0000621E0000}"/>
    <cellStyle name="Normal 39 2 2 4 5" xfId="15579" xr:uid="{00000000-0005-0000-0000-0000631E0000}"/>
    <cellStyle name="Normal 39 2 2 4 6" xfId="17334" xr:uid="{00000000-0005-0000-0000-0000641E0000}"/>
    <cellStyle name="Normal 39 2 2 4 7" xfId="19238" xr:uid="{00000000-0005-0000-0000-0000651E0000}"/>
    <cellStyle name="Normal 39 2 2 4_5h_Finance" xfId="6029" xr:uid="{00000000-0005-0000-0000-0000661E0000}"/>
    <cellStyle name="Normal 39 2 2 5" xfId="2367" xr:uid="{00000000-0005-0000-0000-0000671E0000}"/>
    <cellStyle name="Normal 39 2 2 5 2" xfId="4271" xr:uid="{00000000-0005-0000-0000-0000681E0000}"/>
    <cellStyle name="Normal 39 2 2 5 2 2" xfId="12438" xr:uid="{00000000-0005-0000-0000-0000691E0000}"/>
    <cellStyle name="Normal 39 2 2 5 2_5h_Finance" xfId="6032" xr:uid="{00000000-0005-0000-0000-00006A1E0000}"/>
    <cellStyle name="Normal 39 2 2 5 3" xfId="10534" xr:uid="{00000000-0005-0000-0000-00006B1E0000}"/>
    <cellStyle name="Normal 39 2 2 5 4" xfId="14560" xr:uid="{00000000-0005-0000-0000-00006C1E0000}"/>
    <cellStyle name="Normal 39 2 2 5 5" xfId="16400" xr:uid="{00000000-0005-0000-0000-00006D1E0000}"/>
    <cellStyle name="Normal 39 2 2 5 6" xfId="18150" xr:uid="{00000000-0005-0000-0000-00006E1E0000}"/>
    <cellStyle name="Normal 39 2 2 5 7" xfId="20054" xr:uid="{00000000-0005-0000-0000-00006F1E0000}"/>
    <cellStyle name="Normal 39 2 2 5_5h_Finance" xfId="6031" xr:uid="{00000000-0005-0000-0000-0000701E0000}"/>
    <cellStyle name="Normal 39 2 2 6" xfId="2639" xr:uid="{00000000-0005-0000-0000-0000711E0000}"/>
    <cellStyle name="Normal 39 2 2 6 2" xfId="10806" xr:uid="{00000000-0005-0000-0000-0000721E0000}"/>
    <cellStyle name="Normal 39 2 2 6_5h_Finance" xfId="6033" xr:uid="{00000000-0005-0000-0000-0000731E0000}"/>
    <cellStyle name="Normal 39 2 2 7" xfId="8902" xr:uid="{00000000-0005-0000-0000-0000741E0000}"/>
    <cellStyle name="Normal 39 2 2 8" xfId="12859" xr:uid="{00000000-0005-0000-0000-0000751E0000}"/>
    <cellStyle name="Normal 39 2 2 9" xfId="14745" xr:uid="{00000000-0005-0000-0000-0000761E0000}"/>
    <cellStyle name="Normal 39 2 2_5h_Finance" xfId="6020" xr:uid="{00000000-0005-0000-0000-0000771E0000}"/>
    <cellStyle name="Normal 39 2 3" xfId="864" xr:uid="{00000000-0005-0000-0000-0000781E0000}"/>
    <cellStyle name="Normal 39 2 3 2" xfId="1686" xr:uid="{00000000-0005-0000-0000-0000791E0000}"/>
    <cellStyle name="Normal 39 2 3 2 2" xfId="3591" xr:uid="{00000000-0005-0000-0000-00007A1E0000}"/>
    <cellStyle name="Normal 39 2 3 2 2 2" xfId="11758" xr:uid="{00000000-0005-0000-0000-00007B1E0000}"/>
    <cellStyle name="Normal 39 2 3 2 2_5h_Finance" xfId="6036" xr:uid="{00000000-0005-0000-0000-00007C1E0000}"/>
    <cellStyle name="Normal 39 2 3 2 3" xfId="9854" xr:uid="{00000000-0005-0000-0000-00007D1E0000}"/>
    <cellStyle name="Normal 39 2 3 2 4" xfId="13880" xr:uid="{00000000-0005-0000-0000-00007E1E0000}"/>
    <cellStyle name="Normal 39 2 3 2 5" xfId="15719" xr:uid="{00000000-0005-0000-0000-00007F1E0000}"/>
    <cellStyle name="Normal 39 2 3 2 6" xfId="17470" xr:uid="{00000000-0005-0000-0000-0000801E0000}"/>
    <cellStyle name="Normal 39 2 3 2 7" xfId="19374" xr:uid="{00000000-0005-0000-0000-0000811E0000}"/>
    <cellStyle name="Normal 39 2 3 2_5h_Finance" xfId="6035" xr:uid="{00000000-0005-0000-0000-0000821E0000}"/>
    <cellStyle name="Normal 39 2 3 3" xfId="2775" xr:uid="{00000000-0005-0000-0000-0000831E0000}"/>
    <cellStyle name="Normal 39 2 3 3 2" xfId="10942" xr:uid="{00000000-0005-0000-0000-0000841E0000}"/>
    <cellStyle name="Normal 39 2 3 3_5h_Finance" xfId="6037" xr:uid="{00000000-0005-0000-0000-0000851E0000}"/>
    <cellStyle name="Normal 39 2 3 4" xfId="9038" xr:uid="{00000000-0005-0000-0000-0000861E0000}"/>
    <cellStyle name="Normal 39 2 3 5" xfId="13061" xr:uid="{00000000-0005-0000-0000-0000871E0000}"/>
    <cellStyle name="Normal 39 2 3 6" xfId="14899" xr:uid="{00000000-0005-0000-0000-0000881E0000}"/>
    <cellStyle name="Normal 39 2 3 7" xfId="16654" xr:uid="{00000000-0005-0000-0000-0000891E0000}"/>
    <cellStyle name="Normal 39 2 3 8" xfId="18558" xr:uid="{00000000-0005-0000-0000-00008A1E0000}"/>
    <cellStyle name="Normal 39 2 3_5h_Finance" xfId="6034" xr:uid="{00000000-0005-0000-0000-00008B1E0000}"/>
    <cellStyle name="Normal 39 2 4" xfId="1136" xr:uid="{00000000-0005-0000-0000-00008C1E0000}"/>
    <cellStyle name="Normal 39 2 4 2" xfId="1958" xr:uid="{00000000-0005-0000-0000-00008D1E0000}"/>
    <cellStyle name="Normal 39 2 4 2 2" xfId="3863" xr:uid="{00000000-0005-0000-0000-00008E1E0000}"/>
    <cellStyle name="Normal 39 2 4 2 2 2" xfId="12030" xr:uid="{00000000-0005-0000-0000-00008F1E0000}"/>
    <cellStyle name="Normal 39 2 4 2 2_5h_Finance" xfId="6040" xr:uid="{00000000-0005-0000-0000-0000901E0000}"/>
    <cellStyle name="Normal 39 2 4 2 3" xfId="10126" xr:uid="{00000000-0005-0000-0000-0000911E0000}"/>
    <cellStyle name="Normal 39 2 4 2 4" xfId="14152" xr:uid="{00000000-0005-0000-0000-0000921E0000}"/>
    <cellStyle name="Normal 39 2 4 2 5" xfId="15991" xr:uid="{00000000-0005-0000-0000-0000931E0000}"/>
    <cellStyle name="Normal 39 2 4 2 6" xfId="17742" xr:uid="{00000000-0005-0000-0000-0000941E0000}"/>
    <cellStyle name="Normal 39 2 4 2 7" xfId="19646" xr:uid="{00000000-0005-0000-0000-0000951E0000}"/>
    <cellStyle name="Normal 39 2 4 2_5h_Finance" xfId="6039" xr:uid="{00000000-0005-0000-0000-0000961E0000}"/>
    <cellStyle name="Normal 39 2 4 3" xfId="3047" xr:uid="{00000000-0005-0000-0000-0000971E0000}"/>
    <cellStyle name="Normal 39 2 4 3 2" xfId="11214" xr:uid="{00000000-0005-0000-0000-0000981E0000}"/>
    <cellStyle name="Normal 39 2 4 3_5h_Finance" xfId="6041" xr:uid="{00000000-0005-0000-0000-0000991E0000}"/>
    <cellStyle name="Normal 39 2 4 4" xfId="9310" xr:uid="{00000000-0005-0000-0000-00009A1E0000}"/>
    <cellStyle name="Normal 39 2 4 5" xfId="13333" xr:uid="{00000000-0005-0000-0000-00009B1E0000}"/>
    <cellStyle name="Normal 39 2 4 6" xfId="15171" xr:uid="{00000000-0005-0000-0000-00009C1E0000}"/>
    <cellStyle name="Normal 39 2 4 7" xfId="16926" xr:uid="{00000000-0005-0000-0000-00009D1E0000}"/>
    <cellStyle name="Normal 39 2 4 8" xfId="18830" xr:uid="{00000000-0005-0000-0000-00009E1E0000}"/>
    <cellStyle name="Normal 39 2 4_5h_Finance" xfId="6038" xr:uid="{00000000-0005-0000-0000-00009F1E0000}"/>
    <cellStyle name="Normal 39 2 5" xfId="1408" xr:uid="{00000000-0005-0000-0000-0000A01E0000}"/>
    <cellStyle name="Normal 39 2 5 2" xfId="3319" xr:uid="{00000000-0005-0000-0000-0000A11E0000}"/>
    <cellStyle name="Normal 39 2 5 2 2" xfId="11486" xr:uid="{00000000-0005-0000-0000-0000A21E0000}"/>
    <cellStyle name="Normal 39 2 5 2_5h_Finance" xfId="6043" xr:uid="{00000000-0005-0000-0000-0000A31E0000}"/>
    <cellStyle name="Normal 39 2 5 3" xfId="9582" xr:uid="{00000000-0005-0000-0000-0000A41E0000}"/>
    <cellStyle name="Normal 39 2 5 4" xfId="13605" xr:uid="{00000000-0005-0000-0000-0000A51E0000}"/>
    <cellStyle name="Normal 39 2 5 5" xfId="15443" xr:uid="{00000000-0005-0000-0000-0000A61E0000}"/>
    <cellStyle name="Normal 39 2 5 6" xfId="17198" xr:uid="{00000000-0005-0000-0000-0000A71E0000}"/>
    <cellStyle name="Normal 39 2 5 7" xfId="19102" xr:uid="{00000000-0005-0000-0000-0000A81E0000}"/>
    <cellStyle name="Normal 39 2 5_5h_Finance" xfId="6042" xr:uid="{00000000-0005-0000-0000-0000A91E0000}"/>
    <cellStyle name="Normal 39 2 6" xfId="2231" xr:uid="{00000000-0005-0000-0000-0000AA1E0000}"/>
    <cellStyle name="Normal 39 2 6 2" xfId="4135" xr:uid="{00000000-0005-0000-0000-0000AB1E0000}"/>
    <cellStyle name="Normal 39 2 6 2 2" xfId="12302" xr:uid="{00000000-0005-0000-0000-0000AC1E0000}"/>
    <cellStyle name="Normal 39 2 6 2_5h_Finance" xfId="6045" xr:uid="{00000000-0005-0000-0000-0000AD1E0000}"/>
    <cellStyle name="Normal 39 2 6 3" xfId="10398" xr:uid="{00000000-0005-0000-0000-0000AE1E0000}"/>
    <cellStyle name="Normal 39 2 6 4" xfId="14424" xr:uid="{00000000-0005-0000-0000-0000AF1E0000}"/>
    <cellStyle name="Normal 39 2 6 5" xfId="16264" xr:uid="{00000000-0005-0000-0000-0000B01E0000}"/>
    <cellStyle name="Normal 39 2 6 6" xfId="18014" xr:uid="{00000000-0005-0000-0000-0000B11E0000}"/>
    <cellStyle name="Normal 39 2 6 7" xfId="19918" xr:uid="{00000000-0005-0000-0000-0000B21E0000}"/>
    <cellStyle name="Normal 39 2 6_5h_Finance" xfId="6044" xr:uid="{00000000-0005-0000-0000-0000B31E0000}"/>
    <cellStyle name="Normal 39 2 7" xfId="515" xr:uid="{00000000-0005-0000-0000-0000B41E0000}"/>
    <cellStyle name="Normal 39 2 7 2" xfId="8766" xr:uid="{00000000-0005-0000-0000-0000B51E0000}"/>
    <cellStyle name="Normal 39 2 7_5h_Finance" xfId="6046" xr:uid="{00000000-0005-0000-0000-0000B61E0000}"/>
    <cellStyle name="Normal 39 2 8" xfId="2503" xr:uid="{00000000-0005-0000-0000-0000B71E0000}"/>
    <cellStyle name="Normal 39 2 8 2" xfId="10670" xr:uid="{00000000-0005-0000-0000-0000B81E0000}"/>
    <cellStyle name="Normal 39 2 8_5h_Finance" xfId="6047" xr:uid="{00000000-0005-0000-0000-0000B91E0000}"/>
    <cellStyle name="Normal 39 2 9" xfId="4407" xr:uid="{00000000-0005-0000-0000-0000BA1E0000}"/>
    <cellStyle name="Normal 39 2 9 2" xfId="12574" xr:uid="{00000000-0005-0000-0000-0000BB1E0000}"/>
    <cellStyle name="Normal 39 2 9_5h_Finance" xfId="6048" xr:uid="{00000000-0005-0000-0000-0000BC1E0000}"/>
    <cellStyle name="Normal 39 2_5h_Finance" xfId="6019" xr:uid="{00000000-0005-0000-0000-0000BD1E0000}"/>
    <cellStyle name="Normal 39 3" xfId="172" xr:uid="{00000000-0005-0000-0000-0000BE1E0000}"/>
    <cellStyle name="Normal 39 3 10" xfId="16450" xr:uid="{00000000-0005-0000-0000-0000BF1E0000}"/>
    <cellStyle name="Normal 39 3 11" xfId="18354" xr:uid="{00000000-0005-0000-0000-0000C01E0000}"/>
    <cellStyle name="Normal 39 3 12" xfId="583" xr:uid="{00000000-0005-0000-0000-0000C11E0000}"/>
    <cellStyle name="Normal 39 3 2" xfId="932" xr:uid="{00000000-0005-0000-0000-0000C21E0000}"/>
    <cellStyle name="Normal 39 3 2 2" xfId="1754" xr:uid="{00000000-0005-0000-0000-0000C31E0000}"/>
    <cellStyle name="Normal 39 3 2 2 2" xfId="3659" xr:uid="{00000000-0005-0000-0000-0000C41E0000}"/>
    <cellStyle name="Normal 39 3 2 2 2 2" xfId="11826" xr:uid="{00000000-0005-0000-0000-0000C51E0000}"/>
    <cellStyle name="Normal 39 3 2 2 2_5h_Finance" xfId="6052" xr:uid="{00000000-0005-0000-0000-0000C61E0000}"/>
    <cellStyle name="Normal 39 3 2 2 3" xfId="9922" xr:uid="{00000000-0005-0000-0000-0000C71E0000}"/>
    <cellStyle name="Normal 39 3 2 2 4" xfId="13948" xr:uid="{00000000-0005-0000-0000-0000C81E0000}"/>
    <cellStyle name="Normal 39 3 2 2 5" xfId="15787" xr:uid="{00000000-0005-0000-0000-0000C91E0000}"/>
    <cellStyle name="Normal 39 3 2 2 6" xfId="17538" xr:uid="{00000000-0005-0000-0000-0000CA1E0000}"/>
    <cellStyle name="Normal 39 3 2 2 7" xfId="19442" xr:uid="{00000000-0005-0000-0000-0000CB1E0000}"/>
    <cellStyle name="Normal 39 3 2 2_5h_Finance" xfId="6051" xr:uid="{00000000-0005-0000-0000-0000CC1E0000}"/>
    <cellStyle name="Normal 39 3 2 3" xfId="2843" xr:uid="{00000000-0005-0000-0000-0000CD1E0000}"/>
    <cellStyle name="Normal 39 3 2 3 2" xfId="11010" xr:uid="{00000000-0005-0000-0000-0000CE1E0000}"/>
    <cellStyle name="Normal 39 3 2 3_5h_Finance" xfId="6053" xr:uid="{00000000-0005-0000-0000-0000CF1E0000}"/>
    <cellStyle name="Normal 39 3 2 4" xfId="9106" xr:uid="{00000000-0005-0000-0000-0000D01E0000}"/>
    <cellStyle name="Normal 39 3 2 5" xfId="13129" xr:uid="{00000000-0005-0000-0000-0000D11E0000}"/>
    <cellStyle name="Normal 39 3 2 6" xfId="14967" xr:uid="{00000000-0005-0000-0000-0000D21E0000}"/>
    <cellStyle name="Normal 39 3 2 7" xfId="16722" xr:uid="{00000000-0005-0000-0000-0000D31E0000}"/>
    <cellStyle name="Normal 39 3 2 8" xfId="18626" xr:uid="{00000000-0005-0000-0000-0000D41E0000}"/>
    <cellStyle name="Normal 39 3 2_5h_Finance" xfId="6050" xr:uid="{00000000-0005-0000-0000-0000D51E0000}"/>
    <cellStyle name="Normal 39 3 3" xfId="1204" xr:uid="{00000000-0005-0000-0000-0000D61E0000}"/>
    <cellStyle name="Normal 39 3 3 2" xfId="2026" xr:uid="{00000000-0005-0000-0000-0000D71E0000}"/>
    <cellStyle name="Normal 39 3 3 2 2" xfId="3931" xr:uid="{00000000-0005-0000-0000-0000D81E0000}"/>
    <cellStyle name="Normal 39 3 3 2 2 2" xfId="12098" xr:uid="{00000000-0005-0000-0000-0000D91E0000}"/>
    <cellStyle name="Normal 39 3 3 2 2_5h_Finance" xfId="6056" xr:uid="{00000000-0005-0000-0000-0000DA1E0000}"/>
    <cellStyle name="Normal 39 3 3 2 3" xfId="10194" xr:uid="{00000000-0005-0000-0000-0000DB1E0000}"/>
    <cellStyle name="Normal 39 3 3 2 4" xfId="14220" xr:uid="{00000000-0005-0000-0000-0000DC1E0000}"/>
    <cellStyle name="Normal 39 3 3 2 5" xfId="16059" xr:uid="{00000000-0005-0000-0000-0000DD1E0000}"/>
    <cellStyle name="Normal 39 3 3 2 6" xfId="17810" xr:uid="{00000000-0005-0000-0000-0000DE1E0000}"/>
    <cellStyle name="Normal 39 3 3 2 7" xfId="19714" xr:uid="{00000000-0005-0000-0000-0000DF1E0000}"/>
    <cellStyle name="Normal 39 3 3 2_5h_Finance" xfId="6055" xr:uid="{00000000-0005-0000-0000-0000E01E0000}"/>
    <cellStyle name="Normal 39 3 3 3" xfId="3115" xr:uid="{00000000-0005-0000-0000-0000E11E0000}"/>
    <cellStyle name="Normal 39 3 3 3 2" xfId="11282" xr:uid="{00000000-0005-0000-0000-0000E21E0000}"/>
    <cellStyle name="Normal 39 3 3 3_5h_Finance" xfId="6057" xr:uid="{00000000-0005-0000-0000-0000E31E0000}"/>
    <cellStyle name="Normal 39 3 3 4" xfId="9378" xr:uid="{00000000-0005-0000-0000-0000E41E0000}"/>
    <cellStyle name="Normal 39 3 3 5" xfId="13401" xr:uid="{00000000-0005-0000-0000-0000E51E0000}"/>
    <cellStyle name="Normal 39 3 3 6" xfId="15239" xr:uid="{00000000-0005-0000-0000-0000E61E0000}"/>
    <cellStyle name="Normal 39 3 3 7" xfId="16994" xr:uid="{00000000-0005-0000-0000-0000E71E0000}"/>
    <cellStyle name="Normal 39 3 3 8" xfId="18898" xr:uid="{00000000-0005-0000-0000-0000E81E0000}"/>
    <cellStyle name="Normal 39 3 3_5h_Finance" xfId="6054" xr:uid="{00000000-0005-0000-0000-0000E91E0000}"/>
    <cellStyle name="Normal 39 3 4" xfId="1476" xr:uid="{00000000-0005-0000-0000-0000EA1E0000}"/>
    <cellStyle name="Normal 39 3 4 2" xfId="3387" xr:uid="{00000000-0005-0000-0000-0000EB1E0000}"/>
    <cellStyle name="Normal 39 3 4 2 2" xfId="11554" xr:uid="{00000000-0005-0000-0000-0000EC1E0000}"/>
    <cellStyle name="Normal 39 3 4 2_5h_Finance" xfId="6059" xr:uid="{00000000-0005-0000-0000-0000ED1E0000}"/>
    <cellStyle name="Normal 39 3 4 3" xfId="9650" xr:uid="{00000000-0005-0000-0000-0000EE1E0000}"/>
    <cellStyle name="Normal 39 3 4 4" xfId="13673" xr:uid="{00000000-0005-0000-0000-0000EF1E0000}"/>
    <cellStyle name="Normal 39 3 4 5" xfId="15511" xr:uid="{00000000-0005-0000-0000-0000F01E0000}"/>
    <cellStyle name="Normal 39 3 4 6" xfId="17266" xr:uid="{00000000-0005-0000-0000-0000F11E0000}"/>
    <cellStyle name="Normal 39 3 4 7" xfId="19170" xr:uid="{00000000-0005-0000-0000-0000F21E0000}"/>
    <cellStyle name="Normal 39 3 4_5h_Finance" xfId="6058" xr:uid="{00000000-0005-0000-0000-0000F31E0000}"/>
    <cellStyle name="Normal 39 3 5" xfId="2299" xr:uid="{00000000-0005-0000-0000-0000F41E0000}"/>
    <cellStyle name="Normal 39 3 5 2" xfId="4203" xr:uid="{00000000-0005-0000-0000-0000F51E0000}"/>
    <cellStyle name="Normal 39 3 5 2 2" xfId="12370" xr:uid="{00000000-0005-0000-0000-0000F61E0000}"/>
    <cellStyle name="Normal 39 3 5 2_5h_Finance" xfId="6061" xr:uid="{00000000-0005-0000-0000-0000F71E0000}"/>
    <cellStyle name="Normal 39 3 5 3" xfId="10466" xr:uid="{00000000-0005-0000-0000-0000F81E0000}"/>
    <cellStyle name="Normal 39 3 5 4" xfId="14492" xr:uid="{00000000-0005-0000-0000-0000F91E0000}"/>
    <cellStyle name="Normal 39 3 5 5" xfId="16332" xr:uid="{00000000-0005-0000-0000-0000FA1E0000}"/>
    <cellStyle name="Normal 39 3 5 6" xfId="18082" xr:uid="{00000000-0005-0000-0000-0000FB1E0000}"/>
    <cellStyle name="Normal 39 3 5 7" xfId="19986" xr:uid="{00000000-0005-0000-0000-0000FC1E0000}"/>
    <cellStyle name="Normal 39 3 5_5h_Finance" xfId="6060" xr:uid="{00000000-0005-0000-0000-0000FD1E0000}"/>
    <cellStyle name="Normal 39 3 6" xfId="2571" xr:uid="{00000000-0005-0000-0000-0000FE1E0000}"/>
    <cellStyle name="Normal 39 3 6 2" xfId="10738" xr:uid="{00000000-0005-0000-0000-0000FF1E0000}"/>
    <cellStyle name="Normal 39 3 6_5h_Finance" xfId="6062" xr:uid="{00000000-0005-0000-0000-0000001F0000}"/>
    <cellStyle name="Normal 39 3 7" xfId="8834" xr:uid="{00000000-0005-0000-0000-0000011F0000}"/>
    <cellStyle name="Normal 39 3 8" xfId="12791" xr:uid="{00000000-0005-0000-0000-0000021F0000}"/>
    <cellStyle name="Normal 39 3 9" xfId="14677" xr:uid="{00000000-0005-0000-0000-0000031F0000}"/>
    <cellStyle name="Normal 39 3_5h_Finance" xfId="6049" xr:uid="{00000000-0005-0000-0000-0000041F0000}"/>
    <cellStyle name="Normal 39 4" xfId="796" xr:uid="{00000000-0005-0000-0000-0000051F0000}"/>
    <cellStyle name="Normal 39 4 2" xfId="1618" xr:uid="{00000000-0005-0000-0000-0000061F0000}"/>
    <cellStyle name="Normal 39 4 2 2" xfId="3523" xr:uid="{00000000-0005-0000-0000-0000071F0000}"/>
    <cellStyle name="Normal 39 4 2 2 2" xfId="11690" xr:uid="{00000000-0005-0000-0000-0000081F0000}"/>
    <cellStyle name="Normal 39 4 2 2_5h_Finance" xfId="6065" xr:uid="{00000000-0005-0000-0000-0000091F0000}"/>
    <cellStyle name="Normal 39 4 2 3" xfId="9786" xr:uid="{00000000-0005-0000-0000-00000A1F0000}"/>
    <cellStyle name="Normal 39 4 2 4" xfId="13812" xr:uid="{00000000-0005-0000-0000-00000B1F0000}"/>
    <cellStyle name="Normal 39 4 2 5" xfId="15651" xr:uid="{00000000-0005-0000-0000-00000C1F0000}"/>
    <cellStyle name="Normal 39 4 2 6" xfId="17402" xr:uid="{00000000-0005-0000-0000-00000D1F0000}"/>
    <cellStyle name="Normal 39 4 2 7" xfId="19306" xr:uid="{00000000-0005-0000-0000-00000E1F0000}"/>
    <cellStyle name="Normal 39 4 2_5h_Finance" xfId="6064" xr:uid="{00000000-0005-0000-0000-00000F1F0000}"/>
    <cellStyle name="Normal 39 4 3" xfId="2707" xr:uid="{00000000-0005-0000-0000-0000101F0000}"/>
    <cellStyle name="Normal 39 4 3 2" xfId="10874" xr:uid="{00000000-0005-0000-0000-0000111F0000}"/>
    <cellStyle name="Normal 39 4 3_5h_Finance" xfId="6066" xr:uid="{00000000-0005-0000-0000-0000121F0000}"/>
    <cellStyle name="Normal 39 4 4" xfId="8970" xr:uid="{00000000-0005-0000-0000-0000131F0000}"/>
    <cellStyle name="Normal 39 4 5" xfId="12993" xr:uid="{00000000-0005-0000-0000-0000141F0000}"/>
    <cellStyle name="Normal 39 4 6" xfId="14831" xr:uid="{00000000-0005-0000-0000-0000151F0000}"/>
    <cellStyle name="Normal 39 4 7" xfId="16586" xr:uid="{00000000-0005-0000-0000-0000161F0000}"/>
    <cellStyle name="Normal 39 4 8" xfId="18490" xr:uid="{00000000-0005-0000-0000-0000171F0000}"/>
    <cellStyle name="Normal 39 4_5h_Finance" xfId="6063" xr:uid="{00000000-0005-0000-0000-0000181F0000}"/>
    <cellStyle name="Normal 39 5" xfId="1068" xr:uid="{00000000-0005-0000-0000-0000191F0000}"/>
    <cellStyle name="Normal 39 5 2" xfId="1890" xr:uid="{00000000-0005-0000-0000-00001A1F0000}"/>
    <cellStyle name="Normal 39 5 2 2" xfId="3795" xr:uid="{00000000-0005-0000-0000-00001B1F0000}"/>
    <cellStyle name="Normal 39 5 2 2 2" xfId="11962" xr:uid="{00000000-0005-0000-0000-00001C1F0000}"/>
    <cellStyle name="Normal 39 5 2 2_5h_Finance" xfId="6069" xr:uid="{00000000-0005-0000-0000-00001D1F0000}"/>
    <cellStyle name="Normal 39 5 2 3" xfId="10058" xr:uid="{00000000-0005-0000-0000-00001E1F0000}"/>
    <cellStyle name="Normal 39 5 2 4" xfId="14084" xr:uid="{00000000-0005-0000-0000-00001F1F0000}"/>
    <cellStyle name="Normal 39 5 2 5" xfId="15923" xr:uid="{00000000-0005-0000-0000-0000201F0000}"/>
    <cellStyle name="Normal 39 5 2 6" xfId="17674" xr:uid="{00000000-0005-0000-0000-0000211F0000}"/>
    <cellStyle name="Normal 39 5 2 7" xfId="19578" xr:uid="{00000000-0005-0000-0000-0000221F0000}"/>
    <cellStyle name="Normal 39 5 2_5h_Finance" xfId="6068" xr:uid="{00000000-0005-0000-0000-0000231F0000}"/>
    <cellStyle name="Normal 39 5 3" xfId="2979" xr:uid="{00000000-0005-0000-0000-0000241F0000}"/>
    <cellStyle name="Normal 39 5 3 2" xfId="11146" xr:uid="{00000000-0005-0000-0000-0000251F0000}"/>
    <cellStyle name="Normal 39 5 3_5h_Finance" xfId="6070" xr:uid="{00000000-0005-0000-0000-0000261F0000}"/>
    <cellStyle name="Normal 39 5 4" xfId="9242" xr:uid="{00000000-0005-0000-0000-0000271F0000}"/>
    <cellStyle name="Normal 39 5 5" xfId="13265" xr:uid="{00000000-0005-0000-0000-0000281F0000}"/>
    <cellStyle name="Normal 39 5 6" xfId="15103" xr:uid="{00000000-0005-0000-0000-0000291F0000}"/>
    <cellStyle name="Normal 39 5 7" xfId="16858" xr:uid="{00000000-0005-0000-0000-00002A1F0000}"/>
    <cellStyle name="Normal 39 5 8" xfId="18762" xr:uid="{00000000-0005-0000-0000-00002B1F0000}"/>
    <cellStyle name="Normal 39 5_5h_Finance" xfId="6067" xr:uid="{00000000-0005-0000-0000-00002C1F0000}"/>
    <cellStyle name="Normal 39 6" xfId="1340" xr:uid="{00000000-0005-0000-0000-00002D1F0000}"/>
    <cellStyle name="Normal 39 6 2" xfId="3251" xr:uid="{00000000-0005-0000-0000-00002E1F0000}"/>
    <cellStyle name="Normal 39 6 2 2" xfId="11418" xr:uid="{00000000-0005-0000-0000-00002F1F0000}"/>
    <cellStyle name="Normal 39 6 2_5h_Finance" xfId="6072" xr:uid="{00000000-0005-0000-0000-0000301F0000}"/>
    <cellStyle name="Normal 39 6 3" xfId="9514" xr:uid="{00000000-0005-0000-0000-0000311F0000}"/>
    <cellStyle name="Normal 39 6 4" xfId="13537" xr:uid="{00000000-0005-0000-0000-0000321F0000}"/>
    <cellStyle name="Normal 39 6 5" xfId="15375" xr:uid="{00000000-0005-0000-0000-0000331F0000}"/>
    <cellStyle name="Normal 39 6 6" xfId="17130" xr:uid="{00000000-0005-0000-0000-0000341F0000}"/>
    <cellStyle name="Normal 39 6 7" xfId="19034" xr:uid="{00000000-0005-0000-0000-0000351F0000}"/>
    <cellStyle name="Normal 39 6_5h_Finance" xfId="6071" xr:uid="{00000000-0005-0000-0000-0000361F0000}"/>
    <cellStyle name="Normal 39 7" xfId="2163" xr:uid="{00000000-0005-0000-0000-0000371F0000}"/>
    <cellStyle name="Normal 39 7 2" xfId="4067" xr:uid="{00000000-0005-0000-0000-0000381F0000}"/>
    <cellStyle name="Normal 39 7 2 2" xfId="12234" xr:uid="{00000000-0005-0000-0000-0000391F0000}"/>
    <cellStyle name="Normal 39 7 2_5h_Finance" xfId="6074" xr:uid="{00000000-0005-0000-0000-00003A1F0000}"/>
    <cellStyle name="Normal 39 7 3" xfId="10330" xr:uid="{00000000-0005-0000-0000-00003B1F0000}"/>
    <cellStyle name="Normal 39 7 4" xfId="14356" xr:uid="{00000000-0005-0000-0000-00003C1F0000}"/>
    <cellStyle name="Normal 39 7 5" xfId="16196" xr:uid="{00000000-0005-0000-0000-00003D1F0000}"/>
    <cellStyle name="Normal 39 7 6" xfId="17946" xr:uid="{00000000-0005-0000-0000-00003E1F0000}"/>
    <cellStyle name="Normal 39 7 7" xfId="19850" xr:uid="{00000000-0005-0000-0000-00003F1F0000}"/>
    <cellStyle name="Normal 39 7_5h_Finance" xfId="6073" xr:uid="{00000000-0005-0000-0000-0000401F0000}"/>
    <cellStyle name="Normal 39 8" xfId="447" xr:uid="{00000000-0005-0000-0000-0000411F0000}"/>
    <cellStyle name="Normal 39 8 2" xfId="8698" xr:uid="{00000000-0005-0000-0000-0000421F0000}"/>
    <cellStyle name="Normal 39 8_5h_Finance" xfId="6075" xr:uid="{00000000-0005-0000-0000-0000431F0000}"/>
    <cellStyle name="Normal 39 9" xfId="2435" xr:uid="{00000000-0005-0000-0000-0000441F0000}"/>
    <cellStyle name="Normal 39 9 2" xfId="10602" xr:uid="{00000000-0005-0000-0000-0000451F0000}"/>
    <cellStyle name="Normal 39 9_5h_Finance" xfId="6076" xr:uid="{00000000-0005-0000-0000-0000461F0000}"/>
    <cellStyle name="Normal 39_5h_Finance" xfId="6017" xr:uid="{00000000-0005-0000-0000-0000471F0000}"/>
    <cellStyle name="Normal 4" xfId="8" xr:uid="{00000000-0005-0000-0000-0000481F0000}"/>
    <cellStyle name="Normal 40" xfId="51" xr:uid="{00000000-0005-0000-0000-0000491F0000}"/>
    <cellStyle name="Normal 40 10" xfId="4354" xr:uid="{00000000-0005-0000-0000-00004A1F0000}"/>
    <cellStyle name="Normal 40 10 2" xfId="12521" xr:uid="{00000000-0005-0000-0000-00004B1F0000}"/>
    <cellStyle name="Normal 40 10_5h_Finance" xfId="6078" xr:uid="{00000000-0005-0000-0000-00004C1F0000}"/>
    <cellStyle name="Normal 40 11" xfId="8577" xr:uid="{00000000-0005-0000-0000-00004D1F0000}"/>
    <cellStyle name="Normal 40 12" xfId="12669" xr:uid="{00000000-0005-0000-0000-00004E1F0000}"/>
    <cellStyle name="Normal 40 13" xfId="12959" xr:uid="{00000000-0005-0000-0000-00004F1F0000}"/>
    <cellStyle name="Normal 40 14" xfId="14641" xr:uid="{00000000-0005-0000-0000-0000501F0000}"/>
    <cellStyle name="Normal 40 15" xfId="18233" xr:uid="{00000000-0005-0000-0000-0000511F0000}"/>
    <cellStyle name="Normal 40 16" xfId="323" xr:uid="{00000000-0005-0000-0000-0000521F0000}"/>
    <cellStyle name="Normal 40 2" xfId="119" xr:uid="{00000000-0005-0000-0000-0000531F0000}"/>
    <cellStyle name="Normal 40 2 10" xfId="8645" xr:uid="{00000000-0005-0000-0000-0000541F0000}"/>
    <cellStyle name="Normal 40 2 11" xfId="12737" xr:uid="{00000000-0005-0000-0000-0000551F0000}"/>
    <cellStyle name="Normal 40 2 12" xfId="18301" xr:uid="{00000000-0005-0000-0000-0000561F0000}"/>
    <cellStyle name="Normal 40 2 13" xfId="392" xr:uid="{00000000-0005-0000-0000-0000571F0000}"/>
    <cellStyle name="Normal 40 2 2" xfId="255" xr:uid="{00000000-0005-0000-0000-0000581F0000}"/>
    <cellStyle name="Normal 40 2 2 10" xfId="16533" xr:uid="{00000000-0005-0000-0000-0000591F0000}"/>
    <cellStyle name="Normal 40 2 2 11" xfId="18437" xr:uid="{00000000-0005-0000-0000-00005A1F0000}"/>
    <cellStyle name="Normal 40 2 2 12" xfId="666" xr:uid="{00000000-0005-0000-0000-00005B1F0000}"/>
    <cellStyle name="Normal 40 2 2 2" xfId="1015" xr:uid="{00000000-0005-0000-0000-00005C1F0000}"/>
    <cellStyle name="Normal 40 2 2 2 2" xfId="1837" xr:uid="{00000000-0005-0000-0000-00005D1F0000}"/>
    <cellStyle name="Normal 40 2 2 2 2 2" xfId="3742" xr:uid="{00000000-0005-0000-0000-00005E1F0000}"/>
    <cellStyle name="Normal 40 2 2 2 2 2 2" xfId="11909" xr:uid="{00000000-0005-0000-0000-00005F1F0000}"/>
    <cellStyle name="Normal 40 2 2 2 2 2_5h_Finance" xfId="6083" xr:uid="{00000000-0005-0000-0000-0000601F0000}"/>
    <cellStyle name="Normal 40 2 2 2 2 3" xfId="10005" xr:uid="{00000000-0005-0000-0000-0000611F0000}"/>
    <cellStyle name="Normal 40 2 2 2 2 4" xfId="14031" xr:uid="{00000000-0005-0000-0000-0000621F0000}"/>
    <cellStyle name="Normal 40 2 2 2 2 5" xfId="15870" xr:uid="{00000000-0005-0000-0000-0000631F0000}"/>
    <cellStyle name="Normal 40 2 2 2 2 6" xfId="17621" xr:uid="{00000000-0005-0000-0000-0000641F0000}"/>
    <cellStyle name="Normal 40 2 2 2 2 7" xfId="19525" xr:uid="{00000000-0005-0000-0000-0000651F0000}"/>
    <cellStyle name="Normal 40 2 2 2 2_5h_Finance" xfId="6082" xr:uid="{00000000-0005-0000-0000-0000661F0000}"/>
    <cellStyle name="Normal 40 2 2 2 3" xfId="2926" xr:uid="{00000000-0005-0000-0000-0000671F0000}"/>
    <cellStyle name="Normal 40 2 2 2 3 2" xfId="11093" xr:uid="{00000000-0005-0000-0000-0000681F0000}"/>
    <cellStyle name="Normal 40 2 2 2 3_5h_Finance" xfId="6084" xr:uid="{00000000-0005-0000-0000-0000691F0000}"/>
    <cellStyle name="Normal 40 2 2 2 4" xfId="9189" xr:uid="{00000000-0005-0000-0000-00006A1F0000}"/>
    <cellStyle name="Normal 40 2 2 2 5" xfId="13212" xr:uid="{00000000-0005-0000-0000-00006B1F0000}"/>
    <cellStyle name="Normal 40 2 2 2 6" xfId="15050" xr:uid="{00000000-0005-0000-0000-00006C1F0000}"/>
    <cellStyle name="Normal 40 2 2 2 7" xfId="16805" xr:uid="{00000000-0005-0000-0000-00006D1F0000}"/>
    <cellStyle name="Normal 40 2 2 2 8" xfId="18709" xr:uid="{00000000-0005-0000-0000-00006E1F0000}"/>
    <cellStyle name="Normal 40 2 2 2_5h_Finance" xfId="6081" xr:uid="{00000000-0005-0000-0000-00006F1F0000}"/>
    <cellStyle name="Normal 40 2 2 3" xfId="1287" xr:uid="{00000000-0005-0000-0000-0000701F0000}"/>
    <cellStyle name="Normal 40 2 2 3 2" xfId="2109" xr:uid="{00000000-0005-0000-0000-0000711F0000}"/>
    <cellStyle name="Normal 40 2 2 3 2 2" xfId="4014" xr:uid="{00000000-0005-0000-0000-0000721F0000}"/>
    <cellStyle name="Normal 40 2 2 3 2 2 2" xfId="12181" xr:uid="{00000000-0005-0000-0000-0000731F0000}"/>
    <cellStyle name="Normal 40 2 2 3 2 2_5h_Finance" xfId="6087" xr:uid="{00000000-0005-0000-0000-0000741F0000}"/>
    <cellStyle name="Normal 40 2 2 3 2 3" xfId="10277" xr:uid="{00000000-0005-0000-0000-0000751F0000}"/>
    <cellStyle name="Normal 40 2 2 3 2 4" xfId="14303" xr:uid="{00000000-0005-0000-0000-0000761F0000}"/>
    <cellStyle name="Normal 40 2 2 3 2 5" xfId="16142" xr:uid="{00000000-0005-0000-0000-0000771F0000}"/>
    <cellStyle name="Normal 40 2 2 3 2 6" xfId="17893" xr:uid="{00000000-0005-0000-0000-0000781F0000}"/>
    <cellStyle name="Normal 40 2 2 3 2 7" xfId="19797" xr:uid="{00000000-0005-0000-0000-0000791F0000}"/>
    <cellStyle name="Normal 40 2 2 3 2_5h_Finance" xfId="6086" xr:uid="{00000000-0005-0000-0000-00007A1F0000}"/>
    <cellStyle name="Normal 40 2 2 3 3" xfId="3198" xr:uid="{00000000-0005-0000-0000-00007B1F0000}"/>
    <cellStyle name="Normal 40 2 2 3 3 2" xfId="11365" xr:uid="{00000000-0005-0000-0000-00007C1F0000}"/>
    <cellStyle name="Normal 40 2 2 3 3_5h_Finance" xfId="6088" xr:uid="{00000000-0005-0000-0000-00007D1F0000}"/>
    <cellStyle name="Normal 40 2 2 3 4" xfId="9461" xr:uid="{00000000-0005-0000-0000-00007E1F0000}"/>
    <cellStyle name="Normal 40 2 2 3 5" xfId="13484" xr:uid="{00000000-0005-0000-0000-00007F1F0000}"/>
    <cellStyle name="Normal 40 2 2 3 6" xfId="15322" xr:uid="{00000000-0005-0000-0000-0000801F0000}"/>
    <cellStyle name="Normal 40 2 2 3 7" xfId="17077" xr:uid="{00000000-0005-0000-0000-0000811F0000}"/>
    <cellStyle name="Normal 40 2 2 3 8" xfId="18981" xr:uid="{00000000-0005-0000-0000-0000821F0000}"/>
    <cellStyle name="Normal 40 2 2 3_5h_Finance" xfId="6085" xr:uid="{00000000-0005-0000-0000-0000831F0000}"/>
    <cellStyle name="Normal 40 2 2 4" xfId="1559" xr:uid="{00000000-0005-0000-0000-0000841F0000}"/>
    <cellStyle name="Normal 40 2 2 4 2" xfId="3470" xr:uid="{00000000-0005-0000-0000-0000851F0000}"/>
    <cellStyle name="Normal 40 2 2 4 2 2" xfId="11637" xr:uid="{00000000-0005-0000-0000-0000861F0000}"/>
    <cellStyle name="Normal 40 2 2 4 2_5h_Finance" xfId="6090" xr:uid="{00000000-0005-0000-0000-0000871F0000}"/>
    <cellStyle name="Normal 40 2 2 4 3" xfId="9733" xr:uid="{00000000-0005-0000-0000-0000881F0000}"/>
    <cellStyle name="Normal 40 2 2 4 4" xfId="13756" xr:uid="{00000000-0005-0000-0000-0000891F0000}"/>
    <cellStyle name="Normal 40 2 2 4 5" xfId="15594" xr:uid="{00000000-0005-0000-0000-00008A1F0000}"/>
    <cellStyle name="Normal 40 2 2 4 6" xfId="17349" xr:uid="{00000000-0005-0000-0000-00008B1F0000}"/>
    <cellStyle name="Normal 40 2 2 4 7" xfId="19253" xr:uid="{00000000-0005-0000-0000-00008C1F0000}"/>
    <cellStyle name="Normal 40 2 2 4_5h_Finance" xfId="6089" xr:uid="{00000000-0005-0000-0000-00008D1F0000}"/>
    <cellStyle name="Normal 40 2 2 5" xfId="2382" xr:uid="{00000000-0005-0000-0000-00008E1F0000}"/>
    <cellStyle name="Normal 40 2 2 5 2" xfId="4286" xr:uid="{00000000-0005-0000-0000-00008F1F0000}"/>
    <cellStyle name="Normal 40 2 2 5 2 2" xfId="12453" xr:uid="{00000000-0005-0000-0000-0000901F0000}"/>
    <cellStyle name="Normal 40 2 2 5 2_5h_Finance" xfId="6092" xr:uid="{00000000-0005-0000-0000-0000911F0000}"/>
    <cellStyle name="Normal 40 2 2 5 3" xfId="10549" xr:uid="{00000000-0005-0000-0000-0000921F0000}"/>
    <cellStyle name="Normal 40 2 2 5 4" xfId="14575" xr:uid="{00000000-0005-0000-0000-0000931F0000}"/>
    <cellStyle name="Normal 40 2 2 5 5" xfId="16415" xr:uid="{00000000-0005-0000-0000-0000941F0000}"/>
    <cellStyle name="Normal 40 2 2 5 6" xfId="18165" xr:uid="{00000000-0005-0000-0000-0000951F0000}"/>
    <cellStyle name="Normal 40 2 2 5 7" xfId="20069" xr:uid="{00000000-0005-0000-0000-0000961F0000}"/>
    <cellStyle name="Normal 40 2 2 5_5h_Finance" xfId="6091" xr:uid="{00000000-0005-0000-0000-0000971F0000}"/>
    <cellStyle name="Normal 40 2 2 6" xfId="2654" xr:uid="{00000000-0005-0000-0000-0000981F0000}"/>
    <cellStyle name="Normal 40 2 2 6 2" xfId="10821" xr:uid="{00000000-0005-0000-0000-0000991F0000}"/>
    <cellStyle name="Normal 40 2 2 6_5h_Finance" xfId="6093" xr:uid="{00000000-0005-0000-0000-00009A1F0000}"/>
    <cellStyle name="Normal 40 2 2 7" xfId="8917" xr:uid="{00000000-0005-0000-0000-00009B1F0000}"/>
    <cellStyle name="Normal 40 2 2 8" xfId="12874" xr:uid="{00000000-0005-0000-0000-00009C1F0000}"/>
    <cellStyle name="Normal 40 2 2 9" xfId="14760" xr:uid="{00000000-0005-0000-0000-00009D1F0000}"/>
    <cellStyle name="Normal 40 2 2_5h_Finance" xfId="6080" xr:uid="{00000000-0005-0000-0000-00009E1F0000}"/>
    <cellStyle name="Normal 40 2 3" xfId="879" xr:uid="{00000000-0005-0000-0000-00009F1F0000}"/>
    <cellStyle name="Normal 40 2 3 2" xfId="1701" xr:uid="{00000000-0005-0000-0000-0000A01F0000}"/>
    <cellStyle name="Normal 40 2 3 2 2" xfId="3606" xr:uid="{00000000-0005-0000-0000-0000A11F0000}"/>
    <cellStyle name="Normal 40 2 3 2 2 2" xfId="11773" xr:uid="{00000000-0005-0000-0000-0000A21F0000}"/>
    <cellStyle name="Normal 40 2 3 2 2_5h_Finance" xfId="6096" xr:uid="{00000000-0005-0000-0000-0000A31F0000}"/>
    <cellStyle name="Normal 40 2 3 2 3" xfId="9869" xr:uid="{00000000-0005-0000-0000-0000A41F0000}"/>
    <cellStyle name="Normal 40 2 3 2 4" xfId="13895" xr:uid="{00000000-0005-0000-0000-0000A51F0000}"/>
    <cellStyle name="Normal 40 2 3 2 5" xfId="15734" xr:uid="{00000000-0005-0000-0000-0000A61F0000}"/>
    <cellStyle name="Normal 40 2 3 2 6" xfId="17485" xr:uid="{00000000-0005-0000-0000-0000A71F0000}"/>
    <cellStyle name="Normal 40 2 3 2 7" xfId="19389" xr:uid="{00000000-0005-0000-0000-0000A81F0000}"/>
    <cellStyle name="Normal 40 2 3 2_5h_Finance" xfId="6095" xr:uid="{00000000-0005-0000-0000-0000A91F0000}"/>
    <cellStyle name="Normal 40 2 3 3" xfId="2790" xr:uid="{00000000-0005-0000-0000-0000AA1F0000}"/>
    <cellStyle name="Normal 40 2 3 3 2" xfId="10957" xr:uid="{00000000-0005-0000-0000-0000AB1F0000}"/>
    <cellStyle name="Normal 40 2 3 3_5h_Finance" xfId="6097" xr:uid="{00000000-0005-0000-0000-0000AC1F0000}"/>
    <cellStyle name="Normal 40 2 3 4" xfId="9053" xr:uid="{00000000-0005-0000-0000-0000AD1F0000}"/>
    <cellStyle name="Normal 40 2 3 5" xfId="13076" xr:uid="{00000000-0005-0000-0000-0000AE1F0000}"/>
    <cellStyle name="Normal 40 2 3 6" xfId="14914" xr:uid="{00000000-0005-0000-0000-0000AF1F0000}"/>
    <cellStyle name="Normal 40 2 3 7" xfId="16669" xr:uid="{00000000-0005-0000-0000-0000B01F0000}"/>
    <cellStyle name="Normal 40 2 3 8" xfId="18573" xr:uid="{00000000-0005-0000-0000-0000B11F0000}"/>
    <cellStyle name="Normal 40 2 3_5h_Finance" xfId="6094" xr:uid="{00000000-0005-0000-0000-0000B21F0000}"/>
    <cellStyle name="Normal 40 2 4" xfId="1151" xr:uid="{00000000-0005-0000-0000-0000B31F0000}"/>
    <cellStyle name="Normal 40 2 4 2" xfId="1973" xr:uid="{00000000-0005-0000-0000-0000B41F0000}"/>
    <cellStyle name="Normal 40 2 4 2 2" xfId="3878" xr:uid="{00000000-0005-0000-0000-0000B51F0000}"/>
    <cellStyle name="Normal 40 2 4 2 2 2" xfId="12045" xr:uid="{00000000-0005-0000-0000-0000B61F0000}"/>
    <cellStyle name="Normal 40 2 4 2 2_5h_Finance" xfId="6100" xr:uid="{00000000-0005-0000-0000-0000B71F0000}"/>
    <cellStyle name="Normal 40 2 4 2 3" xfId="10141" xr:uid="{00000000-0005-0000-0000-0000B81F0000}"/>
    <cellStyle name="Normal 40 2 4 2 4" xfId="14167" xr:uid="{00000000-0005-0000-0000-0000B91F0000}"/>
    <cellStyle name="Normal 40 2 4 2 5" xfId="16006" xr:uid="{00000000-0005-0000-0000-0000BA1F0000}"/>
    <cellStyle name="Normal 40 2 4 2 6" xfId="17757" xr:uid="{00000000-0005-0000-0000-0000BB1F0000}"/>
    <cellStyle name="Normal 40 2 4 2 7" xfId="19661" xr:uid="{00000000-0005-0000-0000-0000BC1F0000}"/>
    <cellStyle name="Normal 40 2 4 2_5h_Finance" xfId="6099" xr:uid="{00000000-0005-0000-0000-0000BD1F0000}"/>
    <cellStyle name="Normal 40 2 4 3" xfId="3062" xr:uid="{00000000-0005-0000-0000-0000BE1F0000}"/>
    <cellStyle name="Normal 40 2 4 3 2" xfId="11229" xr:uid="{00000000-0005-0000-0000-0000BF1F0000}"/>
    <cellStyle name="Normal 40 2 4 3_5h_Finance" xfId="6101" xr:uid="{00000000-0005-0000-0000-0000C01F0000}"/>
    <cellStyle name="Normal 40 2 4 4" xfId="9325" xr:uid="{00000000-0005-0000-0000-0000C11F0000}"/>
    <cellStyle name="Normal 40 2 4 5" xfId="13348" xr:uid="{00000000-0005-0000-0000-0000C21F0000}"/>
    <cellStyle name="Normal 40 2 4 6" xfId="15186" xr:uid="{00000000-0005-0000-0000-0000C31F0000}"/>
    <cellStyle name="Normal 40 2 4 7" xfId="16941" xr:uid="{00000000-0005-0000-0000-0000C41F0000}"/>
    <cellStyle name="Normal 40 2 4 8" xfId="18845" xr:uid="{00000000-0005-0000-0000-0000C51F0000}"/>
    <cellStyle name="Normal 40 2 4_5h_Finance" xfId="6098" xr:uid="{00000000-0005-0000-0000-0000C61F0000}"/>
    <cellStyle name="Normal 40 2 5" xfId="1423" xr:uid="{00000000-0005-0000-0000-0000C71F0000}"/>
    <cellStyle name="Normal 40 2 5 2" xfId="3334" xr:uid="{00000000-0005-0000-0000-0000C81F0000}"/>
    <cellStyle name="Normal 40 2 5 2 2" xfId="11501" xr:uid="{00000000-0005-0000-0000-0000C91F0000}"/>
    <cellStyle name="Normal 40 2 5 2_5h_Finance" xfId="6103" xr:uid="{00000000-0005-0000-0000-0000CA1F0000}"/>
    <cellStyle name="Normal 40 2 5 3" xfId="9597" xr:uid="{00000000-0005-0000-0000-0000CB1F0000}"/>
    <cellStyle name="Normal 40 2 5 4" xfId="13620" xr:uid="{00000000-0005-0000-0000-0000CC1F0000}"/>
    <cellStyle name="Normal 40 2 5 5" xfId="15458" xr:uid="{00000000-0005-0000-0000-0000CD1F0000}"/>
    <cellStyle name="Normal 40 2 5 6" xfId="17213" xr:uid="{00000000-0005-0000-0000-0000CE1F0000}"/>
    <cellStyle name="Normal 40 2 5 7" xfId="19117" xr:uid="{00000000-0005-0000-0000-0000CF1F0000}"/>
    <cellStyle name="Normal 40 2 5_5h_Finance" xfId="6102" xr:uid="{00000000-0005-0000-0000-0000D01F0000}"/>
    <cellStyle name="Normal 40 2 6" xfId="2246" xr:uid="{00000000-0005-0000-0000-0000D11F0000}"/>
    <cellStyle name="Normal 40 2 6 2" xfId="4150" xr:uid="{00000000-0005-0000-0000-0000D21F0000}"/>
    <cellStyle name="Normal 40 2 6 2 2" xfId="12317" xr:uid="{00000000-0005-0000-0000-0000D31F0000}"/>
    <cellStyle name="Normal 40 2 6 2_5h_Finance" xfId="6105" xr:uid="{00000000-0005-0000-0000-0000D41F0000}"/>
    <cellStyle name="Normal 40 2 6 3" xfId="10413" xr:uid="{00000000-0005-0000-0000-0000D51F0000}"/>
    <cellStyle name="Normal 40 2 6 4" xfId="14439" xr:uid="{00000000-0005-0000-0000-0000D61F0000}"/>
    <cellStyle name="Normal 40 2 6 5" xfId="16279" xr:uid="{00000000-0005-0000-0000-0000D71F0000}"/>
    <cellStyle name="Normal 40 2 6 6" xfId="18029" xr:uid="{00000000-0005-0000-0000-0000D81F0000}"/>
    <cellStyle name="Normal 40 2 6 7" xfId="19933" xr:uid="{00000000-0005-0000-0000-0000D91F0000}"/>
    <cellStyle name="Normal 40 2 6_5h_Finance" xfId="6104" xr:uid="{00000000-0005-0000-0000-0000DA1F0000}"/>
    <cellStyle name="Normal 40 2 7" xfId="530" xr:uid="{00000000-0005-0000-0000-0000DB1F0000}"/>
    <cellStyle name="Normal 40 2 7 2" xfId="8781" xr:uid="{00000000-0005-0000-0000-0000DC1F0000}"/>
    <cellStyle name="Normal 40 2 7_5h_Finance" xfId="6106" xr:uid="{00000000-0005-0000-0000-0000DD1F0000}"/>
    <cellStyle name="Normal 40 2 8" xfId="2518" xr:uid="{00000000-0005-0000-0000-0000DE1F0000}"/>
    <cellStyle name="Normal 40 2 8 2" xfId="10685" xr:uid="{00000000-0005-0000-0000-0000DF1F0000}"/>
    <cellStyle name="Normal 40 2 8_5h_Finance" xfId="6107" xr:uid="{00000000-0005-0000-0000-0000E01F0000}"/>
    <cellStyle name="Normal 40 2 9" xfId="4422" xr:uid="{00000000-0005-0000-0000-0000E11F0000}"/>
    <cellStyle name="Normal 40 2 9 2" xfId="12589" xr:uid="{00000000-0005-0000-0000-0000E21F0000}"/>
    <cellStyle name="Normal 40 2 9_5h_Finance" xfId="6108" xr:uid="{00000000-0005-0000-0000-0000E31F0000}"/>
    <cellStyle name="Normal 40 2_5h_Finance" xfId="6079" xr:uid="{00000000-0005-0000-0000-0000E41F0000}"/>
    <cellStyle name="Normal 40 3" xfId="187" xr:uid="{00000000-0005-0000-0000-0000E51F0000}"/>
    <cellStyle name="Normal 40 3 10" xfId="16465" xr:uid="{00000000-0005-0000-0000-0000E61F0000}"/>
    <cellStyle name="Normal 40 3 11" xfId="18369" xr:uid="{00000000-0005-0000-0000-0000E71F0000}"/>
    <cellStyle name="Normal 40 3 12" xfId="598" xr:uid="{00000000-0005-0000-0000-0000E81F0000}"/>
    <cellStyle name="Normal 40 3 2" xfId="947" xr:uid="{00000000-0005-0000-0000-0000E91F0000}"/>
    <cellStyle name="Normal 40 3 2 2" xfId="1769" xr:uid="{00000000-0005-0000-0000-0000EA1F0000}"/>
    <cellStyle name="Normal 40 3 2 2 2" xfId="3674" xr:uid="{00000000-0005-0000-0000-0000EB1F0000}"/>
    <cellStyle name="Normal 40 3 2 2 2 2" xfId="11841" xr:uid="{00000000-0005-0000-0000-0000EC1F0000}"/>
    <cellStyle name="Normal 40 3 2 2 2_5h_Finance" xfId="6112" xr:uid="{00000000-0005-0000-0000-0000ED1F0000}"/>
    <cellStyle name="Normal 40 3 2 2 3" xfId="9937" xr:uid="{00000000-0005-0000-0000-0000EE1F0000}"/>
    <cellStyle name="Normal 40 3 2 2 4" xfId="13963" xr:uid="{00000000-0005-0000-0000-0000EF1F0000}"/>
    <cellStyle name="Normal 40 3 2 2 5" xfId="15802" xr:uid="{00000000-0005-0000-0000-0000F01F0000}"/>
    <cellStyle name="Normal 40 3 2 2 6" xfId="17553" xr:uid="{00000000-0005-0000-0000-0000F11F0000}"/>
    <cellStyle name="Normal 40 3 2 2 7" xfId="19457" xr:uid="{00000000-0005-0000-0000-0000F21F0000}"/>
    <cellStyle name="Normal 40 3 2 2_5h_Finance" xfId="6111" xr:uid="{00000000-0005-0000-0000-0000F31F0000}"/>
    <cellStyle name="Normal 40 3 2 3" xfId="2858" xr:uid="{00000000-0005-0000-0000-0000F41F0000}"/>
    <cellStyle name="Normal 40 3 2 3 2" xfId="11025" xr:uid="{00000000-0005-0000-0000-0000F51F0000}"/>
    <cellStyle name="Normal 40 3 2 3_5h_Finance" xfId="6113" xr:uid="{00000000-0005-0000-0000-0000F61F0000}"/>
    <cellStyle name="Normal 40 3 2 4" xfId="9121" xr:uid="{00000000-0005-0000-0000-0000F71F0000}"/>
    <cellStyle name="Normal 40 3 2 5" xfId="13144" xr:uid="{00000000-0005-0000-0000-0000F81F0000}"/>
    <cellStyle name="Normal 40 3 2 6" xfId="14982" xr:uid="{00000000-0005-0000-0000-0000F91F0000}"/>
    <cellStyle name="Normal 40 3 2 7" xfId="16737" xr:uid="{00000000-0005-0000-0000-0000FA1F0000}"/>
    <cellStyle name="Normal 40 3 2 8" xfId="18641" xr:uid="{00000000-0005-0000-0000-0000FB1F0000}"/>
    <cellStyle name="Normal 40 3 2_5h_Finance" xfId="6110" xr:uid="{00000000-0005-0000-0000-0000FC1F0000}"/>
    <cellStyle name="Normal 40 3 3" xfId="1219" xr:uid="{00000000-0005-0000-0000-0000FD1F0000}"/>
    <cellStyle name="Normal 40 3 3 2" xfId="2041" xr:uid="{00000000-0005-0000-0000-0000FE1F0000}"/>
    <cellStyle name="Normal 40 3 3 2 2" xfId="3946" xr:uid="{00000000-0005-0000-0000-0000FF1F0000}"/>
    <cellStyle name="Normal 40 3 3 2 2 2" xfId="12113" xr:uid="{00000000-0005-0000-0000-000000200000}"/>
    <cellStyle name="Normal 40 3 3 2 2_5h_Finance" xfId="6116" xr:uid="{00000000-0005-0000-0000-000001200000}"/>
    <cellStyle name="Normal 40 3 3 2 3" xfId="10209" xr:uid="{00000000-0005-0000-0000-000002200000}"/>
    <cellStyle name="Normal 40 3 3 2 4" xfId="14235" xr:uid="{00000000-0005-0000-0000-000003200000}"/>
    <cellStyle name="Normal 40 3 3 2 5" xfId="16074" xr:uid="{00000000-0005-0000-0000-000004200000}"/>
    <cellStyle name="Normal 40 3 3 2 6" xfId="17825" xr:uid="{00000000-0005-0000-0000-000005200000}"/>
    <cellStyle name="Normal 40 3 3 2 7" xfId="19729" xr:uid="{00000000-0005-0000-0000-000006200000}"/>
    <cellStyle name="Normal 40 3 3 2_5h_Finance" xfId="6115" xr:uid="{00000000-0005-0000-0000-000007200000}"/>
    <cellStyle name="Normal 40 3 3 3" xfId="3130" xr:uid="{00000000-0005-0000-0000-000008200000}"/>
    <cellStyle name="Normal 40 3 3 3 2" xfId="11297" xr:uid="{00000000-0005-0000-0000-000009200000}"/>
    <cellStyle name="Normal 40 3 3 3_5h_Finance" xfId="6117" xr:uid="{00000000-0005-0000-0000-00000A200000}"/>
    <cellStyle name="Normal 40 3 3 4" xfId="9393" xr:uid="{00000000-0005-0000-0000-00000B200000}"/>
    <cellStyle name="Normal 40 3 3 5" xfId="13416" xr:uid="{00000000-0005-0000-0000-00000C200000}"/>
    <cellStyle name="Normal 40 3 3 6" xfId="15254" xr:uid="{00000000-0005-0000-0000-00000D200000}"/>
    <cellStyle name="Normal 40 3 3 7" xfId="17009" xr:uid="{00000000-0005-0000-0000-00000E200000}"/>
    <cellStyle name="Normal 40 3 3 8" xfId="18913" xr:uid="{00000000-0005-0000-0000-00000F200000}"/>
    <cellStyle name="Normal 40 3 3_5h_Finance" xfId="6114" xr:uid="{00000000-0005-0000-0000-000010200000}"/>
    <cellStyle name="Normal 40 3 4" xfId="1491" xr:uid="{00000000-0005-0000-0000-000011200000}"/>
    <cellStyle name="Normal 40 3 4 2" xfId="3402" xr:uid="{00000000-0005-0000-0000-000012200000}"/>
    <cellStyle name="Normal 40 3 4 2 2" xfId="11569" xr:uid="{00000000-0005-0000-0000-000013200000}"/>
    <cellStyle name="Normal 40 3 4 2_5h_Finance" xfId="6119" xr:uid="{00000000-0005-0000-0000-000014200000}"/>
    <cellStyle name="Normal 40 3 4 3" xfId="9665" xr:uid="{00000000-0005-0000-0000-000015200000}"/>
    <cellStyle name="Normal 40 3 4 4" xfId="13688" xr:uid="{00000000-0005-0000-0000-000016200000}"/>
    <cellStyle name="Normal 40 3 4 5" xfId="15526" xr:uid="{00000000-0005-0000-0000-000017200000}"/>
    <cellStyle name="Normal 40 3 4 6" xfId="17281" xr:uid="{00000000-0005-0000-0000-000018200000}"/>
    <cellStyle name="Normal 40 3 4 7" xfId="19185" xr:uid="{00000000-0005-0000-0000-000019200000}"/>
    <cellStyle name="Normal 40 3 4_5h_Finance" xfId="6118" xr:uid="{00000000-0005-0000-0000-00001A200000}"/>
    <cellStyle name="Normal 40 3 5" xfId="2314" xr:uid="{00000000-0005-0000-0000-00001B200000}"/>
    <cellStyle name="Normal 40 3 5 2" xfId="4218" xr:uid="{00000000-0005-0000-0000-00001C200000}"/>
    <cellStyle name="Normal 40 3 5 2 2" xfId="12385" xr:uid="{00000000-0005-0000-0000-00001D200000}"/>
    <cellStyle name="Normal 40 3 5 2_5h_Finance" xfId="6121" xr:uid="{00000000-0005-0000-0000-00001E200000}"/>
    <cellStyle name="Normal 40 3 5 3" xfId="10481" xr:uid="{00000000-0005-0000-0000-00001F200000}"/>
    <cellStyle name="Normal 40 3 5 4" xfId="14507" xr:uid="{00000000-0005-0000-0000-000020200000}"/>
    <cellStyle name="Normal 40 3 5 5" xfId="16347" xr:uid="{00000000-0005-0000-0000-000021200000}"/>
    <cellStyle name="Normal 40 3 5 6" xfId="18097" xr:uid="{00000000-0005-0000-0000-000022200000}"/>
    <cellStyle name="Normal 40 3 5 7" xfId="20001" xr:uid="{00000000-0005-0000-0000-000023200000}"/>
    <cellStyle name="Normal 40 3 5_5h_Finance" xfId="6120" xr:uid="{00000000-0005-0000-0000-000024200000}"/>
    <cellStyle name="Normal 40 3 6" xfId="2586" xr:uid="{00000000-0005-0000-0000-000025200000}"/>
    <cellStyle name="Normal 40 3 6 2" xfId="10753" xr:uid="{00000000-0005-0000-0000-000026200000}"/>
    <cellStyle name="Normal 40 3 6_5h_Finance" xfId="6122" xr:uid="{00000000-0005-0000-0000-000027200000}"/>
    <cellStyle name="Normal 40 3 7" xfId="8849" xr:uid="{00000000-0005-0000-0000-000028200000}"/>
    <cellStyle name="Normal 40 3 8" xfId="12806" xr:uid="{00000000-0005-0000-0000-000029200000}"/>
    <cellStyle name="Normal 40 3 9" xfId="14692" xr:uid="{00000000-0005-0000-0000-00002A200000}"/>
    <cellStyle name="Normal 40 3_5h_Finance" xfId="6109" xr:uid="{00000000-0005-0000-0000-00002B200000}"/>
    <cellStyle name="Normal 40 4" xfId="811" xr:uid="{00000000-0005-0000-0000-00002C200000}"/>
    <cellStyle name="Normal 40 4 2" xfId="1633" xr:uid="{00000000-0005-0000-0000-00002D200000}"/>
    <cellStyle name="Normal 40 4 2 2" xfId="3538" xr:uid="{00000000-0005-0000-0000-00002E200000}"/>
    <cellStyle name="Normal 40 4 2 2 2" xfId="11705" xr:uid="{00000000-0005-0000-0000-00002F200000}"/>
    <cellStyle name="Normal 40 4 2 2_5h_Finance" xfId="6125" xr:uid="{00000000-0005-0000-0000-000030200000}"/>
    <cellStyle name="Normal 40 4 2 3" xfId="9801" xr:uid="{00000000-0005-0000-0000-000031200000}"/>
    <cellStyle name="Normal 40 4 2 4" xfId="13827" xr:uid="{00000000-0005-0000-0000-000032200000}"/>
    <cellStyle name="Normal 40 4 2 5" xfId="15666" xr:uid="{00000000-0005-0000-0000-000033200000}"/>
    <cellStyle name="Normal 40 4 2 6" xfId="17417" xr:uid="{00000000-0005-0000-0000-000034200000}"/>
    <cellStyle name="Normal 40 4 2 7" xfId="19321" xr:uid="{00000000-0005-0000-0000-000035200000}"/>
    <cellStyle name="Normal 40 4 2_5h_Finance" xfId="6124" xr:uid="{00000000-0005-0000-0000-000036200000}"/>
    <cellStyle name="Normal 40 4 3" xfId="2722" xr:uid="{00000000-0005-0000-0000-000037200000}"/>
    <cellStyle name="Normal 40 4 3 2" xfId="10889" xr:uid="{00000000-0005-0000-0000-000038200000}"/>
    <cellStyle name="Normal 40 4 3_5h_Finance" xfId="6126" xr:uid="{00000000-0005-0000-0000-000039200000}"/>
    <cellStyle name="Normal 40 4 4" xfId="8985" xr:uid="{00000000-0005-0000-0000-00003A200000}"/>
    <cellStyle name="Normal 40 4 5" xfId="13008" xr:uid="{00000000-0005-0000-0000-00003B200000}"/>
    <cellStyle name="Normal 40 4 6" xfId="14846" xr:uid="{00000000-0005-0000-0000-00003C200000}"/>
    <cellStyle name="Normal 40 4 7" xfId="16601" xr:uid="{00000000-0005-0000-0000-00003D200000}"/>
    <cellStyle name="Normal 40 4 8" xfId="18505" xr:uid="{00000000-0005-0000-0000-00003E200000}"/>
    <cellStyle name="Normal 40 4_5h_Finance" xfId="6123" xr:uid="{00000000-0005-0000-0000-00003F200000}"/>
    <cellStyle name="Normal 40 5" xfId="1083" xr:uid="{00000000-0005-0000-0000-000040200000}"/>
    <cellStyle name="Normal 40 5 2" xfId="1905" xr:uid="{00000000-0005-0000-0000-000041200000}"/>
    <cellStyle name="Normal 40 5 2 2" xfId="3810" xr:uid="{00000000-0005-0000-0000-000042200000}"/>
    <cellStyle name="Normal 40 5 2 2 2" xfId="11977" xr:uid="{00000000-0005-0000-0000-000043200000}"/>
    <cellStyle name="Normal 40 5 2 2_5h_Finance" xfId="6129" xr:uid="{00000000-0005-0000-0000-000044200000}"/>
    <cellStyle name="Normal 40 5 2 3" xfId="10073" xr:uid="{00000000-0005-0000-0000-000045200000}"/>
    <cellStyle name="Normal 40 5 2 4" xfId="14099" xr:uid="{00000000-0005-0000-0000-000046200000}"/>
    <cellStyle name="Normal 40 5 2 5" xfId="15938" xr:uid="{00000000-0005-0000-0000-000047200000}"/>
    <cellStyle name="Normal 40 5 2 6" xfId="17689" xr:uid="{00000000-0005-0000-0000-000048200000}"/>
    <cellStyle name="Normal 40 5 2 7" xfId="19593" xr:uid="{00000000-0005-0000-0000-000049200000}"/>
    <cellStyle name="Normal 40 5 2_5h_Finance" xfId="6128" xr:uid="{00000000-0005-0000-0000-00004A200000}"/>
    <cellStyle name="Normal 40 5 3" xfId="2994" xr:uid="{00000000-0005-0000-0000-00004B200000}"/>
    <cellStyle name="Normal 40 5 3 2" xfId="11161" xr:uid="{00000000-0005-0000-0000-00004C200000}"/>
    <cellStyle name="Normal 40 5 3_5h_Finance" xfId="6130" xr:uid="{00000000-0005-0000-0000-00004D200000}"/>
    <cellStyle name="Normal 40 5 4" xfId="9257" xr:uid="{00000000-0005-0000-0000-00004E200000}"/>
    <cellStyle name="Normal 40 5 5" xfId="13280" xr:uid="{00000000-0005-0000-0000-00004F200000}"/>
    <cellStyle name="Normal 40 5 6" xfId="15118" xr:uid="{00000000-0005-0000-0000-000050200000}"/>
    <cellStyle name="Normal 40 5 7" xfId="16873" xr:uid="{00000000-0005-0000-0000-000051200000}"/>
    <cellStyle name="Normal 40 5 8" xfId="18777" xr:uid="{00000000-0005-0000-0000-000052200000}"/>
    <cellStyle name="Normal 40 5_5h_Finance" xfId="6127" xr:uid="{00000000-0005-0000-0000-000053200000}"/>
    <cellStyle name="Normal 40 6" xfId="1355" xr:uid="{00000000-0005-0000-0000-000054200000}"/>
    <cellStyle name="Normal 40 6 2" xfId="3266" xr:uid="{00000000-0005-0000-0000-000055200000}"/>
    <cellStyle name="Normal 40 6 2 2" xfId="11433" xr:uid="{00000000-0005-0000-0000-000056200000}"/>
    <cellStyle name="Normal 40 6 2_5h_Finance" xfId="6132" xr:uid="{00000000-0005-0000-0000-000057200000}"/>
    <cellStyle name="Normal 40 6 3" xfId="9529" xr:uid="{00000000-0005-0000-0000-000058200000}"/>
    <cellStyle name="Normal 40 6 4" xfId="13552" xr:uid="{00000000-0005-0000-0000-000059200000}"/>
    <cellStyle name="Normal 40 6 5" xfId="15390" xr:uid="{00000000-0005-0000-0000-00005A200000}"/>
    <cellStyle name="Normal 40 6 6" xfId="17145" xr:uid="{00000000-0005-0000-0000-00005B200000}"/>
    <cellStyle name="Normal 40 6 7" xfId="19049" xr:uid="{00000000-0005-0000-0000-00005C200000}"/>
    <cellStyle name="Normal 40 6_5h_Finance" xfId="6131" xr:uid="{00000000-0005-0000-0000-00005D200000}"/>
    <cellStyle name="Normal 40 7" xfId="2178" xr:uid="{00000000-0005-0000-0000-00005E200000}"/>
    <cellStyle name="Normal 40 7 2" xfId="4082" xr:uid="{00000000-0005-0000-0000-00005F200000}"/>
    <cellStyle name="Normal 40 7 2 2" xfId="12249" xr:uid="{00000000-0005-0000-0000-000060200000}"/>
    <cellStyle name="Normal 40 7 2_5h_Finance" xfId="6134" xr:uid="{00000000-0005-0000-0000-000061200000}"/>
    <cellStyle name="Normal 40 7 3" xfId="10345" xr:uid="{00000000-0005-0000-0000-000062200000}"/>
    <cellStyle name="Normal 40 7 4" xfId="14371" xr:uid="{00000000-0005-0000-0000-000063200000}"/>
    <cellStyle name="Normal 40 7 5" xfId="16211" xr:uid="{00000000-0005-0000-0000-000064200000}"/>
    <cellStyle name="Normal 40 7 6" xfId="17961" xr:uid="{00000000-0005-0000-0000-000065200000}"/>
    <cellStyle name="Normal 40 7 7" xfId="19865" xr:uid="{00000000-0005-0000-0000-000066200000}"/>
    <cellStyle name="Normal 40 7_5h_Finance" xfId="6133" xr:uid="{00000000-0005-0000-0000-000067200000}"/>
    <cellStyle name="Normal 40 8" xfId="462" xr:uid="{00000000-0005-0000-0000-000068200000}"/>
    <cellStyle name="Normal 40 8 2" xfId="8713" xr:uid="{00000000-0005-0000-0000-000069200000}"/>
    <cellStyle name="Normal 40 8_5h_Finance" xfId="6135" xr:uid="{00000000-0005-0000-0000-00006A200000}"/>
    <cellStyle name="Normal 40 9" xfId="2450" xr:uid="{00000000-0005-0000-0000-00006B200000}"/>
    <cellStyle name="Normal 40 9 2" xfId="10617" xr:uid="{00000000-0005-0000-0000-00006C200000}"/>
    <cellStyle name="Normal 40 9_5h_Finance" xfId="6136" xr:uid="{00000000-0005-0000-0000-00006D200000}"/>
    <cellStyle name="Normal 40_5h_Finance" xfId="6077" xr:uid="{00000000-0005-0000-0000-00006E200000}"/>
    <cellStyle name="Normal 41" xfId="40" xr:uid="{00000000-0005-0000-0000-00006F200000}"/>
    <cellStyle name="Normal 41 10" xfId="4343" xr:uid="{00000000-0005-0000-0000-000070200000}"/>
    <cellStyle name="Normal 41 10 2" xfId="12510" xr:uid="{00000000-0005-0000-0000-000071200000}"/>
    <cellStyle name="Normal 41 10_5h_Finance" xfId="6138" xr:uid="{00000000-0005-0000-0000-000072200000}"/>
    <cellStyle name="Normal 41 11" xfId="8566" xr:uid="{00000000-0005-0000-0000-000073200000}"/>
    <cellStyle name="Normal 41 12" xfId="12658" xr:uid="{00000000-0005-0000-0000-000074200000}"/>
    <cellStyle name="Normal 41 13" xfId="12970" xr:uid="{00000000-0005-0000-0000-000075200000}"/>
    <cellStyle name="Normal 41 14" xfId="14652" xr:uid="{00000000-0005-0000-0000-000076200000}"/>
    <cellStyle name="Normal 41 15" xfId="18222" xr:uid="{00000000-0005-0000-0000-000077200000}"/>
    <cellStyle name="Normal 41 16" xfId="312" xr:uid="{00000000-0005-0000-0000-000078200000}"/>
    <cellStyle name="Normal 41 2" xfId="108" xr:uid="{00000000-0005-0000-0000-000079200000}"/>
    <cellStyle name="Normal 41 2 10" xfId="8634" xr:uid="{00000000-0005-0000-0000-00007A200000}"/>
    <cellStyle name="Normal 41 2 11" xfId="12726" xr:uid="{00000000-0005-0000-0000-00007B200000}"/>
    <cellStyle name="Normal 41 2 12" xfId="18290" xr:uid="{00000000-0005-0000-0000-00007C200000}"/>
    <cellStyle name="Normal 41 2 13" xfId="381" xr:uid="{00000000-0005-0000-0000-00007D200000}"/>
    <cellStyle name="Normal 41 2 2" xfId="244" xr:uid="{00000000-0005-0000-0000-00007E200000}"/>
    <cellStyle name="Normal 41 2 2 10" xfId="16522" xr:uid="{00000000-0005-0000-0000-00007F200000}"/>
    <cellStyle name="Normal 41 2 2 11" xfId="18426" xr:uid="{00000000-0005-0000-0000-000080200000}"/>
    <cellStyle name="Normal 41 2 2 12" xfId="655" xr:uid="{00000000-0005-0000-0000-000081200000}"/>
    <cellStyle name="Normal 41 2 2 2" xfId="1004" xr:uid="{00000000-0005-0000-0000-000082200000}"/>
    <cellStyle name="Normal 41 2 2 2 2" xfId="1826" xr:uid="{00000000-0005-0000-0000-000083200000}"/>
    <cellStyle name="Normal 41 2 2 2 2 2" xfId="3731" xr:uid="{00000000-0005-0000-0000-000084200000}"/>
    <cellStyle name="Normal 41 2 2 2 2 2 2" xfId="11898" xr:uid="{00000000-0005-0000-0000-000085200000}"/>
    <cellStyle name="Normal 41 2 2 2 2 2_5h_Finance" xfId="6143" xr:uid="{00000000-0005-0000-0000-000086200000}"/>
    <cellStyle name="Normal 41 2 2 2 2 3" xfId="9994" xr:uid="{00000000-0005-0000-0000-000087200000}"/>
    <cellStyle name="Normal 41 2 2 2 2 4" xfId="14020" xr:uid="{00000000-0005-0000-0000-000088200000}"/>
    <cellStyle name="Normal 41 2 2 2 2 5" xfId="15859" xr:uid="{00000000-0005-0000-0000-000089200000}"/>
    <cellStyle name="Normal 41 2 2 2 2 6" xfId="17610" xr:uid="{00000000-0005-0000-0000-00008A200000}"/>
    <cellStyle name="Normal 41 2 2 2 2 7" xfId="19514" xr:uid="{00000000-0005-0000-0000-00008B200000}"/>
    <cellStyle name="Normal 41 2 2 2 2_5h_Finance" xfId="6142" xr:uid="{00000000-0005-0000-0000-00008C200000}"/>
    <cellStyle name="Normal 41 2 2 2 3" xfId="2915" xr:uid="{00000000-0005-0000-0000-00008D200000}"/>
    <cellStyle name="Normal 41 2 2 2 3 2" xfId="11082" xr:uid="{00000000-0005-0000-0000-00008E200000}"/>
    <cellStyle name="Normal 41 2 2 2 3_5h_Finance" xfId="6144" xr:uid="{00000000-0005-0000-0000-00008F200000}"/>
    <cellStyle name="Normal 41 2 2 2 4" xfId="9178" xr:uid="{00000000-0005-0000-0000-000090200000}"/>
    <cellStyle name="Normal 41 2 2 2 5" xfId="13201" xr:uid="{00000000-0005-0000-0000-000091200000}"/>
    <cellStyle name="Normal 41 2 2 2 6" xfId="15039" xr:uid="{00000000-0005-0000-0000-000092200000}"/>
    <cellStyle name="Normal 41 2 2 2 7" xfId="16794" xr:uid="{00000000-0005-0000-0000-000093200000}"/>
    <cellStyle name="Normal 41 2 2 2 8" xfId="18698" xr:uid="{00000000-0005-0000-0000-000094200000}"/>
    <cellStyle name="Normal 41 2 2 2_5h_Finance" xfId="6141" xr:uid="{00000000-0005-0000-0000-000095200000}"/>
    <cellStyle name="Normal 41 2 2 3" xfId="1276" xr:uid="{00000000-0005-0000-0000-000096200000}"/>
    <cellStyle name="Normal 41 2 2 3 2" xfId="2098" xr:uid="{00000000-0005-0000-0000-000097200000}"/>
    <cellStyle name="Normal 41 2 2 3 2 2" xfId="4003" xr:uid="{00000000-0005-0000-0000-000098200000}"/>
    <cellStyle name="Normal 41 2 2 3 2 2 2" xfId="12170" xr:uid="{00000000-0005-0000-0000-000099200000}"/>
    <cellStyle name="Normal 41 2 2 3 2 2_5h_Finance" xfId="6147" xr:uid="{00000000-0005-0000-0000-00009A200000}"/>
    <cellStyle name="Normal 41 2 2 3 2 3" xfId="10266" xr:uid="{00000000-0005-0000-0000-00009B200000}"/>
    <cellStyle name="Normal 41 2 2 3 2 4" xfId="14292" xr:uid="{00000000-0005-0000-0000-00009C200000}"/>
    <cellStyle name="Normal 41 2 2 3 2 5" xfId="16131" xr:uid="{00000000-0005-0000-0000-00009D200000}"/>
    <cellStyle name="Normal 41 2 2 3 2 6" xfId="17882" xr:uid="{00000000-0005-0000-0000-00009E200000}"/>
    <cellStyle name="Normal 41 2 2 3 2 7" xfId="19786" xr:uid="{00000000-0005-0000-0000-00009F200000}"/>
    <cellStyle name="Normal 41 2 2 3 2_5h_Finance" xfId="6146" xr:uid="{00000000-0005-0000-0000-0000A0200000}"/>
    <cellStyle name="Normal 41 2 2 3 3" xfId="3187" xr:uid="{00000000-0005-0000-0000-0000A1200000}"/>
    <cellStyle name="Normal 41 2 2 3 3 2" xfId="11354" xr:uid="{00000000-0005-0000-0000-0000A2200000}"/>
    <cellStyle name="Normal 41 2 2 3 3_5h_Finance" xfId="6148" xr:uid="{00000000-0005-0000-0000-0000A3200000}"/>
    <cellStyle name="Normal 41 2 2 3 4" xfId="9450" xr:uid="{00000000-0005-0000-0000-0000A4200000}"/>
    <cellStyle name="Normal 41 2 2 3 5" xfId="13473" xr:uid="{00000000-0005-0000-0000-0000A5200000}"/>
    <cellStyle name="Normal 41 2 2 3 6" xfId="15311" xr:uid="{00000000-0005-0000-0000-0000A6200000}"/>
    <cellStyle name="Normal 41 2 2 3 7" xfId="17066" xr:uid="{00000000-0005-0000-0000-0000A7200000}"/>
    <cellStyle name="Normal 41 2 2 3 8" xfId="18970" xr:uid="{00000000-0005-0000-0000-0000A8200000}"/>
    <cellStyle name="Normal 41 2 2 3_5h_Finance" xfId="6145" xr:uid="{00000000-0005-0000-0000-0000A9200000}"/>
    <cellStyle name="Normal 41 2 2 4" xfId="1548" xr:uid="{00000000-0005-0000-0000-0000AA200000}"/>
    <cellStyle name="Normal 41 2 2 4 2" xfId="3459" xr:uid="{00000000-0005-0000-0000-0000AB200000}"/>
    <cellStyle name="Normal 41 2 2 4 2 2" xfId="11626" xr:uid="{00000000-0005-0000-0000-0000AC200000}"/>
    <cellStyle name="Normal 41 2 2 4 2_5h_Finance" xfId="6150" xr:uid="{00000000-0005-0000-0000-0000AD200000}"/>
    <cellStyle name="Normal 41 2 2 4 3" xfId="9722" xr:uid="{00000000-0005-0000-0000-0000AE200000}"/>
    <cellStyle name="Normal 41 2 2 4 4" xfId="13745" xr:uid="{00000000-0005-0000-0000-0000AF200000}"/>
    <cellStyle name="Normal 41 2 2 4 5" xfId="15583" xr:uid="{00000000-0005-0000-0000-0000B0200000}"/>
    <cellStyle name="Normal 41 2 2 4 6" xfId="17338" xr:uid="{00000000-0005-0000-0000-0000B1200000}"/>
    <cellStyle name="Normal 41 2 2 4 7" xfId="19242" xr:uid="{00000000-0005-0000-0000-0000B2200000}"/>
    <cellStyle name="Normal 41 2 2 4_5h_Finance" xfId="6149" xr:uid="{00000000-0005-0000-0000-0000B3200000}"/>
    <cellStyle name="Normal 41 2 2 5" xfId="2371" xr:uid="{00000000-0005-0000-0000-0000B4200000}"/>
    <cellStyle name="Normal 41 2 2 5 2" xfId="4275" xr:uid="{00000000-0005-0000-0000-0000B5200000}"/>
    <cellStyle name="Normal 41 2 2 5 2 2" xfId="12442" xr:uid="{00000000-0005-0000-0000-0000B6200000}"/>
    <cellStyle name="Normal 41 2 2 5 2_5h_Finance" xfId="6152" xr:uid="{00000000-0005-0000-0000-0000B7200000}"/>
    <cellStyle name="Normal 41 2 2 5 3" xfId="10538" xr:uid="{00000000-0005-0000-0000-0000B8200000}"/>
    <cellStyle name="Normal 41 2 2 5 4" xfId="14564" xr:uid="{00000000-0005-0000-0000-0000B9200000}"/>
    <cellStyle name="Normal 41 2 2 5 5" xfId="16404" xr:uid="{00000000-0005-0000-0000-0000BA200000}"/>
    <cellStyle name="Normal 41 2 2 5 6" xfId="18154" xr:uid="{00000000-0005-0000-0000-0000BB200000}"/>
    <cellStyle name="Normal 41 2 2 5 7" xfId="20058" xr:uid="{00000000-0005-0000-0000-0000BC200000}"/>
    <cellStyle name="Normal 41 2 2 5_5h_Finance" xfId="6151" xr:uid="{00000000-0005-0000-0000-0000BD200000}"/>
    <cellStyle name="Normal 41 2 2 6" xfId="2643" xr:uid="{00000000-0005-0000-0000-0000BE200000}"/>
    <cellStyle name="Normal 41 2 2 6 2" xfId="10810" xr:uid="{00000000-0005-0000-0000-0000BF200000}"/>
    <cellStyle name="Normal 41 2 2 6_5h_Finance" xfId="6153" xr:uid="{00000000-0005-0000-0000-0000C0200000}"/>
    <cellStyle name="Normal 41 2 2 7" xfId="8906" xr:uid="{00000000-0005-0000-0000-0000C1200000}"/>
    <cellStyle name="Normal 41 2 2 8" xfId="12863" xr:uid="{00000000-0005-0000-0000-0000C2200000}"/>
    <cellStyle name="Normal 41 2 2 9" xfId="14749" xr:uid="{00000000-0005-0000-0000-0000C3200000}"/>
    <cellStyle name="Normal 41 2 2_5h_Finance" xfId="6140" xr:uid="{00000000-0005-0000-0000-0000C4200000}"/>
    <cellStyle name="Normal 41 2 3" xfId="868" xr:uid="{00000000-0005-0000-0000-0000C5200000}"/>
    <cellStyle name="Normal 41 2 3 2" xfId="1690" xr:uid="{00000000-0005-0000-0000-0000C6200000}"/>
    <cellStyle name="Normal 41 2 3 2 2" xfId="3595" xr:uid="{00000000-0005-0000-0000-0000C7200000}"/>
    <cellStyle name="Normal 41 2 3 2 2 2" xfId="11762" xr:uid="{00000000-0005-0000-0000-0000C8200000}"/>
    <cellStyle name="Normal 41 2 3 2 2_5h_Finance" xfId="6156" xr:uid="{00000000-0005-0000-0000-0000C9200000}"/>
    <cellStyle name="Normal 41 2 3 2 3" xfId="9858" xr:uid="{00000000-0005-0000-0000-0000CA200000}"/>
    <cellStyle name="Normal 41 2 3 2 4" xfId="13884" xr:uid="{00000000-0005-0000-0000-0000CB200000}"/>
    <cellStyle name="Normal 41 2 3 2 5" xfId="15723" xr:uid="{00000000-0005-0000-0000-0000CC200000}"/>
    <cellStyle name="Normal 41 2 3 2 6" xfId="17474" xr:uid="{00000000-0005-0000-0000-0000CD200000}"/>
    <cellStyle name="Normal 41 2 3 2 7" xfId="19378" xr:uid="{00000000-0005-0000-0000-0000CE200000}"/>
    <cellStyle name="Normal 41 2 3 2_5h_Finance" xfId="6155" xr:uid="{00000000-0005-0000-0000-0000CF200000}"/>
    <cellStyle name="Normal 41 2 3 3" xfId="2779" xr:uid="{00000000-0005-0000-0000-0000D0200000}"/>
    <cellStyle name="Normal 41 2 3 3 2" xfId="10946" xr:uid="{00000000-0005-0000-0000-0000D1200000}"/>
    <cellStyle name="Normal 41 2 3 3_5h_Finance" xfId="6157" xr:uid="{00000000-0005-0000-0000-0000D2200000}"/>
    <cellStyle name="Normal 41 2 3 4" xfId="9042" xr:uid="{00000000-0005-0000-0000-0000D3200000}"/>
    <cellStyle name="Normal 41 2 3 5" xfId="13065" xr:uid="{00000000-0005-0000-0000-0000D4200000}"/>
    <cellStyle name="Normal 41 2 3 6" xfId="14903" xr:uid="{00000000-0005-0000-0000-0000D5200000}"/>
    <cellStyle name="Normal 41 2 3 7" xfId="16658" xr:uid="{00000000-0005-0000-0000-0000D6200000}"/>
    <cellStyle name="Normal 41 2 3 8" xfId="18562" xr:uid="{00000000-0005-0000-0000-0000D7200000}"/>
    <cellStyle name="Normal 41 2 3_5h_Finance" xfId="6154" xr:uid="{00000000-0005-0000-0000-0000D8200000}"/>
    <cellStyle name="Normal 41 2 4" xfId="1140" xr:uid="{00000000-0005-0000-0000-0000D9200000}"/>
    <cellStyle name="Normal 41 2 4 2" xfId="1962" xr:uid="{00000000-0005-0000-0000-0000DA200000}"/>
    <cellStyle name="Normal 41 2 4 2 2" xfId="3867" xr:uid="{00000000-0005-0000-0000-0000DB200000}"/>
    <cellStyle name="Normal 41 2 4 2 2 2" xfId="12034" xr:uid="{00000000-0005-0000-0000-0000DC200000}"/>
    <cellStyle name="Normal 41 2 4 2 2_5h_Finance" xfId="6160" xr:uid="{00000000-0005-0000-0000-0000DD200000}"/>
    <cellStyle name="Normal 41 2 4 2 3" xfId="10130" xr:uid="{00000000-0005-0000-0000-0000DE200000}"/>
    <cellStyle name="Normal 41 2 4 2 4" xfId="14156" xr:uid="{00000000-0005-0000-0000-0000DF200000}"/>
    <cellStyle name="Normal 41 2 4 2 5" xfId="15995" xr:uid="{00000000-0005-0000-0000-0000E0200000}"/>
    <cellStyle name="Normal 41 2 4 2 6" xfId="17746" xr:uid="{00000000-0005-0000-0000-0000E1200000}"/>
    <cellStyle name="Normal 41 2 4 2 7" xfId="19650" xr:uid="{00000000-0005-0000-0000-0000E2200000}"/>
    <cellStyle name="Normal 41 2 4 2_5h_Finance" xfId="6159" xr:uid="{00000000-0005-0000-0000-0000E3200000}"/>
    <cellStyle name="Normal 41 2 4 3" xfId="3051" xr:uid="{00000000-0005-0000-0000-0000E4200000}"/>
    <cellStyle name="Normal 41 2 4 3 2" xfId="11218" xr:uid="{00000000-0005-0000-0000-0000E5200000}"/>
    <cellStyle name="Normal 41 2 4 3_5h_Finance" xfId="6161" xr:uid="{00000000-0005-0000-0000-0000E6200000}"/>
    <cellStyle name="Normal 41 2 4 4" xfId="9314" xr:uid="{00000000-0005-0000-0000-0000E7200000}"/>
    <cellStyle name="Normal 41 2 4 5" xfId="13337" xr:uid="{00000000-0005-0000-0000-0000E8200000}"/>
    <cellStyle name="Normal 41 2 4 6" xfId="15175" xr:uid="{00000000-0005-0000-0000-0000E9200000}"/>
    <cellStyle name="Normal 41 2 4 7" xfId="16930" xr:uid="{00000000-0005-0000-0000-0000EA200000}"/>
    <cellStyle name="Normal 41 2 4 8" xfId="18834" xr:uid="{00000000-0005-0000-0000-0000EB200000}"/>
    <cellStyle name="Normal 41 2 4_5h_Finance" xfId="6158" xr:uid="{00000000-0005-0000-0000-0000EC200000}"/>
    <cellStyle name="Normal 41 2 5" xfId="1412" xr:uid="{00000000-0005-0000-0000-0000ED200000}"/>
    <cellStyle name="Normal 41 2 5 2" xfId="3323" xr:uid="{00000000-0005-0000-0000-0000EE200000}"/>
    <cellStyle name="Normal 41 2 5 2 2" xfId="11490" xr:uid="{00000000-0005-0000-0000-0000EF200000}"/>
    <cellStyle name="Normal 41 2 5 2_5h_Finance" xfId="6163" xr:uid="{00000000-0005-0000-0000-0000F0200000}"/>
    <cellStyle name="Normal 41 2 5 3" xfId="9586" xr:uid="{00000000-0005-0000-0000-0000F1200000}"/>
    <cellStyle name="Normal 41 2 5 4" xfId="13609" xr:uid="{00000000-0005-0000-0000-0000F2200000}"/>
    <cellStyle name="Normal 41 2 5 5" xfId="15447" xr:uid="{00000000-0005-0000-0000-0000F3200000}"/>
    <cellStyle name="Normal 41 2 5 6" xfId="17202" xr:uid="{00000000-0005-0000-0000-0000F4200000}"/>
    <cellStyle name="Normal 41 2 5 7" xfId="19106" xr:uid="{00000000-0005-0000-0000-0000F5200000}"/>
    <cellStyle name="Normal 41 2 5_5h_Finance" xfId="6162" xr:uid="{00000000-0005-0000-0000-0000F6200000}"/>
    <cellStyle name="Normal 41 2 6" xfId="2235" xr:uid="{00000000-0005-0000-0000-0000F7200000}"/>
    <cellStyle name="Normal 41 2 6 2" xfId="4139" xr:uid="{00000000-0005-0000-0000-0000F8200000}"/>
    <cellStyle name="Normal 41 2 6 2 2" xfId="12306" xr:uid="{00000000-0005-0000-0000-0000F9200000}"/>
    <cellStyle name="Normal 41 2 6 2_5h_Finance" xfId="6165" xr:uid="{00000000-0005-0000-0000-0000FA200000}"/>
    <cellStyle name="Normal 41 2 6 3" xfId="10402" xr:uid="{00000000-0005-0000-0000-0000FB200000}"/>
    <cellStyle name="Normal 41 2 6 4" xfId="14428" xr:uid="{00000000-0005-0000-0000-0000FC200000}"/>
    <cellStyle name="Normal 41 2 6 5" xfId="16268" xr:uid="{00000000-0005-0000-0000-0000FD200000}"/>
    <cellStyle name="Normal 41 2 6 6" xfId="18018" xr:uid="{00000000-0005-0000-0000-0000FE200000}"/>
    <cellStyle name="Normal 41 2 6 7" xfId="19922" xr:uid="{00000000-0005-0000-0000-0000FF200000}"/>
    <cellStyle name="Normal 41 2 6_5h_Finance" xfId="6164" xr:uid="{00000000-0005-0000-0000-000000210000}"/>
    <cellStyle name="Normal 41 2 7" xfId="519" xr:uid="{00000000-0005-0000-0000-000001210000}"/>
    <cellStyle name="Normal 41 2 7 2" xfId="8770" xr:uid="{00000000-0005-0000-0000-000002210000}"/>
    <cellStyle name="Normal 41 2 7_5h_Finance" xfId="6166" xr:uid="{00000000-0005-0000-0000-000003210000}"/>
    <cellStyle name="Normal 41 2 8" xfId="2507" xr:uid="{00000000-0005-0000-0000-000004210000}"/>
    <cellStyle name="Normal 41 2 8 2" xfId="10674" xr:uid="{00000000-0005-0000-0000-000005210000}"/>
    <cellStyle name="Normal 41 2 8_5h_Finance" xfId="6167" xr:uid="{00000000-0005-0000-0000-000006210000}"/>
    <cellStyle name="Normal 41 2 9" xfId="4411" xr:uid="{00000000-0005-0000-0000-000007210000}"/>
    <cellStyle name="Normal 41 2 9 2" xfId="12578" xr:uid="{00000000-0005-0000-0000-000008210000}"/>
    <cellStyle name="Normal 41 2 9_5h_Finance" xfId="6168" xr:uid="{00000000-0005-0000-0000-000009210000}"/>
    <cellStyle name="Normal 41 2_5h_Finance" xfId="6139" xr:uid="{00000000-0005-0000-0000-00000A210000}"/>
    <cellStyle name="Normal 41 3" xfId="176" xr:uid="{00000000-0005-0000-0000-00000B210000}"/>
    <cellStyle name="Normal 41 3 10" xfId="16454" xr:uid="{00000000-0005-0000-0000-00000C210000}"/>
    <cellStyle name="Normal 41 3 11" xfId="18358" xr:uid="{00000000-0005-0000-0000-00000D210000}"/>
    <cellStyle name="Normal 41 3 12" xfId="587" xr:uid="{00000000-0005-0000-0000-00000E210000}"/>
    <cellStyle name="Normal 41 3 2" xfId="936" xr:uid="{00000000-0005-0000-0000-00000F210000}"/>
    <cellStyle name="Normal 41 3 2 2" xfId="1758" xr:uid="{00000000-0005-0000-0000-000010210000}"/>
    <cellStyle name="Normal 41 3 2 2 2" xfId="3663" xr:uid="{00000000-0005-0000-0000-000011210000}"/>
    <cellStyle name="Normal 41 3 2 2 2 2" xfId="11830" xr:uid="{00000000-0005-0000-0000-000012210000}"/>
    <cellStyle name="Normal 41 3 2 2 2_5h_Finance" xfId="6172" xr:uid="{00000000-0005-0000-0000-000013210000}"/>
    <cellStyle name="Normal 41 3 2 2 3" xfId="9926" xr:uid="{00000000-0005-0000-0000-000014210000}"/>
    <cellStyle name="Normal 41 3 2 2 4" xfId="13952" xr:uid="{00000000-0005-0000-0000-000015210000}"/>
    <cellStyle name="Normal 41 3 2 2 5" xfId="15791" xr:uid="{00000000-0005-0000-0000-000016210000}"/>
    <cellStyle name="Normal 41 3 2 2 6" xfId="17542" xr:uid="{00000000-0005-0000-0000-000017210000}"/>
    <cellStyle name="Normal 41 3 2 2 7" xfId="19446" xr:uid="{00000000-0005-0000-0000-000018210000}"/>
    <cellStyle name="Normal 41 3 2 2_5h_Finance" xfId="6171" xr:uid="{00000000-0005-0000-0000-000019210000}"/>
    <cellStyle name="Normal 41 3 2 3" xfId="2847" xr:uid="{00000000-0005-0000-0000-00001A210000}"/>
    <cellStyle name="Normal 41 3 2 3 2" xfId="11014" xr:uid="{00000000-0005-0000-0000-00001B210000}"/>
    <cellStyle name="Normal 41 3 2 3_5h_Finance" xfId="6173" xr:uid="{00000000-0005-0000-0000-00001C210000}"/>
    <cellStyle name="Normal 41 3 2 4" xfId="9110" xr:uid="{00000000-0005-0000-0000-00001D210000}"/>
    <cellStyle name="Normal 41 3 2 5" xfId="13133" xr:uid="{00000000-0005-0000-0000-00001E210000}"/>
    <cellStyle name="Normal 41 3 2 6" xfId="14971" xr:uid="{00000000-0005-0000-0000-00001F210000}"/>
    <cellStyle name="Normal 41 3 2 7" xfId="16726" xr:uid="{00000000-0005-0000-0000-000020210000}"/>
    <cellStyle name="Normal 41 3 2 8" xfId="18630" xr:uid="{00000000-0005-0000-0000-000021210000}"/>
    <cellStyle name="Normal 41 3 2_5h_Finance" xfId="6170" xr:uid="{00000000-0005-0000-0000-000022210000}"/>
    <cellStyle name="Normal 41 3 3" xfId="1208" xr:uid="{00000000-0005-0000-0000-000023210000}"/>
    <cellStyle name="Normal 41 3 3 2" xfId="2030" xr:uid="{00000000-0005-0000-0000-000024210000}"/>
    <cellStyle name="Normal 41 3 3 2 2" xfId="3935" xr:uid="{00000000-0005-0000-0000-000025210000}"/>
    <cellStyle name="Normal 41 3 3 2 2 2" xfId="12102" xr:uid="{00000000-0005-0000-0000-000026210000}"/>
    <cellStyle name="Normal 41 3 3 2 2_5h_Finance" xfId="6176" xr:uid="{00000000-0005-0000-0000-000027210000}"/>
    <cellStyle name="Normal 41 3 3 2 3" xfId="10198" xr:uid="{00000000-0005-0000-0000-000028210000}"/>
    <cellStyle name="Normal 41 3 3 2 4" xfId="14224" xr:uid="{00000000-0005-0000-0000-000029210000}"/>
    <cellStyle name="Normal 41 3 3 2 5" xfId="16063" xr:uid="{00000000-0005-0000-0000-00002A210000}"/>
    <cellStyle name="Normal 41 3 3 2 6" xfId="17814" xr:uid="{00000000-0005-0000-0000-00002B210000}"/>
    <cellStyle name="Normal 41 3 3 2 7" xfId="19718" xr:uid="{00000000-0005-0000-0000-00002C210000}"/>
    <cellStyle name="Normal 41 3 3 2_5h_Finance" xfId="6175" xr:uid="{00000000-0005-0000-0000-00002D210000}"/>
    <cellStyle name="Normal 41 3 3 3" xfId="3119" xr:uid="{00000000-0005-0000-0000-00002E210000}"/>
    <cellStyle name="Normal 41 3 3 3 2" xfId="11286" xr:uid="{00000000-0005-0000-0000-00002F210000}"/>
    <cellStyle name="Normal 41 3 3 3_5h_Finance" xfId="6177" xr:uid="{00000000-0005-0000-0000-000030210000}"/>
    <cellStyle name="Normal 41 3 3 4" xfId="9382" xr:uid="{00000000-0005-0000-0000-000031210000}"/>
    <cellStyle name="Normal 41 3 3 5" xfId="13405" xr:uid="{00000000-0005-0000-0000-000032210000}"/>
    <cellStyle name="Normal 41 3 3 6" xfId="15243" xr:uid="{00000000-0005-0000-0000-000033210000}"/>
    <cellStyle name="Normal 41 3 3 7" xfId="16998" xr:uid="{00000000-0005-0000-0000-000034210000}"/>
    <cellStyle name="Normal 41 3 3 8" xfId="18902" xr:uid="{00000000-0005-0000-0000-000035210000}"/>
    <cellStyle name="Normal 41 3 3_5h_Finance" xfId="6174" xr:uid="{00000000-0005-0000-0000-000036210000}"/>
    <cellStyle name="Normal 41 3 4" xfId="1480" xr:uid="{00000000-0005-0000-0000-000037210000}"/>
    <cellStyle name="Normal 41 3 4 2" xfId="3391" xr:uid="{00000000-0005-0000-0000-000038210000}"/>
    <cellStyle name="Normal 41 3 4 2 2" xfId="11558" xr:uid="{00000000-0005-0000-0000-000039210000}"/>
    <cellStyle name="Normal 41 3 4 2_5h_Finance" xfId="6179" xr:uid="{00000000-0005-0000-0000-00003A210000}"/>
    <cellStyle name="Normal 41 3 4 3" xfId="9654" xr:uid="{00000000-0005-0000-0000-00003B210000}"/>
    <cellStyle name="Normal 41 3 4 4" xfId="13677" xr:uid="{00000000-0005-0000-0000-00003C210000}"/>
    <cellStyle name="Normal 41 3 4 5" xfId="15515" xr:uid="{00000000-0005-0000-0000-00003D210000}"/>
    <cellStyle name="Normal 41 3 4 6" xfId="17270" xr:uid="{00000000-0005-0000-0000-00003E210000}"/>
    <cellStyle name="Normal 41 3 4 7" xfId="19174" xr:uid="{00000000-0005-0000-0000-00003F210000}"/>
    <cellStyle name="Normal 41 3 4_5h_Finance" xfId="6178" xr:uid="{00000000-0005-0000-0000-000040210000}"/>
    <cellStyle name="Normal 41 3 5" xfId="2303" xr:uid="{00000000-0005-0000-0000-000041210000}"/>
    <cellStyle name="Normal 41 3 5 2" xfId="4207" xr:uid="{00000000-0005-0000-0000-000042210000}"/>
    <cellStyle name="Normal 41 3 5 2 2" xfId="12374" xr:uid="{00000000-0005-0000-0000-000043210000}"/>
    <cellStyle name="Normal 41 3 5 2_5h_Finance" xfId="6181" xr:uid="{00000000-0005-0000-0000-000044210000}"/>
    <cellStyle name="Normal 41 3 5 3" xfId="10470" xr:uid="{00000000-0005-0000-0000-000045210000}"/>
    <cellStyle name="Normal 41 3 5 4" xfId="14496" xr:uid="{00000000-0005-0000-0000-000046210000}"/>
    <cellStyle name="Normal 41 3 5 5" xfId="16336" xr:uid="{00000000-0005-0000-0000-000047210000}"/>
    <cellStyle name="Normal 41 3 5 6" xfId="18086" xr:uid="{00000000-0005-0000-0000-000048210000}"/>
    <cellStyle name="Normal 41 3 5 7" xfId="19990" xr:uid="{00000000-0005-0000-0000-000049210000}"/>
    <cellStyle name="Normal 41 3 5_5h_Finance" xfId="6180" xr:uid="{00000000-0005-0000-0000-00004A210000}"/>
    <cellStyle name="Normal 41 3 6" xfId="2575" xr:uid="{00000000-0005-0000-0000-00004B210000}"/>
    <cellStyle name="Normal 41 3 6 2" xfId="10742" xr:uid="{00000000-0005-0000-0000-00004C210000}"/>
    <cellStyle name="Normal 41 3 6_5h_Finance" xfId="6182" xr:uid="{00000000-0005-0000-0000-00004D210000}"/>
    <cellStyle name="Normal 41 3 7" xfId="8838" xr:uid="{00000000-0005-0000-0000-00004E210000}"/>
    <cellStyle name="Normal 41 3 8" xfId="12795" xr:uid="{00000000-0005-0000-0000-00004F210000}"/>
    <cellStyle name="Normal 41 3 9" xfId="14681" xr:uid="{00000000-0005-0000-0000-000050210000}"/>
    <cellStyle name="Normal 41 3_5h_Finance" xfId="6169" xr:uid="{00000000-0005-0000-0000-000051210000}"/>
    <cellStyle name="Normal 41 4" xfId="800" xr:uid="{00000000-0005-0000-0000-000052210000}"/>
    <cellStyle name="Normal 41 4 2" xfId="1622" xr:uid="{00000000-0005-0000-0000-000053210000}"/>
    <cellStyle name="Normal 41 4 2 2" xfId="3527" xr:uid="{00000000-0005-0000-0000-000054210000}"/>
    <cellStyle name="Normal 41 4 2 2 2" xfId="11694" xr:uid="{00000000-0005-0000-0000-000055210000}"/>
    <cellStyle name="Normal 41 4 2 2_5h_Finance" xfId="6185" xr:uid="{00000000-0005-0000-0000-000056210000}"/>
    <cellStyle name="Normal 41 4 2 3" xfId="9790" xr:uid="{00000000-0005-0000-0000-000057210000}"/>
    <cellStyle name="Normal 41 4 2 4" xfId="13816" xr:uid="{00000000-0005-0000-0000-000058210000}"/>
    <cellStyle name="Normal 41 4 2 5" xfId="15655" xr:uid="{00000000-0005-0000-0000-000059210000}"/>
    <cellStyle name="Normal 41 4 2 6" xfId="17406" xr:uid="{00000000-0005-0000-0000-00005A210000}"/>
    <cellStyle name="Normal 41 4 2 7" xfId="19310" xr:uid="{00000000-0005-0000-0000-00005B210000}"/>
    <cellStyle name="Normal 41 4 2_5h_Finance" xfId="6184" xr:uid="{00000000-0005-0000-0000-00005C210000}"/>
    <cellStyle name="Normal 41 4 3" xfId="2711" xr:uid="{00000000-0005-0000-0000-00005D210000}"/>
    <cellStyle name="Normal 41 4 3 2" xfId="10878" xr:uid="{00000000-0005-0000-0000-00005E210000}"/>
    <cellStyle name="Normal 41 4 3_5h_Finance" xfId="6186" xr:uid="{00000000-0005-0000-0000-00005F210000}"/>
    <cellStyle name="Normal 41 4 4" xfId="8974" xr:uid="{00000000-0005-0000-0000-000060210000}"/>
    <cellStyle name="Normal 41 4 5" xfId="12997" xr:uid="{00000000-0005-0000-0000-000061210000}"/>
    <cellStyle name="Normal 41 4 6" xfId="14835" xr:uid="{00000000-0005-0000-0000-000062210000}"/>
    <cellStyle name="Normal 41 4 7" xfId="16590" xr:uid="{00000000-0005-0000-0000-000063210000}"/>
    <cellStyle name="Normal 41 4 8" xfId="18494" xr:uid="{00000000-0005-0000-0000-000064210000}"/>
    <cellStyle name="Normal 41 4_5h_Finance" xfId="6183" xr:uid="{00000000-0005-0000-0000-000065210000}"/>
    <cellStyle name="Normal 41 5" xfId="1072" xr:uid="{00000000-0005-0000-0000-000066210000}"/>
    <cellStyle name="Normal 41 5 2" xfId="1894" xr:uid="{00000000-0005-0000-0000-000067210000}"/>
    <cellStyle name="Normal 41 5 2 2" xfId="3799" xr:uid="{00000000-0005-0000-0000-000068210000}"/>
    <cellStyle name="Normal 41 5 2 2 2" xfId="11966" xr:uid="{00000000-0005-0000-0000-000069210000}"/>
    <cellStyle name="Normal 41 5 2 2_5h_Finance" xfId="6189" xr:uid="{00000000-0005-0000-0000-00006A210000}"/>
    <cellStyle name="Normal 41 5 2 3" xfId="10062" xr:uid="{00000000-0005-0000-0000-00006B210000}"/>
    <cellStyle name="Normal 41 5 2 4" xfId="14088" xr:uid="{00000000-0005-0000-0000-00006C210000}"/>
    <cellStyle name="Normal 41 5 2 5" xfId="15927" xr:uid="{00000000-0005-0000-0000-00006D210000}"/>
    <cellStyle name="Normal 41 5 2 6" xfId="17678" xr:uid="{00000000-0005-0000-0000-00006E210000}"/>
    <cellStyle name="Normal 41 5 2 7" xfId="19582" xr:uid="{00000000-0005-0000-0000-00006F210000}"/>
    <cellStyle name="Normal 41 5 2_5h_Finance" xfId="6188" xr:uid="{00000000-0005-0000-0000-000070210000}"/>
    <cellStyle name="Normal 41 5 3" xfId="2983" xr:uid="{00000000-0005-0000-0000-000071210000}"/>
    <cellStyle name="Normal 41 5 3 2" xfId="11150" xr:uid="{00000000-0005-0000-0000-000072210000}"/>
    <cellStyle name="Normal 41 5 3_5h_Finance" xfId="6190" xr:uid="{00000000-0005-0000-0000-000073210000}"/>
    <cellStyle name="Normal 41 5 4" xfId="9246" xr:uid="{00000000-0005-0000-0000-000074210000}"/>
    <cellStyle name="Normal 41 5 5" xfId="13269" xr:uid="{00000000-0005-0000-0000-000075210000}"/>
    <cellStyle name="Normal 41 5 6" xfId="15107" xr:uid="{00000000-0005-0000-0000-000076210000}"/>
    <cellStyle name="Normal 41 5 7" xfId="16862" xr:uid="{00000000-0005-0000-0000-000077210000}"/>
    <cellStyle name="Normal 41 5 8" xfId="18766" xr:uid="{00000000-0005-0000-0000-000078210000}"/>
    <cellStyle name="Normal 41 5_5h_Finance" xfId="6187" xr:uid="{00000000-0005-0000-0000-000079210000}"/>
    <cellStyle name="Normal 41 6" xfId="1344" xr:uid="{00000000-0005-0000-0000-00007A210000}"/>
    <cellStyle name="Normal 41 6 2" xfId="3255" xr:uid="{00000000-0005-0000-0000-00007B210000}"/>
    <cellStyle name="Normal 41 6 2 2" xfId="11422" xr:uid="{00000000-0005-0000-0000-00007C210000}"/>
    <cellStyle name="Normal 41 6 2_5h_Finance" xfId="6192" xr:uid="{00000000-0005-0000-0000-00007D210000}"/>
    <cellStyle name="Normal 41 6 3" xfId="9518" xr:uid="{00000000-0005-0000-0000-00007E210000}"/>
    <cellStyle name="Normal 41 6 4" xfId="13541" xr:uid="{00000000-0005-0000-0000-00007F210000}"/>
    <cellStyle name="Normal 41 6 5" xfId="15379" xr:uid="{00000000-0005-0000-0000-000080210000}"/>
    <cellStyle name="Normal 41 6 6" xfId="17134" xr:uid="{00000000-0005-0000-0000-000081210000}"/>
    <cellStyle name="Normal 41 6 7" xfId="19038" xr:uid="{00000000-0005-0000-0000-000082210000}"/>
    <cellStyle name="Normal 41 6_5h_Finance" xfId="6191" xr:uid="{00000000-0005-0000-0000-000083210000}"/>
    <cellStyle name="Normal 41 7" xfId="2167" xr:uid="{00000000-0005-0000-0000-000084210000}"/>
    <cellStyle name="Normal 41 7 2" xfId="4071" xr:uid="{00000000-0005-0000-0000-000085210000}"/>
    <cellStyle name="Normal 41 7 2 2" xfId="12238" xr:uid="{00000000-0005-0000-0000-000086210000}"/>
    <cellStyle name="Normal 41 7 2_5h_Finance" xfId="6194" xr:uid="{00000000-0005-0000-0000-000087210000}"/>
    <cellStyle name="Normal 41 7 3" xfId="10334" xr:uid="{00000000-0005-0000-0000-000088210000}"/>
    <cellStyle name="Normal 41 7 4" xfId="14360" xr:uid="{00000000-0005-0000-0000-000089210000}"/>
    <cellStyle name="Normal 41 7 5" xfId="16200" xr:uid="{00000000-0005-0000-0000-00008A210000}"/>
    <cellStyle name="Normal 41 7 6" xfId="17950" xr:uid="{00000000-0005-0000-0000-00008B210000}"/>
    <cellStyle name="Normal 41 7 7" xfId="19854" xr:uid="{00000000-0005-0000-0000-00008C210000}"/>
    <cellStyle name="Normal 41 7_5h_Finance" xfId="6193" xr:uid="{00000000-0005-0000-0000-00008D210000}"/>
    <cellStyle name="Normal 41 8" xfId="451" xr:uid="{00000000-0005-0000-0000-00008E210000}"/>
    <cellStyle name="Normal 41 8 2" xfId="8702" xr:uid="{00000000-0005-0000-0000-00008F210000}"/>
    <cellStyle name="Normal 41 8_5h_Finance" xfId="6195" xr:uid="{00000000-0005-0000-0000-000090210000}"/>
    <cellStyle name="Normal 41 9" xfId="2439" xr:uid="{00000000-0005-0000-0000-000091210000}"/>
    <cellStyle name="Normal 41 9 2" xfId="10606" xr:uid="{00000000-0005-0000-0000-000092210000}"/>
    <cellStyle name="Normal 41 9_5h_Finance" xfId="6196" xr:uid="{00000000-0005-0000-0000-000093210000}"/>
    <cellStyle name="Normal 41_5h_Finance" xfId="6137" xr:uid="{00000000-0005-0000-0000-000094210000}"/>
    <cellStyle name="Normal 42" xfId="50" xr:uid="{00000000-0005-0000-0000-000095210000}"/>
    <cellStyle name="Normal 42 10" xfId="4353" xr:uid="{00000000-0005-0000-0000-000096210000}"/>
    <cellStyle name="Normal 42 10 2" xfId="12520" xr:uid="{00000000-0005-0000-0000-000097210000}"/>
    <cellStyle name="Normal 42 10_5h_Finance" xfId="6198" xr:uid="{00000000-0005-0000-0000-000098210000}"/>
    <cellStyle name="Normal 42 11" xfId="8576" xr:uid="{00000000-0005-0000-0000-000099210000}"/>
    <cellStyle name="Normal 42 12" xfId="12668" xr:uid="{00000000-0005-0000-0000-00009A210000}"/>
    <cellStyle name="Normal 42 13" xfId="12960" xr:uid="{00000000-0005-0000-0000-00009B210000}"/>
    <cellStyle name="Normal 42 14" xfId="14642" xr:uid="{00000000-0005-0000-0000-00009C210000}"/>
    <cellStyle name="Normal 42 15" xfId="18232" xr:uid="{00000000-0005-0000-0000-00009D210000}"/>
    <cellStyle name="Normal 42 16" xfId="322" xr:uid="{00000000-0005-0000-0000-00009E210000}"/>
    <cellStyle name="Normal 42 2" xfId="118" xr:uid="{00000000-0005-0000-0000-00009F210000}"/>
    <cellStyle name="Normal 42 2 10" xfId="8644" xr:uid="{00000000-0005-0000-0000-0000A0210000}"/>
    <cellStyle name="Normal 42 2 11" xfId="12736" xr:uid="{00000000-0005-0000-0000-0000A1210000}"/>
    <cellStyle name="Normal 42 2 12" xfId="18300" xr:uid="{00000000-0005-0000-0000-0000A2210000}"/>
    <cellStyle name="Normal 42 2 13" xfId="391" xr:uid="{00000000-0005-0000-0000-0000A3210000}"/>
    <cellStyle name="Normal 42 2 2" xfId="254" xr:uid="{00000000-0005-0000-0000-0000A4210000}"/>
    <cellStyle name="Normal 42 2 2 10" xfId="16532" xr:uid="{00000000-0005-0000-0000-0000A5210000}"/>
    <cellStyle name="Normal 42 2 2 11" xfId="18436" xr:uid="{00000000-0005-0000-0000-0000A6210000}"/>
    <cellStyle name="Normal 42 2 2 12" xfId="665" xr:uid="{00000000-0005-0000-0000-0000A7210000}"/>
    <cellStyle name="Normal 42 2 2 2" xfId="1014" xr:uid="{00000000-0005-0000-0000-0000A8210000}"/>
    <cellStyle name="Normal 42 2 2 2 2" xfId="1836" xr:uid="{00000000-0005-0000-0000-0000A9210000}"/>
    <cellStyle name="Normal 42 2 2 2 2 2" xfId="3741" xr:uid="{00000000-0005-0000-0000-0000AA210000}"/>
    <cellStyle name="Normal 42 2 2 2 2 2 2" xfId="11908" xr:uid="{00000000-0005-0000-0000-0000AB210000}"/>
    <cellStyle name="Normal 42 2 2 2 2 2_5h_Finance" xfId="6203" xr:uid="{00000000-0005-0000-0000-0000AC210000}"/>
    <cellStyle name="Normal 42 2 2 2 2 3" xfId="10004" xr:uid="{00000000-0005-0000-0000-0000AD210000}"/>
    <cellStyle name="Normal 42 2 2 2 2 4" xfId="14030" xr:uid="{00000000-0005-0000-0000-0000AE210000}"/>
    <cellStyle name="Normal 42 2 2 2 2 5" xfId="15869" xr:uid="{00000000-0005-0000-0000-0000AF210000}"/>
    <cellStyle name="Normal 42 2 2 2 2 6" xfId="17620" xr:uid="{00000000-0005-0000-0000-0000B0210000}"/>
    <cellStyle name="Normal 42 2 2 2 2 7" xfId="19524" xr:uid="{00000000-0005-0000-0000-0000B1210000}"/>
    <cellStyle name="Normal 42 2 2 2 2_5h_Finance" xfId="6202" xr:uid="{00000000-0005-0000-0000-0000B2210000}"/>
    <cellStyle name="Normal 42 2 2 2 3" xfId="2925" xr:uid="{00000000-0005-0000-0000-0000B3210000}"/>
    <cellStyle name="Normal 42 2 2 2 3 2" xfId="11092" xr:uid="{00000000-0005-0000-0000-0000B4210000}"/>
    <cellStyle name="Normal 42 2 2 2 3_5h_Finance" xfId="6204" xr:uid="{00000000-0005-0000-0000-0000B5210000}"/>
    <cellStyle name="Normal 42 2 2 2 4" xfId="9188" xr:uid="{00000000-0005-0000-0000-0000B6210000}"/>
    <cellStyle name="Normal 42 2 2 2 5" xfId="13211" xr:uid="{00000000-0005-0000-0000-0000B7210000}"/>
    <cellStyle name="Normal 42 2 2 2 6" xfId="15049" xr:uid="{00000000-0005-0000-0000-0000B8210000}"/>
    <cellStyle name="Normal 42 2 2 2 7" xfId="16804" xr:uid="{00000000-0005-0000-0000-0000B9210000}"/>
    <cellStyle name="Normal 42 2 2 2 8" xfId="18708" xr:uid="{00000000-0005-0000-0000-0000BA210000}"/>
    <cellStyle name="Normal 42 2 2 2_5h_Finance" xfId="6201" xr:uid="{00000000-0005-0000-0000-0000BB210000}"/>
    <cellStyle name="Normal 42 2 2 3" xfId="1286" xr:uid="{00000000-0005-0000-0000-0000BC210000}"/>
    <cellStyle name="Normal 42 2 2 3 2" xfId="2108" xr:uid="{00000000-0005-0000-0000-0000BD210000}"/>
    <cellStyle name="Normal 42 2 2 3 2 2" xfId="4013" xr:uid="{00000000-0005-0000-0000-0000BE210000}"/>
    <cellStyle name="Normal 42 2 2 3 2 2 2" xfId="12180" xr:uid="{00000000-0005-0000-0000-0000BF210000}"/>
    <cellStyle name="Normal 42 2 2 3 2 2_5h_Finance" xfId="6207" xr:uid="{00000000-0005-0000-0000-0000C0210000}"/>
    <cellStyle name="Normal 42 2 2 3 2 3" xfId="10276" xr:uid="{00000000-0005-0000-0000-0000C1210000}"/>
    <cellStyle name="Normal 42 2 2 3 2 4" xfId="14302" xr:uid="{00000000-0005-0000-0000-0000C2210000}"/>
    <cellStyle name="Normal 42 2 2 3 2 5" xfId="16141" xr:uid="{00000000-0005-0000-0000-0000C3210000}"/>
    <cellStyle name="Normal 42 2 2 3 2 6" xfId="17892" xr:uid="{00000000-0005-0000-0000-0000C4210000}"/>
    <cellStyle name="Normal 42 2 2 3 2 7" xfId="19796" xr:uid="{00000000-0005-0000-0000-0000C5210000}"/>
    <cellStyle name="Normal 42 2 2 3 2_5h_Finance" xfId="6206" xr:uid="{00000000-0005-0000-0000-0000C6210000}"/>
    <cellStyle name="Normal 42 2 2 3 3" xfId="3197" xr:uid="{00000000-0005-0000-0000-0000C7210000}"/>
    <cellStyle name="Normal 42 2 2 3 3 2" xfId="11364" xr:uid="{00000000-0005-0000-0000-0000C8210000}"/>
    <cellStyle name="Normal 42 2 2 3 3_5h_Finance" xfId="6208" xr:uid="{00000000-0005-0000-0000-0000C9210000}"/>
    <cellStyle name="Normal 42 2 2 3 4" xfId="9460" xr:uid="{00000000-0005-0000-0000-0000CA210000}"/>
    <cellStyle name="Normal 42 2 2 3 5" xfId="13483" xr:uid="{00000000-0005-0000-0000-0000CB210000}"/>
    <cellStyle name="Normal 42 2 2 3 6" xfId="15321" xr:uid="{00000000-0005-0000-0000-0000CC210000}"/>
    <cellStyle name="Normal 42 2 2 3 7" xfId="17076" xr:uid="{00000000-0005-0000-0000-0000CD210000}"/>
    <cellStyle name="Normal 42 2 2 3 8" xfId="18980" xr:uid="{00000000-0005-0000-0000-0000CE210000}"/>
    <cellStyle name="Normal 42 2 2 3_5h_Finance" xfId="6205" xr:uid="{00000000-0005-0000-0000-0000CF210000}"/>
    <cellStyle name="Normal 42 2 2 4" xfId="1558" xr:uid="{00000000-0005-0000-0000-0000D0210000}"/>
    <cellStyle name="Normal 42 2 2 4 2" xfId="3469" xr:uid="{00000000-0005-0000-0000-0000D1210000}"/>
    <cellStyle name="Normal 42 2 2 4 2 2" xfId="11636" xr:uid="{00000000-0005-0000-0000-0000D2210000}"/>
    <cellStyle name="Normal 42 2 2 4 2_5h_Finance" xfId="6210" xr:uid="{00000000-0005-0000-0000-0000D3210000}"/>
    <cellStyle name="Normal 42 2 2 4 3" xfId="9732" xr:uid="{00000000-0005-0000-0000-0000D4210000}"/>
    <cellStyle name="Normal 42 2 2 4 4" xfId="13755" xr:uid="{00000000-0005-0000-0000-0000D5210000}"/>
    <cellStyle name="Normal 42 2 2 4 5" xfId="15593" xr:uid="{00000000-0005-0000-0000-0000D6210000}"/>
    <cellStyle name="Normal 42 2 2 4 6" xfId="17348" xr:uid="{00000000-0005-0000-0000-0000D7210000}"/>
    <cellStyle name="Normal 42 2 2 4 7" xfId="19252" xr:uid="{00000000-0005-0000-0000-0000D8210000}"/>
    <cellStyle name="Normal 42 2 2 4_5h_Finance" xfId="6209" xr:uid="{00000000-0005-0000-0000-0000D9210000}"/>
    <cellStyle name="Normal 42 2 2 5" xfId="2381" xr:uid="{00000000-0005-0000-0000-0000DA210000}"/>
    <cellStyle name="Normal 42 2 2 5 2" xfId="4285" xr:uid="{00000000-0005-0000-0000-0000DB210000}"/>
    <cellStyle name="Normal 42 2 2 5 2 2" xfId="12452" xr:uid="{00000000-0005-0000-0000-0000DC210000}"/>
    <cellStyle name="Normal 42 2 2 5 2_5h_Finance" xfId="6212" xr:uid="{00000000-0005-0000-0000-0000DD210000}"/>
    <cellStyle name="Normal 42 2 2 5 3" xfId="10548" xr:uid="{00000000-0005-0000-0000-0000DE210000}"/>
    <cellStyle name="Normal 42 2 2 5 4" xfId="14574" xr:uid="{00000000-0005-0000-0000-0000DF210000}"/>
    <cellStyle name="Normal 42 2 2 5 5" xfId="16414" xr:uid="{00000000-0005-0000-0000-0000E0210000}"/>
    <cellStyle name="Normal 42 2 2 5 6" xfId="18164" xr:uid="{00000000-0005-0000-0000-0000E1210000}"/>
    <cellStyle name="Normal 42 2 2 5 7" xfId="20068" xr:uid="{00000000-0005-0000-0000-0000E2210000}"/>
    <cellStyle name="Normal 42 2 2 5_5h_Finance" xfId="6211" xr:uid="{00000000-0005-0000-0000-0000E3210000}"/>
    <cellStyle name="Normal 42 2 2 6" xfId="2653" xr:uid="{00000000-0005-0000-0000-0000E4210000}"/>
    <cellStyle name="Normal 42 2 2 6 2" xfId="10820" xr:uid="{00000000-0005-0000-0000-0000E5210000}"/>
    <cellStyle name="Normal 42 2 2 6_5h_Finance" xfId="6213" xr:uid="{00000000-0005-0000-0000-0000E6210000}"/>
    <cellStyle name="Normal 42 2 2 7" xfId="8916" xr:uid="{00000000-0005-0000-0000-0000E7210000}"/>
    <cellStyle name="Normal 42 2 2 8" xfId="12873" xr:uid="{00000000-0005-0000-0000-0000E8210000}"/>
    <cellStyle name="Normal 42 2 2 9" xfId="14759" xr:uid="{00000000-0005-0000-0000-0000E9210000}"/>
    <cellStyle name="Normal 42 2 2_5h_Finance" xfId="6200" xr:uid="{00000000-0005-0000-0000-0000EA210000}"/>
    <cellStyle name="Normal 42 2 3" xfId="878" xr:uid="{00000000-0005-0000-0000-0000EB210000}"/>
    <cellStyle name="Normal 42 2 3 2" xfId="1700" xr:uid="{00000000-0005-0000-0000-0000EC210000}"/>
    <cellStyle name="Normal 42 2 3 2 2" xfId="3605" xr:uid="{00000000-0005-0000-0000-0000ED210000}"/>
    <cellStyle name="Normal 42 2 3 2 2 2" xfId="11772" xr:uid="{00000000-0005-0000-0000-0000EE210000}"/>
    <cellStyle name="Normal 42 2 3 2 2_5h_Finance" xfId="6216" xr:uid="{00000000-0005-0000-0000-0000EF210000}"/>
    <cellStyle name="Normal 42 2 3 2 3" xfId="9868" xr:uid="{00000000-0005-0000-0000-0000F0210000}"/>
    <cellStyle name="Normal 42 2 3 2 4" xfId="13894" xr:uid="{00000000-0005-0000-0000-0000F1210000}"/>
    <cellStyle name="Normal 42 2 3 2 5" xfId="15733" xr:uid="{00000000-0005-0000-0000-0000F2210000}"/>
    <cellStyle name="Normal 42 2 3 2 6" xfId="17484" xr:uid="{00000000-0005-0000-0000-0000F3210000}"/>
    <cellStyle name="Normal 42 2 3 2 7" xfId="19388" xr:uid="{00000000-0005-0000-0000-0000F4210000}"/>
    <cellStyle name="Normal 42 2 3 2_5h_Finance" xfId="6215" xr:uid="{00000000-0005-0000-0000-0000F5210000}"/>
    <cellStyle name="Normal 42 2 3 3" xfId="2789" xr:uid="{00000000-0005-0000-0000-0000F6210000}"/>
    <cellStyle name="Normal 42 2 3 3 2" xfId="10956" xr:uid="{00000000-0005-0000-0000-0000F7210000}"/>
    <cellStyle name="Normal 42 2 3 3_5h_Finance" xfId="6217" xr:uid="{00000000-0005-0000-0000-0000F8210000}"/>
    <cellStyle name="Normal 42 2 3 4" xfId="9052" xr:uid="{00000000-0005-0000-0000-0000F9210000}"/>
    <cellStyle name="Normal 42 2 3 5" xfId="13075" xr:uid="{00000000-0005-0000-0000-0000FA210000}"/>
    <cellStyle name="Normal 42 2 3 6" xfId="14913" xr:uid="{00000000-0005-0000-0000-0000FB210000}"/>
    <cellStyle name="Normal 42 2 3 7" xfId="16668" xr:uid="{00000000-0005-0000-0000-0000FC210000}"/>
    <cellStyle name="Normal 42 2 3 8" xfId="18572" xr:uid="{00000000-0005-0000-0000-0000FD210000}"/>
    <cellStyle name="Normal 42 2 3_5h_Finance" xfId="6214" xr:uid="{00000000-0005-0000-0000-0000FE210000}"/>
    <cellStyle name="Normal 42 2 4" xfId="1150" xr:uid="{00000000-0005-0000-0000-0000FF210000}"/>
    <cellStyle name="Normal 42 2 4 2" xfId="1972" xr:uid="{00000000-0005-0000-0000-000000220000}"/>
    <cellStyle name="Normal 42 2 4 2 2" xfId="3877" xr:uid="{00000000-0005-0000-0000-000001220000}"/>
    <cellStyle name="Normal 42 2 4 2 2 2" xfId="12044" xr:uid="{00000000-0005-0000-0000-000002220000}"/>
    <cellStyle name="Normal 42 2 4 2 2_5h_Finance" xfId="6220" xr:uid="{00000000-0005-0000-0000-000003220000}"/>
    <cellStyle name="Normal 42 2 4 2 3" xfId="10140" xr:uid="{00000000-0005-0000-0000-000004220000}"/>
    <cellStyle name="Normal 42 2 4 2 4" xfId="14166" xr:uid="{00000000-0005-0000-0000-000005220000}"/>
    <cellStyle name="Normal 42 2 4 2 5" xfId="16005" xr:uid="{00000000-0005-0000-0000-000006220000}"/>
    <cellStyle name="Normal 42 2 4 2 6" xfId="17756" xr:uid="{00000000-0005-0000-0000-000007220000}"/>
    <cellStyle name="Normal 42 2 4 2 7" xfId="19660" xr:uid="{00000000-0005-0000-0000-000008220000}"/>
    <cellStyle name="Normal 42 2 4 2_5h_Finance" xfId="6219" xr:uid="{00000000-0005-0000-0000-000009220000}"/>
    <cellStyle name="Normal 42 2 4 3" xfId="3061" xr:uid="{00000000-0005-0000-0000-00000A220000}"/>
    <cellStyle name="Normal 42 2 4 3 2" xfId="11228" xr:uid="{00000000-0005-0000-0000-00000B220000}"/>
    <cellStyle name="Normal 42 2 4 3_5h_Finance" xfId="6221" xr:uid="{00000000-0005-0000-0000-00000C220000}"/>
    <cellStyle name="Normal 42 2 4 4" xfId="9324" xr:uid="{00000000-0005-0000-0000-00000D220000}"/>
    <cellStyle name="Normal 42 2 4 5" xfId="13347" xr:uid="{00000000-0005-0000-0000-00000E220000}"/>
    <cellStyle name="Normal 42 2 4 6" xfId="15185" xr:uid="{00000000-0005-0000-0000-00000F220000}"/>
    <cellStyle name="Normal 42 2 4 7" xfId="16940" xr:uid="{00000000-0005-0000-0000-000010220000}"/>
    <cellStyle name="Normal 42 2 4 8" xfId="18844" xr:uid="{00000000-0005-0000-0000-000011220000}"/>
    <cellStyle name="Normal 42 2 4_5h_Finance" xfId="6218" xr:uid="{00000000-0005-0000-0000-000012220000}"/>
    <cellStyle name="Normal 42 2 5" xfId="1422" xr:uid="{00000000-0005-0000-0000-000013220000}"/>
    <cellStyle name="Normal 42 2 5 2" xfId="3333" xr:uid="{00000000-0005-0000-0000-000014220000}"/>
    <cellStyle name="Normal 42 2 5 2 2" xfId="11500" xr:uid="{00000000-0005-0000-0000-000015220000}"/>
    <cellStyle name="Normal 42 2 5 2_5h_Finance" xfId="6223" xr:uid="{00000000-0005-0000-0000-000016220000}"/>
    <cellStyle name="Normal 42 2 5 3" xfId="9596" xr:uid="{00000000-0005-0000-0000-000017220000}"/>
    <cellStyle name="Normal 42 2 5 4" xfId="13619" xr:uid="{00000000-0005-0000-0000-000018220000}"/>
    <cellStyle name="Normal 42 2 5 5" xfId="15457" xr:uid="{00000000-0005-0000-0000-000019220000}"/>
    <cellStyle name="Normal 42 2 5 6" xfId="17212" xr:uid="{00000000-0005-0000-0000-00001A220000}"/>
    <cellStyle name="Normal 42 2 5 7" xfId="19116" xr:uid="{00000000-0005-0000-0000-00001B220000}"/>
    <cellStyle name="Normal 42 2 5_5h_Finance" xfId="6222" xr:uid="{00000000-0005-0000-0000-00001C220000}"/>
    <cellStyle name="Normal 42 2 6" xfId="2245" xr:uid="{00000000-0005-0000-0000-00001D220000}"/>
    <cellStyle name="Normal 42 2 6 2" xfId="4149" xr:uid="{00000000-0005-0000-0000-00001E220000}"/>
    <cellStyle name="Normal 42 2 6 2 2" xfId="12316" xr:uid="{00000000-0005-0000-0000-00001F220000}"/>
    <cellStyle name="Normal 42 2 6 2_5h_Finance" xfId="6225" xr:uid="{00000000-0005-0000-0000-000020220000}"/>
    <cellStyle name="Normal 42 2 6 3" xfId="10412" xr:uid="{00000000-0005-0000-0000-000021220000}"/>
    <cellStyle name="Normal 42 2 6 4" xfId="14438" xr:uid="{00000000-0005-0000-0000-000022220000}"/>
    <cellStyle name="Normal 42 2 6 5" xfId="16278" xr:uid="{00000000-0005-0000-0000-000023220000}"/>
    <cellStyle name="Normal 42 2 6 6" xfId="18028" xr:uid="{00000000-0005-0000-0000-000024220000}"/>
    <cellStyle name="Normal 42 2 6 7" xfId="19932" xr:uid="{00000000-0005-0000-0000-000025220000}"/>
    <cellStyle name="Normal 42 2 6_5h_Finance" xfId="6224" xr:uid="{00000000-0005-0000-0000-000026220000}"/>
    <cellStyle name="Normal 42 2 7" xfId="529" xr:uid="{00000000-0005-0000-0000-000027220000}"/>
    <cellStyle name="Normal 42 2 7 2" xfId="8780" xr:uid="{00000000-0005-0000-0000-000028220000}"/>
    <cellStyle name="Normal 42 2 7_5h_Finance" xfId="6226" xr:uid="{00000000-0005-0000-0000-000029220000}"/>
    <cellStyle name="Normal 42 2 8" xfId="2517" xr:uid="{00000000-0005-0000-0000-00002A220000}"/>
    <cellStyle name="Normal 42 2 8 2" xfId="10684" xr:uid="{00000000-0005-0000-0000-00002B220000}"/>
    <cellStyle name="Normal 42 2 8_5h_Finance" xfId="6227" xr:uid="{00000000-0005-0000-0000-00002C220000}"/>
    <cellStyle name="Normal 42 2 9" xfId="4421" xr:uid="{00000000-0005-0000-0000-00002D220000}"/>
    <cellStyle name="Normal 42 2 9 2" xfId="12588" xr:uid="{00000000-0005-0000-0000-00002E220000}"/>
    <cellStyle name="Normal 42 2 9_5h_Finance" xfId="6228" xr:uid="{00000000-0005-0000-0000-00002F220000}"/>
    <cellStyle name="Normal 42 2_5h_Finance" xfId="6199" xr:uid="{00000000-0005-0000-0000-000030220000}"/>
    <cellStyle name="Normal 42 3" xfId="186" xr:uid="{00000000-0005-0000-0000-000031220000}"/>
    <cellStyle name="Normal 42 3 10" xfId="16464" xr:uid="{00000000-0005-0000-0000-000032220000}"/>
    <cellStyle name="Normal 42 3 11" xfId="18368" xr:uid="{00000000-0005-0000-0000-000033220000}"/>
    <cellStyle name="Normal 42 3 12" xfId="597" xr:uid="{00000000-0005-0000-0000-000034220000}"/>
    <cellStyle name="Normal 42 3 2" xfId="946" xr:uid="{00000000-0005-0000-0000-000035220000}"/>
    <cellStyle name="Normal 42 3 2 2" xfId="1768" xr:uid="{00000000-0005-0000-0000-000036220000}"/>
    <cellStyle name="Normal 42 3 2 2 2" xfId="3673" xr:uid="{00000000-0005-0000-0000-000037220000}"/>
    <cellStyle name="Normal 42 3 2 2 2 2" xfId="11840" xr:uid="{00000000-0005-0000-0000-000038220000}"/>
    <cellStyle name="Normal 42 3 2 2 2_5h_Finance" xfId="6232" xr:uid="{00000000-0005-0000-0000-000039220000}"/>
    <cellStyle name="Normal 42 3 2 2 3" xfId="9936" xr:uid="{00000000-0005-0000-0000-00003A220000}"/>
    <cellStyle name="Normal 42 3 2 2 4" xfId="13962" xr:uid="{00000000-0005-0000-0000-00003B220000}"/>
    <cellStyle name="Normal 42 3 2 2 5" xfId="15801" xr:uid="{00000000-0005-0000-0000-00003C220000}"/>
    <cellStyle name="Normal 42 3 2 2 6" xfId="17552" xr:uid="{00000000-0005-0000-0000-00003D220000}"/>
    <cellStyle name="Normal 42 3 2 2 7" xfId="19456" xr:uid="{00000000-0005-0000-0000-00003E220000}"/>
    <cellStyle name="Normal 42 3 2 2_5h_Finance" xfId="6231" xr:uid="{00000000-0005-0000-0000-00003F220000}"/>
    <cellStyle name="Normal 42 3 2 3" xfId="2857" xr:uid="{00000000-0005-0000-0000-000040220000}"/>
    <cellStyle name="Normal 42 3 2 3 2" xfId="11024" xr:uid="{00000000-0005-0000-0000-000041220000}"/>
    <cellStyle name="Normal 42 3 2 3_5h_Finance" xfId="6233" xr:uid="{00000000-0005-0000-0000-000042220000}"/>
    <cellStyle name="Normal 42 3 2 4" xfId="9120" xr:uid="{00000000-0005-0000-0000-000043220000}"/>
    <cellStyle name="Normal 42 3 2 5" xfId="13143" xr:uid="{00000000-0005-0000-0000-000044220000}"/>
    <cellStyle name="Normal 42 3 2 6" xfId="14981" xr:uid="{00000000-0005-0000-0000-000045220000}"/>
    <cellStyle name="Normal 42 3 2 7" xfId="16736" xr:uid="{00000000-0005-0000-0000-000046220000}"/>
    <cellStyle name="Normal 42 3 2 8" xfId="18640" xr:uid="{00000000-0005-0000-0000-000047220000}"/>
    <cellStyle name="Normal 42 3 2_5h_Finance" xfId="6230" xr:uid="{00000000-0005-0000-0000-000048220000}"/>
    <cellStyle name="Normal 42 3 3" xfId="1218" xr:uid="{00000000-0005-0000-0000-000049220000}"/>
    <cellStyle name="Normal 42 3 3 2" xfId="2040" xr:uid="{00000000-0005-0000-0000-00004A220000}"/>
    <cellStyle name="Normal 42 3 3 2 2" xfId="3945" xr:uid="{00000000-0005-0000-0000-00004B220000}"/>
    <cellStyle name="Normal 42 3 3 2 2 2" xfId="12112" xr:uid="{00000000-0005-0000-0000-00004C220000}"/>
    <cellStyle name="Normal 42 3 3 2 2_5h_Finance" xfId="6236" xr:uid="{00000000-0005-0000-0000-00004D220000}"/>
    <cellStyle name="Normal 42 3 3 2 3" xfId="10208" xr:uid="{00000000-0005-0000-0000-00004E220000}"/>
    <cellStyle name="Normal 42 3 3 2 4" xfId="14234" xr:uid="{00000000-0005-0000-0000-00004F220000}"/>
    <cellStyle name="Normal 42 3 3 2 5" xfId="16073" xr:uid="{00000000-0005-0000-0000-000050220000}"/>
    <cellStyle name="Normal 42 3 3 2 6" xfId="17824" xr:uid="{00000000-0005-0000-0000-000051220000}"/>
    <cellStyle name="Normal 42 3 3 2 7" xfId="19728" xr:uid="{00000000-0005-0000-0000-000052220000}"/>
    <cellStyle name="Normal 42 3 3 2_5h_Finance" xfId="6235" xr:uid="{00000000-0005-0000-0000-000053220000}"/>
    <cellStyle name="Normal 42 3 3 3" xfId="3129" xr:uid="{00000000-0005-0000-0000-000054220000}"/>
    <cellStyle name="Normal 42 3 3 3 2" xfId="11296" xr:uid="{00000000-0005-0000-0000-000055220000}"/>
    <cellStyle name="Normal 42 3 3 3_5h_Finance" xfId="6237" xr:uid="{00000000-0005-0000-0000-000056220000}"/>
    <cellStyle name="Normal 42 3 3 4" xfId="9392" xr:uid="{00000000-0005-0000-0000-000057220000}"/>
    <cellStyle name="Normal 42 3 3 5" xfId="13415" xr:uid="{00000000-0005-0000-0000-000058220000}"/>
    <cellStyle name="Normal 42 3 3 6" xfId="15253" xr:uid="{00000000-0005-0000-0000-000059220000}"/>
    <cellStyle name="Normal 42 3 3 7" xfId="17008" xr:uid="{00000000-0005-0000-0000-00005A220000}"/>
    <cellStyle name="Normal 42 3 3 8" xfId="18912" xr:uid="{00000000-0005-0000-0000-00005B220000}"/>
    <cellStyle name="Normal 42 3 3_5h_Finance" xfId="6234" xr:uid="{00000000-0005-0000-0000-00005C220000}"/>
    <cellStyle name="Normal 42 3 4" xfId="1490" xr:uid="{00000000-0005-0000-0000-00005D220000}"/>
    <cellStyle name="Normal 42 3 4 2" xfId="3401" xr:uid="{00000000-0005-0000-0000-00005E220000}"/>
    <cellStyle name="Normal 42 3 4 2 2" xfId="11568" xr:uid="{00000000-0005-0000-0000-00005F220000}"/>
    <cellStyle name="Normal 42 3 4 2_5h_Finance" xfId="6239" xr:uid="{00000000-0005-0000-0000-000060220000}"/>
    <cellStyle name="Normal 42 3 4 3" xfId="9664" xr:uid="{00000000-0005-0000-0000-000061220000}"/>
    <cellStyle name="Normal 42 3 4 4" xfId="13687" xr:uid="{00000000-0005-0000-0000-000062220000}"/>
    <cellStyle name="Normal 42 3 4 5" xfId="15525" xr:uid="{00000000-0005-0000-0000-000063220000}"/>
    <cellStyle name="Normal 42 3 4 6" xfId="17280" xr:uid="{00000000-0005-0000-0000-000064220000}"/>
    <cellStyle name="Normal 42 3 4 7" xfId="19184" xr:uid="{00000000-0005-0000-0000-000065220000}"/>
    <cellStyle name="Normal 42 3 4_5h_Finance" xfId="6238" xr:uid="{00000000-0005-0000-0000-000066220000}"/>
    <cellStyle name="Normal 42 3 5" xfId="2313" xr:uid="{00000000-0005-0000-0000-000067220000}"/>
    <cellStyle name="Normal 42 3 5 2" xfId="4217" xr:uid="{00000000-0005-0000-0000-000068220000}"/>
    <cellStyle name="Normal 42 3 5 2 2" xfId="12384" xr:uid="{00000000-0005-0000-0000-000069220000}"/>
    <cellStyle name="Normal 42 3 5 2_5h_Finance" xfId="6241" xr:uid="{00000000-0005-0000-0000-00006A220000}"/>
    <cellStyle name="Normal 42 3 5 3" xfId="10480" xr:uid="{00000000-0005-0000-0000-00006B220000}"/>
    <cellStyle name="Normal 42 3 5 4" xfId="14506" xr:uid="{00000000-0005-0000-0000-00006C220000}"/>
    <cellStyle name="Normal 42 3 5 5" xfId="16346" xr:uid="{00000000-0005-0000-0000-00006D220000}"/>
    <cellStyle name="Normal 42 3 5 6" xfId="18096" xr:uid="{00000000-0005-0000-0000-00006E220000}"/>
    <cellStyle name="Normal 42 3 5 7" xfId="20000" xr:uid="{00000000-0005-0000-0000-00006F220000}"/>
    <cellStyle name="Normal 42 3 5_5h_Finance" xfId="6240" xr:uid="{00000000-0005-0000-0000-000070220000}"/>
    <cellStyle name="Normal 42 3 6" xfId="2585" xr:uid="{00000000-0005-0000-0000-000071220000}"/>
    <cellStyle name="Normal 42 3 6 2" xfId="10752" xr:uid="{00000000-0005-0000-0000-000072220000}"/>
    <cellStyle name="Normal 42 3 6_5h_Finance" xfId="6242" xr:uid="{00000000-0005-0000-0000-000073220000}"/>
    <cellStyle name="Normal 42 3 7" xfId="8848" xr:uid="{00000000-0005-0000-0000-000074220000}"/>
    <cellStyle name="Normal 42 3 8" xfId="12805" xr:uid="{00000000-0005-0000-0000-000075220000}"/>
    <cellStyle name="Normal 42 3 9" xfId="14691" xr:uid="{00000000-0005-0000-0000-000076220000}"/>
    <cellStyle name="Normal 42 3_5h_Finance" xfId="6229" xr:uid="{00000000-0005-0000-0000-000077220000}"/>
    <cellStyle name="Normal 42 4" xfId="810" xr:uid="{00000000-0005-0000-0000-000078220000}"/>
    <cellStyle name="Normal 42 4 2" xfId="1632" xr:uid="{00000000-0005-0000-0000-000079220000}"/>
    <cellStyle name="Normal 42 4 2 2" xfId="3537" xr:uid="{00000000-0005-0000-0000-00007A220000}"/>
    <cellStyle name="Normal 42 4 2 2 2" xfId="11704" xr:uid="{00000000-0005-0000-0000-00007B220000}"/>
    <cellStyle name="Normal 42 4 2 2_5h_Finance" xfId="6245" xr:uid="{00000000-0005-0000-0000-00007C220000}"/>
    <cellStyle name="Normal 42 4 2 3" xfId="9800" xr:uid="{00000000-0005-0000-0000-00007D220000}"/>
    <cellStyle name="Normal 42 4 2 4" xfId="13826" xr:uid="{00000000-0005-0000-0000-00007E220000}"/>
    <cellStyle name="Normal 42 4 2 5" xfId="15665" xr:uid="{00000000-0005-0000-0000-00007F220000}"/>
    <cellStyle name="Normal 42 4 2 6" xfId="17416" xr:uid="{00000000-0005-0000-0000-000080220000}"/>
    <cellStyle name="Normal 42 4 2 7" xfId="19320" xr:uid="{00000000-0005-0000-0000-000081220000}"/>
    <cellStyle name="Normal 42 4 2_5h_Finance" xfId="6244" xr:uid="{00000000-0005-0000-0000-000082220000}"/>
    <cellStyle name="Normal 42 4 3" xfId="2721" xr:uid="{00000000-0005-0000-0000-000083220000}"/>
    <cellStyle name="Normal 42 4 3 2" xfId="10888" xr:uid="{00000000-0005-0000-0000-000084220000}"/>
    <cellStyle name="Normal 42 4 3_5h_Finance" xfId="6246" xr:uid="{00000000-0005-0000-0000-000085220000}"/>
    <cellStyle name="Normal 42 4 4" xfId="8984" xr:uid="{00000000-0005-0000-0000-000086220000}"/>
    <cellStyle name="Normal 42 4 5" xfId="13007" xr:uid="{00000000-0005-0000-0000-000087220000}"/>
    <cellStyle name="Normal 42 4 6" xfId="14845" xr:uid="{00000000-0005-0000-0000-000088220000}"/>
    <cellStyle name="Normal 42 4 7" xfId="16600" xr:uid="{00000000-0005-0000-0000-000089220000}"/>
    <cellStyle name="Normal 42 4 8" xfId="18504" xr:uid="{00000000-0005-0000-0000-00008A220000}"/>
    <cellStyle name="Normal 42 4_5h_Finance" xfId="6243" xr:uid="{00000000-0005-0000-0000-00008B220000}"/>
    <cellStyle name="Normal 42 5" xfId="1082" xr:uid="{00000000-0005-0000-0000-00008C220000}"/>
    <cellStyle name="Normal 42 5 2" xfId="1904" xr:uid="{00000000-0005-0000-0000-00008D220000}"/>
    <cellStyle name="Normal 42 5 2 2" xfId="3809" xr:uid="{00000000-0005-0000-0000-00008E220000}"/>
    <cellStyle name="Normal 42 5 2 2 2" xfId="11976" xr:uid="{00000000-0005-0000-0000-00008F220000}"/>
    <cellStyle name="Normal 42 5 2 2_5h_Finance" xfId="6249" xr:uid="{00000000-0005-0000-0000-000090220000}"/>
    <cellStyle name="Normal 42 5 2 3" xfId="10072" xr:uid="{00000000-0005-0000-0000-000091220000}"/>
    <cellStyle name="Normal 42 5 2 4" xfId="14098" xr:uid="{00000000-0005-0000-0000-000092220000}"/>
    <cellStyle name="Normal 42 5 2 5" xfId="15937" xr:uid="{00000000-0005-0000-0000-000093220000}"/>
    <cellStyle name="Normal 42 5 2 6" xfId="17688" xr:uid="{00000000-0005-0000-0000-000094220000}"/>
    <cellStyle name="Normal 42 5 2 7" xfId="19592" xr:uid="{00000000-0005-0000-0000-000095220000}"/>
    <cellStyle name="Normal 42 5 2_5h_Finance" xfId="6248" xr:uid="{00000000-0005-0000-0000-000096220000}"/>
    <cellStyle name="Normal 42 5 3" xfId="2993" xr:uid="{00000000-0005-0000-0000-000097220000}"/>
    <cellStyle name="Normal 42 5 3 2" xfId="11160" xr:uid="{00000000-0005-0000-0000-000098220000}"/>
    <cellStyle name="Normal 42 5 3_5h_Finance" xfId="6250" xr:uid="{00000000-0005-0000-0000-000099220000}"/>
    <cellStyle name="Normal 42 5 4" xfId="9256" xr:uid="{00000000-0005-0000-0000-00009A220000}"/>
    <cellStyle name="Normal 42 5 5" xfId="13279" xr:uid="{00000000-0005-0000-0000-00009B220000}"/>
    <cellStyle name="Normal 42 5 6" xfId="15117" xr:uid="{00000000-0005-0000-0000-00009C220000}"/>
    <cellStyle name="Normal 42 5 7" xfId="16872" xr:uid="{00000000-0005-0000-0000-00009D220000}"/>
    <cellStyle name="Normal 42 5 8" xfId="18776" xr:uid="{00000000-0005-0000-0000-00009E220000}"/>
    <cellStyle name="Normal 42 5_5h_Finance" xfId="6247" xr:uid="{00000000-0005-0000-0000-00009F220000}"/>
    <cellStyle name="Normal 42 6" xfId="1354" xr:uid="{00000000-0005-0000-0000-0000A0220000}"/>
    <cellStyle name="Normal 42 6 2" xfId="3265" xr:uid="{00000000-0005-0000-0000-0000A1220000}"/>
    <cellStyle name="Normal 42 6 2 2" xfId="11432" xr:uid="{00000000-0005-0000-0000-0000A2220000}"/>
    <cellStyle name="Normal 42 6 2_5h_Finance" xfId="6252" xr:uid="{00000000-0005-0000-0000-0000A3220000}"/>
    <cellStyle name="Normal 42 6 3" xfId="9528" xr:uid="{00000000-0005-0000-0000-0000A4220000}"/>
    <cellStyle name="Normal 42 6 4" xfId="13551" xr:uid="{00000000-0005-0000-0000-0000A5220000}"/>
    <cellStyle name="Normal 42 6 5" xfId="15389" xr:uid="{00000000-0005-0000-0000-0000A6220000}"/>
    <cellStyle name="Normal 42 6 6" xfId="17144" xr:uid="{00000000-0005-0000-0000-0000A7220000}"/>
    <cellStyle name="Normal 42 6 7" xfId="19048" xr:uid="{00000000-0005-0000-0000-0000A8220000}"/>
    <cellStyle name="Normal 42 6_5h_Finance" xfId="6251" xr:uid="{00000000-0005-0000-0000-0000A9220000}"/>
    <cellStyle name="Normal 42 7" xfId="2177" xr:uid="{00000000-0005-0000-0000-0000AA220000}"/>
    <cellStyle name="Normal 42 7 2" xfId="4081" xr:uid="{00000000-0005-0000-0000-0000AB220000}"/>
    <cellStyle name="Normal 42 7 2 2" xfId="12248" xr:uid="{00000000-0005-0000-0000-0000AC220000}"/>
    <cellStyle name="Normal 42 7 2_5h_Finance" xfId="6254" xr:uid="{00000000-0005-0000-0000-0000AD220000}"/>
    <cellStyle name="Normal 42 7 3" xfId="10344" xr:uid="{00000000-0005-0000-0000-0000AE220000}"/>
    <cellStyle name="Normal 42 7 4" xfId="14370" xr:uid="{00000000-0005-0000-0000-0000AF220000}"/>
    <cellStyle name="Normal 42 7 5" xfId="16210" xr:uid="{00000000-0005-0000-0000-0000B0220000}"/>
    <cellStyle name="Normal 42 7 6" xfId="17960" xr:uid="{00000000-0005-0000-0000-0000B1220000}"/>
    <cellStyle name="Normal 42 7 7" xfId="19864" xr:uid="{00000000-0005-0000-0000-0000B2220000}"/>
    <cellStyle name="Normal 42 7_5h_Finance" xfId="6253" xr:uid="{00000000-0005-0000-0000-0000B3220000}"/>
    <cellStyle name="Normal 42 8" xfId="461" xr:uid="{00000000-0005-0000-0000-0000B4220000}"/>
    <cellStyle name="Normal 42 8 2" xfId="8712" xr:uid="{00000000-0005-0000-0000-0000B5220000}"/>
    <cellStyle name="Normal 42 8_5h_Finance" xfId="6255" xr:uid="{00000000-0005-0000-0000-0000B6220000}"/>
    <cellStyle name="Normal 42 9" xfId="2449" xr:uid="{00000000-0005-0000-0000-0000B7220000}"/>
    <cellStyle name="Normal 42 9 2" xfId="10616" xr:uid="{00000000-0005-0000-0000-0000B8220000}"/>
    <cellStyle name="Normal 42 9_5h_Finance" xfId="6256" xr:uid="{00000000-0005-0000-0000-0000B9220000}"/>
    <cellStyle name="Normal 42_5h_Finance" xfId="6197" xr:uid="{00000000-0005-0000-0000-0000BA220000}"/>
    <cellStyle name="Normal 43" xfId="39" xr:uid="{00000000-0005-0000-0000-0000BB220000}"/>
    <cellStyle name="Normal 43 10" xfId="4342" xr:uid="{00000000-0005-0000-0000-0000BC220000}"/>
    <cellStyle name="Normal 43 10 2" xfId="12509" xr:uid="{00000000-0005-0000-0000-0000BD220000}"/>
    <cellStyle name="Normal 43 10_5h_Finance" xfId="6258" xr:uid="{00000000-0005-0000-0000-0000BE220000}"/>
    <cellStyle name="Normal 43 11" xfId="8565" xr:uid="{00000000-0005-0000-0000-0000BF220000}"/>
    <cellStyle name="Normal 43 12" xfId="12657" xr:uid="{00000000-0005-0000-0000-0000C0220000}"/>
    <cellStyle name="Normal 43 13" xfId="12971" xr:uid="{00000000-0005-0000-0000-0000C1220000}"/>
    <cellStyle name="Normal 43 14" xfId="14650" xr:uid="{00000000-0005-0000-0000-0000C2220000}"/>
    <cellStyle name="Normal 43 15" xfId="18221" xr:uid="{00000000-0005-0000-0000-0000C3220000}"/>
    <cellStyle name="Normal 43 16" xfId="311" xr:uid="{00000000-0005-0000-0000-0000C4220000}"/>
    <cellStyle name="Normal 43 2" xfId="107" xr:uid="{00000000-0005-0000-0000-0000C5220000}"/>
    <cellStyle name="Normal 43 2 10" xfId="8633" xr:uid="{00000000-0005-0000-0000-0000C6220000}"/>
    <cellStyle name="Normal 43 2 11" xfId="12725" xr:uid="{00000000-0005-0000-0000-0000C7220000}"/>
    <cellStyle name="Normal 43 2 12" xfId="18289" xr:uid="{00000000-0005-0000-0000-0000C8220000}"/>
    <cellStyle name="Normal 43 2 13" xfId="380" xr:uid="{00000000-0005-0000-0000-0000C9220000}"/>
    <cellStyle name="Normal 43 2 2" xfId="243" xr:uid="{00000000-0005-0000-0000-0000CA220000}"/>
    <cellStyle name="Normal 43 2 2 10" xfId="16521" xr:uid="{00000000-0005-0000-0000-0000CB220000}"/>
    <cellStyle name="Normal 43 2 2 11" xfId="18425" xr:uid="{00000000-0005-0000-0000-0000CC220000}"/>
    <cellStyle name="Normal 43 2 2 12" xfId="654" xr:uid="{00000000-0005-0000-0000-0000CD220000}"/>
    <cellStyle name="Normal 43 2 2 2" xfId="1003" xr:uid="{00000000-0005-0000-0000-0000CE220000}"/>
    <cellStyle name="Normal 43 2 2 2 2" xfId="1825" xr:uid="{00000000-0005-0000-0000-0000CF220000}"/>
    <cellStyle name="Normal 43 2 2 2 2 2" xfId="3730" xr:uid="{00000000-0005-0000-0000-0000D0220000}"/>
    <cellStyle name="Normal 43 2 2 2 2 2 2" xfId="11897" xr:uid="{00000000-0005-0000-0000-0000D1220000}"/>
    <cellStyle name="Normal 43 2 2 2 2 2_5h_Finance" xfId="6263" xr:uid="{00000000-0005-0000-0000-0000D2220000}"/>
    <cellStyle name="Normal 43 2 2 2 2 3" xfId="9993" xr:uid="{00000000-0005-0000-0000-0000D3220000}"/>
    <cellStyle name="Normal 43 2 2 2 2 4" xfId="14019" xr:uid="{00000000-0005-0000-0000-0000D4220000}"/>
    <cellStyle name="Normal 43 2 2 2 2 5" xfId="15858" xr:uid="{00000000-0005-0000-0000-0000D5220000}"/>
    <cellStyle name="Normal 43 2 2 2 2 6" xfId="17609" xr:uid="{00000000-0005-0000-0000-0000D6220000}"/>
    <cellStyle name="Normal 43 2 2 2 2 7" xfId="19513" xr:uid="{00000000-0005-0000-0000-0000D7220000}"/>
    <cellStyle name="Normal 43 2 2 2 2_5h_Finance" xfId="6262" xr:uid="{00000000-0005-0000-0000-0000D8220000}"/>
    <cellStyle name="Normal 43 2 2 2 3" xfId="2914" xr:uid="{00000000-0005-0000-0000-0000D9220000}"/>
    <cellStyle name="Normal 43 2 2 2 3 2" xfId="11081" xr:uid="{00000000-0005-0000-0000-0000DA220000}"/>
    <cellStyle name="Normal 43 2 2 2 3_5h_Finance" xfId="6264" xr:uid="{00000000-0005-0000-0000-0000DB220000}"/>
    <cellStyle name="Normal 43 2 2 2 4" xfId="9177" xr:uid="{00000000-0005-0000-0000-0000DC220000}"/>
    <cellStyle name="Normal 43 2 2 2 5" xfId="13200" xr:uid="{00000000-0005-0000-0000-0000DD220000}"/>
    <cellStyle name="Normal 43 2 2 2 6" xfId="15038" xr:uid="{00000000-0005-0000-0000-0000DE220000}"/>
    <cellStyle name="Normal 43 2 2 2 7" xfId="16793" xr:uid="{00000000-0005-0000-0000-0000DF220000}"/>
    <cellStyle name="Normal 43 2 2 2 8" xfId="18697" xr:uid="{00000000-0005-0000-0000-0000E0220000}"/>
    <cellStyle name="Normal 43 2 2 2_5h_Finance" xfId="6261" xr:uid="{00000000-0005-0000-0000-0000E1220000}"/>
    <cellStyle name="Normal 43 2 2 3" xfId="1275" xr:uid="{00000000-0005-0000-0000-0000E2220000}"/>
    <cellStyle name="Normal 43 2 2 3 2" xfId="2097" xr:uid="{00000000-0005-0000-0000-0000E3220000}"/>
    <cellStyle name="Normal 43 2 2 3 2 2" xfId="4002" xr:uid="{00000000-0005-0000-0000-0000E4220000}"/>
    <cellStyle name="Normal 43 2 2 3 2 2 2" xfId="12169" xr:uid="{00000000-0005-0000-0000-0000E5220000}"/>
    <cellStyle name="Normal 43 2 2 3 2 2_5h_Finance" xfId="6267" xr:uid="{00000000-0005-0000-0000-0000E6220000}"/>
    <cellStyle name="Normal 43 2 2 3 2 3" xfId="10265" xr:uid="{00000000-0005-0000-0000-0000E7220000}"/>
    <cellStyle name="Normal 43 2 2 3 2 4" xfId="14291" xr:uid="{00000000-0005-0000-0000-0000E8220000}"/>
    <cellStyle name="Normal 43 2 2 3 2 5" xfId="16130" xr:uid="{00000000-0005-0000-0000-0000E9220000}"/>
    <cellStyle name="Normal 43 2 2 3 2 6" xfId="17881" xr:uid="{00000000-0005-0000-0000-0000EA220000}"/>
    <cellStyle name="Normal 43 2 2 3 2 7" xfId="19785" xr:uid="{00000000-0005-0000-0000-0000EB220000}"/>
    <cellStyle name="Normal 43 2 2 3 2_5h_Finance" xfId="6266" xr:uid="{00000000-0005-0000-0000-0000EC220000}"/>
    <cellStyle name="Normal 43 2 2 3 3" xfId="3186" xr:uid="{00000000-0005-0000-0000-0000ED220000}"/>
    <cellStyle name="Normal 43 2 2 3 3 2" xfId="11353" xr:uid="{00000000-0005-0000-0000-0000EE220000}"/>
    <cellStyle name="Normal 43 2 2 3 3_5h_Finance" xfId="6268" xr:uid="{00000000-0005-0000-0000-0000EF220000}"/>
    <cellStyle name="Normal 43 2 2 3 4" xfId="9449" xr:uid="{00000000-0005-0000-0000-0000F0220000}"/>
    <cellStyle name="Normal 43 2 2 3 5" xfId="13472" xr:uid="{00000000-0005-0000-0000-0000F1220000}"/>
    <cellStyle name="Normal 43 2 2 3 6" xfId="15310" xr:uid="{00000000-0005-0000-0000-0000F2220000}"/>
    <cellStyle name="Normal 43 2 2 3 7" xfId="17065" xr:uid="{00000000-0005-0000-0000-0000F3220000}"/>
    <cellStyle name="Normal 43 2 2 3 8" xfId="18969" xr:uid="{00000000-0005-0000-0000-0000F4220000}"/>
    <cellStyle name="Normal 43 2 2 3_5h_Finance" xfId="6265" xr:uid="{00000000-0005-0000-0000-0000F5220000}"/>
    <cellStyle name="Normal 43 2 2 4" xfId="1547" xr:uid="{00000000-0005-0000-0000-0000F6220000}"/>
    <cellStyle name="Normal 43 2 2 4 2" xfId="3458" xr:uid="{00000000-0005-0000-0000-0000F7220000}"/>
    <cellStyle name="Normal 43 2 2 4 2 2" xfId="11625" xr:uid="{00000000-0005-0000-0000-0000F8220000}"/>
    <cellStyle name="Normal 43 2 2 4 2_5h_Finance" xfId="6270" xr:uid="{00000000-0005-0000-0000-0000F9220000}"/>
    <cellStyle name="Normal 43 2 2 4 3" xfId="9721" xr:uid="{00000000-0005-0000-0000-0000FA220000}"/>
    <cellStyle name="Normal 43 2 2 4 4" xfId="13744" xr:uid="{00000000-0005-0000-0000-0000FB220000}"/>
    <cellStyle name="Normal 43 2 2 4 5" xfId="15582" xr:uid="{00000000-0005-0000-0000-0000FC220000}"/>
    <cellStyle name="Normal 43 2 2 4 6" xfId="17337" xr:uid="{00000000-0005-0000-0000-0000FD220000}"/>
    <cellStyle name="Normal 43 2 2 4 7" xfId="19241" xr:uid="{00000000-0005-0000-0000-0000FE220000}"/>
    <cellStyle name="Normal 43 2 2 4_5h_Finance" xfId="6269" xr:uid="{00000000-0005-0000-0000-0000FF220000}"/>
    <cellStyle name="Normal 43 2 2 5" xfId="2370" xr:uid="{00000000-0005-0000-0000-000000230000}"/>
    <cellStyle name="Normal 43 2 2 5 2" xfId="4274" xr:uid="{00000000-0005-0000-0000-000001230000}"/>
    <cellStyle name="Normal 43 2 2 5 2 2" xfId="12441" xr:uid="{00000000-0005-0000-0000-000002230000}"/>
    <cellStyle name="Normal 43 2 2 5 2_5h_Finance" xfId="6272" xr:uid="{00000000-0005-0000-0000-000003230000}"/>
    <cellStyle name="Normal 43 2 2 5 3" xfId="10537" xr:uid="{00000000-0005-0000-0000-000004230000}"/>
    <cellStyle name="Normal 43 2 2 5 4" xfId="14563" xr:uid="{00000000-0005-0000-0000-000005230000}"/>
    <cellStyle name="Normal 43 2 2 5 5" xfId="16403" xr:uid="{00000000-0005-0000-0000-000006230000}"/>
    <cellStyle name="Normal 43 2 2 5 6" xfId="18153" xr:uid="{00000000-0005-0000-0000-000007230000}"/>
    <cellStyle name="Normal 43 2 2 5 7" xfId="20057" xr:uid="{00000000-0005-0000-0000-000008230000}"/>
    <cellStyle name="Normal 43 2 2 5_5h_Finance" xfId="6271" xr:uid="{00000000-0005-0000-0000-000009230000}"/>
    <cellStyle name="Normal 43 2 2 6" xfId="2642" xr:uid="{00000000-0005-0000-0000-00000A230000}"/>
    <cellStyle name="Normal 43 2 2 6 2" xfId="10809" xr:uid="{00000000-0005-0000-0000-00000B230000}"/>
    <cellStyle name="Normal 43 2 2 6_5h_Finance" xfId="6273" xr:uid="{00000000-0005-0000-0000-00000C230000}"/>
    <cellStyle name="Normal 43 2 2 7" xfId="8905" xr:uid="{00000000-0005-0000-0000-00000D230000}"/>
    <cellStyle name="Normal 43 2 2 8" xfId="12862" xr:uid="{00000000-0005-0000-0000-00000E230000}"/>
    <cellStyle name="Normal 43 2 2 9" xfId="14748" xr:uid="{00000000-0005-0000-0000-00000F230000}"/>
    <cellStyle name="Normal 43 2 2_5h_Finance" xfId="6260" xr:uid="{00000000-0005-0000-0000-000010230000}"/>
    <cellStyle name="Normal 43 2 3" xfId="867" xr:uid="{00000000-0005-0000-0000-000011230000}"/>
    <cellStyle name="Normal 43 2 3 2" xfId="1689" xr:uid="{00000000-0005-0000-0000-000012230000}"/>
    <cellStyle name="Normal 43 2 3 2 2" xfId="3594" xr:uid="{00000000-0005-0000-0000-000013230000}"/>
    <cellStyle name="Normal 43 2 3 2 2 2" xfId="11761" xr:uid="{00000000-0005-0000-0000-000014230000}"/>
    <cellStyle name="Normal 43 2 3 2 2_5h_Finance" xfId="6276" xr:uid="{00000000-0005-0000-0000-000015230000}"/>
    <cellStyle name="Normal 43 2 3 2 3" xfId="9857" xr:uid="{00000000-0005-0000-0000-000016230000}"/>
    <cellStyle name="Normal 43 2 3 2 4" xfId="13883" xr:uid="{00000000-0005-0000-0000-000017230000}"/>
    <cellStyle name="Normal 43 2 3 2 5" xfId="15722" xr:uid="{00000000-0005-0000-0000-000018230000}"/>
    <cellStyle name="Normal 43 2 3 2 6" xfId="17473" xr:uid="{00000000-0005-0000-0000-000019230000}"/>
    <cellStyle name="Normal 43 2 3 2 7" xfId="19377" xr:uid="{00000000-0005-0000-0000-00001A230000}"/>
    <cellStyle name="Normal 43 2 3 2_5h_Finance" xfId="6275" xr:uid="{00000000-0005-0000-0000-00001B230000}"/>
    <cellStyle name="Normal 43 2 3 3" xfId="2778" xr:uid="{00000000-0005-0000-0000-00001C230000}"/>
    <cellStyle name="Normal 43 2 3 3 2" xfId="10945" xr:uid="{00000000-0005-0000-0000-00001D230000}"/>
    <cellStyle name="Normal 43 2 3 3_5h_Finance" xfId="6277" xr:uid="{00000000-0005-0000-0000-00001E230000}"/>
    <cellStyle name="Normal 43 2 3 4" xfId="9041" xr:uid="{00000000-0005-0000-0000-00001F230000}"/>
    <cellStyle name="Normal 43 2 3 5" xfId="13064" xr:uid="{00000000-0005-0000-0000-000020230000}"/>
    <cellStyle name="Normal 43 2 3 6" xfId="14902" xr:uid="{00000000-0005-0000-0000-000021230000}"/>
    <cellStyle name="Normal 43 2 3 7" xfId="16657" xr:uid="{00000000-0005-0000-0000-000022230000}"/>
    <cellStyle name="Normal 43 2 3 8" xfId="18561" xr:uid="{00000000-0005-0000-0000-000023230000}"/>
    <cellStyle name="Normal 43 2 3_5h_Finance" xfId="6274" xr:uid="{00000000-0005-0000-0000-000024230000}"/>
    <cellStyle name="Normal 43 2 4" xfId="1139" xr:uid="{00000000-0005-0000-0000-000025230000}"/>
    <cellStyle name="Normal 43 2 4 2" xfId="1961" xr:uid="{00000000-0005-0000-0000-000026230000}"/>
    <cellStyle name="Normal 43 2 4 2 2" xfId="3866" xr:uid="{00000000-0005-0000-0000-000027230000}"/>
    <cellStyle name="Normal 43 2 4 2 2 2" xfId="12033" xr:uid="{00000000-0005-0000-0000-000028230000}"/>
    <cellStyle name="Normal 43 2 4 2 2_5h_Finance" xfId="6280" xr:uid="{00000000-0005-0000-0000-000029230000}"/>
    <cellStyle name="Normal 43 2 4 2 3" xfId="10129" xr:uid="{00000000-0005-0000-0000-00002A230000}"/>
    <cellStyle name="Normal 43 2 4 2 4" xfId="14155" xr:uid="{00000000-0005-0000-0000-00002B230000}"/>
    <cellStyle name="Normal 43 2 4 2 5" xfId="15994" xr:uid="{00000000-0005-0000-0000-00002C230000}"/>
    <cellStyle name="Normal 43 2 4 2 6" xfId="17745" xr:uid="{00000000-0005-0000-0000-00002D230000}"/>
    <cellStyle name="Normal 43 2 4 2 7" xfId="19649" xr:uid="{00000000-0005-0000-0000-00002E230000}"/>
    <cellStyle name="Normal 43 2 4 2_5h_Finance" xfId="6279" xr:uid="{00000000-0005-0000-0000-00002F230000}"/>
    <cellStyle name="Normal 43 2 4 3" xfId="3050" xr:uid="{00000000-0005-0000-0000-000030230000}"/>
    <cellStyle name="Normal 43 2 4 3 2" xfId="11217" xr:uid="{00000000-0005-0000-0000-000031230000}"/>
    <cellStyle name="Normal 43 2 4 3_5h_Finance" xfId="6281" xr:uid="{00000000-0005-0000-0000-000032230000}"/>
    <cellStyle name="Normal 43 2 4 4" xfId="9313" xr:uid="{00000000-0005-0000-0000-000033230000}"/>
    <cellStyle name="Normal 43 2 4 5" xfId="13336" xr:uid="{00000000-0005-0000-0000-000034230000}"/>
    <cellStyle name="Normal 43 2 4 6" xfId="15174" xr:uid="{00000000-0005-0000-0000-000035230000}"/>
    <cellStyle name="Normal 43 2 4 7" xfId="16929" xr:uid="{00000000-0005-0000-0000-000036230000}"/>
    <cellStyle name="Normal 43 2 4 8" xfId="18833" xr:uid="{00000000-0005-0000-0000-000037230000}"/>
    <cellStyle name="Normal 43 2 4_5h_Finance" xfId="6278" xr:uid="{00000000-0005-0000-0000-000038230000}"/>
    <cellStyle name="Normal 43 2 5" xfId="1411" xr:uid="{00000000-0005-0000-0000-000039230000}"/>
    <cellStyle name="Normal 43 2 5 2" xfId="3322" xr:uid="{00000000-0005-0000-0000-00003A230000}"/>
    <cellStyle name="Normal 43 2 5 2 2" xfId="11489" xr:uid="{00000000-0005-0000-0000-00003B230000}"/>
    <cellStyle name="Normal 43 2 5 2_5h_Finance" xfId="6283" xr:uid="{00000000-0005-0000-0000-00003C230000}"/>
    <cellStyle name="Normal 43 2 5 3" xfId="9585" xr:uid="{00000000-0005-0000-0000-00003D230000}"/>
    <cellStyle name="Normal 43 2 5 4" xfId="13608" xr:uid="{00000000-0005-0000-0000-00003E230000}"/>
    <cellStyle name="Normal 43 2 5 5" xfId="15446" xr:uid="{00000000-0005-0000-0000-00003F230000}"/>
    <cellStyle name="Normal 43 2 5 6" xfId="17201" xr:uid="{00000000-0005-0000-0000-000040230000}"/>
    <cellStyle name="Normal 43 2 5 7" xfId="19105" xr:uid="{00000000-0005-0000-0000-000041230000}"/>
    <cellStyle name="Normal 43 2 5_5h_Finance" xfId="6282" xr:uid="{00000000-0005-0000-0000-000042230000}"/>
    <cellStyle name="Normal 43 2 6" xfId="2234" xr:uid="{00000000-0005-0000-0000-000043230000}"/>
    <cellStyle name="Normal 43 2 6 2" xfId="4138" xr:uid="{00000000-0005-0000-0000-000044230000}"/>
    <cellStyle name="Normal 43 2 6 2 2" xfId="12305" xr:uid="{00000000-0005-0000-0000-000045230000}"/>
    <cellStyle name="Normal 43 2 6 2_5h_Finance" xfId="6285" xr:uid="{00000000-0005-0000-0000-000046230000}"/>
    <cellStyle name="Normal 43 2 6 3" xfId="10401" xr:uid="{00000000-0005-0000-0000-000047230000}"/>
    <cellStyle name="Normal 43 2 6 4" xfId="14427" xr:uid="{00000000-0005-0000-0000-000048230000}"/>
    <cellStyle name="Normal 43 2 6 5" xfId="16267" xr:uid="{00000000-0005-0000-0000-000049230000}"/>
    <cellStyle name="Normal 43 2 6 6" xfId="18017" xr:uid="{00000000-0005-0000-0000-00004A230000}"/>
    <cellStyle name="Normal 43 2 6 7" xfId="19921" xr:uid="{00000000-0005-0000-0000-00004B230000}"/>
    <cellStyle name="Normal 43 2 6_5h_Finance" xfId="6284" xr:uid="{00000000-0005-0000-0000-00004C230000}"/>
    <cellStyle name="Normal 43 2 7" xfId="518" xr:uid="{00000000-0005-0000-0000-00004D230000}"/>
    <cellStyle name="Normal 43 2 7 2" xfId="8769" xr:uid="{00000000-0005-0000-0000-00004E230000}"/>
    <cellStyle name="Normal 43 2 7_5h_Finance" xfId="6286" xr:uid="{00000000-0005-0000-0000-00004F230000}"/>
    <cellStyle name="Normal 43 2 8" xfId="2506" xr:uid="{00000000-0005-0000-0000-000050230000}"/>
    <cellStyle name="Normal 43 2 8 2" xfId="10673" xr:uid="{00000000-0005-0000-0000-000051230000}"/>
    <cellStyle name="Normal 43 2 8_5h_Finance" xfId="6287" xr:uid="{00000000-0005-0000-0000-000052230000}"/>
    <cellStyle name="Normal 43 2 9" xfId="4410" xr:uid="{00000000-0005-0000-0000-000053230000}"/>
    <cellStyle name="Normal 43 2 9 2" xfId="12577" xr:uid="{00000000-0005-0000-0000-000054230000}"/>
    <cellStyle name="Normal 43 2 9_5h_Finance" xfId="6288" xr:uid="{00000000-0005-0000-0000-000055230000}"/>
    <cellStyle name="Normal 43 2_5h_Finance" xfId="6259" xr:uid="{00000000-0005-0000-0000-000056230000}"/>
    <cellStyle name="Normal 43 3" xfId="175" xr:uid="{00000000-0005-0000-0000-000057230000}"/>
    <cellStyle name="Normal 43 3 10" xfId="16453" xr:uid="{00000000-0005-0000-0000-000058230000}"/>
    <cellStyle name="Normal 43 3 11" xfId="18357" xr:uid="{00000000-0005-0000-0000-000059230000}"/>
    <cellStyle name="Normal 43 3 12" xfId="586" xr:uid="{00000000-0005-0000-0000-00005A230000}"/>
    <cellStyle name="Normal 43 3 2" xfId="935" xr:uid="{00000000-0005-0000-0000-00005B230000}"/>
    <cellStyle name="Normal 43 3 2 2" xfId="1757" xr:uid="{00000000-0005-0000-0000-00005C230000}"/>
    <cellStyle name="Normal 43 3 2 2 2" xfId="3662" xr:uid="{00000000-0005-0000-0000-00005D230000}"/>
    <cellStyle name="Normal 43 3 2 2 2 2" xfId="11829" xr:uid="{00000000-0005-0000-0000-00005E230000}"/>
    <cellStyle name="Normal 43 3 2 2 2_5h_Finance" xfId="6292" xr:uid="{00000000-0005-0000-0000-00005F230000}"/>
    <cellStyle name="Normal 43 3 2 2 3" xfId="9925" xr:uid="{00000000-0005-0000-0000-000060230000}"/>
    <cellStyle name="Normal 43 3 2 2 4" xfId="13951" xr:uid="{00000000-0005-0000-0000-000061230000}"/>
    <cellStyle name="Normal 43 3 2 2 5" xfId="15790" xr:uid="{00000000-0005-0000-0000-000062230000}"/>
    <cellStyle name="Normal 43 3 2 2 6" xfId="17541" xr:uid="{00000000-0005-0000-0000-000063230000}"/>
    <cellStyle name="Normal 43 3 2 2 7" xfId="19445" xr:uid="{00000000-0005-0000-0000-000064230000}"/>
    <cellStyle name="Normal 43 3 2 2_5h_Finance" xfId="6291" xr:uid="{00000000-0005-0000-0000-000065230000}"/>
    <cellStyle name="Normal 43 3 2 3" xfId="2846" xr:uid="{00000000-0005-0000-0000-000066230000}"/>
    <cellStyle name="Normal 43 3 2 3 2" xfId="11013" xr:uid="{00000000-0005-0000-0000-000067230000}"/>
    <cellStyle name="Normal 43 3 2 3_5h_Finance" xfId="6293" xr:uid="{00000000-0005-0000-0000-000068230000}"/>
    <cellStyle name="Normal 43 3 2 4" xfId="9109" xr:uid="{00000000-0005-0000-0000-000069230000}"/>
    <cellStyle name="Normal 43 3 2 5" xfId="13132" xr:uid="{00000000-0005-0000-0000-00006A230000}"/>
    <cellStyle name="Normal 43 3 2 6" xfId="14970" xr:uid="{00000000-0005-0000-0000-00006B230000}"/>
    <cellStyle name="Normal 43 3 2 7" xfId="16725" xr:uid="{00000000-0005-0000-0000-00006C230000}"/>
    <cellStyle name="Normal 43 3 2 8" xfId="18629" xr:uid="{00000000-0005-0000-0000-00006D230000}"/>
    <cellStyle name="Normal 43 3 2_5h_Finance" xfId="6290" xr:uid="{00000000-0005-0000-0000-00006E230000}"/>
    <cellStyle name="Normal 43 3 3" xfId="1207" xr:uid="{00000000-0005-0000-0000-00006F230000}"/>
    <cellStyle name="Normal 43 3 3 2" xfId="2029" xr:uid="{00000000-0005-0000-0000-000070230000}"/>
    <cellStyle name="Normal 43 3 3 2 2" xfId="3934" xr:uid="{00000000-0005-0000-0000-000071230000}"/>
    <cellStyle name="Normal 43 3 3 2 2 2" xfId="12101" xr:uid="{00000000-0005-0000-0000-000072230000}"/>
    <cellStyle name="Normal 43 3 3 2 2_5h_Finance" xfId="6296" xr:uid="{00000000-0005-0000-0000-000073230000}"/>
    <cellStyle name="Normal 43 3 3 2 3" xfId="10197" xr:uid="{00000000-0005-0000-0000-000074230000}"/>
    <cellStyle name="Normal 43 3 3 2 4" xfId="14223" xr:uid="{00000000-0005-0000-0000-000075230000}"/>
    <cellStyle name="Normal 43 3 3 2 5" xfId="16062" xr:uid="{00000000-0005-0000-0000-000076230000}"/>
    <cellStyle name="Normal 43 3 3 2 6" xfId="17813" xr:uid="{00000000-0005-0000-0000-000077230000}"/>
    <cellStyle name="Normal 43 3 3 2 7" xfId="19717" xr:uid="{00000000-0005-0000-0000-000078230000}"/>
    <cellStyle name="Normal 43 3 3 2_5h_Finance" xfId="6295" xr:uid="{00000000-0005-0000-0000-000079230000}"/>
    <cellStyle name="Normal 43 3 3 3" xfId="3118" xr:uid="{00000000-0005-0000-0000-00007A230000}"/>
    <cellStyle name="Normal 43 3 3 3 2" xfId="11285" xr:uid="{00000000-0005-0000-0000-00007B230000}"/>
    <cellStyle name="Normal 43 3 3 3_5h_Finance" xfId="6297" xr:uid="{00000000-0005-0000-0000-00007C230000}"/>
    <cellStyle name="Normal 43 3 3 4" xfId="9381" xr:uid="{00000000-0005-0000-0000-00007D230000}"/>
    <cellStyle name="Normal 43 3 3 5" xfId="13404" xr:uid="{00000000-0005-0000-0000-00007E230000}"/>
    <cellStyle name="Normal 43 3 3 6" xfId="15242" xr:uid="{00000000-0005-0000-0000-00007F230000}"/>
    <cellStyle name="Normal 43 3 3 7" xfId="16997" xr:uid="{00000000-0005-0000-0000-000080230000}"/>
    <cellStyle name="Normal 43 3 3 8" xfId="18901" xr:uid="{00000000-0005-0000-0000-000081230000}"/>
    <cellStyle name="Normal 43 3 3_5h_Finance" xfId="6294" xr:uid="{00000000-0005-0000-0000-000082230000}"/>
    <cellStyle name="Normal 43 3 4" xfId="1479" xr:uid="{00000000-0005-0000-0000-000083230000}"/>
    <cellStyle name="Normal 43 3 4 2" xfId="3390" xr:uid="{00000000-0005-0000-0000-000084230000}"/>
    <cellStyle name="Normal 43 3 4 2 2" xfId="11557" xr:uid="{00000000-0005-0000-0000-000085230000}"/>
    <cellStyle name="Normal 43 3 4 2_5h_Finance" xfId="6299" xr:uid="{00000000-0005-0000-0000-000086230000}"/>
    <cellStyle name="Normal 43 3 4 3" xfId="9653" xr:uid="{00000000-0005-0000-0000-000087230000}"/>
    <cellStyle name="Normal 43 3 4 4" xfId="13676" xr:uid="{00000000-0005-0000-0000-000088230000}"/>
    <cellStyle name="Normal 43 3 4 5" xfId="15514" xr:uid="{00000000-0005-0000-0000-000089230000}"/>
    <cellStyle name="Normal 43 3 4 6" xfId="17269" xr:uid="{00000000-0005-0000-0000-00008A230000}"/>
    <cellStyle name="Normal 43 3 4 7" xfId="19173" xr:uid="{00000000-0005-0000-0000-00008B230000}"/>
    <cellStyle name="Normal 43 3 4_5h_Finance" xfId="6298" xr:uid="{00000000-0005-0000-0000-00008C230000}"/>
    <cellStyle name="Normal 43 3 5" xfId="2302" xr:uid="{00000000-0005-0000-0000-00008D230000}"/>
    <cellStyle name="Normal 43 3 5 2" xfId="4206" xr:uid="{00000000-0005-0000-0000-00008E230000}"/>
    <cellStyle name="Normal 43 3 5 2 2" xfId="12373" xr:uid="{00000000-0005-0000-0000-00008F230000}"/>
    <cellStyle name="Normal 43 3 5 2_5h_Finance" xfId="6301" xr:uid="{00000000-0005-0000-0000-000090230000}"/>
    <cellStyle name="Normal 43 3 5 3" xfId="10469" xr:uid="{00000000-0005-0000-0000-000091230000}"/>
    <cellStyle name="Normal 43 3 5 4" xfId="14495" xr:uid="{00000000-0005-0000-0000-000092230000}"/>
    <cellStyle name="Normal 43 3 5 5" xfId="16335" xr:uid="{00000000-0005-0000-0000-000093230000}"/>
    <cellStyle name="Normal 43 3 5 6" xfId="18085" xr:uid="{00000000-0005-0000-0000-000094230000}"/>
    <cellStyle name="Normal 43 3 5 7" xfId="19989" xr:uid="{00000000-0005-0000-0000-000095230000}"/>
    <cellStyle name="Normal 43 3 5_5h_Finance" xfId="6300" xr:uid="{00000000-0005-0000-0000-000096230000}"/>
    <cellStyle name="Normal 43 3 6" xfId="2574" xr:uid="{00000000-0005-0000-0000-000097230000}"/>
    <cellStyle name="Normal 43 3 6 2" xfId="10741" xr:uid="{00000000-0005-0000-0000-000098230000}"/>
    <cellStyle name="Normal 43 3 6_5h_Finance" xfId="6302" xr:uid="{00000000-0005-0000-0000-000099230000}"/>
    <cellStyle name="Normal 43 3 7" xfId="8837" xr:uid="{00000000-0005-0000-0000-00009A230000}"/>
    <cellStyle name="Normal 43 3 8" xfId="12794" xr:uid="{00000000-0005-0000-0000-00009B230000}"/>
    <cellStyle name="Normal 43 3 9" xfId="14680" xr:uid="{00000000-0005-0000-0000-00009C230000}"/>
    <cellStyle name="Normal 43 3_5h_Finance" xfId="6289" xr:uid="{00000000-0005-0000-0000-00009D230000}"/>
    <cellStyle name="Normal 43 4" xfId="799" xr:uid="{00000000-0005-0000-0000-00009E230000}"/>
    <cellStyle name="Normal 43 4 2" xfId="1621" xr:uid="{00000000-0005-0000-0000-00009F230000}"/>
    <cellStyle name="Normal 43 4 2 2" xfId="3526" xr:uid="{00000000-0005-0000-0000-0000A0230000}"/>
    <cellStyle name="Normal 43 4 2 2 2" xfId="11693" xr:uid="{00000000-0005-0000-0000-0000A1230000}"/>
    <cellStyle name="Normal 43 4 2 2_5h_Finance" xfId="6305" xr:uid="{00000000-0005-0000-0000-0000A2230000}"/>
    <cellStyle name="Normal 43 4 2 3" xfId="9789" xr:uid="{00000000-0005-0000-0000-0000A3230000}"/>
    <cellStyle name="Normal 43 4 2 4" xfId="13815" xr:uid="{00000000-0005-0000-0000-0000A4230000}"/>
    <cellStyle name="Normal 43 4 2 5" xfId="15654" xr:uid="{00000000-0005-0000-0000-0000A5230000}"/>
    <cellStyle name="Normal 43 4 2 6" xfId="17405" xr:uid="{00000000-0005-0000-0000-0000A6230000}"/>
    <cellStyle name="Normal 43 4 2 7" xfId="19309" xr:uid="{00000000-0005-0000-0000-0000A7230000}"/>
    <cellStyle name="Normal 43 4 2_5h_Finance" xfId="6304" xr:uid="{00000000-0005-0000-0000-0000A8230000}"/>
    <cellStyle name="Normal 43 4 3" xfId="2710" xr:uid="{00000000-0005-0000-0000-0000A9230000}"/>
    <cellStyle name="Normal 43 4 3 2" xfId="10877" xr:uid="{00000000-0005-0000-0000-0000AA230000}"/>
    <cellStyle name="Normal 43 4 3_5h_Finance" xfId="6306" xr:uid="{00000000-0005-0000-0000-0000AB230000}"/>
    <cellStyle name="Normal 43 4 4" xfId="8973" xr:uid="{00000000-0005-0000-0000-0000AC230000}"/>
    <cellStyle name="Normal 43 4 5" xfId="12996" xr:uid="{00000000-0005-0000-0000-0000AD230000}"/>
    <cellStyle name="Normal 43 4 6" xfId="14834" xr:uid="{00000000-0005-0000-0000-0000AE230000}"/>
    <cellStyle name="Normal 43 4 7" xfId="16589" xr:uid="{00000000-0005-0000-0000-0000AF230000}"/>
    <cellStyle name="Normal 43 4 8" xfId="18493" xr:uid="{00000000-0005-0000-0000-0000B0230000}"/>
    <cellStyle name="Normal 43 4_5h_Finance" xfId="6303" xr:uid="{00000000-0005-0000-0000-0000B1230000}"/>
    <cellStyle name="Normal 43 5" xfId="1071" xr:uid="{00000000-0005-0000-0000-0000B2230000}"/>
    <cellStyle name="Normal 43 5 2" xfId="1893" xr:uid="{00000000-0005-0000-0000-0000B3230000}"/>
    <cellStyle name="Normal 43 5 2 2" xfId="3798" xr:uid="{00000000-0005-0000-0000-0000B4230000}"/>
    <cellStyle name="Normal 43 5 2 2 2" xfId="11965" xr:uid="{00000000-0005-0000-0000-0000B5230000}"/>
    <cellStyle name="Normal 43 5 2 2_5h_Finance" xfId="6309" xr:uid="{00000000-0005-0000-0000-0000B6230000}"/>
    <cellStyle name="Normal 43 5 2 3" xfId="10061" xr:uid="{00000000-0005-0000-0000-0000B7230000}"/>
    <cellStyle name="Normal 43 5 2 4" xfId="14087" xr:uid="{00000000-0005-0000-0000-0000B8230000}"/>
    <cellStyle name="Normal 43 5 2 5" xfId="15926" xr:uid="{00000000-0005-0000-0000-0000B9230000}"/>
    <cellStyle name="Normal 43 5 2 6" xfId="17677" xr:uid="{00000000-0005-0000-0000-0000BA230000}"/>
    <cellStyle name="Normal 43 5 2 7" xfId="19581" xr:uid="{00000000-0005-0000-0000-0000BB230000}"/>
    <cellStyle name="Normal 43 5 2_5h_Finance" xfId="6308" xr:uid="{00000000-0005-0000-0000-0000BC230000}"/>
    <cellStyle name="Normal 43 5 3" xfId="2982" xr:uid="{00000000-0005-0000-0000-0000BD230000}"/>
    <cellStyle name="Normal 43 5 3 2" xfId="11149" xr:uid="{00000000-0005-0000-0000-0000BE230000}"/>
    <cellStyle name="Normal 43 5 3_5h_Finance" xfId="6310" xr:uid="{00000000-0005-0000-0000-0000BF230000}"/>
    <cellStyle name="Normal 43 5 4" xfId="9245" xr:uid="{00000000-0005-0000-0000-0000C0230000}"/>
    <cellStyle name="Normal 43 5 5" xfId="13268" xr:uid="{00000000-0005-0000-0000-0000C1230000}"/>
    <cellStyle name="Normal 43 5 6" xfId="15106" xr:uid="{00000000-0005-0000-0000-0000C2230000}"/>
    <cellStyle name="Normal 43 5 7" xfId="16861" xr:uid="{00000000-0005-0000-0000-0000C3230000}"/>
    <cellStyle name="Normal 43 5 8" xfId="18765" xr:uid="{00000000-0005-0000-0000-0000C4230000}"/>
    <cellStyle name="Normal 43 5_5h_Finance" xfId="6307" xr:uid="{00000000-0005-0000-0000-0000C5230000}"/>
    <cellStyle name="Normal 43 6" xfId="1343" xr:uid="{00000000-0005-0000-0000-0000C6230000}"/>
    <cellStyle name="Normal 43 6 2" xfId="3254" xr:uid="{00000000-0005-0000-0000-0000C7230000}"/>
    <cellStyle name="Normal 43 6 2 2" xfId="11421" xr:uid="{00000000-0005-0000-0000-0000C8230000}"/>
    <cellStyle name="Normal 43 6 2_5h_Finance" xfId="6312" xr:uid="{00000000-0005-0000-0000-0000C9230000}"/>
    <cellStyle name="Normal 43 6 3" xfId="9517" xr:uid="{00000000-0005-0000-0000-0000CA230000}"/>
    <cellStyle name="Normal 43 6 4" xfId="13540" xr:uid="{00000000-0005-0000-0000-0000CB230000}"/>
    <cellStyle name="Normal 43 6 5" xfId="15378" xr:uid="{00000000-0005-0000-0000-0000CC230000}"/>
    <cellStyle name="Normal 43 6 6" xfId="17133" xr:uid="{00000000-0005-0000-0000-0000CD230000}"/>
    <cellStyle name="Normal 43 6 7" xfId="19037" xr:uid="{00000000-0005-0000-0000-0000CE230000}"/>
    <cellStyle name="Normal 43 6_5h_Finance" xfId="6311" xr:uid="{00000000-0005-0000-0000-0000CF230000}"/>
    <cellStyle name="Normal 43 7" xfId="2166" xr:uid="{00000000-0005-0000-0000-0000D0230000}"/>
    <cellStyle name="Normal 43 7 2" xfId="4070" xr:uid="{00000000-0005-0000-0000-0000D1230000}"/>
    <cellStyle name="Normal 43 7 2 2" xfId="12237" xr:uid="{00000000-0005-0000-0000-0000D2230000}"/>
    <cellStyle name="Normal 43 7 2_5h_Finance" xfId="6314" xr:uid="{00000000-0005-0000-0000-0000D3230000}"/>
    <cellStyle name="Normal 43 7 3" xfId="10333" xr:uid="{00000000-0005-0000-0000-0000D4230000}"/>
    <cellStyle name="Normal 43 7 4" xfId="14359" xr:uid="{00000000-0005-0000-0000-0000D5230000}"/>
    <cellStyle name="Normal 43 7 5" xfId="16199" xr:uid="{00000000-0005-0000-0000-0000D6230000}"/>
    <cellStyle name="Normal 43 7 6" xfId="17949" xr:uid="{00000000-0005-0000-0000-0000D7230000}"/>
    <cellStyle name="Normal 43 7 7" xfId="19853" xr:uid="{00000000-0005-0000-0000-0000D8230000}"/>
    <cellStyle name="Normal 43 7_5h_Finance" xfId="6313" xr:uid="{00000000-0005-0000-0000-0000D9230000}"/>
    <cellStyle name="Normal 43 8" xfId="450" xr:uid="{00000000-0005-0000-0000-0000DA230000}"/>
    <cellStyle name="Normal 43 8 2" xfId="8701" xr:uid="{00000000-0005-0000-0000-0000DB230000}"/>
    <cellStyle name="Normal 43 8_5h_Finance" xfId="6315" xr:uid="{00000000-0005-0000-0000-0000DC230000}"/>
    <cellStyle name="Normal 43 9" xfId="2438" xr:uid="{00000000-0005-0000-0000-0000DD230000}"/>
    <cellStyle name="Normal 43 9 2" xfId="10605" xr:uid="{00000000-0005-0000-0000-0000DE230000}"/>
    <cellStyle name="Normal 43 9_5h_Finance" xfId="6316" xr:uid="{00000000-0005-0000-0000-0000DF230000}"/>
    <cellStyle name="Normal 43_5h_Finance" xfId="6257" xr:uid="{00000000-0005-0000-0000-0000E0230000}"/>
    <cellStyle name="Normal 44" xfId="54" xr:uid="{00000000-0005-0000-0000-0000E1230000}"/>
    <cellStyle name="Normal 44 10" xfId="4357" xr:uid="{00000000-0005-0000-0000-0000E2230000}"/>
    <cellStyle name="Normal 44 10 2" xfId="12524" xr:uid="{00000000-0005-0000-0000-0000E3230000}"/>
    <cellStyle name="Normal 44 10_5h_Finance" xfId="6318" xr:uid="{00000000-0005-0000-0000-0000E4230000}"/>
    <cellStyle name="Normal 44 11" xfId="8580" xr:uid="{00000000-0005-0000-0000-0000E5230000}"/>
    <cellStyle name="Normal 44 12" xfId="12672" xr:uid="{00000000-0005-0000-0000-0000E6230000}"/>
    <cellStyle name="Normal 44 13" xfId="12956" xr:uid="{00000000-0005-0000-0000-0000E7230000}"/>
    <cellStyle name="Normal 44 14" xfId="14639" xr:uid="{00000000-0005-0000-0000-0000E8230000}"/>
    <cellStyle name="Normal 44 15" xfId="18236" xr:uid="{00000000-0005-0000-0000-0000E9230000}"/>
    <cellStyle name="Normal 44 16" xfId="326" xr:uid="{00000000-0005-0000-0000-0000EA230000}"/>
    <cellStyle name="Normal 44 2" xfId="122" xr:uid="{00000000-0005-0000-0000-0000EB230000}"/>
    <cellStyle name="Normal 44 2 10" xfId="8648" xr:uid="{00000000-0005-0000-0000-0000EC230000}"/>
    <cellStyle name="Normal 44 2 11" xfId="12740" xr:uid="{00000000-0005-0000-0000-0000ED230000}"/>
    <cellStyle name="Normal 44 2 12" xfId="18304" xr:uid="{00000000-0005-0000-0000-0000EE230000}"/>
    <cellStyle name="Normal 44 2 13" xfId="395" xr:uid="{00000000-0005-0000-0000-0000EF230000}"/>
    <cellStyle name="Normal 44 2 2" xfId="258" xr:uid="{00000000-0005-0000-0000-0000F0230000}"/>
    <cellStyle name="Normal 44 2 2 10" xfId="16536" xr:uid="{00000000-0005-0000-0000-0000F1230000}"/>
    <cellStyle name="Normal 44 2 2 11" xfId="18440" xr:uid="{00000000-0005-0000-0000-0000F2230000}"/>
    <cellStyle name="Normal 44 2 2 12" xfId="669" xr:uid="{00000000-0005-0000-0000-0000F3230000}"/>
    <cellStyle name="Normal 44 2 2 2" xfId="1018" xr:uid="{00000000-0005-0000-0000-0000F4230000}"/>
    <cellStyle name="Normal 44 2 2 2 2" xfId="1840" xr:uid="{00000000-0005-0000-0000-0000F5230000}"/>
    <cellStyle name="Normal 44 2 2 2 2 2" xfId="3745" xr:uid="{00000000-0005-0000-0000-0000F6230000}"/>
    <cellStyle name="Normal 44 2 2 2 2 2 2" xfId="11912" xr:uid="{00000000-0005-0000-0000-0000F7230000}"/>
    <cellStyle name="Normal 44 2 2 2 2 2_5h_Finance" xfId="6323" xr:uid="{00000000-0005-0000-0000-0000F8230000}"/>
    <cellStyle name="Normal 44 2 2 2 2 3" xfId="10008" xr:uid="{00000000-0005-0000-0000-0000F9230000}"/>
    <cellStyle name="Normal 44 2 2 2 2 4" xfId="14034" xr:uid="{00000000-0005-0000-0000-0000FA230000}"/>
    <cellStyle name="Normal 44 2 2 2 2 5" xfId="15873" xr:uid="{00000000-0005-0000-0000-0000FB230000}"/>
    <cellStyle name="Normal 44 2 2 2 2 6" xfId="17624" xr:uid="{00000000-0005-0000-0000-0000FC230000}"/>
    <cellStyle name="Normal 44 2 2 2 2 7" xfId="19528" xr:uid="{00000000-0005-0000-0000-0000FD230000}"/>
    <cellStyle name="Normal 44 2 2 2 2_5h_Finance" xfId="6322" xr:uid="{00000000-0005-0000-0000-0000FE230000}"/>
    <cellStyle name="Normal 44 2 2 2 3" xfId="2929" xr:uid="{00000000-0005-0000-0000-0000FF230000}"/>
    <cellStyle name="Normal 44 2 2 2 3 2" xfId="11096" xr:uid="{00000000-0005-0000-0000-000000240000}"/>
    <cellStyle name="Normal 44 2 2 2 3_5h_Finance" xfId="6324" xr:uid="{00000000-0005-0000-0000-000001240000}"/>
    <cellStyle name="Normal 44 2 2 2 4" xfId="9192" xr:uid="{00000000-0005-0000-0000-000002240000}"/>
    <cellStyle name="Normal 44 2 2 2 5" xfId="13215" xr:uid="{00000000-0005-0000-0000-000003240000}"/>
    <cellStyle name="Normal 44 2 2 2 6" xfId="15053" xr:uid="{00000000-0005-0000-0000-000004240000}"/>
    <cellStyle name="Normal 44 2 2 2 7" xfId="16808" xr:uid="{00000000-0005-0000-0000-000005240000}"/>
    <cellStyle name="Normal 44 2 2 2 8" xfId="18712" xr:uid="{00000000-0005-0000-0000-000006240000}"/>
    <cellStyle name="Normal 44 2 2 2_5h_Finance" xfId="6321" xr:uid="{00000000-0005-0000-0000-000007240000}"/>
    <cellStyle name="Normal 44 2 2 3" xfId="1290" xr:uid="{00000000-0005-0000-0000-000008240000}"/>
    <cellStyle name="Normal 44 2 2 3 2" xfId="2112" xr:uid="{00000000-0005-0000-0000-000009240000}"/>
    <cellStyle name="Normal 44 2 2 3 2 2" xfId="4017" xr:uid="{00000000-0005-0000-0000-00000A240000}"/>
    <cellStyle name="Normal 44 2 2 3 2 2 2" xfId="12184" xr:uid="{00000000-0005-0000-0000-00000B240000}"/>
    <cellStyle name="Normal 44 2 2 3 2 2_5h_Finance" xfId="6327" xr:uid="{00000000-0005-0000-0000-00000C240000}"/>
    <cellStyle name="Normal 44 2 2 3 2 3" xfId="10280" xr:uid="{00000000-0005-0000-0000-00000D240000}"/>
    <cellStyle name="Normal 44 2 2 3 2 4" xfId="14306" xr:uid="{00000000-0005-0000-0000-00000E240000}"/>
    <cellStyle name="Normal 44 2 2 3 2 5" xfId="16145" xr:uid="{00000000-0005-0000-0000-00000F240000}"/>
    <cellStyle name="Normal 44 2 2 3 2 6" xfId="17896" xr:uid="{00000000-0005-0000-0000-000010240000}"/>
    <cellStyle name="Normal 44 2 2 3 2 7" xfId="19800" xr:uid="{00000000-0005-0000-0000-000011240000}"/>
    <cellStyle name="Normal 44 2 2 3 2_5h_Finance" xfId="6326" xr:uid="{00000000-0005-0000-0000-000012240000}"/>
    <cellStyle name="Normal 44 2 2 3 3" xfId="3201" xr:uid="{00000000-0005-0000-0000-000013240000}"/>
    <cellStyle name="Normal 44 2 2 3 3 2" xfId="11368" xr:uid="{00000000-0005-0000-0000-000014240000}"/>
    <cellStyle name="Normal 44 2 2 3 3_5h_Finance" xfId="6328" xr:uid="{00000000-0005-0000-0000-000015240000}"/>
    <cellStyle name="Normal 44 2 2 3 4" xfId="9464" xr:uid="{00000000-0005-0000-0000-000016240000}"/>
    <cellStyle name="Normal 44 2 2 3 5" xfId="13487" xr:uid="{00000000-0005-0000-0000-000017240000}"/>
    <cellStyle name="Normal 44 2 2 3 6" xfId="15325" xr:uid="{00000000-0005-0000-0000-000018240000}"/>
    <cellStyle name="Normal 44 2 2 3 7" xfId="17080" xr:uid="{00000000-0005-0000-0000-000019240000}"/>
    <cellStyle name="Normal 44 2 2 3 8" xfId="18984" xr:uid="{00000000-0005-0000-0000-00001A240000}"/>
    <cellStyle name="Normal 44 2 2 3_5h_Finance" xfId="6325" xr:uid="{00000000-0005-0000-0000-00001B240000}"/>
    <cellStyle name="Normal 44 2 2 4" xfId="1562" xr:uid="{00000000-0005-0000-0000-00001C240000}"/>
    <cellStyle name="Normal 44 2 2 4 2" xfId="3473" xr:uid="{00000000-0005-0000-0000-00001D240000}"/>
    <cellStyle name="Normal 44 2 2 4 2 2" xfId="11640" xr:uid="{00000000-0005-0000-0000-00001E240000}"/>
    <cellStyle name="Normal 44 2 2 4 2_5h_Finance" xfId="6330" xr:uid="{00000000-0005-0000-0000-00001F240000}"/>
    <cellStyle name="Normal 44 2 2 4 3" xfId="9736" xr:uid="{00000000-0005-0000-0000-000020240000}"/>
    <cellStyle name="Normal 44 2 2 4 4" xfId="13759" xr:uid="{00000000-0005-0000-0000-000021240000}"/>
    <cellStyle name="Normal 44 2 2 4 5" xfId="15597" xr:uid="{00000000-0005-0000-0000-000022240000}"/>
    <cellStyle name="Normal 44 2 2 4 6" xfId="17352" xr:uid="{00000000-0005-0000-0000-000023240000}"/>
    <cellStyle name="Normal 44 2 2 4 7" xfId="19256" xr:uid="{00000000-0005-0000-0000-000024240000}"/>
    <cellStyle name="Normal 44 2 2 4_5h_Finance" xfId="6329" xr:uid="{00000000-0005-0000-0000-000025240000}"/>
    <cellStyle name="Normal 44 2 2 5" xfId="2385" xr:uid="{00000000-0005-0000-0000-000026240000}"/>
    <cellStyle name="Normal 44 2 2 5 2" xfId="4289" xr:uid="{00000000-0005-0000-0000-000027240000}"/>
    <cellStyle name="Normal 44 2 2 5 2 2" xfId="12456" xr:uid="{00000000-0005-0000-0000-000028240000}"/>
    <cellStyle name="Normal 44 2 2 5 2_5h_Finance" xfId="6332" xr:uid="{00000000-0005-0000-0000-000029240000}"/>
    <cellStyle name="Normal 44 2 2 5 3" xfId="10552" xr:uid="{00000000-0005-0000-0000-00002A240000}"/>
    <cellStyle name="Normal 44 2 2 5 4" xfId="14578" xr:uid="{00000000-0005-0000-0000-00002B240000}"/>
    <cellStyle name="Normal 44 2 2 5 5" xfId="16418" xr:uid="{00000000-0005-0000-0000-00002C240000}"/>
    <cellStyle name="Normal 44 2 2 5 6" xfId="18168" xr:uid="{00000000-0005-0000-0000-00002D240000}"/>
    <cellStyle name="Normal 44 2 2 5 7" xfId="20072" xr:uid="{00000000-0005-0000-0000-00002E240000}"/>
    <cellStyle name="Normal 44 2 2 5_5h_Finance" xfId="6331" xr:uid="{00000000-0005-0000-0000-00002F240000}"/>
    <cellStyle name="Normal 44 2 2 6" xfId="2657" xr:uid="{00000000-0005-0000-0000-000030240000}"/>
    <cellStyle name="Normal 44 2 2 6 2" xfId="10824" xr:uid="{00000000-0005-0000-0000-000031240000}"/>
    <cellStyle name="Normal 44 2 2 6_5h_Finance" xfId="6333" xr:uid="{00000000-0005-0000-0000-000032240000}"/>
    <cellStyle name="Normal 44 2 2 7" xfId="8920" xr:uid="{00000000-0005-0000-0000-000033240000}"/>
    <cellStyle name="Normal 44 2 2 8" xfId="12877" xr:uid="{00000000-0005-0000-0000-000034240000}"/>
    <cellStyle name="Normal 44 2 2 9" xfId="14763" xr:uid="{00000000-0005-0000-0000-000035240000}"/>
    <cellStyle name="Normal 44 2 2_5h_Finance" xfId="6320" xr:uid="{00000000-0005-0000-0000-000036240000}"/>
    <cellStyle name="Normal 44 2 3" xfId="882" xr:uid="{00000000-0005-0000-0000-000037240000}"/>
    <cellStyle name="Normal 44 2 3 2" xfId="1704" xr:uid="{00000000-0005-0000-0000-000038240000}"/>
    <cellStyle name="Normal 44 2 3 2 2" xfId="3609" xr:uid="{00000000-0005-0000-0000-000039240000}"/>
    <cellStyle name="Normal 44 2 3 2 2 2" xfId="11776" xr:uid="{00000000-0005-0000-0000-00003A240000}"/>
    <cellStyle name="Normal 44 2 3 2 2_5h_Finance" xfId="6336" xr:uid="{00000000-0005-0000-0000-00003B240000}"/>
    <cellStyle name="Normal 44 2 3 2 3" xfId="9872" xr:uid="{00000000-0005-0000-0000-00003C240000}"/>
    <cellStyle name="Normal 44 2 3 2 4" xfId="13898" xr:uid="{00000000-0005-0000-0000-00003D240000}"/>
    <cellStyle name="Normal 44 2 3 2 5" xfId="15737" xr:uid="{00000000-0005-0000-0000-00003E240000}"/>
    <cellStyle name="Normal 44 2 3 2 6" xfId="17488" xr:uid="{00000000-0005-0000-0000-00003F240000}"/>
    <cellStyle name="Normal 44 2 3 2 7" xfId="19392" xr:uid="{00000000-0005-0000-0000-000040240000}"/>
    <cellStyle name="Normal 44 2 3 2_5h_Finance" xfId="6335" xr:uid="{00000000-0005-0000-0000-000041240000}"/>
    <cellStyle name="Normal 44 2 3 3" xfId="2793" xr:uid="{00000000-0005-0000-0000-000042240000}"/>
    <cellStyle name="Normal 44 2 3 3 2" xfId="10960" xr:uid="{00000000-0005-0000-0000-000043240000}"/>
    <cellStyle name="Normal 44 2 3 3_5h_Finance" xfId="6337" xr:uid="{00000000-0005-0000-0000-000044240000}"/>
    <cellStyle name="Normal 44 2 3 4" xfId="9056" xr:uid="{00000000-0005-0000-0000-000045240000}"/>
    <cellStyle name="Normal 44 2 3 5" xfId="13079" xr:uid="{00000000-0005-0000-0000-000046240000}"/>
    <cellStyle name="Normal 44 2 3 6" xfId="14917" xr:uid="{00000000-0005-0000-0000-000047240000}"/>
    <cellStyle name="Normal 44 2 3 7" xfId="16672" xr:uid="{00000000-0005-0000-0000-000048240000}"/>
    <cellStyle name="Normal 44 2 3 8" xfId="18576" xr:uid="{00000000-0005-0000-0000-000049240000}"/>
    <cellStyle name="Normal 44 2 3_5h_Finance" xfId="6334" xr:uid="{00000000-0005-0000-0000-00004A240000}"/>
    <cellStyle name="Normal 44 2 4" xfId="1154" xr:uid="{00000000-0005-0000-0000-00004B240000}"/>
    <cellStyle name="Normal 44 2 4 2" xfId="1976" xr:uid="{00000000-0005-0000-0000-00004C240000}"/>
    <cellStyle name="Normal 44 2 4 2 2" xfId="3881" xr:uid="{00000000-0005-0000-0000-00004D240000}"/>
    <cellStyle name="Normal 44 2 4 2 2 2" xfId="12048" xr:uid="{00000000-0005-0000-0000-00004E240000}"/>
    <cellStyle name="Normal 44 2 4 2 2_5h_Finance" xfId="6340" xr:uid="{00000000-0005-0000-0000-00004F240000}"/>
    <cellStyle name="Normal 44 2 4 2 3" xfId="10144" xr:uid="{00000000-0005-0000-0000-000050240000}"/>
    <cellStyle name="Normal 44 2 4 2 4" xfId="14170" xr:uid="{00000000-0005-0000-0000-000051240000}"/>
    <cellStyle name="Normal 44 2 4 2 5" xfId="16009" xr:uid="{00000000-0005-0000-0000-000052240000}"/>
    <cellStyle name="Normal 44 2 4 2 6" xfId="17760" xr:uid="{00000000-0005-0000-0000-000053240000}"/>
    <cellStyle name="Normal 44 2 4 2 7" xfId="19664" xr:uid="{00000000-0005-0000-0000-000054240000}"/>
    <cellStyle name="Normal 44 2 4 2_5h_Finance" xfId="6339" xr:uid="{00000000-0005-0000-0000-000055240000}"/>
    <cellStyle name="Normal 44 2 4 3" xfId="3065" xr:uid="{00000000-0005-0000-0000-000056240000}"/>
    <cellStyle name="Normal 44 2 4 3 2" xfId="11232" xr:uid="{00000000-0005-0000-0000-000057240000}"/>
    <cellStyle name="Normal 44 2 4 3_5h_Finance" xfId="6341" xr:uid="{00000000-0005-0000-0000-000058240000}"/>
    <cellStyle name="Normal 44 2 4 4" xfId="9328" xr:uid="{00000000-0005-0000-0000-000059240000}"/>
    <cellStyle name="Normal 44 2 4 5" xfId="13351" xr:uid="{00000000-0005-0000-0000-00005A240000}"/>
    <cellStyle name="Normal 44 2 4 6" xfId="15189" xr:uid="{00000000-0005-0000-0000-00005B240000}"/>
    <cellStyle name="Normal 44 2 4 7" xfId="16944" xr:uid="{00000000-0005-0000-0000-00005C240000}"/>
    <cellStyle name="Normal 44 2 4 8" xfId="18848" xr:uid="{00000000-0005-0000-0000-00005D240000}"/>
    <cellStyle name="Normal 44 2 4_5h_Finance" xfId="6338" xr:uid="{00000000-0005-0000-0000-00005E240000}"/>
    <cellStyle name="Normal 44 2 5" xfId="1426" xr:uid="{00000000-0005-0000-0000-00005F240000}"/>
    <cellStyle name="Normal 44 2 5 2" xfId="3337" xr:uid="{00000000-0005-0000-0000-000060240000}"/>
    <cellStyle name="Normal 44 2 5 2 2" xfId="11504" xr:uid="{00000000-0005-0000-0000-000061240000}"/>
    <cellStyle name="Normal 44 2 5 2_5h_Finance" xfId="6343" xr:uid="{00000000-0005-0000-0000-000062240000}"/>
    <cellStyle name="Normal 44 2 5 3" xfId="9600" xr:uid="{00000000-0005-0000-0000-000063240000}"/>
    <cellStyle name="Normal 44 2 5 4" xfId="13623" xr:uid="{00000000-0005-0000-0000-000064240000}"/>
    <cellStyle name="Normal 44 2 5 5" xfId="15461" xr:uid="{00000000-0005-0000-0000-000065240000}"/>
    <cellStyle name="Normal 44 2 5 6" xfId="17216" xr:uid="{00000000-0005-0000-0000-000066240000}"/>
    <cellStyle name="Normal 44 2 5 7" xfId="19120" xr:uid="{00000000-0005-0000-0000-000067240000}"/>
    <cellStyle name="Normal 44 2 5_5h_Finance" xfId="6342" xr:uid="{00000000-0005-0000-0000-000068240000}"/>
    <cellStyle name="Normal 44 2 6" xfId="2249" xr:uid="{00000000-0005-0000-0000-000069240000}"/>
    <cellStyle name="Normal 44 2 6 2" xfId="4153" xr:uid="{00000000-0005-0000-0000-00006A240000}"/>
    <cellStyle name="Normal 44 2 6 2 2" xfId="12320" xr:uid="{00000000-0005-0000-0000-00006B240000}"/>
    <cellStyle name="Normal 44 2 6 2_5h_Finance" xfId="6345" xr:uid="{00000000-0005-0000-0000-00006C240000}"/>
    <cellStyle name="Normal 44 2 6 3" xfId="10416" xr:uid="{00000000-0005-0000-0000-00006D240000}"/>
    <cellStyle name="Normal 44 2 6 4" xfId="14442" xr:uid="{00000000-0005-0000-0000-00006E240000}"/>
    <cellStyle name="Normal 44 2 6 5" xfId="16282" xr:uid="{00000000-0005-0000-0000-00006F240000}"/>
    <cellStyle name="Normal 44 2 6 6" xfId="18032" xr:uid="{00000000-0005-0000-0000-000070240000}"/>
    <cellStyle name="Normal 44 2 6 7" xfId="19936" xr:uid="{00000000-0005-0000-0000-000071240000}"/>
    <cellStyle name="Normal 44 2 6_5h_Finance" xfId="6344" xr:uid="{00000000-0005-0000-0000-000072240000}"/>
    <cellStyle name="Normal 44 2 7" xfId="533" xr:uid="{00000000-0005-0000-0000-000073240000}"/>
    <cellStyle name="Normal 44 2 7 2" xfId="8784" xr:uid="{00000000-0005-0000-0000-000074240000}"/>
    <cellStyle name="Normal 44 2 7_5h_Finance" xfId="6346" xr:uid="{00000000-0005-0000-0000-000075240000}"/>
    <cellStyle name="Normal 44 2 8" xfId="2521" xr:uid="{00000000-0005-0000-0000-000076240000}"/>
    <cellStyle name="Normal 44 2 8 2" xfId="10688" xr:uid="{00000000-0005-0000-0000-000077240000}"/>
    <cellStyle name="Normal 44 2 8_5h_Finance" xfId="6347" xr:uid="{00000000-0005-0000-0000-000078240000}"/>
    <cellStyle name="Normal 44 2 9" xfId="4425" xr:uid="{00000000-0005-0000-0000-000079240000}"/>
    <cellStyle name="Normal 44 2 9 2" xfId="12592" xr:uid="{00000000-0005-0000-0000-00007A240000}"/>
    <cellStyle name="Normal 44 2 9_5h_Finance" xfId="6348" xr:uid="{00000000-0005-0000-0000-00007B240000}"/>
    <cellStyle name="Normal 44 2_5h_Finance" xfId="6319" xr:uid="{00000000-0005-0000-0000-00007C240000}"/>
    <cellStyle name="Normal 44 3" xfId="190" xr:uid="{00000000-0005-0000-0000-00007D240000}"/>
    <cellStyle name="Normal 44 3 10" xfId="16468" xr:uid="{00000000-0005-0000-0000-00007E240000}"/>
    <cellStyle name="Normal 44 3 11" xfId="18372" xr:uid="{00000000-0005-0000-0000-00007F240000}"/>
    <cellStyle name="Normal 44 3 12" xfId="601" xr:uid="{00000000-0005-0000-0000-000080240000}"/>
    <cellStyle name="Normal 44 3 2" xfId="950" xr:uid="{00000000-0005-0000-0000-000081240000}"/>
    <cellStyle name="Normal 44 3 2 2" xfId="1772" xr:uid="{00000000-0005-0000-0000-000082240000}"/>
    <cellStyle name="Normal 44 3 2 2 2" xfId="3677" xr:uid="{00000000-0005-0000-0000-000083240000}"/>
    <cellStyle name="Normal 44 3 2 2 2 2" xfId="11844" xr:uid="{00000000-0005-0000-0000-000084240000}"/>
    <cellStyle name="Normal 44 3 2 2 2_5h_Finance" xfId="6352" xr:uid="{00000000-0005-0000-0000-000085240000}"/>
    <cellStyle name="Normal 44 3 2 2 3" xfId="9940" xr:uid="{00000000-0005-0000-0000-000086240000}"/>
    <cellStyle name="Normal 44 3 2 2 4" xfId="13966" xr:uid="{00000000-0005-0000-0000-000087240000}"/>
    <cellStyle name="Normal 44 3 2 2 5" xfId="15805" xr:uid="{00000000-0005-0000-0000-000088240000}"/>
    <cellStyle name="Normal 44 3 2 2 6" xfId="17556" xr:uid="{00000000-0005-0000-0000-000089240000}"/>
    <cellStyle name="Normal 44 3 2 2 7" xfId="19460" xr:uid="{00000000-0005-0000-0000-00008A240000}"/>
    <cellStyle name="Normal 44 3 2 2_5h_Finance" xfId="6351" xr:uid="{00000000-0005-0000-0000-00008B240000}"/>
    <cellStyle name="Normal 44 3 2 3" xfId="2861" xr:uid="{00000000-0005-0000-0000-00008C240000}"/>
    <cellStyle name="Normal 44 3 2 3 2" xfId="11028" xr:uid="{00000000-0005-0000-0000-00008D240000}"/>
    <cellStyle name="Normal 44 3 2 3_5h_Finance" xfId="6353" xr:uid="{00000000-0005-0000-0000-00008E240000}"/>
    <cellStyle name="Normal 44 3 2 4" xfId="9124" xr:uid="{00000000-0005-0000-0000-00008F240000}"/>
    <cellStyle name="Normal 44 3 2 5" xfId="13147" xr:uid="{00000000-0005-0000-0000-000090240000}"/>
    <cellStyle name="Normal 44 3 2 6" xfId="14985" xr:uid="{00000000-0005-0000-0000-000091240000}"/>
    <cellStyle name="Normal 44 3 2 7" xfId="16740" xr:uid="{00000000-0005-0000-0000-000092240000}"/>
    <cellStyle name="Normal 44 3 2 8" xfId="18644" xr:uid="{00000000-0005-0000-0000-000093240000}"/>
    <cellStyle name="Normal 44 3 2_5h_Finance" xfId="6350" xr:uid="{00000000-0005-0000-0000-000094240000}"/>
    <cellStyle name="Normal 44 3 3" xfId="1222" xr:uid="{00000000-0005-0000-0000-000095240000}"/>
    <cellStyle name="Normal 44 3 3 2" xfId="2044" xr:uid="{00000000-0005-0000-0000-000096240000}"/>
    <cellStyle name="Normal 44 3 3 2 2" xfId="3949" xr:uid="{00000000-0005-0000-0000-000097240000}"/>
    <cellStyle name="Normal 44 3 3 2 2 2" xfId="12116" xr:uid="{00000000-0005-0000-0000-000098240000}"/>
    <cellStyle name="Normal 44 3 3 2 2_5h_Finance" xfId="6356" xr:uid="{00000000-0005-0000-0000-000099240000}"/>
    <cellStyle name="Normal 44 3 3 2 3" xfId="10212" xr:uid="{00000000-0005-0000-0000-00009A240000}"/>
    <cellStyle name="Normal 44 3 3 2 4" xfId="14238" xr:uid="{00000000-0005-0000-0000-00009B240000}"/>
    <cellStyle name="Normal 44 3 3 2 5" xfId="16077" xr:uid="{00000000-0005-0000-0000-00009C240000}"/>
    <cellStyle name="Normal 44 3 3 2 6" xfId="17828" xr:uid="{00000000-0005-0000-0000-00009D240000}"/>
    <cellStyle name="Normal 44 3 3 2 7" xfId="19732" xr:uid="{00000000-0005-0000-0000-00009E240000}"/>
    <cellStyle name="Normal 44 3 3 2_5h_Finance" xfId="6355" xr:uid="{00000000-0005-0000-0000-00009F240000}"/>
    <cellStyle name="Normal 44 3 3 3" xfId="3133" xr:uid="{00000000-0005-0000-0000-0000A0240000}"/>
    <cellStyle name="Normal 44 3 3 3 2" xfId="11300" xr:uid="{00000000-0005-0000-0000-0000A1240000}"/>
    <cellStyle name="Normal 44 3 3 3_5h_Finance" xfId="6357" xr:uid="{00000000-0005-0000-0000-0000A2240000}"/>
    <cellStyle name="Normal 44 3 3 4" xfId="9396" xr:uid="{00000000-0005-0000-0000-0000A3240000}"/>
    <cellStyle name="Normal 44 3 3 5" xfId="13419" xr:uid="{00000000-0005-0000-0000-0000A4240000}"/>
    <cellStyle name="Normal 44 3 3 6" xfId="15257" xr:uid="{00000000-0005-0000-0000-0000A5240000}"/>
    <cellStyle name="Normal 44 3 3 7" xfId="17012" xr:uid="{00000000-0005-0000-0000-0000A6240000}"/>
    <cellStyle name="Normal 44 3 3 8" xfId="18916" xr:uid="{00000000-0005-0000-0000-0000A7240000}"/>
    <cellStyle name="Normal 44 3 3_5h_Finance" xfId="6354" xr:uid="{00000000-0005-0000-0000-0000A8240000}"/>
    <cellStyle name="Normal 44 3 4" xfId="1494" xr:uid="{00000000-0005-0000-0000-0000A9240000}"/>
    <cellStyle name="Normal 44 3 4 2" xfId="3405" xr:uid="{00000000-0005-0000-0000-0000AA240000}"/>
    <cellStyle name="Normal 44 3 4 2 2" xfId="11572" xr:uid="{00000000-0005-0000-0000-0000AB240000}"/>
    <cellStyle name="Normal 44 3 4 2_5h_Finance" xfId="6359" xr:uid="{00000000-0005-0000-0000-0000AC240000}"/>
    <cellStyle name="Normal 44 3 4 3" xfId="9668" xr:uid="{00000000-0005-0000-0000-0000AD240000}"/>
    <cellStyle name="Normal 44 3 4 4" xfId="13691" xr:uid="{00000000-0005-0000-0000-0000AE240000}"/>
    <cellStyle name="Normal 44 3 4 5" xfId="15529" xr:uid="{00000000-0005-0000-0000-0000AF240000}"/>
    <cellStyle name="Normal 44 3 4 6" xfId="17284" xr:uid="{00000000-0005-0000-0000-0000B0240000}"/>
    <cellStyle name="Normal 44 3 4 7" xfId="19188" xr:uid="{00000000-0005-0000-0000-0000B1240000}"/>
    <cellStyle name="Normal 44 3 4_5h_Finance" xfId="6358" xr:uid="{00000000-0005-0000-0000-0000B2240000}"/>
    <cellStyle name="Normal 44 3 5" xfId="2317" xr:uid="{00000000-0005-0000-0000-0000B3240000}"/>
    <cellStyle name="Normal 44 3 5 2" xfId="4221" xr:uid="{00000000-0005-0000-0000-0000B4240000}"/>
    <cellStyle name="Normal 44 3 5 2 2" xfId="12388" xr:uid="{00000000-0005-0000-0000-0000B5240000}"/>
    <cellStyle name="Normal 44 3 5 2_5h_Finance" xfId="6361" xr:uid="{00000000-0005-0000-0000-0000B6240000}"/>
    <cellStyle name="Normal 44 3 5 3" xfId="10484" xr:uid="{00000000-0005-0000-0000-0000B7240000}"/>
    <cellStyle name="Normal 44 3 5 4" xfId="14510" xr:uid="{00000000-0005-0000-0000-0000B8240000}"/>
    <cellStyle name="Normal 44 3 5 5" xfId="16350" xr:uid="{00000000-0005-0000-0000-0000B9240000}"/>
    <cellStyle name="Normal 44 3 5 6" xfId="18100" xr:uid="{00000000-0005-0000-0000-0000BA240000}"/>
    <cellStyle name="Normal 44 3 5 7" xfId="20004" xr:uid="{00000000-0005-0000-0000-0000BB240000}"/>
    <cellStyle name="Normal 44 3 5_5h_Finance" xfId="6360" xr:uid="{00000000-0005-0000-0000-0000BC240000}"/>
    <cellStyle name="Normal 44 3 6" xfId="2589" xr:uid="{00000000-0005-0000-0000-0000BD240000}"/>
    <cellStyle name="Normal 44 3 6 2" xfId="10756" xr:uid="{00000000-0005-0000-0000-0000BE240000}"/>
    <cellStyle name="Normal 44 3 6_5h_Finance" xfId="6362" xr:uid="{00000000-0005-0000-0000-0000BF240000}"/>
    <cellStyle name="Normal 44 3 7" xfId="8852" xr:uid="{00000000-0005-0000-0000-0000C0240000}"/>
    <cellStyle name="Normal 44 3 8" xfId="12809" xr:uid="{00000000-0005-0000-0000-0000C1240000}"/>
    <cellStyle name="Normal 44 3 9" xfId="14695" xr:uid="{00000000-0005-0000-0000-0000C2240000}"/>
    <cellStyle name="Normal 44 3_5h_Finance" xfId="6349" xr:uid="{00000000-0005-0000-0000-0000C3240000}"/>
    <cellStyle name="Normal 44 4" xfId="814" xr:uid="{00000000-0005-0000-0000-0000C4240000}"/>
    <cellStyle name="Normal 44 4 2" xfId="1636" xr:uid="{00000000-0005-0000-0000-0000C5240000}"/>
    <cellStyle name="Normal 44 4 2 2" xfId="3541" xr:uid="{00000000-0005-0000-0000-0000C6240000}"/>
    <cellStyle name="Normal 44 4 2 2 2" xfId="11708" xr:uid="{00000000-0005-0000-0000-0000C7240000}"/>
    <cellStyle name="Normal 44 4 2 2_5h_Finance" xfId="6365" xr:uid="{00000000-0005-0000-0000-0000C8240000}"/>
    <cellStyle name="Normal 44 4 2 3" xfId="9804" xr:uid="{00000000-0005-0000-0000-0000C9240000}"/>
    <cellStyle name="Normal 44 4 2 4" xfId="13830" xr:uid="{00000000-0005-0000-0000-0000CA240000}"/>
    <cellStyle name="Normal 44 4 2 5" xfId="15669" xr:uid="{00000000-0005-0000-0000-0000CB240000}"/>
    <cellStyle name="Normal 44 4 2 6" xfId="17420" xr:uid="{00000000-0005-0000-0000-0000CC240000}"/>
    <cellStyle name="Normal 44 4 2 7" xfId="19324" xr:uid="{00000000-0005-0000-0000-0000CD240000}"/>
    <cellStyle name="Normal 44 4 2_5h_Finance" xfId="6364" xr:uid="{00000000-0005-0000-0000-0000CE240000}"/>
    <cellStyle name="Normal 44 4 3" xfId="2725" xr:uid="{00000000-0005-0000-0000-0000CF240000}"/>
    <cellStyle name="Normal 44 4 3 2" xfId="10892" xr:uid="{00000000-0005-0000-0000-0000D0240000}"/>
    <cellStyle name="Normal 44 4 3_5h_Finance" xfId="6366" xr:uid="{00000000-0005-0000-0000-0000D1240000}"/>
    <cellStyle name="Normal 44 4 4" xfId="8988" xr:uid="{00000000-0005-0000-0000-0000D2240000}"/>
    <cellStyle name="Normal 44 4 5" xfId="13011" xr:uid="{00000000-0005-0000-0000-0000D3240000}"/>
    <cellStyle name="Normal 44 4 6" xfId="14849" xr:uid="{00000000-0005-0000-0000-0000D4240000}"/>
    <cellStyle name="Normal 44 4 7" xfId="16604" xr:uid="{00000000-0005-0000-0000-0000D5240000}"/>
    <cellStyle name="Normal 44 4 8" xfId="18508" xr:uid="{00000000-0005-0000-0000-0000D6240000}"/>
    <cellStyle name="Normal 44 4_5h_Finance" xfId="6363" xr:uid="{00000000-0005-0000-0000-0000D7240000}"/>
    <cellStyle name="Normal 44 5" xfId="1086" xr:uid="{00000000-0005-0000-0000-0000D8240000}"/>
    <cellStyle name="Normal 44 5 2" xfId="1908" xr:uid="{00000000-0005-0000-0000-0000D9240000}"/>
    <cellStyle name="Normal 44 5 2 2" xfId="3813" xr:uid="{00000000-0005-0000-0000-0000DA240000}"/>
    <cellStyle name="Normal 44 5 2 2 2" xfId="11980" xr:uid="{00000000-0005-0000-0000-0000DB240000}"/>
    <cellStyle name="Normal 44 5 2 2_5h_Finance" xfId="6369" xr:uid="{00000000-0005-0000-0000-0000DC240000}"/>
    <cellStyle name="Normal 44 5 2 3" xfId="10076" xr:uid="{00000000-0005-0000-0000-0000DD240000}"/>
    <cellStyle name="Normal 44 5 2 4" xfId="14102" xr:uid="{00000000-0005-0000-0000-0000DE240000}"/>
    <cellStyle name="Normal 44 5 2 5" xfId="15941" xr:uid="{00000000-0005-0000-0000-0000DF240000}"/>
    <cellStyle name="Normal 44 5 2 6" xfId="17692" xr:uid="{00000000-0005-0000-0000-0000E0240000}"/>
    <cellStyle name="Normal 44 5 2 7" xfId="19596" xr:uid="{00000000-0005-0000-0000-0000E1240000}"/>
    <cellStyle name="Normal 44 5 2_5h_Finance" xfId="6368" xr:uid="{00000000-0005-0000-0000-0000E2240000}"/>
    <cellStyle name="Normal 44 5 3" xfId="2997" xr:uid="{00000000-0005-0000-0000-0000E3240000}"/>
    <cellStyle name="Normal 44 5 3 2" xfId="11164" xr:uid="{00000000-0005-0000-0000-0000E4240000}"/>
    <cellStyle name="Normal 44 5 3_5h_Finance" xfId="6370" xr:uid="{00000000-0005-0000-0000-0000E5240000}"/>
    <cellStyle name="Normal 44 5 4" xfId="9260" xr:uid="{00000000-0005-0000-0000-0000E6240000}"/>
    <cellStyle name="Normal 44 5 5" xfId="13283" xr:uid="{00000000-0005-0000-0000-0000E7240000}"/>
    <cellStyle name="Normal 44 5 6" xfId="15121" xr:uid="{00000000-0005-0000-0000-0000E8240000}"/>
    <cellStyle name="Normal 44 5 7" xfId="16876" xr:uid="{00000000-0005-0000-0000-0000E9240000}"/>
    <cellStyle name="Normal 44 5 8" xfId="18780" xr:uid="{00000000-0005-0000-0000-0000EA240000}"/>
    <cellStyle name="Normal 44 5_5h_Finance" xfId="6367" xr:uid="{00000000-0005-0000-0000-0000EB240000}"/>
    <cellStyle name="Normal 44 6" xfId="1358" xr:uid="{00000000-0005-0000-0000-0000EC240000}"/>
    <cellStyle name="Normal 44 6 2" xfId="3269" xr:uid="{00000000-0005-0000-0000-0000ED240000}"/>
    <cellStyle name="Normal 44 6 2 2" xfId="11436" xr:uid="{00000000-0005-0000-0000-0000EE240000}"/>
    <cellStyle name="Normal 44 6 2_5h_Finance" xfId="6372" xr:uid="{00000000-0005-0000-0000-0000EF240000}"/>
    <cellStyle name="Normal 44 6 3" xfId="9532" xr:uid="{00000000-0005-0000-0000-0000F0240000}"/>
    <cellStyle name="Normal 44 6 4" xfId="13555" xr:uid="{00000000-0005-0000-0000-0000F1240000}"/>
    <cellStyle name="Normal 44 6 5" xfId="15393" xr:uid="{00000000-0005-0000-0000-0000F2240000}"/>
    <cellStyle name="Normal 44 6 6" xfId="17148" xr:uid="{00000000-0005-0000-0000-0000F3240000}"/>
    <cellStyle name="Normal 44 6 7" xfId="19052" xr:uid="{00000000-0005-0000-0000-0000F4240000}"/>
    <cellStyle name="Normal 44 6_5h_Finance" xfId="6371" xr:uid="{00000000-0005-0000-0000-0000F5240000}"/>
    <cellStyle name="Normal 44 7" xfId="2181" xr:uid="{00000000-0005-0000-0000-0000F6240000}"/>
    <cellStyle name="Normal 44 7 2" xfId="4085" xr:uid="{00000000-0005-0000-0000-0000F7240000}"/>
    <cellStyle name="Normal 44 7 2 2" xfId="12252" xr:uid="{00000000-0005-0000-0000-0000F8240000}"/>
    <cellStyle name="Normal 44 7 2_5h_Finance" xfId="6374" xr:uid="{00000000-0005-0000-0000-0000F9240000}"/>
    <cellStyle name="Normal 44 7 3" xfId="10348" xr:uid="{00000000-0005-0000-0000-0000FA240000}"/>
    <cellStyle name="Normal 44 7 4" xfId="14374" xr:uid="{00000000-0005-0000-0000-0000FB240000}"/>
    <cellStyle name="Normal 44 7 5" xfId="16214" xr:uid="{00000000-0005-0000-0000-0000FC240000}"/>
    <cellStyle name="Normal 44 7 6" xfId="17964" xr:uid="{00000000-0005-0000-0000-0000FD240000}"/>
    <cellStyle name="Normal 44 7 7" xfId="19868" xr:uid="{00000000-0005-0000-0000-0000FE240000}"/>
    <cellStyle name="Normal 44 7_5h_Finance" xfId="6373" xr:uid="{00000000-0005-0000-0000-0000FF240000}"/>
    <cellStyle name="Normal 44 8" xfId="465" xr:uid="{00000000-0005-0000-0000-000000250000}"/>
    <cellStyle name="Normal 44 8 2" xfId="8716" xr:uid="{00000000-0005-0000-0000-000001250000}"/>
    <cellStyle name="Normal 44 8_5h_Finance" xfId="6375" xr:uid="{00000000-0005-0000-0000-000002250000}"/>
    <cellStyle name="Normal 44 9" xfId="2453" xr:uid="{00000000-0005-0000-0000-000003250000}"/>
    <cellStyle name="Normal 44 9 2" xfId="10620" xr:uid="{00000000-0005-0000-0000-000004250000}"/>
    <cellStyle name="Normal 44 9_5h_Finance" xfId="6376" xr:uid="{00000000-0005-0000-0000-000005250000}"/>
    <cellStyle name="Normal 44_5h_Finance" xfId="6317" xr:uid="{00000000-0005-0000-0000-000006250000}"/>
    <cellStyle name="Normal 45" xfId="55" xr:uid="{00000000-0005-0000-0000-000007250000}"/>
    <cellStyle name="Normal 45 10" xfId="4358" xr:uid="{00000000-0005-0000-0000-000008250000}"/>
    <cellStyle name="Normal 45 10 2" xfId="12525" xr:uid="{00000000-0005-0000-0000-000009250000}"/>
    <cellStyle name="Normal 45 10_5h_Finance" xfId="6378" xr:uid="{00000000-0005-0000-0000-00000A250000}"/>
    <cellStyle name="Normal 45 11" xfId="8581" xr:uid="{00000000-0005-0000-0000-00000B250000}"/>
    <cellStyle name="Normal 45 12" xfId="12673" xr:uid="{00000000-0005-0000-0000-00000C250000}"/>
    <cellStyle name="Normal 45 13" xfId="12955" xr:uid="{00000000-0005-0000-0000-00000D250000}"/>
    <cellStyle name="Normal 45 14" xfId="14638" xr:uid="{00000000-0005-0000-0000-00000E250000}"/>
    <cellStyle name="Normal 45 15" xfId="18237" xr:uid="{00000000-0005-0000-0000-00000F250000}"/>
    <cellStyle name="Normal 45 16" xfId="327" xr:uid="{00000000-0005-0000-0000-000010250000}"/>
    <cellStyle name="Normal 45 2" xfId="123" xr:uid="{00000000-0005-0000-0000-000011250000}"/>
    <cellStyle name="Normal 45 2 10" xfId="8649" xr:uid="{00000000-0005-0000-0000-000012250000}"/>
    <cellStyle name="Normal 45 2 11" xfId="12741" xr:uid="{00000000-0005-0000-0000-000013250000}"/>
    <cellStyle name="Normal 45 2 12" xfId="18305" xr:uid="{00000000-0005-0000-0000-000014250000}"/>
    <cellStyle name="Normal 45 2 13" xfId="396" xr:uid="{00000000-0005-0000-0000-000015250000}"/>
    <cellStyle name="Normal 45 2 2" xfId="259" xr:uid="{00000000-0005-0000-0000-000016250000}"/>
    <cellStyle name="Normal 45 2 2 10" xfId="16537" xr:uid="{00000000-0005-0000-0000-000017250000}"/>
    <cellStyle name="Normal 45 2 2 11" xfId="18441" xr:uid="{00000000-0005-0000-0000-000018250000}"/>
    <cellStyle name="Normal 45 2 2 12" xfId="670" xr:uid="{00000000-0005-0000-0000-000019250000}"/>
    <cellStyle name="Normal 45 2 2 2" xfId="1019" xr:uid="{00000000-0005-0000-0000-00001A250000}"/>
    <cellStyle name="Normal 45 2 2 2 2" xfId="1841" xr:uid="{00000000-0005-0000-0000-00001B250000}"/>
    <cellStyle name="Normal 45 2 2 2 2 2" xfId="3746" xr:uid="{00000000-0005-0000-0000-00001C250000}"/>
    <cellStyle name="Normal 45 2 2 2 2 2 2" xfId="11913" xr:uid="{00000000-0005-0000-0000-00001D250000}"/>
    <cellStyle name="Normal 45 2 2 2 2 2_5h_Finance" xfId="6383" xr:uid="{00000000-0005-0000-0000-00001E250000}"/>
    <cellStyle name="Normal 45 2 2 2 2 3" xfId="10009" xr:uid="{00000000-0005-0000-0000-00001F250000}"/>
    <cellStyle name="Normal 45 2 2 2 2 4" xfId="14035" xr:uid="{00000000-0005-0000-0000-000020250000}"/>
    <cellStyle name="Normal 45 2 2 2 2 5" xfId="15874" xr:uid="{00000000-0005-0000-0000-000021250000}"/>
    <cellStyle name="Normal 45 2 2 2 2 6" xfId="17625" xr:uid="{00000000-0005-0000-0000-000022250000}"/>
    <cellStyle name="Normal 45 2 2 2 2 7" xfId="19529" xr:uid="{00000000-0005-0000-0000-000023250000}"/>
    <cellStyle name="Normal 45 2 2 2 2_5h_Finance" xfId="6382" xr:uid="{00000000-0005-0000-0000-000024250000}"/>
    <cellStyle name="Normal 45 2 2 2 3" xfId="2930" xr:uid="{00000000-0005-0000-0000-000025250000}"/>
    <cellStyle name="Normal 45 2 2 2 3 2" xfId="11097" xr:uid="{00000000-0005-0000-0000-000026250000}"/>
    <cellStyle name="Normal 45 2 2 2 3_5h_Finance" xfId="6384" xr:uid="{00000000-0005-0000-0000-000027250000}"/>
    <cellStyle name="Normal 45 2 2 2 4" xfId="9193" xr:uid="{00000000-0005-0000-0000-000028250000}"/>
    <cellStyle name="Normal 45 2 2 2 5" xfId="13216" xr:uid="{00000000-0005-0000-0000-000029250000}"/>
    <cellStyle name="Normal 45 2 2 2 6" xfId="15054" xr:uid="{00000000-0005-0000-0000-00002A250000}"/>
    <cellStyle name="Normal 45 2 2 2 7" xfId="16809" xr:uid="{00000000-0005-0000-0000-00002B250000}"/>
    <cellStyle name="Normal 45 2 2 2 8" xfId="18713" xr:uid="{00000000-0005-0000-0000-00002C250000}"/>
    <cellStyle name="Normal 45 2 2 2_5h_Finance" xfId="6381" xr:uid="{00000000-0005-0000-0000-00002D250000}"/>
    <cellStyle name="Normal 45 2 2 3" xfId="1291" xr:uid="{00000000-0005-0000-0000-00002E250000}"/>
    <cellStyle name="Normal 45 2 2 3 2" xfId="2113" xr:uid="{00000000-0005-0000-0000-00002F250000}"/>
    <cellStyle name="Normal 45 2 2 3 2 2" xfId="4018" xr:uid="{00000000-0005-0000-0000-000030250000}"/>
    <cellStyle name="Normal 45 2 2 3 2 2 2" xfId="12185" xr:uid="{00000000-0005-0000-0000-000031250000}"/>
    <cellStyle name="Normal 45 2 2 3 2 2_5h_Finance" xfId="6387" xr:uid="{00000000-0005-0000-0000-000032250000}"/>
    <cellStyle name="Normal 45 2 2 3 2 3" xfId="10281" xr:uid="{00000000-0005-0000-0000-000033250000}"/>
    <cellStyle name="Normal 45 2 2 3 2 4" xfId="14307" xr:uid="{00000000-0005-0000-0000-000034250000}"/>
    <cellStyle name="Normal 45 2 2 3 2 5" xfId="16146" xr:uid="{00000000-0005-0000-0000-000035250000}"/>
    <cellStyle name="Normal 45 2 2 3 2 6" xfId="17897" xr:uid="{00000000-0005-0000-0000-000036250000}"/>
    <cellStyle name="Normal 45 2 2 3 2 7" xfId="19801" xr:uid="{00000000-0005-0000-0000-000037250000}"/>
    <cellStyle name="Normal 45 2 2 3 2_5h_Finance" xfId="6386" xr:uid="{00000000-0005-0000-0000-000038250000}"/>
    <cellStyle name="Normal 45 2 2 3 3" xfId="3202" xr:uid="{00000000-0005-0000-0000-000039250000}"/>
    <cellStyle name="Normal 45 2 2 3 3 2" xfId="11369" xr:uid="{00000000-0005-0000-0000-00003A250000}"/>
    <cellStyle name="Normal 45 2 2 3 3_5h_Finance" xfId="6388" xr:uid="{00000000-0005-0000-0000-00003B250000}"/>
    <cellStyle name="Normal 45 2 2 3 4" xfId="9465" xr:uid="{00000000-0005-0000-0000-00003C250000}"/>
    <cellStyle name="Normal 45 2 2 3 5" xfId="13488" xr:uid="{00000000-0005-0000-0000-00003D250000}"/>
    <cellStyle name="Normal 45 2 2 3 6" xfId="15326" xr:uid="{00000000-0005-0000-0000-00003E250000}"/>
    <cellStyle name="Normal 45 2 2 3 7" xfId="17081" xr:uid="{00000000-0005-0000-0000-00003F250000}"/>
    <cellStyle name="Normal 45 2 2 3 8" xfId="18985" xr:uid="{00000000-0005-0000-0000-000040250000}"/>
    <cellStyle name="Normal 45 2 2 3_5h_Finance" xfId="6385" xr:uid="{00000000-0005-0000-0000-000041250000}"/>
    <cellStyle name="Normal 45 2 2 4" xfId="1563" xr:uid="{00000000-0005-0000-0000-000042250000}"/>
    <cellStyle name="Normal 45 2 2 4 2" xfId="3474" xr:uid="{00000000-0005-0000-0000-000043250000}"/>
    <cellStyle name="Normal 45 2 2 4 2 2" xfId="11641" xr:uid="{00000000-0005-0000-0000-000044250000}"/>
    <cellStyle name="Normal 45 2 2 4 2_5h_Finance" xfId="6390" xr:uid="{00000000-0005-0000-0000-000045250000}"/>
    <cellStyle name="Normal 45 2 2 4 3" xfId="9737" xr:uid="{00000000-0005-0000-0000-000046250000}"/>
    <cellStyle name="Normal 45 2 2 4 4" xfId="13760" xr:uid="{00000000-0005-0000-0000-000047250000}"/>
    <cellStyle name="Normal 45 2 2 4 5" xfId="15598" xr:uid="{00000000-0005-0000-0000-000048250000}"/>
    <cellStyle name="Normal 45 2 2 4 6" xfId="17353" xr:uid="{00000000-0005-0000-0000-000049250000}"/>
    <cellStyle name="Normal 45 2 2 4 7" xfId="19257" xr:uid="{00000000-0005-0000-0000-00004A250000}"/>
    <cellStyle name="Normal 45 2 2 4_5h_Finance" xfId="6389" xr:uid="{00000000-0005-0000-0000-00004B250000}"/>
    <cellStyle name="Normal 45 2 2 5" xfId="2386" xr:uid="{00000000-0005-0000-0000-00004C250000}"/>
    <cellStyle name="Normal 45 2 2 5 2" xfId="4290" xr:uid="{00000000-0005-0000-0000-00004D250000}"/>
    <cellStyle name="Normal 45 2 2 5 2 2" xfId="12457" xr:uid="{00000000-0005-0000-0000-00004E250000}"/>
    <cellStyle name="Normal 45 2 2 5 2_5h_Finance" xfId="6392" xr:uid="{00000000-0005-0000-0000-00004F250000}"/>
    <cellStyle name="Normal 45 2 2 5 3" xfId="10553" xr:uid="{00000000-0005-0000-0000-000050250000}"/>
    <cellStyle name="Normal 45 2 2 5 4" xfId="14579" xr:uid="{00000000-0005-0000-0000-000051250000}"/>
    <cellStyle name="Normal 45 2 2 5 5" xfId="16419" xr:uid="{00000000-0005-0000-0000-000052250000}"/>
    <cellStyle name="Normal 45 2 2 5 6" xfId="18169" xr:uid="{00000000-0005-0000-0000-000053250000}"/>
    <cellStyle name="Normal 45 2 2 5 7" xfId="20073" xr:uid="{00000000-0005-0000-0000-000054250000}"/>
    <cellStyle name="Normal 45 2 2 5_5h_Finance" xfId="6391" xr:uid="{00000000-0005-0000-0000-000055250000}"/>
    <cellStyle name="Normal 45 2 2 6" xfId="2658" xr:uid="{00000000-0005-0000-0000-000056250000}"/>
    <cellStyle name="Normal 45 2 2 6 2" xfId="10825" xr:uid="{00000000-0005-0000-0000-000057250000}"/>
    <cellStyle name="Normal 45 2 2 6_5h_Finance" xfId="6393" xr:uid="{00000000-0005-0000-0000-000058250000}"/>
    <cellStyle name="Normal 45 2 2 7" xfId="8921" xr:uid="{00000000-0005-0000-0000-000059250000}"/>
    <cellStyle name="Normal 45 2 2 8" xfId="12878" xr:uid="{00000000-0005-0000-0000-00005A250000}"/>
    <cellStyle name="Normal 45 2 2 9" xfId="14764" xr:uid="{00000000-0005-0000-0000-00005B250000}"/>
    <cellStyle name="Normal 45 2 2_5h_Finance" xfId="6380" xr:uid="{00000000-0005-0000-0000-00005C250000}"/>
    <cellStyle name="Normal 45 2 3" xfId="883" xr:uid="{00000000-0005-0000-0000-00005D250000}"/>
    <cellStyle name="Normal 45 2 3 2" xfId="1705" xr:uid="{00000000-0005-0000-0000-00005E250000}"/>
    <cellStyle name="Normal 45 2 3 2 2" xfId="3610" xr:uid="{00000000-0005-0000-0000-00005F250000}"/>
    <cellStyle name="Normal 45 2 3 2 2 2" xfId="11777" xr:uid="{00000000-0005-0000-0000-000060250000}"/>
    <cellStyle name="Normal 45 2 3 2 2_5h_Finance" xfId="6396" xr:uid="{00000000-0005-0000-0000-000061250000}"/>
    <cellStyle name="Normal 45 2 3 2 3" xfId="9873" xr:uid="{00000000-0005-0000-0000-000062250000}"/>
    <cellStyle name="Normal 45 2 3 2 4" xfId="13899" xr:uid="{00000000-0005-0000-0000-000063250000}"/>
    <cellStyle name="Normal 45 2 3 2 5" xfId="15738" xr:uid="{00000000-0005-0000-0000-000064250000}"/>
    <cellStyle name="Normal 45 2 3 2 6" xfId="17489" xr:uid="{00000000-0005-0000-0000-000065250000}"/>
    <cellStyle name="Normal 45 2 3 2 7" xfId="19393" xr:uid="{00000000-0005-0000-0000-000066250000}"/>
    <cellStyle name="Normal 45 2 3 2_5h_Finance" xfId="6395" xr:uid="{00000000-0005-0000-0000-000067250000}"/>
    <cellStyle name="Normal 45 2 3 3" xfId="2794" xr:uid="{00000000-0005-0000-0000-000068250000}"/>
    <cellStyle name="Normal 45 2 3 3 2" xfId="10961" xr:uid="{00000000-0005-0000-0000-000069250000}"/>
    <cellStyle name="Normal 45 2 3 3_5h_Finance" xfId="6397" xr:uid="{00000000-0005-0000-0000-00006A250000}"/>
    <cellStyle name="Normal 45 2 3 4" xfId="9057" xr:uid="{00000000-0005-0000-0000-00006B250000}"/>
    <cellStyle name="Normal 45 2 3 5" xfId="13080" xr:uid="{00000000-0005-0000-0000-00006C250000}"/>
    <cellStyle name="Normal 45 2 3 6" xfId="14918" xr:uid="{00000000-0005-0000-0000-00006D250000}"/>
    <cellStyle name="Normal 45 2 3 7" xfId="16673" xr:uid="{00000000-0005-0000-0000-00006E250000}"/>
    <cellStyle name="Normal 45 2 3 8" xfId="18577" xr:uid="{00000000-0005-0000-0000-00006F250000}"/>
    <cellStyle name="Normal 45 2 3_5h_Finance" xfId="6394" xr:uid="{00000000-0005-0000-0000-000070250000}"/>
    <cellStyle name="Normal 45 2 4" xfId="1155" xr:uid="{00000000-0005-0000-0000-000071250000}"/>
    <cellStyle name="Normal 45 2 4 2" xfId="1977" xr:uid="{00000000-0005-0000-0000-000072250000}"/>
    <cellStyle name="Normal 45 2 4 2 2" xfId="3882" xr:uid="{00000000-0005-0000-0000-000073250000}"/>
    <cellStyle name="Normal 45 2 4 2 2 2" xfId="12049" xr:uid="{00000000-0005-0000-0000-000074250000}"/>
    <cellStyle name="Normal 45 2 4 2 2_5h_Finance" xfId="6400" xr:uid="{00000000-0005-0000-0000-000075250000}"/>
    <cellStyle name="Normal 45 2 4 2 3" xfId="10145" xr:uid="{00000000-0005-0000-0000-000076250000}"/>
    <cellStyle name="Normal 45 2 4 2 4" xfId="14171" xr:uid="{00000000-0005-0000-0000-000077250000}"/>
    <cellStyle name="Normal 45 2 4 2 5" xfId="16010" xr:uid="{00000000-0005-0000-0000-000078250000}"/>
    <cellStyle name="Normal 45 2 4 2 6" xfId="17761" xr:uid="{00000000-0005-0000-0000-000079250000}"/>
    <cellStyle name="Normal 45 2 4 2 7" xfId="19665" xr:uid="{00000000-0005-0000-0000-00007A250000}"/>
    <cellStyle name="Normal 45 2 4 2_5h_Finance" xfId="6399" xr:uid="{00000000-0005-0000-0000-00007B250000}"/>
    <cellStyle name="Normal 45 2 4 3" xfId="3066" xr:uid="{00000000-0005-0000-0000-00007C250000}"/>
    <cellStyle name="Normal 45 2 4 3 2" xfId="11233" xr:uid="{00000000-0005-0000-0000-00007D250000}"/>
    <cellStyle name="Normal 45 2 4 3_5h_Finance" xfId="6401" xr:uid="{00000000-0005-0000-0000-00007E250000}"/>
    <cellStyle name="Normal 45 2 4 4" xfId="9329" xr:uid="{00000000-0005-0000-0000-00007F250000}"/>
    <cellStyle name="Normal 45 2 4 5" xfId="13352" xr:uid="{00000000-0005-0000-0000-000080250000}"/>
    <cellStyle name="Normal 45 2 4 6" xfId="15190" xr:uid="{00000000-0005-0000-0000-000081250000}"/>
    <cellStyle name="Normal 45 2 4 7" xfId="16945" xr:uid="{00000000-0005-0000-0000-000082250000}"/>
    <cellStyle name="Normal 45 2 4 8" xfId="18849" xr:uid="{00000000-0005-0000-0000-000083250000}"/>
    <cellStyle name="Normal 45 2 4_5h_Finance" xfId="6398" xr:uid="{00000000-0005-0000-0000-000084250000}"/>
    <cellStyle name="Normal 45 2 5" xfId="1427" xr:uid="{00000000-0005-0000-0000-000085250000}"/>
    <cellStyle name="Normal 45 2 5 2" xfId="3338" xr:uid="{00000000-0005-0000-0000-000086250000}"/>
    <cellStyle name="Normal 45 2 5 2 2" xfId="11505" xr:uid="{00000000-0005-0000-0000-000087250000}"/>
    <cellStyle name="Normal 45 2 5 2_5h_Finance" xfId="6403" xr:uid="{00000000-0005-0000-0000-000088250000}"/>
    <cellStyle name="Normal 45 2 5 3" xfId="9601" xr:uid="{00000000-0005-0000-0000-000089250000}"/>
    <cellStyle name="Normal 45 2 5 4" xfId="13624" xr:uid="{00000000-0005-0000-0000-00008A250000}"/>
    <cellStyle name="Normal 45 2 5 5" xfId="15462" xr:uid="{00000000-0005-0000-0000-00008B250000}"/>
    <cellStyle name="Normal 45 2 5 6" xfId="17217" xr:uid="{00000000-0005-0000-0000-00008C250000}"/>
    <cellStyle name="Normal 45 2 5 7" xfId="19121" xr:uid="{00000000-0005-0000-0000-00008D250000}"/>
    <cellStyle name="Normal 45 2 5_5h_Finance" xfId="6402" xr:uid="{00000000-0005-0000-0000-00008E250000}"/>
    <cellStyle name="Normal 45 2 6" xfId="2250" xr:uid="{00000000-0005-0000-0000-00008F250000}"/>
    <cellStyle name="Normal 45 2 6 2" xfId="4154" xr:uid="{00000000-0005-0000-0000-000090250000}"/>
    <cellStyle name="Normal 45 2 6 2 2" xfId="12321" xr:uid="{00000000-0005-0000-0000-000091250000}"/>
    <cellStyle name="Normal 45 2 6 2_5h_Finance" xfId="6405" xr:uid="{00000000-0005-0000-0000-000092250000}"/>
    <cellStyle name="Normal 45 2 6 3" xfId="10417" xr:uid="{00000000-0005-0000-0000-000093250000}"/>
    <cellStyle name="Normal 45 2 6 4" xfId="14443" xr:uid="{00000000-0005-0000-0000-000094250000}"/>
    <cellStyle name="Normal 45 2 6 5" xfId="16283" xr:uid="{00000000-0005-0000-0000-000095250000}"/>
    <cellStyle name="Normal 45 2 6 6" xfId="18033" xr:uid="{00000000-0005-0000-0000-000096250000}"/>
    <cellStyle name="Normal 45 2 6 7" xfId="19937" xr:uid="{00000000-0005-0000-0000-000097250000}"/>
    <cellStyle name="Normal 45 2 6_5h_Finance" xfId="6404" xr:uid="{00000000-0005-0000-0000-000098250000}"/>
    <cellStyle name="Normal 45 2 7" xfId="534" xr:uid="{00000000-0005-0000-0000-000099250000}"/>
    <cellStyle name="Normal 45 2 7 2" xfId="8785" xr:uid="{00000000-0005-0000-0000-00009A250000}"/>
    <cellStyle name="Normal 45 2 7_5h_Finance" xfId="6406" xr:uid="{00000000-0005-0000-0000-00009B250000}"/>
    <cellStyle name="Normal 45 2 8" xfId="2522" xr:uid="{00000000-0005-0000-0000-00009C250000}"/>
    <cellStyle name="Normal 45 2 8 2" xfId="10689" xr:uid="{00000000-0005-0000-0000-00009D250000}"/>
    <cellStyle name="Normal 45 2 8_5h_Finance" xfId="6407" xr:uid="{00000000-0005-0000-0000-00009E250000}"/>
    <cellStyle name="Normal 45 2 9" xfId="4426" xr:uid="{00000000-0005-0000-0000-00009F250000}"/>
    <cellStyle name="Normal 45 2 9 2" xfId="12593" xr:uid="{00000000-0005-0000-0000-0000A0250000}"/>
    <cellStyle name="Normal 45 2 9_5h_Finance" xfId="6408" xr:uid="{00000000-0005-0000-0000-0000A1250000}"/>
    <cellStyle name="Normal 45 2_5h_Finance" xfId="6379" xr:uid="{00000000-0005-0000-0000-0000A2250000}"/>
    <cellStyle name="Normal 45 3" xfId="191" xr:uid="{00000000-0005-0000-0000-0000A3250000}"/>
    <cellStyle name="Normal 45 3 10" xfId="16469" xr:uid="{00000000-0005-0000-0000-0000A4250000}"/>
    <cellStyle name="Normal 45 3 11" xfId="18373" xr:uid="{00000000-0005-0000-0000-0000A5250000}"/>
    <cellStyle name="Normal 45 3 12" xfId="602" xr:uid="{00000000-0005-0000-0000-0000A6250000}"/>
    <cellStyle name="Normal 45 3 2" xfId="951" xr:uid="{00000000-0005-0000-0000-0000A7250000}"/>
    <cellStyle name="Normal 45 3 2 2" xfId="1773" xr:uid="{00000000-0005-0000-0000-0000A8250000}"/>
    <cellStyle name="Normal 45 3 2 2 2" xfId="3678" xr:uid="{00000000-0005-0000-0000-0000A9250000}"/>
    <cellStyle name="Normal 45 3 2 2 2 2" xfId="11845" xr:uid="{00000000-0005-0000-0000-0000AA250000}"/>
    <cellStyle name="Normal 45 3 2 2 2_5h_Finance" xfId="6412" xr:uid="{00000000-0005-0000-0000-0000AB250000}"/>
    <cellStyle name="Normal 45 3 2 2 3" xfId="9941" xr:uid="{00000000-0005-0000-0000-0000AC250000}"/>
    <cellStyle name="Normal 45 3 2 2 4" xfId="13967" xr:uid="{00000000-0005-0000-0000-0000AD250000}"/>
    <cellStyle name="Normal 45 3 2 2 5" xfId="15806" xr:uid="{00000000-0005-0000-0000-0000AE250000}"/>
    <cellStyle name="Normal 45 3 2 2 6" xfId="17557" xr:uid="{00000000-0005-0000-0000-0000AF250000}"/>
    <cellStyle name="Normal 45 3 2 2 7" xfId="19461" xr:uid="{00000000-0005-0000-0000-0000B0250000}"/>
    <cellStyle name="Normal 45 3 2 2_5h_Finance" xfId="6411" xr:uid="{00000000-0005-0000-0000-0000B1250000}"/>
    <cellStyle name="Normal 45 3 2 3" xfId="2862" xr:uid="{00000000-0005-0000-0000-0000B2250000}"/>
    <cellStyle name="Normal 45 3 2 3 2" xfId="11029" xr:uid="{00000000-0005-0000-0000-0000B3250000}"/>
    <cellStyle name="Normal 45 3 2 3_5h_Finance" xfId="6413" xr:uid="{00000000-0005-0000-0000-0000B4250000}"/>
    <cellStyle name="Normal 45 3 2 4" xfId="9125" xr:uid="{00000000-0005-0000-0000-0000B5250000}"/>
    <cellStyle name="Normal 45 3 2 5" xfId="13148" xr:uid="{00000000-0005-0000-0000-0000B6250000}"/>
    <cellStyle name="Normal 45 3 2 6" xfId="14986" xr:uid="{00000000-0005-0000-0000-0000B7250000}"/>
    <cellStyle name="Normal 45 3 2 7" xfId="16741" xr:uid="{00000000-0005-0000-0000-0000B8250000}"/>
    <cellStyle name="Normal 45 3 2 8" xfId="18645" xr:uid="{00000000-0005-0000-0000-0000B9250000}"/>
    <cellStyle name="Normal 45 3 2_5h_Finance" xfId="6410" xr:uid="{00000000-0005-0000-0000-0000BA250000}"/>
    <cellStyle name="Normal 45 3 3" xfId="1223" xr:uid="{00000000-0005-0000-0000-0000BB250000}"/>
    <cellStyle name="Normal 45 3 3 2" xfId="2045" xr:uid="{00000000-0005-0000-0000-0000BC250000}"/>
    <cellStyle name="Normal 45 3 3 2 2" xfId="3950" xr:uid="{00000000-0005-0000-0000-0000BD250000}"/>
    <cellStyle name="Normal 45 3 3 2 2 2" xfId="12117" xr:uid="{00000000-0005-0000-0000-0000BE250000}"/>
    <cellStyle name="Normal 45 3 3 2 2_5h_Finance" xfId="6416" xr:uid="{00000000-0005-0000-0000-0000BF250000}"/>
    <cellStyle name="Normal 45 3 3 2 3" xfId="10213" xr:uid="{00000000-0005-0000-0000-0000C0250000}"/>
    <cellStyle name="Normal 45 3 3 2 4" xfId="14239" xr:uid="{00000000-0005-0000-0000-0000C1250000}"/>
    <cellStyle name="Normal 45 3 3 2 5" xfId="16078" xr:uid="{00000000-0005-0000-0000-0000C2250000}"/>
    <cellStyle name="Normal 45 3 3 2 6" xfId="17829" xr:uid="{00000000-0005-0000-0000-0000C3250000}"/>
    <cellStyle name="Normal 45 3 3 2 7" xfId="19733" xr:uid="{00000000-0005-0000-0000-0000C4250000}"/>
    <cellStyle name="Normal 45 3 3 2_5h_Finance" xfId="6415" xr:uid="{00000000-0005-0000-0000-0000C5250000}"/>
    <cellStyle name="Normal 45 3 3 3" xfId="3134" xr:uid="{00000000-0005-0000-0000-0000C6250000}"/>
    <cellStyle name="Normal 45 3 3 3 2" xfId="11301" xr:uid="{00000000-0005-0000-0000-0000C7250000}"/>
    <cellStyle name="Normal 45 3 3 3_5h_Finance" xfId="6417" xr:uid="{00000000-0005-0000-0000-0000C8250000}"/>
    <cellStyle name="Normal 45 3 3 4" xfId="9397" xr:uid="{00000000-0005-0000-0000-0000C9250000}"/>
    <cellStyle name="Normal 45 3 3 5" xfId="13420" xr:uid="{00000000-0005-0000-0000-0000CA250000}"/>
    <cellStyle name="Normal 45 3 3 6" xfId="15258" xr:uid="{00000000-0005-0000-0000-0000CB250000}"/>
    <cellStyle name="Normal 45 3 3 7" xfId="17013" xr:uid="{00000000-0005-0000-0000-0000CC250000}"/>
    <cellStyle name="Normal 45 3 3 8" xfId="18917" xr:uid="{00000000-0005-0000-0000-0000CD250000}"/>
    <cellStyle name="Normal 45 3 3_5h_Finance" xfId="6414" xr:uid="{00000000-0005-0000-0000-0000CE250000}"/>
    <cellStyle name="Normal 45 3 4" xfId="1495" xr:uid="{00000000-0005-0000-0000-0000CF250000}"/>
    <cellStyle name="Normal 45 3 4 2" xfId="3406" xr:uid="{00000000-0005-0000-0000-0000D0250000}"/>
    <cellStyle name="Normal 45 3 4 2 2" xfId="11573" xr:uid="{00000000-0005-0000-0000-0000D1250000}"/>
    <cellStyle name="Normal 45 3 4 2_5h_Finance" xfId="6419" xr:uid="{00000000-0005-0000-0000-0000D2250000}"/>
    <cellStyle name="Normal 45 3 4 3" xfId="9669" xr:uid="{00000000-0005-0000-0000-0000D3250000}"/>
    <cellStyle name="Normal 45 3 4 4" xfId="13692" xr:uid="{00000000-0005-0000-0000-0000D4250000}"/>
    <cellStyle name="Normal 45 3 4 5" xfId="15530" xr:uid="{00000000-0005-0000-0000-0000D5250000}"/>
    <cellStyle name="Normal 45 3 4 6" xfId="17285" xr:uid="{00000000-0005-0000-0000-0000D6250000}"/>
    <cellStyle name="Normal 45 3 4 7" xfId="19189" xr:uid="{00000000-0005-0000-0000-0000D7250000}"/>
    <cellStyle name="Normal 45 3 4_5h_Finance" xfId="6418" xr:uid="{00000000-0005-0000-0000-0000D8250000}"/>
    <cellStyle name="Normal 45 3 5" xfId="2318" xr:uid="{00000000-0005-0000-0000-0000D9250000}"/>
    <cellStyle name="Normal 45 3 5 2" xfId="4222" xr:uid="{00000000-0005-0000-0000-0000DA250000}"/>
    <cellStyle name="Normal 45 3 5 2 2" xfId="12389" xr:uid="{00000000-0005-0000-0000-0000DB250000}"/>
    <cellStyle name="Normal 45 3 5 2_5h_Finance" xfId="6421" xr:uid="{00000000-0005-0000-0000-0000DC250000}"/>
    <cellStyle name="Normal 45 3 5 3" xfId="10485" xr:uid="{00000000-0005-0000-0000-0000DD250000}"/>
    <cellStyle name="Normal 45 3 5 4" xfId="14511" xr:uid="{00000000-0005-0000-0000-0000DE250000}"/>
    <cellStyle name="Normal 45 3 5 5" xfId="16351" xr:uid="{00000000-0005-0000-0000-0000DF250000}"/>
    <cellStyle name="Normal 45 3 5 6" xfId="18101" xr:uid="{00000000-0005-0000-0000-0000E0250000}"/>
    <cellStyle name="Normal 45 3 5 7" xfId="20005" xr:uid="{00000000-0005-0000-0000-0000E1250000}"/>
    <cellStyle name="Normal 45 3 5_5h_Finance" xfId="6420" xr:uid="{00000000-0005-0000-0000-0000E2250000}"/>
    <cellStyle name="Normal 45 3 6" xfId="2590" xr:uid="{00000000-0005-0000-0000-0000E3250000}"/>
    <cellStyle name="Normal 45 3 6 2" xfId="10757" xr:uid="{00000000-0005-0000-0000-0000E4250000}"/>
    <cellStyle name="Normal 45 3 6_5h_Finance" xfId="6422" xr:uid="{00000000-0005-0000-0000-0000E5250000}"/>
    <cellStyle name="Normal 45 3 7" xfId="8853" xr:uid="{00000000-0005-0000-0000-0000E6250000}"/>
    <cellStyle name="Normal 45 3 8" xfId="12810" xr:uid="{00000000-0005-0000-0000-0000E7250000}"/>
    <cellStyle name="Normal 45 3 9" xfId="14696" xr:uid="{00000000-0005-0000-0000-0000E8250000}"/>
    <cellStyle name="Normal 45 3_5h_Finance" xfId="6409" xr:uid="{00000000-0005-0000-0000-0000E9250000}"/>
    <cellStyle name="Normal 45 4" xfId="815" xr:uid="{00000000-0005-0000-0000-0000EA250000}"/>
    <cellStyle name="Normal 45 4 2" xfId="1637" xr:uid="{00000000-0005-0000-0000-0000EB250000}"/>
    <cellStyle name="Normal 45 4 2 2" xfId="3542" xr:uid="{00000000-0005-0000-0000-0000EC250000}"/>
    <cellStyle name="Normal 45 4 2 2 2" xfId="11709" xr:uid="{00000000-0005-0000-0000-0000ED250000}"/>
    <cellStyle name="Normal 45 4 2 2_5h_Finance" xfId="6425" xr:uid="{00000000-0005-0000-0000-0000EE250000}"/>
    <cellStyle name="Normal 45 4 2 3" xfId="9805" xr:uid="{00000000-0005-0000-0000-0000EF250000}"/>
    <cellStyle name="Normal 45 4 2 4" xfId="13831" xr:uid="{00000000-0005-0000-0000-0000F0250000}"/>
    <cellStyle name="Normal 45 4 2 5" xfId="15670" xr:uid="{00000000-0005-0000-0000-0000F1250000}"/>
    <cellStyle name="Normal 45 4 2 6" xfId="17421" xr:uid="{00000000-0005-0000-0000-0000F2250000}"/>
    <cellStyle name="Normal 45 4 2 7" xfId="19325" xr:uid="{00000000-0005-0000-0000-0000F3250000}"/>
    <cellStyle name="Normal 45 4 2_5h_Finance" xfId="6424" xr:uid="{00000000-0005-0000-0000-0000F4250000}"/>
    <cellStyle name="Normal 45 4 3" xfId="2726" xr:uid="{00000000-0005-0000-0000-0000F5250000}"/>
    <cellStyle name="Normal 45 4 3 2" xfId="10893" xr:uid="{00000000-0005-0000-0000-0000F6250000}"/>
    <cellStyle name="Normal 45 4 3_5h_Finance" xfId="6426" xr:uid="{00000000-0005-0000-0000-0000F7250000}"/>
    <cellStyle name="Normal 45 4 4" xfId="8989" xr:uid="{00000000-0005-0000-0000-0000F8250000}"/>
    <cellStyle name="Normal 45 4 5" xfId="13012" xr:uid="{00000000-0005-0000-0000-0000F9250000}"/>
    <cellStyle name="Normal 45 4 6" xfId="14850" xr:uid="{00000000-0005-0000-0000-0000FA250000}"/>
    <cellStyle name="Normal 45 4 7" xfId="16605" xr:uid="{00000000-0005-0000-0000-0000FB250000}"/>
    <cellStyle name="Normal 45 4 8" xfId="18509" xr:uid="{00000000-0005-0000-0000-0000FC250000}"/>
    <cellStyle name="Normal 45 4_5h_Finance" xfId="6423" xr:uid="{00000000-0005-0000-0000-0000FD250000}"/>
    <cellStyle name="Normal 45 5" xfId="1087" xr:uid="{00000000-0005-0000-0000-0000FE250000}"/>
    <cellStyle name="Normal 45 5 2" xfId="1909" xr:uid="{00000000-0005-0000-0000-0000FF250000}"/>
    <cellStyle name="Normal 45 5 2 2" xfId="3814" xr:uid="{00000000-0005-0000-0000-000000260000}"/>
    <cellStyle name="Normal 45 5 2 2 2" xfId="11981" xr:uid="{00000000-0005-0000-0000-000001260000}"/>
    <cellStyle name="Normal 45 5 2 2_5h_Finance" xfId="6429" xr:uid="{00000000-0005-0000-0000-000002260000}"/>
    <cellStyle name="Normal 45 5 2 3" xfId="10077" xr:uid="{00000000-0005-0000-0000-000003260000}"/>
    <cellStyle name="Normal 45 5 2 4" xfId="14103" xr:uid="{00000000-0005-0000-0000-000004260000}"/>
    <cellStyle name="Normal 45 5 2 5" xfId="15942" xr:uid="{00000000-0005-0000-0000-000005260000}"/>
    <cellStyle name="Normal 45 5 2 6" xfId="17693" xr:uid="{00000000-0005-0000-0000-000006260000}"/>
    <cellStyle name="Normal 45 5 2 7" xfId="19597" xr:uid="{00000000-0005-0000-0000-000007260000}"/>
    <cellStyle name="Normal 45 5 2_5h_Finance" xfId="6428" xr:uid="{00000000-0005-0000-0000-000008260000}"/>
    <cellStyle name="Normal 45 5 3" xfId="2998" xr:uid="{00000000-0005-0000-0000-000009260000}"/>
    <cellStyle name="Normal 45 5 3 2" xfId="11165" xr:uid="{00000000-0005-0000-0000-00000A260000}"/>
    <cellStyle name="Normal 45 5 3_5h_Finance" xfId="6430" xr:uid="{00000000-0005-0000-0000-00000B260000}"/>
    <cellStyle name="Normal 45 5 4" xfId="9261" xr:uid="{00000000-0005-0000-0000-00000C260000}"/>
    <cellStyle name="Normal 45 5 5" xfId="13284" xr:uid="{00000000-0005-0000-0000-00000D260000}"/>
    <cellStyle name="Normal 45 5 6" xfId="15122" xr:uid="{00000000-0005-0000-0000-00000E260000}"/>
    <cellStyle name="Normal 45 5 7" xfId="16877" xr:uid="{00000000-0005-0000-0000-00000F260000}"/>
    <cellStyle name="Normal 45 5 8" xfId="18781" xr:uid="{00000000-0005-0000-0000-000010260000}"/>
    <cellStyle name="Normal 45 5_5h_Finance" xfId="6427" xr:uid="{00000000-0005-0000-0000-000011260000}"/>
    <cellStyle name="Normal 45 6" xfId="1359" xr:uid="{00000000-0005-0000-0000-000012260000}"/>
    <cellStyle name="Normal 45 6 2" xfId="3270" xr:uid="{00000000-0005-0000-0000-000013260000}"/>
    <cellStyle name="Normal 45 6 2 2" xfId="11437" xr:uid="{00000000-0005-0000-0000-000014260000}"/>
    <cellStyle name="Normal 45 6 2_5h_Finance" xfId="6432" xr:uid="{00000000-0005-0000-0000-000015260000}"/>
    <cellStyle name="Normal 45 6 3" xfId="9533" xr:uid="{00000000-0005-0000-0000-000016260000}"/>
    <cellStyle name="Normal 45 6 4" xfId="13556" xr:uid="{00000000-0005-0000-0000-000017260000}"/>
    <cellStyle name="Normal 45 6 5" xfId="15394" xr:uid="{00000000-0005-0000-0000-000018260000}"/>
    <cellStyle name="Normal 45 6 6" xfId="17149" xr:uid="{00000000-0005-0000-0000-000019260000}"/>
    <cellStyle name="Normal 45 6 7" xfId="19053" xr:uid="{00000000-0005-0000-0000-00001A260000}"/>
    <cellStyle name="Normal 45 6_5h_Finance" xfId="6431" xr:uid="{00000000-0005-0000-0000-00001B260000}"/>
    <cellStyle name="Normal 45 7" xfId="2182" xr:uid="{00000000-0005-0000-0000-00001C260000}"/>
    <cellStyle name="Normal 45 7 2" xfId="4086" xr:uid="{00000000-0005-0000-0000-00001D260000}"/>
    <cellStyle name="Normal 45 7 2 2" xfId="12253" xr:uid="{00000000-0005-0000-0000-00001E260000}"/>
    <cellStyle name="Normal 45 7 2_5h_Finance" xfId="6434" xr:uid="{00000000-0005-0000-0000-00001F260000}"/>
    <cellStyle name="Normal 45 7 3" xfId="10349" xr:uid="{00000000-0005-0000-0000-000020260000}"/>
    <cellStyle name="Normal 45 7 4" xfId="14375" xr:uid="{00000000-0005-0000-0000-000021260000}"/>
    <cellStyle name="Normal 45 7 5" xfId="16215" xr:uid="{00000000-0005-0000-0000-000022260000}"/>
    <cellStyle name="Normal 45 7 6" xfId="17965" xr:uid="{00000000-0005-0000-0000-000023260000}"/>
    <cellStyle name="Normal 45 7 7" xfId="19869" xr:uid="{00000000-0005-0000-0000-000024260000}"/>
    <cellStyle name="Normal 45 7_5h_Finance" xfId="6433" xr:uid="{00000000-0005-0000-0000-000025260000}"/>
    <cellStyle name="Normal 45 8" xfId="466" xr:uid="{00000000-0005-0000-0000-000026260000}"/>
    <cellStyle name="Normal 45 8 2" xfId="8717" xr:uid="{00000000-0005-0000-0000-000027260000}"/>
    <cellStyle name="Normal 45 8_5h_Finance" xfId="6435" xr:uid="{00000000-0005-0000-0000-000028260000}"/>
    <cellStyle name="Normal 45 9" xfId="2454" xr:uid="{00000000-0005-0000-0000-000029260000}"/>
    <cellStyle name="Normal 45 9 2" xfId="10621" xr:uid="{00000000-0005-0000-0000-00002A260000}"/>
    <cellStyle name="Normal 45 9_5h_Finance" xfId="6436" xr:uid="{00000000-0005-0000-0000-00002B260000}"/>
    <cellStyle name="Normal 45_5h_Finance" xfId="6377" xr:uid="{00000000-0005-0000-0000-00002C260000}"/>
    <cellStyle name="Normal 46" xfId="56" xr:uid="{00000000-0005-0000-0000-00002D260000}"/>
    <cellStyle name="Normal 46 10" xfId="4359" xr:uid="{00000000-0005-0000-0000-00002E260000}"/>
    <cellStyle name="Normal 46 10 2" xfId="12526" xr:uid="{00000000-0005-0000-0000-00002F260000}"/>
    <cellStyle name="Normal 46 10_5h_Finance" xfId="6438" xr:uid="{00000000-0005-0000-0000-000030260000}"/>
    <cellStyle name="Normal 46 11" xfId="8582" xr:uid="{00000000-0005-0000-0000-000031260000}"/>
    <cellStyle name="Normal 46 12" xfId="12674" xr:uid="{00000000-0005-0000-0000-000032260000}"/>
    <cellStyle name="Normal 46 13" xfId="12954" xr:uid="{00000000-0005-0000-0000-000033260000}"/>
    <cellStyle name="Normal 46 14" xfId="14637" xr:uid="{00000000-0005-0000-0000-000034260000}"/>
    <cellStyle name="Normal 46 15" xfId="18238" xr:uid="{00000000-0005-0000-0000-000035260000}"/>
    <cellStyle name="Normal 46 16" xfId="328" xr:uid="{00000000-0005-0000-0000-000036260000}"/>
    <cellStyle name="Normal 46 2" xfId="124" xr:uid="{00000000-0005-0000-0000-000037260000}"/>
    <cellStyle name="Normal 46 2 10" xfId="8650" xr:uid="{00000000-0005-0000-0000-000038260000}"/>
    <cellStyle name="Normal 46 2 11" xfId="12742" xr:uid="{00000000-0005-0000-0000-000039260000}"/>
    <cellStyle name="Normal 46 2 12" xfId="18306" xr:uid="{00000000-0005-0000-0000-00003A260000}"/>
    <cellStyle name="Normal 46 2 13" xfId="397" xr:uid="{00000000-0005-0000-0000-00003B260000}"/>
    <cellStyle name="Normal 46 2 2" xfId="260" xr:uid="{00000000-0005-0000-0000-00003C260000}"/>
    <cellStyle name="Normal 46 2 2 10" xfId="16538" xr:uid="{00000000-0005-0000-0000-00003D260000}"/>
    <cellStyle name="Normal 46 2 2 11" xfId="18442" xr:uid="{00000000-0005-0000-0000-00003E260000}"/>
    <cellStyle name="Normal 46 2 2 12" xfId="671" xr:uid="{00000000-0005-0000-0000-00003F260000}"/>
    <cellStyle name="Normal 46 2 2 2" xfId="1020" xr:uid="{00000000-0005-0000-0000-000040260000}"/>
    <cellStyle name="Normal 46 2 2 2 2" xfId="1842" xr:uid="{00000000-0005-0000-0000-000041260000}"/>
    <cellStyle name="Normal 46 2 2 2 2 2" xfId="3747" xr:uid="{00000000-0005-0000-0000-000042260000}"/>
    <cellStyle name="Normal 46 2 2 2 2 2 2" xfId="11914" xr:uid="{00000000-0005-0000-0000-000043260000}"/>
    <cellStyle name="Normal 46 2 2 2 2 2_5h_Finance" xfId="6443" xr:uid="{00000000-0005-0000-0000-000044260000}"/>
    <cellStyle name="Normal 46 2 2 2 2 3" xfId="10010" xr:uid="{00000000-0005-0000-0000-000045260000}"/>
    <cellStyle name="Normal 46 2 2 2 2 4" xfId="14036" xr:uid="{00000000-0005-0000-0000-000046260000}"/>
    <cellStyle name="Normal 46 2 2 2 2 5" xfId="15875" xr:uid="{00000000-0005-0000-0000-000047260000}"/>
    <cellStyle name="Normal 46 2 2 2 2 6" xfId="17626" xr:uid="{00000000-0005-0000-0000-000048260000}"/>
    <cellStyle name="Normal 46 2 2 2 2 7" xfId="19530" xr:uid="{00000000-0005-0000-0000-000049260000}"/>
    <cellStyle name="Normal 46 2 2 2 2_5h_Finance" xfId="6442" xr:uid="{00000000-0005-0000-0000-00004A260000}"/>
    <cellStyle name="Normal 46 2 2 2 3" xfId="2931" xr:uid="{00000000-0005-0000-0000-00004B260000}"/>
    <cellStyle name="Normal 46 2 2 2 3 2" xfId="11098" xr:uid="{00000000-0005-0000-0000-00004C260000}"/>
    <cellStyle name="Normal 46 2 2 2 3_5h_Finance" xfId="6444" xr:uid="{00000000-0005-0000-0000-00004D260000}"/>
    <cellStyle name="Normal 46 2 2 2 4" xfId="9194" xr:uid="{00000000-0005-0000-0000-00004E260000}"/>
    <cellStyle name="Normal 46 2 2 2 5" xfId="13217" xr:uid="{00000000-0005-0000-0000-00004F260000}"/>
    <cellStyle name="Normal 46 2 2 2 6" xfId="15055" xr:uid="{00000000-0005-0000-0000-000050260000}"/>
    <cellStyle name="Normal 46 2 2 2 7" xfId="16810" xr:uid="{00000000-0005-0000-0000-000051260000}"/>
    <cellStyle name="Normal 46 2 2 2 8" xfId="18714" xr:uid="{00000000-0005-0000-0000-000052260000}"/>
    <cellStyle name="Normal 46 2 2 2_5h_Finance" xfId="6441" xr:uid="{00000000-0005-0000-0000-000053260000}"/>
    <cellStyle name="Normal 46 2 2 3" xfId="1292" xr:uid="{00000000-0005-0000-0000-000054260000}"/>
    <cellStyle name="Normal 46 2 2 3 2" xfId="2114" xr:uid="{00000000-0005-0000-0000-000055260000}"/>
    <cellStyle name="Normal 46 2 2 3 2 2" xfId="4019" xr:uid="{00000000-0005-0000-0000-000056260000}"/>
    <cellStyle name="Normal 46 2 2 3 2 2 2" xfId="12186" xr:uid="{00000000-0005-0000-0000-000057260000}"/>
    <cellStyle name="Normal 46 2 2 3 2 2_5h_Finance" xfId="6447" xr:uid="{00000000-0005-0000-0000-000058260000}"/>
    <cellStyle name="Normal 46 2 2 3 2 3" xfId="10282" xr:uid="{00000000-0005-0000-0000-000059260000}"/>
    <cellStyle name="Normal 46 2 2 3 2 4" xfId="14308" xr:uid="{00000000-0005-0000-0000-00005A260000}"/>
    <cellStyle name="Normal 46 2 2 3 2 5" xfId="16147" xr:uid="{00000000-0005-0000-0000-00005B260000}"/>
    <cellStyle name="Normal 46 2 2 3 2 6" xfId="17898" xr:uid="{00000000-0005-0000-0000-00005C260000}"/>
    <cellStyle name="Normal 46 2 2 3 2 7" xfId="19802" xr:uid="{00000000-0005-0000-0000-00005D260000}"/>
    <cellStyle name="Normal 46 2 2 3 2_5h_Finance" xfId="6446" xr:uid="{00000000-0005-0000-0000-00005E260000}"/>
    <cellStyle name="Normal 46 2 2 3 3" xfId="3203" xr:uid="{00000000-0005-0000-0000-00005F260000}"/>
    <cellStyle name="Normal 46 2 2 3 3 2" xfId="11370" xr:uid="{00000000-0005-0000-0000-000060260000}"/>
    <cellStyle name="Normal 46 2 2 3 3_5h_Finance" xfId="6448" xr:uid="{00000000-0005-0000-0000-000061260000}"/>
    <cellStyle name="Normal 46 2 2 3 4" xfId="9466" xr:uid="{00000000-0005-0000-0000-000062260000}"/>
    <cellStyle name="Normal 46 2 2 3 5" xfId="13489" xr:uid="{00000000-0005-0000-0000-000063260000}"/>
    <cellStyle name="Normal 46 2 2 3 6" xfId="15327" xr:uid="{00000000-0005-0000-0000-000064260000}"/>
    <cellStyle name="Normal 46 2 2 3 7" xfId="17082" xr:uid="{00000000-0005-0000-0000-000065260000}"/>
    <cellStyle name="Normal 46 2 2 3 8" xfId="18986" xr:uid="{00000000-0005-0000-0000-000066260000}"/>
    <cellStyle name="Normal 46 2 2 3_5h_Finance" xfId="6445" xr:uid="{00000000-0005-0000-0000-000067260000}"/>
    <cellStyle name="Normal 46 2 2 4" xfId="1564" xr:uid="{00000000-0005-0000-0000-000068260000}"/>
    <cellStyle name="Normal 46 2 2 4 2" xfId="3475" xr:uid="{00000000-0005-0000-0000-000069260000}"/>
    <cellStyle name="Normal 46 2 2 4 2 2" xfId="11642" xr:uid="{00000000-0005-0000-0000-00006A260000}"/>
    <cellStyle name="Normal 46 2 2 4 2_5h_Finance" xfId="6450" xr:uid="{00000000-0005-0000-0000-00006B260000}"/>
    <cellStyle name="Normal 46 2 2 4 3" xfId="9738" xr:uid="{00000000-0005-0000-0000-00006C260000}"/>
    <cellStyle name="Normal 46 2 2 4 4" xfId="13761" xr:uid="{00000000-0005-0000-0000-00006D260000}"/>
    <cellStyle name="Normal 46 2 2 4 5" xfId="15599" xr:uid="{00000000-0005-0000-0000-00006E260000}"/>
    <cellStyle name="Normal 46 2 2 4 6" xfId="17354" xr:uid="{00000000-0005-0000-0000-00006F260000}"/>
    <cellStyle name="Normal 46 2 2 4 7" xfId="19258" xr:uid="{00000000-0005-0000-0000-000070260000}"/>
    <cellStyle name="Normal 46 2 2 4_5h_Finance" xfId="6449" xr:uid="{00000000-0005-0000-0000-000071260000}"/>
    <cellStyle name="Normal 46 2 2 5" xfId="2387" xr:uid="{00000000-0005-0000-0000-000072260000}"/>
    <cellStyle name="Normal 46 2 2 5 2" xfId="4291" xr:uid="{00000000-0005-0000-0000-000073260000}"/>
    <cellStyle name="Normal 46 2 2 5 2 2" xfId="12458" xr:uid="{00000000-0005-0000-0000-000074260000}"/>
    <cellStyle name="Normal 46 2 2 5 2_5h_Finance" xfId="6452" xr:uid="{00000000-0005-0000-0000-000075260000}"/>
    <cellStyle name="Normal 46 2 2 5 3" xfId="10554" xr:uid="{00000000-0005-0000-0000-000076260000}"/>
    <cellStyle name="Normal 46 2 2 5 4" xfId="14580" xr:uid="{00000000-0005-0000-0000-000077260000}"/>
    <cellStyle name="Normal 46 2 2 5 5" xfId="16420" xr:uid="{00000000-0005-0000-0000-000078260000}"/>
    <cellStyle name="Normal 46 2 2 5 6" xfId="18170" xr:uid="{00000000-0005-0000-0000-000079260000}"/>
    <cellStyle name="Normal 46 2 2 5 7" xfId="20074" xr:uid="{00000000-0005-0000-0000-00007A260000}"/>
    <cellStyle name="Normal 46 2 2 5_5h_Finance" xfId="6451" xr:uid="{00000000-0005-0000-0000-00007B260000}"/>
    <cellStyle name="Normal 46 2 2 6" xfId="2659" xr:uid="{00000000-0005-0000-0000-00007C260000}"/>
    <cellStyle name="Normal 46 2 2 6 2" xfId="10826" xr:uid="{00000000-0005-0000-0000-00007D260000}"/>
    <cellStyle name="Normal 46 2 2 6_5h_Finance" xfId="6453" xr:uid="{00000000-0005-0000-0000-00007E260000}"/>
    <cellStyle name="Normal 46 2 2 7" xfId="8922" xr:uid="{00000000-0005-0000-0000-00007F260000}"/>
    <cellStyle name="Normal 46 2 2 8" xfId="12879" xr:uid="{00000000-0005-0000-0000-000080260000}"/>
    <cellStyle name="Normal 46 2 2 9" xfId="14765" xr:uid="{00000000-0005-0000-0000-000081260000}"/>
    <cellStyle name="Normal 46 2 2_5h_Finance" xfId="6440" xr:uid="{00000000-0005-0000-0000-000082260000}"/>
    <cellStyle name="Normal 46 2 3" xfId="884" xr:uid="{00000000-0005-0000-0000-000083260000}"/>
    <cellStyle name="Normal 46 2 3 2" xfId="1706" xr:uid="{00000000-0005-0000-0000-000084260000}"/>
    <cellStyle name="Normal 46 2 3 2 2" xfId="3611" xr:uid="{00000000-0005-0000-0000-000085260000}"/>
    <cellStyle name="Normal 46 2 3 2 2 2" xfId="11778" xr:uid="{00000000-0005-0000-0000-000086260000}"/>
    <cellStyle name="Normal 46 2 3 2 2_5h_Finance" xfId="6456" xr:uid="{00000000-0005-0000-0000-000087260000}"/>
    <cellStyle name="Normal 46 2 3 2 3" xfId="9874" xr:uid="{00000000-0005-0000-0000-000088260000}"/>
    <cellStyle name="Normal 46 2 3 2 4" xfId="13900" xr:uid="{00000000-0005-0000-0000-000089260000}"/>
    <cellStyle name="Normal 46 2 3 2 5" xfId="15739" xr:uid="{00000000-0005-0000-0000-00008A260000}"/>
    <cellStyle name="Normal 46 2 3 2 6" xfId="17490" xr:uid="{00000000-0005-0000-0000-00008B260000}"/>
    <cellStyle name="Normal 46 2 3 2 7" xfId="19394" xr:uid="{00000000-0005-0000-0000-00008C260000}"/>
    <cellStyle name="Normal 46 2 3 2_5h_Finance" xfId="6455" xr:uid="{00000000-0005-0000-0000-00008D260000}"/>
    <cellStyle name="Normal 46 2 3 3" xfId="2795" xr:uid="{00000000-0005-0000-0000-00008E260000}"/>
    <cellStyle name="Normal 46 2 3 3 2" xfId="10962" xr:uid="{00000000-0005-0000-0000-00008F260000}"/>
    <cellStyle name="Normal 46 2 3 3_5h_Finance" xfId="6457" xr:uid="{00000000-0005-0000-0000-000090260000}"/>
    <cellStyle name="Normal 46 2 3 4" xfId="9058" xr:uid="{00000000-0005-0000-0000-000091260000}"/>
    <cellStyle name="Normal 46 2 3 5" xfId="13081" xr:uid="{00000000-0005-0000-0000-000092260000}"/>
    <cellStyle name="Normal 46 2 3 6" xfId="14919" xr:uid="{00000000-0005-0000-0000-000093260000}"/>
    <cellStyle name="Normal 46 2 3 7" xfId="16674" xr:uid="{00000000-0005-0000-0000-000094260000}"/>
    <cellStyle name="Normal 46 2 3 8" xfId="18578" xr:uid="{00000000-0005-0000-0000-000095260000}"/>
    <cellStyle name="Normal 46 2 3_5h_Finance" xfId="6454" xr:uid="{00000000-0005-0000-0000-000096260000}"/>
    <cellStyle name="Normal 46 2 4" xfId="1156" xr:uid="{00000000-0005-0000-0000-000097260000}"/>
    <cellStyle name="Normal 46 2 4 2" xfId="1978" xr:uid="{00000000-0005-0000-0000-000098260000}"/>
    <cellStyle name="Normal 46 2 4 2 2" xfId="3883" xr:uid="{00000000-0005-0000-0000-000099260000}"/>
    <cellStyle name="Normal 46 2 4 2 2 2" xfId="12050" xr:uid="{00000000-0005-0000-0000-00009A260000}"/>
    <cellStyle name="Normal 46 2 4 2 2_5h_Finance" xfId="6460" xr:uid="{00000000-0005-0000-0000-00009B260000}"/>
    <cellStyle name="Normal 46 2 4 2 3" xfId="10146" xr:uid="{00000000-0005-0000-0000-00009C260000}"/>
    <cellStyle name="Normal 46 2 4 2 4" xfId="14172" xr:uid="{00000000-0005-0000-0000-00009D260000}"/>
    <cellStyle name="Normal 46 2 4 2 5" xfId="16011" xr:uid="{00000000-0005-0000-0000-00009E260000}"/>
    <cellStyle name="Normal 46 2 4 2 6" xfId="17762" xr:uid="{00000000-0005-0000-0000-00009F260000}"/>
    <cellStyle name="Normal 46 2 4 2 7" xfId="19666" xr:uid="{00000000-0005-0000-0000-0000A0260000}"/>
    <cellStyle name="Normal 46 2 4 2_5h_Finance" xfId="6459" xr:uid="{00000000-0005-0000-0000-0000A1260000}"/>
    <cellStyle name="Normal 46 2 4 3" xfId="3067" xr:uid="{00000000-0005-0000-0000-0000A2260000}"/>
    <cellStyle name="Normal 46 2 4 3 2" xfId="11234" xr:uid="{00000000-0005-0000-0000-0000A3260000}"/>
    <cellStyle name="Normal 46 2 4 3_5h_Finance" xfId="6461" xr:uid="{00000000-0005-0000-0000-0000A4260000}"/>
    <cellStyle name="Normal 46 2 4 4" xfId="9330" xr:uid="{00000000-0005-0000-0000-0000A5260000}"/>
    <cellStyle name="Normal 46 2 4 5" xfId="13353" xr:uid="{00000000-0005-0000-0000-0000A6260000}"/>
    <cellStyle name="Normal 46 2 4 6" xfId="15191" xr:uid="{00000000-0005-0000-0000-0000A7260000}"/>
    <cellStyle name="Normal 46 2 4 7" xfId="16946" xr:uid="{00000000-0005-0000-0000-0000A8260000}"/>
    <cellStyle name="Normal 46 2 4 8" xfId="18850" xr:uid="{00000000-0005-0000-0000-0000A9260000}"/>
    <cellStyle name="Normal 46 2 4_5h_Finance" xfId="6458" xr:uid="{00000000-0005-0000-0000-0000AA260000}"/>
    <cellStyle name="Normal 46 2 5" xfId="1428" xr:uid="{00000000-0005-0000-0000-0000AB260000}"/>
    <cellStyle name="Normal 46 2 5 2" xfId="3339" xr:uid="{00000000-0005-0000-0000-0000AC260000}"/>
    <cellStyle name="Normal 46 2 5 2 2" xfId="11506" xr:uid="{00000000-0005-0000-0000-0000AD260000}"/>
    <cellStyle name="Normal 46 2 5 2_5h_Finance" xfId="6463" xr:uid="{00000000-0005-0000-0000-0000AE260000}"/>
    <cellStyle name="Normal 46 2 5 3" xfId="9602" xr:uid="{00000000-0005-0000-0000-0000AF260000}"/>
    <cellStyle name="Normal 46 2 5 4" xfId="13625" xr:uid="{00000000-0005-0000-0000-0000B0260000}"/>
    <cellStyle name="Normal 46 2 5 5" xfId="15463" xr:uid="{00000000-0005-0000-0000-0000B1260000}"/>
    <cellStyle name="Normal 46 2 5 6" xfId="17218" xr:uid="{00000000-0005-0000-0000-0000B2260000}"/>
    <cellStyle name="Normal 46 2 5 7" xfId="19122" xr:uid="{00000000-0005-0000-0000-0000B3260000}"/>
    <cellStyle name="Normal 46 2 5_5h_Finance" xfId="6462" xr:uid="{00000000-0005-0000-0000-0000B4260000}"/>
    <cellStyle name="Normal 46 2 6" xfId="2251" xr:uid="{00000000-0005-0000-0000-0000B5260000}"/>
    <cellStyle name="Normal 46 2 6 2" xfId="4155" xr:uid="{00000000-0005-0000-0000-0000B6260000}"/>
    <cellStyle name="Normal 46 2 6 2 2" xfId="12322" xr:uid="{00000000-0005-0000-0000-0000B7260000}"/>
    <cellStyle name="Normal 46 2 6 2_5h_Finance" xfId="6465" xr:uid="{00000000-0005-0000-0000-0000B8260000}"/>
    <cellStyle name="Normal 46 2 6 3" xfId="10418" xr:uid="{00000000-0005-0000-0000-0000B9260000}"/>
    <cellStyle name="Normal 46 2 6 4" xfId="14444" xr:uid="{00000000-0005-0000-0000-0000BA260000}"/>
    <cellStyle name="Normal 46 2 6 5" xfId="16284" xr:uid="{00000000-0005-0000-0000-0000BB260000}"/>
    <cellStyle name="Normal 46 2 6 6" xfId="18034" xr:uid="{00000000-0005-0000-0000-0000BC260000}"/>
    <cellStyle name="Normal 46 2 6 7" xfId="19938" xr:uid="{00000000-0005-0000-0000-0000BD260000}"/>
    <cellStyle name="Normal 46 2 6_5h_Finance" xfId="6464" xr:uid="{00000000-0005-0000-0000-0000BE260000}"/>
    <cellStyle name="Normal 46 2 7" xfId="535" xr:uid="{00000000-0005-0000-0000-0000BF260000}"/>
    <cellStyle name="Normal 46 2 7 2" xfId="8786" xr:uid="{00000000-0005-0000-0000-0000C0260000}"/>
    <cellStyle name="Normal 46 2 7_5h_Finance" xfId="6466" xr:uid="{00000000-0005-0000-0000-0000C1260000}"/>
    <cellStyle name="Normal 46 2 8" xfId="2523" xr:uid="{00000000-0005-0000-0000-0000C2260000}"/>
    <cellStyle name="Normal 46 2 8 2" xfId="10690" xr:uid="{00000000-0005-0000-0000-0000C3260000}"/>
    <cellStyle name="Normal 46 2 8_5h_Finance" xfId="6467" xr:uid="{00000000-0005-0000-0000-0000C4260000}"/>
    <cellStyle name="Normal 46 2 9" xfId="4427" xr:uid="{00000000-0005-0000-0000-0000C5260000}"/>
    <cellStyle name="Normal 46 2 9 2" xfId="12594" xr:uid="{00000000-0005-0000-0000-0000C6260000}"/>
    <cellStyle name="Normal 46 2 9_5h_Finance" xfId="6468" xr:uid="{00000000-0005-0000-0000-0000C7260000}"/>
    <cellStyle name="Normal 46 2_5h_Finance" xfId="6439" xr:uid="{00000000-0005-0000-0000-0000C8260000}"/>
    <cellStyle name="Normal 46 3" xfId="192" xr:uid="{00000000-0005-0000-0000-0000C9260000}"/>
    <cellStyle name="Normal 46 3 10" xfId="16470" xr:uid="{00000000-0005-0000-0000-0000CA260000}"/>
    <cellStyle name="Normal 46 3 11" xfId="18374" xr:uid="{00000000-0005-0000-0000-0000CB260000}"/>
    <cellStyle name="Normal 46 3 12" xfId="603" xr:uid="{00000000-0005-0000-0000-0000CC260000}"/>
    <cellStyle name="Normal 46 3 2" xfId="952" xr:uid="{00000000-0005-0000-0000-0000CD260000}"/>
    <cellStyle name="Normal 46 3 2 2" xfId="1774" xr:uid="{00000000-0005-0000-0000-0000CE260000}"/>
    <cellStyle name="Normal 46 3 2 2 2" xfId="3679" xr:uid="{00000000-0005-0000-0000-0000CF260000}"/>
    <cellStyle name="Normal 46 3 2 2 2 2" xfId="11846" xr:uid="{00000000-0005-0000-0000-0000D0260000}"/>
    <cellStyle name="Normal 46 3 2 2 2_5h_Finance" xfId="6472" xr:uid="{00000000-0005-0000-0000-0000D1260000}"/>
    <cellStyle name="Normal 46 3 2 2 3" xfId="9942" xr:uid="{00000000-0005-0000-0000-0000D2260000}"/>
    <cellStyle name="Normal 46 3 2 2 4" xfId="13968" xr:uid="{00000000-0005-0000-0000-0000D3260000}"/>
    <cellStyle name="Normal 46 3 2 2 5" xfId="15807" xr:uid="{00000000-0005-0000-0000-0000D4260000}"/>
    <cellStyle name="Normal 46 3 2 2 6" xfId="17558" xr:uid="{00000000-0005-0000-0000-0000D5260000}"/>
    <cellStyle name="Normal 46 3 2 2 7" xfId="19462" xr:uid="{00000000-0005-0000-0000-0000D6260000}"/>
    <cellStyle name="Normal 46 3 2 2_5h_Finance" xfId="6471" xr:uid="{00000000-0005-0000-0000-0000D7260000}"/>
    <cellStyle name="Normal 46 3 2 3" xfId="2863" xr:uid="{00000000-0005-0000-0000-0000D8260000}"/>
    <cellStyle name="Normal 46 3 2 3 2" xfId="11030" xr:uid="{00000000-0005-0000-0000-0000D9260000}"/>
    <cellStyle name="Normal 46 3 2 3_5h_Finance" xfId="6473" xr:uid="{00000000-0005-0000-0000-0000DA260000}"/>
    <cellStyle name="Normal 46 3 2 4" xfId="9126" xr:uid="{00000000-0005-0000-0000-0000DB260000}"/>
    <cellStyle name="Normal 46 3 2 5" xfId="13149" xr:uid="{00000000-0005-0000-0000-0000DC260000}"/>
    <cellStyle name="Normal 46 3 2 6" xfId="14987" xr:uid="{00000000-0005-0000-0000-0000DD260000}"/>
    <cellStyle name="Normal 46 3 2 7" xfId="16742" xr:uid="{00000000-0005-0000-0000-0000DE260000}"/>
    <cellStyle name="Normal 46 3 2 8" xfId="18646" xr:uid="{00000000-0005-0000-0000-0000DF260000}"/>
    <cellStyle name="Normal 46 3 2_5h_Finance" xfId="6470" xr:uid="{00000000-0005-0000-0000-0000E0260000}"/>
    <cellStyle name="Normal 46 3 3" xfId="1224" xr:uid="{00000000-0005-0000-0000-0000E1260000}"/>
    <cellStyle name="Normal 46 3 3 2" xfId="2046" xr:uid="{00000000-0005-0000-0000-0000E2260000}"/>
    <cellStyle name="Normal 46 3 3 2 2" xfId="3951" xr:uid="{00000000-0005-0000-0000-0000E3260000}"/>
    <cellStyle name="Normal 46 3 3 2 2 2" xfId="12118" xr:uid="{00000000-0005-0000-0000-0000E4260000}"/>
    <cellStyle name="Normal 46 3 3 2 2_5h_Finance" xfId="6476" xr:uid="{00000000-0005-0000-0000-0000E5260000}"/>
    <cellStyle name="Normal 46 3 3 2 3" xfId="10214" xr:uid="{00000000-0005-0000-0000-0000E6260000}"/>
    <cellStyle name="Normal 46 3 3 2 4" xfId="14240" xr:uid="{00000000-0005-0000-0000-0000E7260000}"/>
    <cellStyle name="Normal 46 3 3 2 5" xfId="16079" xr:uid="{00000000-0005-0000-0000-0000E8260000}"/>
    <cellStyle name="Normal 46 3 3 2 6" xfId="17830" xr:uid="{00000000-0005-0000-0000-0000E9260000}"/>
    <cellStyle name="Normal 46 3 3 2 7" xfId="19734" xr:uid="{00000000-0005-0000-0000-0000EA260000}"/>
    <cellStyle name="Normal 46 3 3 2_5h_Finance" xfId="6475" xr:uid="{00000000-0005-0000-0000-0000EB260000}"/>
    <cellStyle name="Normal 46 3 3 3" xfId="3135" xr:uid="{00000000-0005-0000-0000-0000EC260000}"/>
    <cellStyle name="Normal 46 3 3 3 2" xfId="11302" xr:uid="{00000000-0005-0000-0000-0000ED260000}"/>
    <cellStyle name="Normal 46 3 3 3_5h_Finance" xfId="6477" xr:uid="{00000000-0005-0000-0000-0000EE260000}"/>
    <cellStyle name="Normal 46 3 3 4" xfId="9398" xr:uid="{00000000-0005-0000-0000-0000EF260000}"/>
    <cellStyle name="Normal 46 3 3 5" xfId="13421" xr:uid="{00000000-0005-0000-0000-0000F0260000}"/>
    <cellStyle name="Normal 46 3 3 6" xfId="15259" xr:uid="{00000000-0005-0000-0000-0000F1260000}"/>
    <cellStyle name="Normal 46 3 3 7" xfId="17014" xr:uid="{00000000-0005-0000-0000-0000F2260000}"/>
    <cellStyle name="Normal 46 3 3 8" xfId="18918" xr:uid="{00000000-0005-0000-0000-0000F3260000}"/>
    <cellStyle name="Normal 46 3 3_5h_Finance" xfId="6474" xr:uid="{00000000-0005-0000-0000-0000F4260000}"/>
    <cellStyle name="Normal 46 3 4" xfId="1496" xr:uid="{00000000-0005-0000-0000-0000F5260000}"/>
    <cellStyle name="Normal 46 3 4 2" xfId="3407" xr:uid="{00000000-0005-0000-0000-0000F6260000}"/>
    <cellStyle name="Normal 46 3 4 2 2" xfId="11574" xr:uid="{00000000-0005-0000-0000-0000F7260000}"/>
    <cellStyle name="Normal 46 3 4 2_5h_Finance" xfId="6479" xr:uid="{00000000-0005-0000-0000-0000F8260000}"/>
    <cellStyle name="Normal 46 3 4 3" xfId="9670" xr:uid="{00000000-0005-0000-0000-0000F9260000}"/>
    <cellStyle name="Normal 46 3 4 4" xfId="13693" xr:uid="{00000000-0005-0000-0000-0000FA260000}"/>
    <cellStyle name="Normal 46 3 4 5" xfId="15531" xr:uid="{00000000-0005-0000-0000-0000FB260000}"/>
    <cellStyle name="Normal 46 3 4 6" xfId="17286" xr:uid="{00000000-0005-0000-0000-0000FC260000}"/>
    <cellStyle name="Normal 46 3 4 7" xfId="19190" xr:uid="{00000000-0005-0000-0000-0000FD260000}"/>
    <cellStyle name="Normal 46 3 4_5h_Finance" xfId="6478" xr:uid="{00000000-0005-0000-0000-0000FE260000}"/>
    <cellStyle name="Normal 46 3 5" xfId="2319" xr:uid="{00000000-0005-0000-0000-0000FF260000}"/>
    <cellStyle name="Normal 46 3 5 2" xfId="4223" xr:uid="{00000000-0005-0000-0000-000000270000}"/>
    <cellStyle name="Normal 46 3 5 2 2" xfId="12390" xr:uid="{00000000-0005-0000-0000-000001270000}"/>
    <cellStyle name="Normal 46 3 5 2_5h_Finance" xfId="6481" xr:uid="{00000000-0005-0000-0000-000002270000}"/>
    <cellStyle name="Normal 46 3 5 3" xfId="10486" xr:uid="{00000000-0005-0000-0000-000003270000}"/>
    <cellStyle name="Normal 46 3 5 4" xfId="14512" xr:uid="{00000000-0005-0000-0000-000004270000}"/>
    <cellStyle name="Normal 46 3 5 5" xfId="16352" xr:uid="{00000000-0005-0000-0000-000005270000}"/>
    <cellStyle name="Normal 46 3 5 6" xfId="18102" xr:uid="{00000000-0005-0000-0000-000006270000}"/>
    <cellStyle name="Normal 46 3 5 7" xfId="20006" xr:uid="{00000000-0005-0000-0000-000007270000}"/>
    <cellStyle name="Normal 46 3 5_5h_Finance" xfId="6480" xr:uid="{00000000-0005-0000-0000-000008270000}"/>
    <cellStyle name="Normal 46 3 6" xfId="2591" xr:uid="{00000000-0005-0000-0000-000009270000}"/>
    <cellStyle name="Normal 46 3 6 2" xfId="10758" xr:uid="{00000000-0005-0000-0000-00000A270000}"/>
    <cellStyle name="Normal 46 3 6_5h_Finance" xfId="6482" xr:uid="{00000000-0005-0000-0000-00000B270000}"/>
    <cellStyle name="Normal 46 3 7" xfId="8854" xr:uid="{00000000-0005-0000-0000-00000C270000}"/>
    <cellStyle name="Normal 46 3 8" xfId="12811" xr:uid="{00000000-0005-0000-0000-00000D270000}"/>
    <cellStyle name="Normal 46 3 9" xfId="14697" xr:uid="{00000000-0005-0000-0000-00000E270000}"/>
    <cellStyle name="Normal 46 3_5h_Finance" xfId="6469" xr:uid="{00000000-0005-0000-0000-00000F270000}"/>
    <cellStyle name="Normal 46 4" xfId="816" xr:uid="{00000000-0005-0000-0000-000010270000}"/>
    <cellStyle name="Normal 46 4 2" xfId="1638" xr:uid="{00000000-0005-0000-0000-000011270000}"/>
    <cellStyle name="Normal 46 4 2 2" xfId="3543" xr:uid="{00000000-0005-0000-0000-000012270000}"/>
    <cellStyle name="Normal 46 4 2 2 2" xfId="11710" xr:uid="{00000000-0005-0000-0000-000013270000}"/>
    <cellStyle name="Normal 46 4 2 2_5h_Finance" xfId="6485" xr:uid="{00000000-0005-0000-0000-000014270000}"/>
    <cellStyle name="Normal 46 4 2 3" xfId="9806" xr:uid="{00000000-0005-0000-0000-000015270000}"/>
    <cellStyle name="Normal 46 4 2 4" xfId="13832" xr:uid="{00000000-0005-0000-0000-000016270000}"/>
    <cellStyle name="Normal 46 4 2 5" xfId="15671" xr:uid="{00000000-0005-0000-0000-000017270000}"/>
    <cellStyle name="Normal 46 4 2 6" xfId="17422" xr:uid="{00000000-0005-0000-0000-000018270000}"/>
    <cellStyle name="Normal 46 4 2 7" xfId="19326" xr:uid="{00000000-0005-0000-0000-000019270000}"/>
    <cellStyle name="Normal 46 4 2_5h_Finance" xfId="6484" xr:uid="{00000000-0005-0000-0000-00001A270000}"/>
    <cellStyle name="Normal 46 4 3" xfId="2727" xr:uid="{00000000-0005-0000-0000-00001B270000}"/>
    <cellStyle name="Normal 46 4 3 2" xfId="10894" xr:uid="{00000000-0005-0000-0000-00001C270000}"/>
    <cellStyle name="Normal 46 4 3_5h_Finance" xfId="6486" xr:uid="{00000000-0005-0000-0000-00001D270000}"/>
    <cellStyle name="Normal 46 4 4" xfId="8990" xr:uid="{00000000-0005-0000-0000-00001E270000}"/>
    <cellStyle name="Normal 46 4 5" xfId="13013" xr:uid="{00000000-0005-0000-0000-00001F270000}"/>
    <cellStyle name="Normal 46 4 6" xfId="14851" xr:uid="{00000000-0005-0000-0000-000020270000}"/>
    <cellStyle name="Normal 46 4 7" xfId="16606" xr:uid="{00000000-0005-0000-0000-000021270000}"/>
    <cellStyle name="Normal 46 4 8" xfId="18510" xr:uid="{00000000-0005-0000-0000-000022270000}"/>
    <cellStyle name="Normal 46 4_5h_Finance" xfId="6483" xr:uid="{00000000-0005-0000-0000-000023270000}"/>
    <cellStyle name="Normal 46 5" xfId="1088" xr:uid="{00000000-0005-0000-0000-000024270000}"/>
    <cellStyle name="Normal 46 5 2" xfId="1910" xr:uid="{00000000-0005-0000-0000-000025270000}"/>
    <cellStyle name="Normal 46 5 2 2" xfId="3815" xr:uid="{00000000-0005-0000-0000-000026270000}"/>
    <cellStyle name="Normal 46 5 2 2 2" xfId="11982" xr:uid="{00000000-0005-0000-0000-000027270000}"/>
    <cellStyle name="Normal 46 5 2 2_5h_Finance" xfId="6489" xr:uid="{00000000-0005-0000-0000-000028270000}"/>
    <cellStyle name="Normal 46 5 2 3" xfId="10078" xr:uid="{00000000-0005-0000-0000-000029270000}"/>
    <cellStyle name="Normal 46 5 2 4" xfId="14104" xr:uid="{00000000-0005-0000-0000-00002A270000}"/>
    <cellStyle name="Normal 46 5 2 5" xfId="15943" xr:uid="{00000000-0005-0000-0000-00002B270000}"/>
    <cellStyle name="Normal 46 5 2 6" xfId="17694" xr:uid="{00000000-0005-0000-0000-00002C270000}"/>
    <cellStyle name="Normal 46 5 2 7" xfId="19598" xr:uid="{00000000-0005-0000-0000-00002D270000}"/>
    <cellStyle name="Normal 46 5 2_5h_Finance" xfId="6488" xr:uid="{00000000-0005-0000-0000-00002E270000}"/>
    <cellStyle name="Normal 46 5 3" xfId="2999" xr:uid="{00000000-0005-0000-0000-00002F270000}"/>
    <cellStyle name="Normal 46 5 3 2" xfId="11166" xr:uid="{00000000-0005-0000-0000-000030270000}"/>
    <cellStyle name="Normal 46 5 3_5h_Finance" xfId="6490" xr:uid="{00000000-0005-0000-0000-000031270000}"/>
    <cellStyle name="Normal 46 5 4" xfId="9262" xr:uid="{00000000-0005-0000-0000-000032270000}"/>
    <cellStyle name="Normal 46 5 5" xfId="13285" xr:uid="{00000000-0005-0000-0000-000033270000}"/>
    <cellStyle name="Normal 46 5 6" xfId="15123" xr:uid="{00000000-0005-0000-0000-000034270000}"/>
    <cellStyle name="Normal 46 5 7" xfId="16878" xr:uid="{00000000-0005-0000-0000-000035270000}"/>
    <cellStyle name="Normal 46 5 8" xfId="18782" xr:uid="{00000000-0005-0000-0000-000036270000}"/>
    <cellStyle name="Normal 46 5_5h_Finance" xfId="6487" xr:uid="{00000000-0005-0000-0000-000037270000}"/>
    <cellStyle name="Normal 46 6" xfId="1360" xr:uid="{00000000-0005-0000-0000-000038270000}"/>
    <cellStyle name="Normal 46 6 2" xfId="3271" xr:uid="{00000000-0005-0000-0000-000039270000}"/>
    <cellStyle name="Normal 46 6 2 2" xfId="11438" xr:uid="{00000000-0005-0000-0000-00003A270000}"/>
    <cellStyle name="Normal 46 6 2_5h_Finance" xfId="6492" xr:uid="{00000000-0005-0000-0000-00003B270000}"/>
    <cellStyle name="Normal 46 6 3" xfId="9534" xr:uid="{00000000-0005-0000-0000-00003C270000}"/>
    <cellStyle name="Normal 46 6 4" xfId="13557" xr:uid="{00000000-0005-0000-0000-00003D270000}"/>
    <cellStyle name="Normal 46 6 5" xfId="15395" xr:uid="{00000000-0005-0000-0000-00003E270000}"/>
    <cellStyle name="Normal 46 6 6" xfId="17150" xr:uid="{00000000-0005-0000-0000-00003F270000}"/>
    <cellStyle name="Normal 46 6 7" xfId="19054" xr:uid="{00000000-0005-0000-0000-000040270000}"/>
    <cellStyle name="Normal 46 6_5h_Finance" xfId="6491" xr:uid="{00000000-0005-0000-0000-000041270000}"/>
    <cellStyle name="Normal 46 7" xfId="2183" xr:uid="{00000000-0005-0000-0000-000042270000}"/>
    <cellStyle name="Normal 46 7 2" xfId="4087" xr:uid="{00000000-0005-0000-0000-000043270000}"/>
    <cellStyle name="Normal 46 7 2 2" xfId="12254" xr:uid="{00000000-0005-0000-0000-000044270000}"/>
    <cellStyle name="Normal 46 7 2_5h_Finance" xfId="6494" xr:uid="{00000000-0005-0000-0000-000045270000}"/>
    <cellStyle name="Normal 46 7 3" xfId="10350" xr:uid="{00000000-0005-0000-0000-000046270000}"/>
    <cellStyle name="Normal 46 7 4" xfId="14376" xr:uid="{00000000-0005-0000-0000-000047270000}"/>
    <cellStyle name="Normal 46 7 5" xfId="16216" xr:uid="{00000000-0005-0000-0000-000048270000}"/>
    <cellStyle name="Normal 46 7 6" xfId="17966" xr:uid="{00000000-0005-0000-0000-000049270000}"/>
    <cellStyle name="Normal 46 7 7" xfId="19870" xr:uid="{00000000-0005-0000-0000-00004A270000}"/>
    <cellStyle name="Normal 46 7_5h_Finance" xfId="6493" xr:uid="{00000000-0005-0000-0000-00004B270000}"/>
    <cellStyle name="Normal 46 8" xfId="467" xr:uid="{00000000-0005-0000-0000-00004C270000}"/>
    <cellStyle name="Normal 46 8 2" xfId="8718" xr:uid="{00000000-0005-0000-0000-00004D270000}"/>
    <cellStyle name="Normal 46 8_5h_Finance" xfId="6495" xr:uid="{00000000-0005-0000-0000-00004E270000}"/>
    <cellStyle name="Normal 46 9" xfId="2455" xr:uid="{00000000-0005-0000-0000-00004F270000}"/>
    <cellStyle name="Normal 46 9 2" xfId="10622" xr:uid="{00000000-0005-0000-0000-000050270000}"/>
    <cellStyle name="Normal 46 9_5h_Finance" xfId="6496" xr:uid="{00000000-0005-0000-0000-000051270000}"/>
    <cellStyle name="Normal 46_5h_Finance" xfId="6437" xr:uid="{00000000-0005-0000-0000-000052270000}"/>
    <cellStyle name="Normal 47" xfId="57" xr:uid="{00000000-0005-0000-0000-000053270000}"/>
    <cellStyle name="Normal 47 10" xfId="4360" xr:uid="{00000000-0005-0000-0000-000054270000}"/>
    <cellStyle name="Normal 47 10 2" xfId="12527" xr:uid="{00000000-0005-0000-0000-000055270000}"/>
    <cellStyle name="Normal 47 10_5h_Finance" xfId="6498" xr:uid="{00000000-0005-0000-0000-000056270000}"/>
    <cellStyle name="Normal 47 11" xfId="8583" xr:uid="{00000000-0005-0000-0000-000057270000}"/>
    <cellStyle name="Normal 47 12" xfId="12675" xr:uid="{00000000-0005-0000-0000-000058270000}"/>
    <cellStyle name="Normal 47 13" xfId="12953" xr:uid="{00000000-0005-0000-0000-000059270000}"/>
    <cellStyle name="Normal 47 14" xfId="14636" xr:uid="{00000000-0005-0000-0000-00005A270000}"/>
    <cellStyle name="Normal 47 15" xfId="18239" xr:uid="{00000000-0005-0000-0000-00005B270000}"/>
    <cellStyle name="Normal 47 16" xfId="329" xr:uid="{00000000-0005-0000-0000-00005C270000}"/>
    <cellStyle name="Normal 47 2" xfId="125" xr:uid="{00000000-0005-0000-0000-00005D270000}"/>
    <cellStyle name="Normal 47 2 10" xfId="8651" xr:uid="{00000000-0005-0000-0000-00005E270000}"/>
    <cellStyle name="Normal 47 2 11" xfId="12743" xr:uid="{00000000-0005-0000-0000-00005F270000}"/>
    <cellStyle name="Normal 47 2 12" xfId="18307" xr:uid="{00000000-0005-0000-0000-000060270000}"/>
    <cellStyle name="Normal 47 2 13" xfId="398" xr:uid="{00000000-0005-0000-0000-000061270000}"/>
    <cellStyle name="Normal 47 2 2" xfId="261" xr:uid="{00000000-0005-0000-0000-000062270000}"/>
    <cellStyle name="Normal 47 2 2 10" xfId="16539" xr:uid="{00000000-0005-0000-0000-000063270000}"/>
    <cellStyle name="Normal 47 2 2 11" xfId="18443" xr:uid="{00000000-0005-0000-0000-000064270000}"/>
    <cellStyle name="Normal 47 2 2 12" xfId="672" xr:uid="{00000000-0005-0000-0000-000065270000}"/>
    <cellStyle name="Normal 47 2 2 2" xfId="1021" xr:uid="{00000000-0005-0000-0000-000066270000}"/>
    <cellStyle name="Normal 47 2 2 2 2" xfId="1843" xr:uid="{00000000-0005-0000-0000-000067270000}"/>
    <cellStyle name="Normal 47 2 2 2 2 2" xfId="3748" xr:uid="{00000000-0005-0000-0000-000068270000}"/>
    <cellStyle name="Normal 47 2 2 2 2 2 2" xfId="11915" xr:uid="{00000000-0005-0000-0000-000069270000}"/>
    <cellStyle name="Normal 47 2 2 2 2 2_5h_Finance" xfId="6503" xr:uid="{00000000-0005-0000-0000-00006A270000}"/>
    <cellStyle name="Normal 47 2 2 2 2 3" xfId="10011" xr:uid="{00000000-0005-0000-0000-00006B270000}"/>
    <cellStyle name="Normal 47 2 2 2 2 4" xfId="14037" xr:uid="{00000000-0005-0000-0000-00006C270000}"/>
    <cellStyle name="Normal 47 2 2 2 2 5" xfId="15876" xr:uid="{00000000-0005-0000-0000-00006D270000}"/>
    <cellStyle name="Normal 47 2 2 2 2 6" xfId="17627" xr:uid="{00000000-0005-0000-0000-00006E270000}"/>
    <cellStyle name="Normal 47 2 2 2 2 7" xfId="19531" xr:uid="{00000000-0005-0000-0000-00006F270000}"/>
    <cellStyle name="Normal 47 2 2 2 2_5h_Finance" xfId="6502" xr:uid="{00000000-0005-0000-0000-000070270000}"/>
    <cellStyle name="Normal 47 2 2 2 3" xfId="2932" xr:uid="{00000000-0005-0000-0000-000071270000}"/>
    <cellStyle name="Normal 47 2 2 2 3 2" xfId="11099" xr:uid="{00000000-0005-0000-0000-000072270000}"/>
    <cellStyle name="Normal 47 2 2 2 3_5h_Finance" xfId="6504" xr:uid="{00000000-0005-0000-0000-000073270000}"/>
    <cellStyle name="Normal 47 2 2 2 4" xfId="9195" xr:uid="{00000000-0005-0000-0000-000074270000}"/>
    <cellStyle name="Normal 47 2 2 2 5" xfId="13218" xr:uid="{00000000-0005-0000-0000-000075270000}"/>
    <cellStyle name="Normal 47 2 2 2 6" xfId="15056" xr:uid="{00000000-0005-0000-0000-000076270000}"/>
    <cellStyle name="Normal 47 2 2 2 7" xfId="16811" xr:uid="{00000000-0005-0000-0000-000077270000}"/>
    <cellStyle name="Normal 47 2 2 2 8" xfId="18715" xr:uid="{00000000-0005-0000-0000-000078270000}"/>
    <cellStyle name="Normal 47 2 2 2_5h_Finance" xfId="6501" xr:uid="{00000000-0005-0000-0000-000079270000}"/>
    <cellStyle name="Normal 47 2 2 3" xfId="1293" xr:uid="{00000000-0005-0000-0000-00007A270000}"/>
    <cellStyle name="Normal 47 2 2 3 2" xfId="2115" xr:uid="{00000000-0005-0000-0000-00007B270000}"/>
    <cellStyle name="Normal 47 2 2 3 2 2" xfId="4020" xr:uid="{00000000-0005-0000-0000-00007C270000}"/>
    <cellStyle name="Normal 47 2 2 3 2 2 2" xfId="12187" xr:uid="{00000000-0005-0000-0000-00007D270000}"/>
    <cellStyle name="Normal 47 2 2 3 2 2_5h_Finance" xfId="6507" xr:uid="{00000000-0005-0000-0000-00007E270000}"/>
    <cellStyle name="Normal 47 2 2 3 2 3" xfId="10283" xr:uid="{00000000-0005-0000-0000-00007F270000}"/>
    <cellStyle name="Normal 47 2 2 3 2 4" xfId="14309" xr:uid="{00000000-0005-0000-0000-000080270000}"/>
    <cellStyle name="Normal 47 2 2 3 2 5" xfId="16148" xr:uid="{00000000-0005-0000-0000-000081270000}"/>
    <cellStyle name="Normal 47 2 2 3 2 6" xfId="17899" xr:uid="{00000000-0005-0000-0000-000082270000}"/>
    <cellStyle name="Normal 47 2 2 3 2 7" xfId="19803" xr:uid="{00000000-0005-0000-0000-000083270000}"/>
    <cellStyle name="Normal 47 2 2 3 2_5h_Finance" xfId="6506" xr:uid="{00000000-0005-0000-0000-000084270000}"/>
    <cellStyle name="Normal 47 2 2 3 3" xfId="3204" xr:uid="{00000000-0005-0000-0000-000085270000}"/>
    <cellStyle name="Normal 47 2 2 3 3 2" xfId="11371" xr:uid="{00000000-0005-0000-0000-000086270000}"/>
    <cellStyle name="Normal 47 2 2 3 3_5h_Finance" xfId="6508" xr:uid="{00000000-0005-0000-0000-000087270000}"/>
    <cellStyle name="Normal 47 2 2 3 4" xfId="9467" xr:uid="{00000000-0005-0000-0000-000088270000}"/>
    <cellStyle name="Normal 47 2 2 3 5" xfId="13490" xr:uid="{00000000-0005-0000-0000-000089270000}"/>
    <cellStyle name="Normal 47 2 2 3 6" xfId="15328" xr:uid="{00000000-0005-0000-0000-00008A270000}"/>
    <cellStyle name="Normal 47 2 2 3 7" xfId="17083" xr:uid="{00000000-0005-0000-0000-00008B270000}"/>
    <cellStyle name="Normal 47 2 2 3 8" xfId="18987" xr:uid="{00000000-0005-0000-0000-00008C270000}"/>
    <cellStyle name="Normal 47 2 2 3_5h_Finance" xfId="6505" xr:uid="{00000000-0005-0000-0000-00008D270000}"/>
    <cellStyle name="Normal 47 2 2 4" xfId="1565" xr:uid="{00000000-0005-0000-0000-00008E270000}"/>
    <cellStyle name="Normal 47 2 2 4 2" xfId="3476" xr:uid="{00000000-0005-0000-0000-00008F270000}"/>
    <cellStyle name="Normal 47 2 2 4 2 2" xfId="11643" xr:uid="{00000000-0005-0000-0000-000090270000}"/>
    <cellStyle name="Normal 47 2 2 4 2_5h_Finance" xfId="6510" xr:uid="{00000000-0005-0000-0000-000091270000}"/>
    <cellStyle name="Normal 47 2 2 4 3" xfId="9739" xr:uid="{00000000-0005-0000-0000-000092270000}"/>
    <cellStyle name="Normal 47 2 2 4 4" xfId="13762" xr:uid="{00000000-0005-0000-0000-000093270000}"/>
    <cellStyle name="Normal 47 2 2 4 5" xfId="15600" xr:uid="{00000000-0005-0000-0000-000094270000}"/>
    <cellStyle name="Normal 47 2 2 4 6" xfId="17355" xr:uid="{00000000-0005-0000-0000-000095270000}"/>
    <cellStyle name="Normal 47 2 2 4 7" xfId="19259" xr:uid="{00000000-0005-0000-0000-000096270000}"/>
    <cellStyle name="Normal 47 2 2 4_5h_Finance" xfId="6509" xr:uid="{00000000-0005-0000-0000-000097270000}"/>
    <cellStyle name="Normal 47 2 2 5" xfId="2388" xr:uid="{00000000-0005-0000-0000-000098270000}"/>
    <cellStyle name="Normal 47 2 2 5 2" xfId="4292" xr:uid="{00000000-0005-0000-0000-000099270000}"/>
    <cellStyle name="Normal 47 2 2 5 2 2" xfId="12459" xr:uid="{00000000-0005-0000-0000-00009A270000}"/>
    <cellStyle name="Normal 47 2 2 5 2_5h_Finance" xfId="6512" xr:uid="{00000000-0005-0000-0000-00009B270000}"/>
    <cellStyle name="Normal 47 2 2 5 3" xfId="10555" xr:uid="{00000000-0005-0000-0000-00009C270000}"/>
    <cellStyle name="Normal 47 2 2 5 4" xfId="14581" xr:uid="{00000000-0005-0000-0000-00009D270000}"/>
    <cellStyle name="Normal 47 2 2 5 5" xfId="16421" xr:uid="{00000000-0005-0000-0000-00009E270000}"/>
    <cellStyle name="Normal 47 2 2 5 6" xfId="18171" xr:uid="{00000000-0005-0000-0000-00009F270000}"/>
    <cellStyle name="Normal 47 2 2 5 7" xfId="20075" xr:uid="{00000000-0005-0000-0000-0000A0270000}"/>
    <cellStyle name="Normal 47 2 2 5_5h_Finance" xfId="6511" xr:uid="{00000000-0005-0000-0000-0000A1270000}"/>
    <cellStyle name="Normal 47 2 2 6" xfId="2660" xr:uid="{00000000-0005-0000-0000-0000A2270000}"/>
    <cellStyle name="Normal 47 2 2 6 2" xfId="10827" xr:uid="{00000000-0005-0000-0000-0000A3270000}"/>
    <cellStyle name="Normal 47 2 2 6_5h_Finance" xfId="6513" xr:uid="{00000000-0005-0000-0000-0000A4270000}"/>
    <cellStyle name="Normal 47 2 2 7" xfId="8923" xr:uid="{00000000-0005-0000-0000-0000A5270000}"/>
    <cellStyle name="Normal 47 2 2 8" xfId="12880" xr:uid="{00000000-0005-0000-0000-0000A6270000}"/>
    <cellStyle name="Normal 47 2 2 9" xfId="14766" xr:uid="{00000000-0005-0000-0000-0000A7270000}"/>
    <cellStyle name="Normal 47 2 2_5h_Finance" xfId="6500" xr:uid="{00000000-0005-0000-0000-0000A8270000}"/>
    <cellStyle name="Normal 47 2 3" xfId="885" xr:uid="{00000000-0005-0000-0000-0000A9270000}"/>
    <cellStyle name="Normal 47 2 3 2" xfId="1707" xr:uid="{00000000-0005-0000-0000-0000AA270000}"/>
    <cellStyle name="Normal 47 2 3 2 2" xfId="3612" xr:uid="{00000000-0005-0000-0000-0000AB270000}"/>
    <cellStyle name="Normal 47 2 3 2 2 2" xfId="11779" xr:uid="{00000000-0005-0000-0000-0000AC270000}"/>
    <cellStyle name="Normal 47 2 3 2 2_5h_Finance" xfId="6516" xr:uid="{00000000-0005-0000-0000-0000AD270000}"/>
    <cellStyle name="Normal 47 2 3 2 3" xfId="9875" xr:uid="{00000000-0005-0000-0000-0000AE270000}"/>
    <cellStyle name="Normal 47 2 3 2 4" xfId="13901" xr:uid="{00000000-0005-0000-0000-0000AF270000}"/>
    <cellStyle name="Normal 47 2 3 2 5" xfId="15740" xr:uid="{00000000-0005-0000-0000-0000B0270000}"/>
    <cellStyle name="Normal 47 2 3 2 6" xfId="17491" xr:uid="{00000000-0005-0000-0000-0000B1270000}"/>
    <cellStyle name="Normal 47 2 3 2 7" xfId="19395" xr:uid="{00000000-0005-0000-0000-0000B2270000}"/>
    <cellStyle name="Normal 47 2 3 2_5h_Finance" xfId="6515" xr:uid="{00000000-0005-0000-0000-0000B3270000}"/>
    <cellStyle name="Normal 47 2 3 3" xfId="2796" xr:uid="{00000000-0005-0000-0000-0000B4270000}"/>
    <cellStyle name="Normal 47 2 3 3 2" xfId="10963" xr:uid="{00000000-0005-0000-0000-0000B5270000}"/>
    <cellStyle name="Normal 47 2 3 3_5h_Finance" xfId="6517" xr:uid="{00000000-0005-0000-0000-0000B6270000}"/>
    <cellStyle name="Normal 47 2 3 4" xfId="9059" xr:uid="{00000000-0005-0000-0000-0000B7270000}"/>
    <cellStyle name="Normal 47 2 3 5" xfId="13082" xr:uid="{00000000-0005-0000-0000-0000B8270000}"/>
    <cellStyle name="Normal 47 2 3 6" xfId="14920" xr:uid="{00000000-0005-0000-0000-0000B9270000}"/>
    <cellStyle name="Normal 47 2 3 7" xfId="16675" xr:uid="{00000000-0005-0000-0000-0000BA270000}"/>
    <cellStyle name="Normal 47 2 3 8" xfId="18579" xr:uid="{00000000-0005-0000-0000-0000BB270000}"/>
    <cellStyle name="Normal 47 2 3_5h_Finance" xfId="6514" xr:uid="{00000000-0005-0000-0000-0000BC270000}"/>
    <cellStyle name="Normal 47 2 4" xfId="1157" xr:uid="{00000000-0005-0000-0000-0000BD270000}"/>
    <cellStyle name="Normal 47 2 4 2" xfId="1979" xr:uid="{00000000-0005-0000-0000-0000BE270000}"/>
    <cellStyle name="Normal 47 2 4 2 2" xfId="3884" xr:uid="{00000000-0005-0000-0000-0000BF270000}"/>
    <cellStyle name="Normal 47 2 4 2 2 2" xfId="12051" xr:uid="{00000000-0005-0000-0000-0000C0270000}"/>
    <cellStyle name="Normal 47 2 4 2 2_5h_Finance" xfId="6520" xr:uid="{00000000-0005-0000-0000-0000C1270000}"/>
    <cellStyle name="Normal 47 2 4 2 3" xfId="10147" xr:uid="{00000000-0005-0000-0000-0000C2270000}"/>
    <cellStyle name="Normal 47 2 4 2 4" xfId="14173" xr:uid="{00000000-0005-0000-0000-0000C3270000}"/>
    <cellStyle name="Normal 47 2 4 2 5" xfId="16012" xr:uid="{00000000-0005-0000-0000-0000C4270000}"/>
    <cellStyle name="Normal 47 2 4 2 6" xfId="17763" xr:uid="{00000000-0005-0000-0000-0000C5270000}"/>
    <cellStyle name="Normal 47 2 4 2 7" xfId="19667" xr:uid="{00000000-0005-0000-0000-0000C6270000}"/>
    <cellStyle name="Normal 47 2 4 2_5h_Finance" xfId="6519" xr:uid="{00000000-0005-0000-0000-0000C7270000}"/>
    <cellStyle name="Normal 47 2 4 3" xfId="3068" xr:uid="{00000000-0005-0000-0000-0000C8270000}"/>
    <cellStyle name="Normal 47 2 4 3 2" xfId="11235" xr:uid="{00000000-0005-0000-0000-0000C9270000}"/>
    <cellStyle name="Normal 47 2 4 3_5h_Finance" xfId="6521" xr:uid="{00000000-0005-0000-0000-0000CA270000}"/>
    <cellStyle name="Normal 47 2 4 4" xfId="9331" xr:uid="{00000000-0005-0000-0000-0000CB270000}"/>
    <cellStyle name="Normal 47 2 4 5" xfId="13354" xr:uid="{00000000-0005-0000-0000-0000CC270000}"/>
    <cellStyle name="Normal 47 2 4 6" xfId="15192" xr:uid="{00000000-0005-0000-0000-0000CD270000}"/>
    <cellStyle name="Normal 47 2 4 7" xfId="16947" xr:uid="{00000000-0005-0000-0000-0000CE270000}"/>
    <cellStyle name="Normal 47 2 4 8" xfId="18851" xr:uid="{00000000-0005-0000-0000-0000CF270000}"/>
    <cellStyle name="Normal 47 2 4_5h_Finance" xfId="6518" xr:uid="{00000000-0005-0000-0000-0000D0270000}"/>
    <cellStyle name="Normal 47 2 5" xfId="1429" xr:uid="{00000000-0005-0000-0000-0000D1270000}"/>
    <cellStyle name="Normal 47 2 5 2" xfId="3340" xr:uid="{00000000-0005-0000-0000-0000D2270000}"/>
    <cellStyle name="Normal 47 2 5 2 2" xfId="11507" xr:uid="{00000000-0005-0000-0000-0000D3270000}"/>
    <cellStyle name="Normal 47 2 5 2_5h_Finance" xfId="6523" xr:uid="{00000000-0005-0000-0000-0000D4270000}"/>
    <cellStyle name="Normal 47 2 5 3" xfId="9603" xr:uid="{00000000-0005-0000-0000-0000D5270000}"/>
    <cellStyle name="Normal 47 2 5 4" xfId="13626" xr:uid="{00000000-0005-0000-0000-0000D6270000}"/>
    <cellStyle name="Normal 47 2 5 5" xfId="15464" xr:uid="{00000000-0005-0000-0000-0000D7270000}"/>
    <cellStyle name="Normal 47 2 5 6" xfId="17219" xr:uid="{00000000-0005-0000-0000-0000D8270000}"/>
    <cellStyle name="Normal 47 2 5 7" xfId="19123" xr:uid="{00000000-0005-0000-0000-0000D9270000}"/>
    <cellStyle name="Normal 47 2 5_5h_Finance" xfId="6522" xr:uid="{00000000-0005-0000-0000-0000DA270000}"/>
    <cellStyle name="Normal 47 2 6" xfId="2252" xr:uid="{00000000-0005-0000-0000-0000DB270000}"/>
    <cellStyle name="Normal 47 2 6 2" xfId="4156" xr:uid="{00000000-0005-0000-0000-0000DC270000}"/>
    <cellStyle name="Normal 47 2 6 2 2" xfId="12323" xr:uid="{00000000-0005-0000-0000-0000DD270000}"/>
    <cellStyle name="Normal 47 2 6 2_5h_Finance" xfId="6525" xr:uid="{00000000-0005-0000-0000-0000DE270000}"/>
    <cellStyle name="Normal 47 2 6 3" xfId="10419" xr:uid="{00000000-0005-0000-0000-0000DF270000}"/>
    <cellStyle name="Normal 47 2 6 4" xfId="14445" xr:uid="{00000000-0005-0000-0000-0000E0270000}"/>
    <cellStyle name="Normal 47 2 6 5" xfId="16285" xr:uid="{00000000-0005-0000-0000-0000E1270000}"/>
    <cellStyle name="Normal 47 2 6 6" xfId="18035" xr:uid="{00000000-0005-0000-0000-0000E2270000}"/>
    <cellStyle name="Normal 47 2 6 7" xfId="19939" xr:uid="{00000000-0005-0000-0000-0000E3270000}"/>
    <cellStyle name="Normal 47 2 6_5h_Finance" xfId="6524" xr:uid="{00000000-0005-0000-0000-0000E4270000}"/>
    <cellStyle name="Normal 47 2 7" xfId="536" xr:uid="{00000000-0005-0000-0000-0000E5270000}"/>
    <cellStyle name="Normal 47 2 7 2" xfId="8787" xr:uid="{00000000-0005-0000-0000-0000E6270000}"/>
    <cellStyle name="Normal 47 2 7_5h_Finance" xfId="6526" xr:uid="{00000000-0005-0000-0000-0000E7270000}"/>
    <cellStyle name="Normal 47 2 8" xfId="2524" xr:uid="{00000000-0005-0000-0000-0000E8270000}"/>
    <cellStyle name="Normal 47 2 8 2" xfId="10691" xr:uid="{00000000-0005-0000-0000-0000E9270000}"/>
    <cellStyle name="Normal 47 2 8_5h_Finance" xfId="6527" xr:uid="{00000000-0005-0000-0000-0000EA270000}"/>
    <cellStyle name="Normal 47 2 9" xfId="4428" xr:uid="{00000000-0005-0000-0000-0000EB270000}"/>
    <cellStyle name="Normal 47 2 9 2" xfId="12595" xr:uid="{00000000-0005-0000-0000-0000EC270000}"/>
    <cellStyle name="Normal 47 2 9_5h_Finance" xfId="6528" xr:uid="{00000000-0005-0000-0000-0000ED270000}"/>
    <cellStyle name="Normal 47 2_5h_Finance" xfId="6499" xr:uid="{00000000-0005-0000-0000-0000EE270000}"/>
    <cellStyle name="Normal 47 3" xfId="193" xr:uid="{00000000-0005-0000-0000-0000EF270000}"/>
    <cellStyle name="Normal 47 3 10" xfId="16471" xr:uid="{00000000-0005-0000-0000-0000F0270000}"/>
    <cellStyle name="Normal 47 3 11" xfId="18375" xr:uid="{00000000-0005-0000-0000-0000F1270000}"/>
    <cellStyle name="Normal 47 3 12" xfId="604" xr:uid="{00000000-0005-0000-0000-0000F2270000}"/>
    <cellStyle name="Normal 47 3 2" xfId="953" xr:uid="{00000000-0005-0000-0000-0000F3270000}"/>
    <cellStyle name="Normal 47 3 2 2" xfId="1775" xr:uid="{00000000-0005-0000-0000-0000F4270000}"/>
    <cellStyle name="Normal 47 3 2 2 2" xfId="3680" xr:uid="{00000000-0005-0000-0000-0000F5270000}"/>
    <cellStyle name="Normal 47 3 2 2 2 2" xfId="11847" xr:uid="{00000000-0005-0000-0000-0000F6270000}"/>
    <cellStyle name="Normal 47 3 2 2 2_5h_Finance" xfId="6532" xr:uid="{00000000-0005-0000-0000-0000F7270000}"/>
    <cellStyle name="Normal 47 3 2 2 3" xfId="9943" xr:uid="{00000000-0005-0000-0000-0000F8270000}"/>
    <cellStyle name="Normal 47 3 2 2 4" xfId="13969" xr:uid="{00000000-0005-0000-0000-0000F9270000}"/>
    <cellStyle name="Normal 47 3 2 2 5" xfId="15808" xr:uid="{00000000-0005-0000-0000-0000FA270000}"/>
    <cellStyle name="Normal 47 3 2 2 6" xfId="17559" xr:uid="{00000000-0005-0000-0000-0000FB270000}"/>
    <cellStyle name="Normal 47 3 2 2 7" xfId="19463" xr:uid="{00000000-0005-0000-0000-0000FC270000}"/>
    <cellStyle name="Normal 47 3 2 2_5h_Finance" xfId="6531" xr:uid="{00000000-0005-0000-0000-0000FD270000}"/>
    <cellStyle name="Normal 47 3 2 3" xfId="2864" xr:uid="{00000000-0005-0000-0000-0000FE270000}"/>
    <cellStyle name="Normal 47 3 2 3 2" xfId="11031" xr:uid="{00000000-0005-0000-0000-0000FF270000}"/>
    <cellStyle name="Normal 47 3 2 3_5h_Finance" xfId="6533" xr:uid="{00000000-0005-0000-0000-000000280000}"/>
    <cellStyle name="Normal 47 3 2 4" xfId="9127" xr:uid="{00000000-0005-0000-0000-000001280000}"/>
    <cellStyle name="Normal 47 3 2 5" xfId="13150" xr:uid="{00000000-0005-0000-0000-000002280000}"/>
    <cellStyle name="Normal 47 3 2 6" xfId="14988" xr:uid="{00000000-0005-0000-0000-000003280000}"/>
    <cellStyle name="Normal 47 3 2 7" xfId="16743" xr:uid="{00000000-0005-0000-0000-000004280000}"/>
    <cellStyle name="Normal 47 3 2 8" xfId="18647" xr:uid="{00000000-0005-0000-0000-000005280000}"/>
    <cellStyle name="Normal 47 3 2_5h_Finance" xfId="6530" xr:uid="{00000000-0005-0000-0000-000006280000}"/>
    <cellStyle name="Normal 47 3 3" xfId="1225" xr:uid="{00000000-0005-0000-0000-000007280000}"/>
    <cellStyle name="Normal 47 3 3 2" xfId="2047" xr:uid="{00000000-0005-0000-0000-000008280000}"/>
    <cellStyle name="Normal 47 3 3 2 2" xfId="3952" xr:uid="{00000000-0005-0000-0000-000009280000}"/>
    <cellStyle name="Normal 47 3 3 2 2 2" xfId="12119" xr:uid="{00000000-0005-0000-0000-00000A280000}"/>
    <cellStyle name="Normal 47 3 3 2 2_5h_Finance" xfId="6536" xr:uid="{00000000-0005-0000-0000-00000B280000}"/>
    <cellStyle name="Normal 47 3 3 2 3" xfId="10215" xr:uid="{00000000-0005-0000-0000-00000C280000}"/>
    <cellStyle name="Normal 47 3 3 2 4" xfId="14241" xr:uid="{00000000-0005-0000-0000-00000D280000}"/>
    <cellStyle name="Normal 47 3 3 2 5" xfId="16080" xr:uid="{00000000-0005-0000-0000-00000E280000}"/>
    <cellStyle name="Normal 47 3 3 2 6" xfId="17831" xr:uid="{00000000-0005-0000-0000-00000F280000}"/>
    <cellStyle name="Normal 47 3 3 2 7" xfId="19735" xr:uid="{00000000-0005-0000-0000-000010280000}"/>
    <cellStyle name="Normal 47 3 3 2_5h_Finance" xfId="6535" xr:uid="{00000000-0005-0000-0000-000011280000}"/>
    <cellStyle name="Normal 47 3 3 3" xfId="3136" xr:uid="{00000000-0005-0000-0000-000012280000}"/>
    <cellStyle name="Normal 47 3 3 3 2" xfId="11303" xr:uid="{00000000-0005-0000-0000-000013280000}"/>
    <cellStyle name="Normal 47 3 3 3_5h_Finance" xfId="6537" xr:uid="{00000000-0005-0000-0000-000014280000}"/>
    <cellStyle name="Normal 47 3 3 4" xfId="9399" xr:uid="{00000000-0005-0000-0000-000015280000}"/>
    <cellStyle name="Normal 47 3 3 5" xfId="13422" xr:uid="{00000000-0005-0000-0000-000016280000}"/>
    <cellStyle name="Normal 47 3 3 6" xfId="15260" xr:uid="{00000000-0005-0000-0000-000017280000}"/>
    <cellStyle name="Normal 47 3 3 7" xfId="17015" xr:uid="{00000000-0005-0000-0000-000018280000}"/>
    <cellStyle name="Normal 47 3 3 8" xfId="18919" xr:uid="{00000000-0005-0000-0000-000019280000}"/>
    <cellStyle name="Normal 47 3 3_5h_Finance" xfId="6534" xr:uid="{00000000-0005-0000-0000-00001A280000}"/>
    <cellStyle name="Normal 47 3 4" xfId="1497" xr:uid="{00000000-0005-0000-0000-00001B280000}"/>
    <cellStyle name="Normal 47 3 4 2" xfId="3408" xr:uid="{00000000-0005-0000-0000-00001C280000}"/>
    <cellStyle name="Normal 47 3 4 2 2" xfId="11575" xr:uid="{00000000-0005-0000-0000-00001D280000}"/>
    <cellStyle name="Normal 47 3 4 2_5h_Finance" xfId="6539" xr:uid="{00000000-0005-0000-0000-00001E280000}"/>
    <cellStyle name="Normal 47 3 4 3" xfId="9671" xr:uid="{00000000-0005-0000-0000-00001F280000}"/>
    <cellStyle name="Normal 47 3 4 4" xfId="13694" xr:uid="{00000000-0005-0000-0000-000020280000}"/>
    <cellStyle name="Normal 47 3 4 5" xfId="15532" xr:uid="{00000000-0005-0000-0000-000021280000}"/>
    <cellStyle name="Normal 47 3 4 6" xfId="17287" xr:uid="{00000000-0005-0000-0000-000022280000}"/>
    <cellStyle name="Normal 47 3 4 7" xfId="19191" xr:uid="{00000000-0005-0000-0000-000023280000}"/>
    <cellStyle name="Normal 47 3 4_5h_Finance" xfId="6538" xr:uid="{00000000-0005-0000-0000-000024280000}"/>
    <cellStyle name="Normal 47 3 5" xfId="2320" xr:uid="{00000000-0005-0000-0000-000025280000}"/>
    <cellStyle name="Normal 47 3 5 2" xfId="4224" xr:uid="{00000000-0005-0000-0000-000026280000}"/>
    <cellStyle name="Normal 47 3 5 2 2" xfId="12391" xr:uid="{00000000-0005-0000-0000-000027280000}"/>
    <cellStyle name="Normal 47 3 5 2_5h_Finance" xfId="6541" xr:uid="{00000000-0005-0000-0000-000028280000}"/>
    <cellStyle name="Normal 47 3 5 3" xfId="10487" xr:uid="{00000000-0005-0000-0000-000029280000}"/>
    <cellStyle name="Normal 47 3 5 4" xfId="14513" xr:uid="{00000000-0005-0000-0000-00002A280000}"/>
    <cellStyle name="Normal 47 3 5 5" xfId="16353" xr:uid="{00000000-0005-0000-0000-00002B280000}"/>
    <cellStyle name="Normal 47 3 5 6" xfId="18103" xr:uid="{00000000-0005-0000-0000-00002C280000}"/>
    <cellStyle name="Normal 47 3 5 7" xfId="20007" xr:uid="{00000000-0005-0000-0000-00002D280000}"/>
    <cellStyle name="Normal 47 3 5_5h_Finance" xfId="6540" xr:uid="{00000000-0005-0000-0000-00002E280000}"/>
    <cellStyle name="Normal 47 3 6" xfId="2592" xr:uid="{00000000-0005-0000-0000-00002F280000}"/>
    <cellStyle name="Normal 47 3 6 2" xfId="10759" xr:uid="{00000000-0005-0000-0000-000030280000}"/>
    <cellStyle name="Normal 47 3 6_5h_Finance" xfId="6542" xr:uid="{00000000-0005-0000-0000-000031280000}"/>
    <cellStyle name="Normal 47 3 7" xfId="8855" xr:uid="{00000000-0005-0000-0000-000032280000}"/>
    <cellStyle name="Normal 47 3 8" xfId="12812" xr:uid="{00000000-0005-0000-0000-000033280000}"/>
    <cellStyle name="Normal 47 3 9" xfId="14698" xr:uid="{00000000-0005-0000-0000-000034280000}"/>
    <cellStyle name="Normal 47 3_5h_Finance" xfId="6529" xr:uid="{00000000-0005-0000-0000-000035280000}"/>
    <cellStyle name="Normal 47 4" xfId="817" xr:uid="{00000000-0005-0000-0000-000036280000}"/>
    <cellStyle name="Normal 47 4 2" xfId="1639" xr:uid="{00000000-0005-0000-0000-000037280000}"/>
    <cellStyle name="Normal 47 4 2 2" xfId="3544" xr:uid="{00000000-0005-0000-0000-000038280000}"/>
    <cellStyle name="Normal 47 4 2 2 2" xfId="11711" xr:uid="{00000000-0005-0000-0000-000039280000}"/>
    <cellStyle name="Normal 47 4 2 2_5h_Finance" xfId="6545" xr:uid="{00000000-0005-0000-0000-00003A280000}"/>
    <cellStyle name="Normal 47 4 2 3" xfId="9807" xr:uid="{00000000-0005-0000-0000-00003B280000}"/>
    <cellStyle name="Normal 47 4 2 4" xfId="13833" xr:uid="{00000000-0005-0000-0000-00003C280000}"/>
    <cellStyle name="Normal 47 4 2 5" xfId="15672" xr:uid="{00000000-0005-0000-0000-00003D280000}"/>
    <cellStyle name="Normal 47 4 2 6" xfId="17423" xr:uid="{00000000-0005-0000-0000-00003E280000}"/>
    <cellStyle name="Normal 47 4 2 7" xfId="19327" xr:uid="{00000000-0005-0000-0000-00003F280000}"/>
    <cellStyle name="Normal 47 4 2_5h_Finance" xfId="6544" xr:uid="{00000000-0005-0000-0000-000040280000}"/>
    <cellStyle name="Normal 47 4 3" xfId="2728" xr:uid="{00000000-0005-0000-0000-000041280000}"/>
    <cellStyle name="Normal 47 4 3 2" xfId="10895" xr:uid="{00000000-0005-0000-0000-000042280000}"/>
    <cellStyle name="Normal 47 4 3_5h_Finance" xfId="6546" xr:uid="{00000000-0005-0000-0000-000043280000}"/>
    <cellStyle name="Normal 47 4 4" xfId="8991" xr:uid="{00000000-0005-0000-0000-000044280000}"/>
    <cellStyle name="Normal 47 4 5" xfId="13014" xr:uid="{00000000-0005-0000-0000-000045280000}"/>
    <cellStyle name="Normal 47 4 6" xfId="14852" xr:uid="{00000000-0005-0000-0000-000046280000}"/>
    <cellStyle name="Normal 47 4 7" xfId="16607" xr:uid="{00000000-0005-0000-0000-000047280000}"/>
    <cellStyle name="Normal 47 4 8" xfId="18511" xr:uid="{00000000-0005-0000-0000-000048280000}"/>
    <cellStyle name="Normal 47 4_5h_Finance" xfId="6543" xr:uid="{00000000-0005-0000-0000-000049280000}"/>
    <cellStyle name="Normal 47 5" xfId="1089" xr:uid="{00000000-0005-0000-0000-00004A280000}"/>
    <cellStyle name="Normal 47 5 2" xfId="1911" xr:uid="{00000000-0005-0000-0000-00004B280000}"/>
    <cellStyle name="Normal 47 5 2 2" xfId="3816" xr:uid="{00000000-0005-0000-0000-00004C280000}"/>
    <cellStyle name="Normal 47 5 2 2 2" xfId="11983" xr:uid="{00000000-0005-0000-0000-00004D280000}"/>
    <cellStyle name="Normal 47 5 2 2_5h_Finance" xfId="6549" xr:uid="{00000000-0005-0000-0000-00004E280000}"/>
    <cellStyle name="Normal 47 5 2 3" xfId="10079" xr:uid="{00000000-0005-0000-0000-00004F280000}"/>
    <cellStyle name="Normal 47 5 2 4" xfId="14105" xr:uid="{00000000-0005-0000-0000-000050280000}"/>
    <cellStyle name="Normal 47 5 2 5" xfId="15944" xr:uid="{00000000-0005-0000-0000-000051280000}"/>
    <cellStyle name="Normal 47 5 2 6" xfId="17695" xr:uid="{00000000-0005-0000-0000-000052280000}"/>
    <cellStyle name="Normal 47 5 2 7" xfId="19599" xr:uid="{00000000-0005-0000-0000-000053280000}"/>
    <cellStyle name="Normal 47 5 2_5h_Finance" xfId="6548" xr:uid="{00000000-0005-0000-0000-000054280000}"/>
    <cellStyle name="Normal 47 5 3" xfId="3000" xr:uid="{00000000-0005-0000-0000-000055280000}"/>
    <cellStyle name="Normal 47 5 3 2" xfId="11167" xr:uid="{00000000-0005-0000-0000-000056280000}"/>
    <cellStyle name="Normal 47 5 3_5h_Finance" xfId="6550" xr:uid="{00000000-0005-0000-0000-000057280000}"/>
    <cellStyle name="Normal 47 5 4" xfId="9263" xr:uid="{00000000-0005-0000-0000-000058280000}"/>
    <cellStyle name="Normal 47 5 5" xfId="13286" xr:uid="{00000000-0005-0000-0000-000059280000}"/>
    <cellStyle name="Normal 47 5 6" xfId="15124" xr:uid="{00000000-0005-0000-0000-00005A280000}"/>
    <cellStyle name="Normal 47 5 7" xfId="16879" xr:uid="{00000000-0005-0000-0000-00005B280000}"/>
    <cellStyle name="Normal 47 5 8" xfId="18783" xr:uid="{00000000-0005-0000-0000-00005C280000}"/>
    <cellStyle name="Normal 47 5_5h_Finance" xfId="6547" xr:uid="{00000000-0005-0000-0000-00005D280000}"/>
    <cellStyle name="Normal 47 6" xfId="1361" xr:uid="{00000000-0005-0000-0000-00005E280000}"/>
    <cellStyle name="Normal 47 6 2" xfId="3272" xr:uid="{00000000-0005-0000-0000-00005F280000}"/>
    <cellStyle name="Normal 47 6 2 2" xfId="11439" xr:uid="{00000000-0005-0000-0000-000060280000}"/>
    <cellStyle name="Normal 47 6 2_5h_Finance" xfId="6552" xr:uid="{00000000-0005-0000-0000-000061280000}"/>
    <cellStyle name="Normal 47 6 3" xfId="9535" xr:uid="{00000000-0005-0000-0000-000062280000}"/>
    <cellStyle name="Normal 47 6 4" xfId="13558" xr:uid="{00000000-0005-0000-0000-000063280000}"/>
    <cellStyle name="Normal 47 6 5" xfId="15396" xr:uid="{00000000-0005-0000-0000-000064280000}"/>
    <cellStyle name="Normal 47 6 6" xfId="17151" xr:uid="{00000000-0005-0000-0000-000065280000}"/>
    <cellStyle name="Normal 47 6 7" xfId="19055" xr:uid="{00000000-0005-0000-0000-000066280000}"/>
    <cellStyle name="Normal 47 6_5h_Finance" xfId="6551" xr:uid="{00000000-0005-0000-0000-000067280000}"/>
    <cellStyle name="Normal 47 7" xfId="2184" xr:uid="{00000000-0005-0000-0000-000068280000}"/>
    <cellStyle name="Normal 47 7 2" xfId="4088" xr:uid="{00000000-0005-0000-0000-000069280000}"/>
    <cellStyle name="Normal 47 7 2 2" xfId="12255" xr:uid="{00000000-0005-0000-0000-00006A280000}"/>
    <cellStyle name="Normal 47 7 2_5h_Finance" xfId="6554" xr:uid="{00000000-0005-0000-0000-00006B280000}"/>
    <cellStyle name="Normal 47 7 3" xfId="10351" xr:uid="{00000000-0005-0000-0000-00006C280000}"/>
    <cellStyle name="Normal 47 7 4" xfId="14377" xr:uid="{00000000-0005-0000-0000-00006D280000}"/>
    <cellStyle name="Normal 47 7 5" xfId="16217" xr:uid="{00000000-0005-0000-0000-00006E280000}"/>
    <cellStyle name="Normal 47 7 6" xfId="17967" xr:uid="{00000000-0005-0000-0000-00006F280000}"/>
    <cellStyle name="Normal 47 7 7" xfId="19871" xr:uid="{00000000-0005-0000-0000-000070280000}"/>
    <cellStyle name="Normal 47 7_5h_Finance" xfId="6553" xr:uid="{00000000-0005-0000-0000-000071280000}"/>
    <cellStyle name="Normal 47 8" xfId="468" xr:uid="{00000000-0005-0000-0000-000072280000}"/>
    <cellStyle name="Normal 47 8 2" xfId="8719" xr:uid="{00000000-0005-0000-0000-000073280000}"/>
    <cellStyle name="Normal 47 8_5h_Finance" xfId="6555" xr:uid="{00000000-0005-0000-0000-000074280000}"/>
    <cellStyle name="Normal 47 9" xfId="2456" xr:uid="{00000000-0005-0000-0000-000075280000}"/>
    <cellStyle name="Normal 47 9 2" xfId="10623" xr:uid="{00000000-0005-0000-0000-000076280000}"/>
    <cellStyle name="Normal 47 9_5h_Finance" xfId="6556" xr:uid="{00000000-0005-0000-0000-000077280000}"/>
    <cellStyle name="Normal 47_5h_Finance" xfId="6497" xr:uid="{00000000-0005-0000-0000-000078280000}"/>
    <cellStyle name="Normal 48" xfId="49" xr:uid="{00000000-0005-0000-0000-000079280000}"/>
    <cellStyle name="Normal 48 10" xfId="4352" xr:uid="{00000000-0005-0000-0000-00007A280000}"/>
    <cellStyle name="Normal 48 10 2" xfId="12519" xr:uid="{00000000-0005-0000-0000-00007B280000}"/>
    <cellStyle name="Normal 48 10_5h_Finance" xfId="6558" xr:uid="{00000000-0005-0000-0000-00007C280000}"/>
    <cellStyle name="Normal 48 11" xfId="8575" xr:uid="{00000000-0005-0000-0000-00007D280000}"/>
    <cellStyle name="Normal 48 12" xfId="12667" xr:uid="{00000000-0005-0000-0000-00007E280000}"/>
    <cellStyle name="Normal 48 13" xfId="12961" xr:uid="{00000000-0005-0000-0000-00007F280000}"/>
    <cellStyle name="Normal 48 14" xfId="14643" xr:uid="{00000000-0005-0000-0000-000080280000}"/>
    <cellStyle name="Normal 48 15" xfId="18231" xr:uid="{00000000-0005-0000-0000-000081280000}"/>
    <cellStyle name="Normal 48 16" xfId="321" xr:uid="{00000000-0005-0000-0000-000082280000}"/>
    <cellStyle name="Normal 48 2" xfId="117" xr:uid="{00000000-0005-0000-0000-000083280000}"/>
    <cellStyle name="Normal 48 2 10" xfId="8643" xr:uid="{00000000-0005-0000-0000-000084280000}"/>
    <cellStyle name="Normal 48 2 11" xfId="12735" xr:uid="{00000000-0005-0000-0000-000085280000}"/>
    <cellStyle name="Normal 48 2 12" xfId="18299" xr:uid="{00000000-0005-0000-0000-000086280000}"/>
    <cellStyle name="Normal 48 2 13" xfId="390" xr:uid="{00000000-0005-0000-0000-000087280000}"/>
    <cellStyle name="Normal 48 2 2" xfId="253" xr:uid="{00000000-0005-0000-0000-000088280000}"/>
    <cellStyle name="Normal 48 2 2 10" xfId="16531" xr:uid="{00000000-0005-0000-0000-000089280000}"/>
    <cellStyle name="Normal 48 2 2 11" xfId="18435" xr:uid="{00000000-0005-0000-0000-00008A280000}"/>
    <cellStyle name="Normal 48 2 2 12" xfId="664" xr:uid="{00000000-0005-0000-0000-00008B280000}"/>
    <cellStyle name="Normal 48 2 2 2" xfId="1013" xr:uid="{00000000-0005-0000-0000-00008C280000}"/>
    <cellStyle name="Normal 48 2 2 2 2" xfId="1835" xr:uid="{00000000-0005-0000-0000-00008D280000}"/>
    <cellStyle name="Normal 48 2 2 2 2 2" xfId="3740" xr:uid="{00000000-0005-0000-0000-00008E280000}"/>
    <cellStyle name="Normal 48 2 2 2 2 2 2" xfId="11907" xr:uid="{00000000-0005-0000-0000-00008F280000}"/>
    <cellStyle name="Normal 48 2 2 2 2 2_5h_Finance" xfId="6563" xr:uid="{00000000-0005-0000-0000-000090280000}"/>
    <cellStyle name="Normal 48 2 2 2 2 3" xfId="10003" xr:uid="{00000000-0005-0000-0000-000091280000}"/>
    <cellStyle name="Normal 48 2 2 2 2 4" xfId="14029" xr:uid="{00000000-0005-0000-0000-000092280000}"/>
    <cellStyle name="Normal 48 2 2 2 2 5" xfId="15868" xr:uid="{00000000-0005-0000-0000-000093280000}"/>
    <cellStyle name="Normal 48 2 2 2 2 6" xfId="17619" xr:uid="{00000000-0005-0000-0000-000094280000}"/>
    <cellStyle name="Normal 48 2 2 2 2 7" xfId="19523" xr:uid="{00000000-0005-0000-0000-000095280000}"/>
    <cellStyle name="Normal 48 2 2 2 2_5h_Finance" xfId="6562" xr:uid="{00000000-0005-0000-0000-000096280000}"/>
    <cellStyle name="Normal 48 2 2 2 3" xfId="2924" xr:uid="{00000000-0005-0000-0000-000097280000}"/>
    <cellStyle name="Normal 48 2 2 2 3 2" xfId="11091" xr:uid="{00000000-0005-0000-0000-000098280000}"/>
    <cellStyle name="Normal 48 2 2 2 3_5h_Finance" xfId="6564" xr:uid="{00000000-0005-0000-0000-000099280000}"/>
    <cellStyle name="Normal 48 2 2 2 4" xfId="9187" xr:uid="{00000000-0005-0000-0000-00009A280000}"/>
    <cellStyle name="Normal 48 2 2 2 5" xfId="13210" xr:uid="{00000000-0005-0000-0000-00009B280000}"/>
    <cellStyle name="Normal 48 2 2 2 6" xfId="15048" xr:uid="{00000000-0005-0000-0000-00009C280000}"/>
    <cellStyle name="Normal 48 2 2 2 7" xfId="16803" xr:uid="{00000000-0005-0000-0000-00009D280000}"/>
    <cellStyle name="Normal 48 2 2 2 8" xfId="18707" xr:uid="{00000000-0005-0000-0000-00009E280000}"/>
    <cellStyle name="Normal 48 2 2 2_5h_Finance" xfId="6561" xr:uid="{00000000-0005-0000-0000-00009F280000}"/>
    <cellStyle name="Normal 48 2 2 3" xfId="1285" xr:uid="{00000000-0005-0000-0000-0000A0280000}"/>
    <cellStyle name="Normal 48 2 2 3 2" xfId="2107" xr:uid="{00000000-0005-0000-0000-0000A1280000}"/>
    <cellStyle name="Normal 48 2 2 3 2 2" xfId="4012" xr:uid="{00000000-0005-0000-0000-0000A2280000}"/>
    <cellStyle name="Normal 48 2 2 3 2 2 2" xfId="12179" xr:uid="{00000000-0005-0000-0000-0000A3280000}"/>
    <cellStyle name="Normal 48 2 2 3 2 2_5h_Finance" xfId="6567" xr:uid="{00000000-0005-0000-0000-0000A4280000}"/>
    <cellStyle name="Normal 48 2 2 3 2 3" xfId="10275" xr:uid="{00000000-0005-0000-0000-0000A5280000}"/>
    <cellStyle name="Normal 48 2 2 3 2 4" xfId="14301" xr:uid="{00000000-0005-0000-0000-0000A6280000}"/>
    <cellStyle name="Normal 48 2 2 3 2 5" xfId="16140" xr:uid="{00000000-0005-0000-0000-0000A7280000}"/>
    <cellStyle name="Normal 48 2 2 3 2 6" xfId="17891" xr:uid="{00000000-0005-0000-0000-0000A8280000}"/>
    <cellStyle name="Normal 48 2 2 3 2 7" xfId="19795" xr:uid="{00000000-0005-0000-0000-0000A9280000}"/>
    <cellStyle name="Normal 48 2 2 3 2_5h_Finance" xfId="6566" xr:uid="{00000000-0005-0000-0000-0000AA280000}"/>
    <cellStyle name="Normal 48 2 2 3 3" xfId="3196" xr:uid="{00000000-0005-0000-0000-0000AB280000}"/>
    <cellStyle name="Normal 48 2 2 3 3 2" xfId="11363" xr:uid="{00000000-0005-0000-0000-0000AC280000}"/>
    <cellStyle name="Normal 48 2 2 3 3_5h_Finance" xfId="6568" xr:uid="{00000000-0005-0000-0000-0000AD280000}"/>
    <cellStyle name="Normal 48 2 2 3 4" xfId="9459" xr:uid="{00000000-0005-0000-0000-0000AE280000}"/>
    <cellStyle name="Normal 48 2 2 3 5" xfId="13482" xr:uid="{00000000-0005-0000-0000-0000AF280000}"/>
    <cellStyle name="Normal 48 2 2 3 6" xfId="15320" xr:uid="{00000000-0005-0000-0000-0000B0280000}"/>
    <cellStyle name="Normal 48 2 2 3 7" xfId="17075" xr:uid="{00000000-0005-0000-0000-0000B1280000}"/>
    <cellStyle name="Normal 48 2 2 3 8" xfId="18979" xr:uid="{00000000-0005-0000-0000-0000B2280000}"/>
    <cellStyle name="Normal 48 2 2 3_5h_Finance" xfId="6565" xr:uid="{00000000-0005-0000-0000-0000B3280000}"/>
    <cellStyle name="Normal 48 2 2 4" xfId="1557" xr:uid="{00000000-0005-0000-0000-0000B4280000}"/>
    <cellStyle name="Normal 48 2 2 4 2" xfId="3468" xr:uid="{00000000-0005-0000-0000-0000B5280000}"/>
    <cellStyle name="Normal 48 2 2 4 2 2" xfId="11635" xr:uid="{00000000-0005-0000-0000-0000B6280000}"/>
    <cellStyle name="Normal 48 2 2 4 2_5h_Finance" xfId="6570" xr:uid="{00000000-0005-0000-0000-0000B7280000}"/>
    <cellStyle name="Normal 48 2 2 4 3" xfId="9731" xr:uid="{00000000-0005-0000-0000-0000B8280000}"/>
    <cellStyle name="Normal 48 2 2 4 4" xfId="13754" xr:uid="{00000000-0005-0000-0000-0000B9280000}"/>
    <cellStyle name="Normal 48 2 2 4 5" xfId="15592" xr:uid="{00000000-0005-0000-0000-0000BA280000}"/>
    <cellStyle name="Normal 48 2 2 4 6" xfId="17347" xr:uid="{00000000-0005-0000-0000-0000BB280000}"/>
    <cellStyle name="Normal 48 2 2 4 7" xfId="19251" xr:uid="{00000000-0005-0000-0000-0000BC280000}"/>
    <cellStyle name="Normal 48 2 2 4_5h_Finance" xfId="6569" xr:uid="{00000000-0005-0000-0000-0000BD280000}"/>
    <cellStyle name="Normal 48 2 2 5" xfId="2380" xr:uid="{00000000-0005-0000-0000-0000BE280000}"/>
    <cellStyle name="Normal 48 2 2 5 2" xfId="4284" xr:uid="{00000000-0005-0000-0000-0000BF280000}"/>
    <cellStyle name="Normal 48 2 2 5 2 2" xfId="12451" xr:uid="{00000000-0005-0000-0000-0000C0280000}"/>
    <cellStyle name="Normal 48 2 2 5 2_5h_Finance" xfId="6572" xr:uid="{00000000-0005-0000-0000-0000C1280000}"/>
    <cellStyle name="Normal 48 2 2 5 3" xfId="10547" xr:uid="{00000000-0005-0000-0000-0000C2280000}"/>
    <cellStyle name="Normal 48 2 2 5 4" xfId="14573" xr:uid="{00000000-0005-0000-0000-0000C3280000}"/>
    <cellStyle name="Normal 48 2 2 5 5" xfId="16413" xr:uid="{00000000-0005-0000-0000-0000C4280000}"/>
    <cellStyle name="Normal 48 2 2 5 6" xfId="18163" xr:uid="{00000000-0005-0000-0000-0000C5280000}"/>
    <cellStyle name="Normal 48 2 2 5 7" xfId="20067" xr:uid="{00000000-0005-0000-0000-0000C6280000}"/>
    <cellStyle name="Normal 48 2 2 5_5h_Finance" xfId="6571" xr:uid="{00000000-0005-0000-0000-0000C7280000}"/>
    <cellStyle name="Normal 48 2 2 6" xfId="2652" xr:uid="{00000000-0005-0000-0000-0000C8280000}"/>
    <cellStyle name="Normal 48 2 2 6 2" xfId="10819" xr:uid="{00000000-0005-0000-0000-0000C9280000}"/>
    <cellStyle name="Normal 48 2 2 6_5h_Finance" xfId="6573" xr:uid="{00000000-0005-0000-0000-0000CA280000}"/>
    <cellStyle name="Normal 48 2 2 7" xfId="8915" xr:uid="{00000000-0005-0000-0000-0000CB280000}"/>
    <cellStyle name="Normal 48 2 2 8" xfId="12872" xr:uid="{00000000-0005-0000-0000-0000CC280000}"/>
    <cellStyle name="Normal 48 2 2 9" xfId="14758" xr:uid="{00000000-0005-0000-0000-0000CD280000}"/>
    <cellStyle name="Normal 48 2 2_5h_Finance" xfId="6560" xr:uid="{00000000-0005-0000-0000-0000CE280000}"/>
    <cellStyle name="Normal 48 2 3" xfId="877" xr:uid="{00000000-0005-0000-0000-0000CF280000}"/>
    <cellStyle name="Normal 48 2 3 2" xfId="1699" xr:uid="{00000000-0005-0000-0000-0000D0280000}"/>
    <cellStyle name="Normal 48 2 3 2 2" xfId="3604" xr:uid="{00000000-0005-0000-0000-0000D1280000}"/>
    <cellStyle name="Normal 48 2 3 2 2 2" xfId="11771" xr:uid="{00000000-0005-0000-0000-0000D2280000}"/>
    <cellStyle name="Normal 48 2 3 2 2_5h_Finance" xfId="6576" xr:uid="{00000000-0005-0000-0000-0000D3280000}"/>
    <cellStyle name="Normal 48 2 3 2 3" xfId="9867" xr:uid="{00000000-0005-0000-0000-0000D4280000}"/>
    <cellStyle name="Normal 48 2 3 2 4" xfId="13893" xr:uid="{00000000-0005-0000-0000-0000D5280000}"/>
    <cellStyle name="Normal 48 2 3 2 5" xfId="15732" xr:uid="{00000000-0005-0000-0000-0000D6280000}"/>
    <cellStyle name="Normal 48 2 3 2 6" xfId="17483" xr:uid="{00000000-0005-0000-0000-0000D7280000}"/>
    <cellStyle name="Normal 48 2 3 2 7" xfId="19387" xr:uid="{00000000-0005-0000-0000-0000D8280000}"/>
    <cellStyle name="Normal 48 2 3 2_5h_Finance" xfId="6575" xr:uid="{00000000-0005-0000-0000-0000D9280000}"/>
    <cellStyle name="Normal 48 2 3 3" xfId="2788" xr:uid="{00000000-0005-0000-0000-0000DA280000}"/>
    <cellStyle name="Normal 48 2 3 3 2" xfId="10955" xr:uid="{00000000-0005-0000-0000-0000DB280000}"/>
    <cellStyle name="Normal 48 2 3 3_5h_Finance" xfId="6577" xr:uid="{00000000-0005-0000-0000-0000DC280000}"/>
    <cellStyle name="Normal 48 2 3 4" xfId="9051" xr:uid="{00000000-0005-0000-0000-0000DD280000}"/>
    <cellStyle name="Normal 48 2 3 5" xfId="13074" xr:uid="{00000000-0005-0000-0000-0000DE280000}"/>
    <cellStyle name="Normal 48 2 3 6" xfId="14912" xr:uid="{00000000-0005-0000-0000-0000DF280000}"/>
    <cellStyle name="Normal 48 2 3 7" xfId="16667" xr:uid="{00000000-0005-0000-0000-0000E0280000}"/>
    <cellStyle name="Normal 48 2 3 8" xfId="18571" xr:uid="{00000000-0005-0000-0000-0000E1280000}"/>
    <cellStyle name="Normal 48 2 3_5h_Finance" xfId="6574" xr:uid="{00000000-0005-0000-0000-0000E2280000}"/>
    <cellStyle name="Normal 48 2 4" xfId="1149" xr:uid="{00000000-0005-0000-0000-0000E3280000}"/>
    <cellStyle name="Normal 48 2 4 2" xfId="1971" xr:uid="{00000000-0005-0000-0000-0000E4280000}"/>
    <cellStyle name="Normal 48 2 4 2 2" xfId="3876" xr:uid="{00000000-0005-0000-0000-0000E5280000}"/>
    <cellStyle name="Normal 48 2 4 2 2 2" xfId="12043" xr:uid="{00000000-0005-0000-0000-0000E6280000}"/>
    <cellStyle name="Normal 48 2 4 2 2_5h_Finance" xfId="6580" xr:uid="{00000000-0005-0000-0000-0000E7280000}"/>
    <cellStyle name="Normal 48 2 4 2 3" xfId="10139" xr:uid="{00000000-0005-0000-0000-0000E8280000}"/>
    <cellStyle name="Normal 48 2 4 2 4" xfId="14165" xr:uid="{00000000-0005-0000-0000-0000E9280000}"/>
    <cellStyle name="Normal 48 2 4 2 5" xfId="16004" xr:uid="{00000000-0005-0000-0000-0000EA280000}"/>
    <cellStyle name="Normal 48 2 4 2 6" xfId="17755" xr:uid="{00000000-0005-0000-0000-0000EB280000}"/>
    <cellStyle name="Normal 48 2 4 2 7" xfId="19659" xr:uid="{00000000-0005-0000-0000-0000EC280000}"/>
    <cellStyle name="Normal 48 2 4 2_5h_Finance" xfId="6579" xr:uid="{00000000-0005-0000-0000-0000ED280000}"/>
    <cellStyle name="Normal 48 2 4 3" xfId="3060" xr:uid="{00000000-0005-0000-0000-0000EE280000}"/>
    <cellStyle name="Normal 48 2 4 3 2" xfId="11227" xr:uid="{00000000-0005-0000-0000-0000EF280000}"/>
    <cellStyle name="Normal 48 2 4 3_5h_Finance" xfId="6581" xr:uid="{00000000-0005-0000-0000-0000F0280000}"/>
    <cellStyle name="Normal 48 2 4 4" xfId="9323" xr:uid="{00000000-0005-0000-0000-0000F1280000}"/>
    <cellStyle name="Normal 48 2 4 5" xfId="13346" xr:uid="{00000000-0005-0000-0000-0000F2280000}"/>
    <cellStyle name="Normal 48 2 4 6" xfId="15184" xr:uid="{00000000-0005-0000-0000-0000F3280000}"/>
    <cellStyle name="Normal 48 2 4 7" xfId="16939" xr:uid="{00000000-0005-0000-0000-0000F4280000}"/>
    <cellStyle name="Normal 48 2 4 8" xfId="18843" xr:uid="{00000000-0005-0000-0000-0000F5280000}"/>
    <cellStyle name="Normal 48 2 4_5h_Finance" xfId="6578" xr:uid="{00000000-0005-0000-0000-0000F6280000}"/>
    <cellStyle name="Normal 48 2 5" xfId="1421" xr:uid="{00000000-0005-0000-0000-0000F7280000}"/>
    <cellStyle name="Normal 48 2 5 2" xfId="3332" xr:uid="{00000000-0005-0000-0000-0000F8280000}"/>
    <cellStyle name="Normal 48 2 5 2 2" xfId="11499" xr:uid="{00000000-0005-0000-0000-0000F9280000}"/>
    <cellStyle name="Normal 48 2 5 2_5h_Finance" xfId="6583" xr:uid="{00000000-0005-0000-0000-0000FA280000}"/>
    <cellStyle name="Normal 48 2 5 3" xfId="9595" xr:uid="{00000000-0005-0000-0000-0000FB280000}"/>
    <cellStyle name="Normal 48 2 5 4" xfId="13618" xr:uid="{00000000-0005-0000-0000-0000FC280000}"/>
    <cellStyle name="Normal 48 2 5 5" xfId="15456" xr:uid="{00000000-0005-0000-0000-0000FD280000}"/>
    <cellStyle name="Normal 48 2 5 6" xfId="17211" xr:uid="{00000000-0005-0000-0000-0000FE280000}"/>
    <cellStyle name="Normal 48 2 5 7" xfId="19115" xr:uid="{00000000-0005-0000-0000-0000FF280000}"/>
    <cellStyle name="Normal 48 2 5_5h_Finance" xfId="6582" xr:uid="{00000000-0005-0000-0000-000000290000}"/>
    <cellStyle name="Normal 48 2 6" xfId="2244" xr:uid="{00000000-0005-0000-0000-000001290000}"/>
    <cellStyle name="Normal 48 2 6 2" xfId="4148" xr:uid="{00000000-0005-0000-0000-000002290000}"/>
    <cellStyle name="Normal 48 2 6 2 2" xfId="12315" xr:uid="{00000000-0005-0000-0000-000003290000}"/>
    <cellStyle name="Normal 48 2 6 2_5h_Finance" xfId="6585" xr:uid="{00000000-0005-0000-0000-000004290000}"/>
    <cellStyle name="Normal 48 2 6 3" xfId="10411" xr:uid="{00000000-0005-0000-0000-000005290000}"/>
    <cellStyle name="Normal 48 2 6 4" xfId="14437" xr:uid="{00000000-0005-0000-0000-000006290000}"/>
    <cellStyle name="Normal 48 2 6 5" xfId="16277" xr:uid="{00000000-0005-0000-0000-000007290000}"/>
    <cellStyle name="Normal 48 2 6 6" xfId="18027" xr:uid="{00000000-0005-0000-0000-000008290000}"/>
    <cellStyle name="Normal 48 2 6 7" xfId="19931" xr:uid="{00000000-0005-0000-0000-000009290000}"/>
    <cellStyle name="Normal 48 2 6_5h_Finance" xfId="6584" xr:uid="{00000000-0005-0000-0000-00000A290000}"/>
    <cellStyle name="Normal 48 2 7" xfId="528" xr:uid="{00000000-0005-0000-0000-00000B290000}"/>
    <cellStyle name="Normal 48 2 7 2" xfId="8779" xr:uid="{00000000-0005-0000-0000-00000C290000}"/>
    <cellStyle name="Normal 48 2 7_5h_Finance" xfId="6586" xr:uid="{00000000-0005-0000-0000-00000D290000}"/>
    <cellStyle name="Normal 48 2 8" xfId="2516" xr:uid="{00000000-0005-0000-0000-00000E290000}"/>
    <cellStyle name="Normal 48 2 8 2" xfId="10683" xr:uid="{00000000-0005-0000-0000-00000F290000}"/>
    <cellStyle name="Normal 48 2 8_5h_Finance" xfId="6587" xr:uid="{00000000-0005-0000-0000-000010290000}"/>
    <cellStyle name="Normal 48 2 9" xfId="4420" xr:uid="{00000000-0005-0000-0000-000011290000}"/>
    <cellStyle name="Normal 48 2 9 2" xfId="12587" xr:uid="{00000000-0005-0000-0000-000012290000}"/>
    <cellStyle name="Normal 48 2 9_5h_Finance" xfId="6588" xr:uid="{00000000-0005-0000-0000-000013290000}"/>
    <cellStyle name="Normal 48 2_5h_Finance" xfId="6559" xr:uid="{00000000-0005-0000-0000-000014290000}"/>
    <cellStyle name="Normal 48 3" xfId="185" xr:uid="{00000000-0005-0000-0000-000015290000}"/>
    <cellStyle name="Normal 48 3 10" xfId="16463" xr:uid="{00000000-0005-0000-0000-000016290000}"/>
    <cellStyle name="Normal 48 3 11" xfId="18367" xr:uid="{00000000-0005-0000-0000-000017290000}"/>
    <cellStyle name="Normal 48 3 12" xfId="596" xr:uid="{00000000-0005-0000-0000-000018290000}"/>
    <cellStyle name="Normal 48 3 2" xfId="945" xr:uid="{00000000-0005-0000-0000-000019290000}"/>
    <cellStyle name="Normal 48 3 2 2" xfId="1767" xr:uid="{00000000-0005-0000-0000-00001A290000}"/>
    <cellStyle name="Normal 48 3 2 2 2" xfId="3672" xr:uid="{00000000-0005-0000-0000-00001B290000}"/>
    <cellStyle name="Normal 48 3 2 2 2 2" xfId="11839" xr:uid="{00000000-0005-0000-0000-00001C290000}"/>
    <cellStyle name="Normal 48 3 2 2 2_5h_Finance" xfId="6592" xr:uid="{00000000-0005-0000-0000-00001D290000}"/>
    <cellStyle name="Normal 48 3 2 2 3" xfId="9935" xr:uid="{00000000-0005-0000-0000-00001E290000}"/>
    <cellStyle name="Normal 48 3 2 2 4" xfId="13961" xr:uid="{00000000-0005-0000-0000-00001F290000}"/>
    <cellStyle name="Normal 48 3 2 2 5" xfId="15800" xr:uid="{00000000-0005-0000-0000-000020290000}"/>
    <cellStyle name="Normal 48 3 2 2 6" xfId="17551" xr:uid="{00000000-0005-0000-0000-000021290000}"/>
    <cellStyle name="Normal 48 3 2 2 7" xfId="19455" xr:uid="{00000000-0005-0000-0000-000022290000}"/>
    <cellStyle name="Normal 48 3 2 2_5h_Finance" xfId="6591" xr:uid="{00000000-0005-0000-0000-000023290000}"/>
    <cellStyle name="Normal 48 3 2 3" xfId="2856" xr:uid="{00000000-0005-0000-0000-000024290000}"/>
    <cellStyle name="Normal 48 3 2 3 2" xfId="11023" xr:uid="{00000000-0005-0000-0000-000025290000}"/>
    <cellStyle name="Normal 48 3 2 3_5h_Finance" xfId="6593" xr:uid="{00000000-0005-0000-0000-000026290000}"/>
    <cellStyle name="Normal 48 3 2 4" xfId="9119" xr:uid="{00000000-0005-0000-0000-000027290000}"/>
    <cellStyle name="Normal 48 3 2 5" xfId="13142" xr:uid="{00000000-0005-0000-0000-000028290000}"/>
    <cellStyle name="Normal 48 3 2 6" xfId="14980" xr:uid="{00000000-0005-0000-0000-000029290000}"/>
    <cellStyle name="Normal 48 3 2 7" xfId="16735" xr:uid="{00000000-0005-0000-0000-00002A290000}"/>
    <cellStyle name="Normal 48 3 2 8" xfId="18639" xr:uid="{00000000-0005-0000-0000-00002B290000}"/>
    <cellStyle name="Normal 48 3 2_5h_Finance" xfId="6590" xr:uid="{00000000-0005-0000-0000-00002C290000}"/>
    <cellStyle name="Normal 48 3 3" xfId="1217" xr:uid="{00000000-0005-0000-0000-00002D290000}"/>
    <cellStyle name="Normal 48 3 3 2" xfId="2039" xr:uid="{00000000-0005-0000-0000-00002E290000}"/>
    <cellStyle name="Normal 48 3 3 2 2" xfId="3944" xr:uid="{00000000-0005-0000-0000-00002F290000}"/>
    <cellStyle name="Normal 48 3 3 2 2 2" xfId="12111" xr:uid="{00000000-0005-0000-0000-000030290000}"/>
    <cellStyle name="Normal 48 3 3 2 2_5h_Finance" xfId="6596" xr:uid="{00000000-0005-0000-0000-000031290000}"/>
    <cellStyle name="Normal 48 3 3 2 3" xfId="10207" xr:uid="{00000000-0005-0000-0000-000032290000}"/>
    <cellStyle name="Normal 48 3 3 2 4" xfId="14233" xr:uid="{00000000-0005-0000-0000-000033290000}"/>
    <cellStyle name="Normal 48 3 3 2 5" xfId="16072" xr:uid="{00000000-0005-0000-0000-000034290000}"/>
    <cellStyle name="Normal 48 3 3 2 6" xfId="17823" xr:uid="{00000000-0005-0000-0000-000035290000}"/>
    <cellStyle name="Normal 48 3 3 2 7" xfId="19727" xr:uid="{00000000-0005-0000-0000-000036290000}"/>
    <cellStyle name="Normal 48 3 3 2_5h_Finance" xfId="6595" xr:uid="{00000000-0005-0000-0000-000037290000}"/>
    <cellStyle name="Normal 48 3 3 3" xfId="3128" xr:uid="{00000000-0005-0000-0000-000038290000}"/>
    <cellStyle name="Normal 48 3 3 3 2" xfId="11295" xr:uid="{00000000-0005-0000-0000-000039290000}"/>
    <cellStyle name="Normal 48 3 3 3_5h_Finance" xfId="6597" xr:uid="{00000000-0005-0000-0000-00003A290000}"/>
    <cellStyle name="Normal 48 3 3 4" xfId="9391" xr:uid="{00000000-0005-0000-0000-00003B290000}"/>
    <cellStyle name="Normal 48 3 3 5" xfId="13414" xr:uid="{00000000-0005-0000-0000-00003C290000}"/>
    <cellStyle name="Normal 48 3 3 6" xfId="15252" xr:uid="{00000000-0005-0000-0000-00003D290000}"/>
    <cellStyle name="Normal 48 3 3 7" xfId="17007" xr:uid="{00000000-0005-0000-0000-00003E290000}"/>
    <cellStyle name="Normal 48 3 3 8" xfId="18911" xr:uid="{00000000-0005-0000-0000-00003F290000}"/>
    <cellStyle name="Normal 48 3 3_5h_Finance" xfId="6594" xr:uid="{00000000-0005-0000-0000-000040290000}"/>
    <cellStyle name="Normal 48 3 4" xfId="1489" xr:uid="{00000000-0005-0000-0000-000041290000}"/>
    <cellStyle name="Normal 48 3 4 2" xfId="3400" xr:uid="{00000000-0005-0000-0000-000042290000}"/>
    <cellStyle name="Normal 48 3 4 2 2" xfId="11567" xr:uid="{00000000-0005-0000-0000-000043290000}"/>
    <cellStyle name="Normal 48 3 4 2_5h_Finance" xfId="6599" xr:uid="{00000000-0005-0000-0000-000044290000}"/>
    <cellStyle name="Normal 48 3 4 3" xfId="9663" xr:uid="{00000000-0005-0000-0000-000045290000}"/>
    <cellStyle name="Normal 48 3 4 4" xfId="13686" xr:uid="{00000000-0005-0000-0000-000046290000}"/>
    <cellStyle name="Normal 48 3 4 5" xfId="15524" xr:uid="{00000000-0005-0000-0000-000047290000}"/>
    <cellStyle name="Normal 48 3 4 6" xfId="17279" xr:uid="{00000000-0005-0000-0000-000048290000}"/>
    <cellStyle name="Normal 48 3 4 7" xfId="19183" xr:uid="{00000000-0005-0000-0000-000049290000}"/>
    <cellStyle name="Normal 48 3 4_5h_Finance" xfId="6598" xr:uid="{00000000-0005-0000-0000-00004A290000}"/>
    <cellStyle name="Normal 48 3 5" xfId="2312" xr:uid="{00000000-0005-0000-0000-00004B290000}"/>
    <cellStyle name="Normal 48 3 5 2" xfId="4216" xr:uid="{00000000-0005-0000-0000-00004C290000}"/>
    <cellStyle name="Normal 48 3 5 2 2" xfId="12383" xr:uid="{00000000-0005-0000-0000-00004D290000}"/>
    <cellStyle name="Normal 48 3 5 2_5h_Finance" xfId="6601" xr:uid="{00000000-0005-0000-0000-00004E290000}"/>
    <cellStyle name="Normal 48 3 5 3" xfId="10479" xr:uid="{00000000-0005-0000-0000-00004F290000}"/>
    <cellStyle name="Normal 48 3 5 4" xfId="14505" xr:uid="{00000000-0005-0000-0000-000050290000}"/>
    <cellStyle name="Normal 48 3 5 5" xfId="16345" xr:uid="{00000000-0005-0000-0000-000051290000}"/>
    <cellStyle name="Normal 48 3 5 6" xfId="18095" xr:uid="{00000000-0005-0000-0000-000052290000}"/>
    <cellStyle name="Normal 48 3 5 7" xfId="19999" xr:uid="{00000000-0005-0000-0000-000053290000}"/>
    <cellStyle name="Normal 48 3 5_5h_Finance" xfId="6600" xr:uid="{00000000-0005-0000-0000-000054290000}"/>
    <cellStyle name="Normal 48 3 6" xfId="2584" xr:uid="{00000000-0005-0000-0000-000055290000}"/>
    <cellStyle name="Normal 48 3 6 2" xfId="10751" xr:uid="{00000000-0005-0000-0000-000056290000}"/>
    <cellStyle name="Normal 48 3 6_5h_Finance" xfId="6602" xr:uid="{00000000-0005-0000-0000-000057290000}"/>
    <cellStyle name="Normal 48 3 7" xfId="8847" xr:uid="{00000000-0005-0000-0000-000058290000}"/>
    <cellStyle name="Normal 48 3 8" xfId="12804" xr:uid="{00000000-0005-0000-0000-000059290000}"/>
    <cellStyle name="Normal 48 3 9" xfId="14690" xr:uid="{00000000-0005-0000-0000-00005A290000}"/>
    <cellStyle name="Normal 48 3_5h_Finance" xfId="6589" xr:uid="{00000000-0005-0000-0000-00005B290000}"/>
    <cellStyle name="Normal 48 4" xfId="809" xr:uid="{00000000-0005-0000-0000-00005C290000}"/>
    <cellStyle name="Normal 48 4 2" xfId="1631" xr:uid="{00000000-0005-0000-0000-00005D290000}"/>
    <cellStyle name="Normal 48 4 2 2" xfId="3536" xr:uid="{00000000-0005-0000-0000-00005E290000}"/>
    <cellStyle name="Normal 48 4 2 2 2" xfId="11703" xr:uid="{00000000-0005-0000-0000-00005F290000}"/>
    <cellStyle name="Normal 48 4 2 2_5h_Finance" xfId="6605" xr:uid="{00000000-0005-0000-0000-000060290000}"/>
    <cellStyle name="Normal 48 4 2 3" xfId="9799" xr:uid="{00000000-0005-0000-0000-000061290000}"/>
    <cellStyle name="Normal 48 4 2 4" xfId="13825" xr:uid="{00000000-0005-0000-0000-000062290000}"/>
    <cellStyle name="Normal 48 4 2 5" xfId="15664" xr:uid="{00000000-0005-0000-0000-000063290000}"/>
    <cellStyle name="Normal 48 4 2 6" xfId="17415" xr:uid="{00000000-0005-0000-0000-000064290000}"/>
    <cellStyle name="Normal 48 4 2 7" xfId="19319" xr:uid="{00000000-0005-0000-0000-000065290000}"/>
    <cellStyle name="Normal 48 4 2_5h_Finance" xfId="6604" xr:uid="{00000000-0005-0000-0000-000066290000}"/>
    <cellStyle name="Normal 48 4 3" xfId="2720" xr:uid="{00000000-0005-0000-0000-000067290000}"/>
    <cellStyle name="Normal 48 4 3 2" xfId="10887" xr:uid="{00000000-0005-0000-0000-000068290000}"/>
    <cellStyle name="Normal 48 4 3_5h_Finance" xfId="6606" xr:uid="{00000000-0005-0000-0000-000069290000}"/>
    <cellStyle name="Normal 48 4 4" xfId="8983" xr:uid="{00000000-0005-0000-0000-00006A290000}"/>
    <cellStyle name="Normal 48 4 5" xfId="13006" xr:uid="{00000000-0005-0000-0000-00006B290000}"/>
    <cellStyle name="Normal 48 4 6" xfId="14844" xr:uid="{00000000-0005-0000-0000-00006C290000}"/>
    <cellStyle name="Normal 48 4 7" xfId="16599" xr:uid="{00000000-0005-0000-0000-00006D290000}"/>
    <cellStyle name="Normal 48 4 8" xfId="18503" xr:uid="{00000000-0005-0000-0000-00006E290000}"/>
    <cellStyle name="Normal 48 4_5h_Finance" xfId="6603" xr:uid="{00000000-0005-0000-0000-00006F290000}"/>
    <cellStyle name="Normal 48 5" xfId="1081" xr:uid="{00000000-0005-0000-0000-000070290000}"/>
    <cellStyle name="Normal 48 5 2" xfId="1903" xr:uid="{00000000-0005-0000-0000-000071290000}"/>
    <cellStyle name="Normal 48 5 2 2" xfId="3808" xr:uid="{00000000-0005-0000-0000-000072290000}"/>
    <cellStyle name="Normal 48 5 2 2 2" xfId="11975" xr:uid="{00000000-0005-0000-0000-000073290000}"/>
    <cellStyle name="Normal 48 5 2 2_5h_Finance" xfId="6609" xr:uid="{00000000-0005-0000-0000-000074290000}"/>
    <cellStyle name="Normal 48 5 2 3" xfId="10071" xr:uid="{00000000-0005-0000-0000-000075290000}"/>
    <cellStyle name="Normal 48 5 2 4" xfId="14097" xr:uid="{00000000-0005-0000-0000-000076290000}"/>
    <cellStyle name="Normal 48 5 2 5" xfId="15936" xr:uid="{00000000-0005-0000-0000-000077290000}"/>
    <cellStyle name="Normal 48 5 2 6" xfId="17687" xr:uid="{00000000-0005-0000-0000-000078290000}"/>
    <cellStyle name="Normal 48 5 2 7" xfId="19591" xr:uid="{00000000-0005-0000-0000-000079290000}"/>
    <cellStyle name="Normal 48 5 2_5h_Finance" xfId="6608" xr:uid="{00000000-0005-0000-0000-00007A290000}"/>
    <cellStyle name="Normal 48 5 3" xfId="2992" xr:uid="{00000000-0005-0000-0000-00007B290000}"/>
    <cellStyle name="Normal 48 5 3 2" xfId="11159" xr:uid="{00000000-0005-0000-0000-00007C290000}"/>
    <cellStyle name="Normal 48 5 3_5h_Finance" xfId="6610" xr:uid="{00000000-0005-0000-0000-00007D290000}"/>
    <cellStyle name="Normal 48 5 4" xfId="9255" xr:uid="{00000000-0005-0000-0000-00007E290000}"/>
    <cellStyle name="Normal 48 5 5" xfId="13278" xr:uid="{00000000-0005-0000-0000-00007F290000}"/>
    <cellStyle name="Normal 48 5 6" xfId="15116" xr:uid="{00000000-0005-0000-0000-000080290000}"/>
    <cellStyle name="Normal 48 5 7" xfId="16871" xr:uid="{00000000-0005-0000-0000-000081290000}"/>
    <cellStyle name="Normal 48 5 8" xfId="18775" xr:uid="{00000000-0005-0000-0000-000082290000}"/>
    <cellStyle name="Normal 48 5_5h_Finance" xfId="6607" xr:uid="{00000000-0005-0000-0000-000083290000}"/>
    <cellStyle name="Normal 48 6" xfId="1353" xr:uid="{00000000-0005-0000-0000-000084290000}"/>
    <cellStyle name="Normal 48 6 2" xfId="3264" xr:uid="{00000000-0005-0000-0000-000085290000}"/>
    <cellStyle name="Normal 48 6 2 2" xfId="11431" xr:uid="{00000000-0005-0000-0000-000086290000}"/>
    <cellStyle name="Normal 48 6 2_5h_Finance" xfId="6612" xr:uid="{00000000-0005-0000-0000-000087290000}"/>
    <cellStyle name="Normal 48 6 3" xfId="9527" xr:uid="{00000000-0005-0000-0000-000088290000}"/>
    <cellStyle name="Normal 48 6 4" xfId="13550" xr:uid="{00000000-0005-0000-0000-000089290000}"/>
    <cellStyle name="Normal 48 6 5" xfId="15388" xr:uid="{00000000-0005-0000-0000-00008A290000}"/>
    <cellStyle name="Normal 48 6 6" xfId="17143" xr:uid="{00000000-0005-0000-0000-00008B290000}"/>
    <cellStyle name="Normal 48 6 7" xfId="19047" xr:uid="{00000000-0005-0000-0000-00008C290000}"/>
    <cellStyle name="Normal 48 6_5h_Finance" xfId="6611" xr:uid="{00000000-0005-0000-0000-00008D290000}"/>
    <cellStyle name="Normal 48 7" xfId="2176" xr:uid="{00000000-0005-0000-0000-00008E290000}"/>
    <cellStyle name="Normal 48 7 2" xfId="4080" xr:uid="{00000000-0005-0000-0000-00008F290000}"/>
    <cellStyle name="Normal 48 7 2 2" xfId="12247" xr:uid="{00000000-0005-0000-0000-000090290000}"/>
    <cellStyle name="Normal 48 7 2_5h_Finance" xfId="6614" xr:uid="{00000000-0005-0000-0000-000091290000}"/>
    <cellStyle name="Normal 48 7 3" xfId="10343" xr:uid="{00000000-0005-0000-0000-000092290000}"/>
    <cellStyle name="Normal 48 7 4" xfId="14369" xr:uid="{00000000-0005-0000-0000-000093290000}"/>
    <cellStyle name="Normal 48 7 5" xfId="16209" xr:uid="{00000000-0005-0000-0000-000094290000}"/>
    <cellStyle name="Normal 48 7 6" xfId="17959" xr:uid="{00000000-0005-0000-0000-000095290000}"/>
    <cellStyle name="Normal 48 7 7" xfId="19863" xr:uid="{00000000-0005-0000-0000-000096290000}"/>
    <cellStyle name="Normal 48 7_5h_Finance" xfId="6613" xr:uid="{00000000-0005-0000-0000-000097290000}"/>
    <cellStyle name="Normal 48 8" xfId="460" xr:uid="{00000000-0005-0000-0000-000098290000}"/>
    <cellStyle name="Normal 48 8 2" xfId="8711" xr:uid="{00000000-0005-0000-0000-000099290000}"/>
    <cellStyle name="Normal 48 8_5h_Finance" xfId="6615" xr:uid="{00000000-0005-0000-0000-00009A290000}"/>
    <cellStyle name="Normal 48 9" xfId="2448" xr:uid="{00000000-0005-0000-0000-00009B290000}"/>
    <cellStyle name="Normal 48 9 2" xfId="10615" xr:uid="{00000000-0005-0000-0000-00009C290000}"/>
    <cellStyle name="Normal 48 9_5h_Finance" xfId="6616" xr:uid="{00000000-0005-0000-0000-00009D290000}"/>
    <cellStyle name="Normal 48_5h_Finance" xfId="6557" xr:uid="{00000000-0005-0000-0000-00009E290000}"/>
    <cellStyle name="Normal 49" xfId="53" xr:uid="{00000000-0005-0000-0000-00009F290000}"/>
    <cellStyle name="Normal 49 10" xfId="4356" xr:uid="{00000000-0005-0000-0000-0000A0290000}"/>
    <cellStyle name="Normal 49 10 2" xfId="12523" xr:uid="{00000000-0005-0000-0000-0000A1290000}"/>
    <cellStyle name="Normal 49 10_5h_Finance" xfId="6618" xr:uid="{00000000-0005-0000-0000-0000A2290000}"/>
    <cellStyle name="Normal 49 11" xfId="8579" xr:uid="{00000000-0005-0000-0000-0000A3290000}"/>
    <cellStyle name="Normal 49 12" xfId="12671" xr:uid="{00000000-0005-0000-0000-0000A4290000}"/>
    <cellStyle name="Normal 49 13" xfId="12957" xr:uid="{00000000-0005-0000-0000-0000A5290000}"/>
    <cellStyle name="Normal 49 14" xfId="12921" xr:uid="{00000000-0005-0000-0000-0000A6290000}"/>
    <cellStyle name="Normal 49 15" xfId="18235" xr:uid="{00000000-0005-0000-0000-0000A7290000}"/>
    <cellStyle name="Normal 49 16" xfId="325" xr:uid="{00000000-0005-0000-0000-0000A8290000}"/>
    <cellStyle name="Normal 49 2" xfId="121" xr:uid="{00000000-0005-0000-0000-0000A9290000}"/>
    <cellStyle name="Normal 49 2 10" xfId="8647" xr:uid="{00000000-0005-0000-0000-0000AA290000}"/>
    <cellStyle name="Normal 49 2 11" xfId="12739" xr:uid="{00000000-0005-0000-0000-0000AB290000}"/>
    <cellStyle name="Normal 49 2 12" xfId="18303" xr:uid="{00000000-0005-0000-0000-0000AC290000}"/>
    <cellStyle name="Normal 49 2 13" xfId="394" xr:uid="{00000000-0005-0000-0000-0000AD290000}"/>
    <cellStyle name="Normal 49 2 2" xfId="257" xr:uid="{00000000-0005-0000-0000-0000AE290000}"/>
    <cellStyle name="Normal 49 2 2 10" xfId="16535" xr:uid="{00000000-0005-0000-0000-0000AF290000}"/>
    <cellStyle name="Normal 49 2 2 11" xfId="18439" xr:uid="{00000000-0005-0000-0000-0000B0290000}"/>
    <cellStyle name="Normal 49 2 2 12" xfId="668" xr:uid="{00000000-0005-0000-0000-0000B1290000}"/>
    <cellStyle name="Normal 49 2 2 2" xfId="1017" xr:uid="{00000000-0005-0000-0000-0000B2290000}"/>
    <cellStyle name="Normal 49 2 2 2 2" xfId="1839" xr:uid="{00000000-0005-0000-0000-0000B3290000}"/>
    <cellStyle name="Normal 49 2 2 2 2 2" xfId="3744" xr:uid="{00000000-0005-0000-0000-0000B4290000}"/>
    <cellStyle name="Normal 49 2 2 2 2 2 2" xfId="11911" xr:uid="{00000000-0005-0000-0000-0000B5290000}"/>
    <cellStyle name="Normal 49 2 2 2 2 2_5h_Finance" xfId="6623" xr:uid="{00000000-0005-0000-0000-0000B6290000}"/>
    <cellStyle name="Normal 49 2 2 2 2 3" xfId="10007" xr:uid="{00000000-0005-0000-0000-0000B7290000}"/>
    <cellStyle name="Normal 49 2 2 2 2 4" xfId="14033" xr:uid="{00000000-0005-0000-0000-0000B8290000}"/>
    <cellStyle name="Normal 49 2 2 2 2 5" xfId="15872" xr:uid="{00000000-0005-0000-0000-0000B9290000}"/>
    <cellStyle name="Normal 49 2 2 2 2 6" xfId="17623" xr:uid="{00000000-0005-0000-0000-0000BA290000}"/>
    <cellStyle name="Normal 49 2 2 2 2 7" xfId="19527" xr:uid="{00000000-0005-0000-0000-0000BB290000}"/>
    <cellStyle name="Normal 49 2 2 2 2_5h_Finance" xfId="6622" xr:uid="{00000000-0005-0000-0000-0000BC290000}"/>
    <cellStyle name="Normal 49 2 2 2 3" xfId="2928" xr:uid="{00000000-0005-0000-0000-0000BD290000}"/>
    <cellStyle name="Normal 49 2 2 2 3 2" xfId="11095" xr:uid="{00000000-0005-0000-0000-0000BE290000}"/>
    <cellStyle name="Normal 49 2 2 2 3_5h_Finance" xfId="6624" xr:uid="{00000000-0005-0000-0000-0000BF290000}"/>
    <cellStyle name="Normal 49 2 2 2 4" xfId="9191" xr:uid="{00000000-0005-0000-0000-0000C0290000}"/>
    <cellStyle name="Normal 49 2 2 2 5" xfId="13214" xr:uid="{00000000-0005-0000-0000-0000C1290000}"/>
    <cellStyle name="Normal 49 2 2 2 6" xfId="15052" xr:uid="{00000000-0005-0000-0000-0000C2290000}"/>
    <cellStyle name="Normal 49 2 2 2 7" xfId="16807" xr:uid="{00000000-0005-0000-0000-0000C3290000}"/>
    <cellStyle name="Normal 49 2 2 2 8" xfId="18711" xr:uid="{00000000-0005-0000-0000-0000C4290000}"/>
    <cellStyle name="Normal 49 2 2 2_5h_Finance" xfId="6621" xr:uid="{00000000-0005-0000-0000-0000C5290000}"/>
    <cellStyle name="Normal 49 2 2 3" xfId="1289" xr:uid="{00000000-0005-0000-0000-0000C6290000}"/>
    <cellStyle name="Normal 49 2 2 3 2" xfId="2111" xr:uid="{00000000-0005-0000-0000-0000C7290000}"/>
    <cellStyle name="Normal 49 2 2 3 2 2" xfId="4016" xr:uid="{00000000-0005-0000-0000-0000C8290000}"/>
    <cellStyle name="Normal 49 2 2 3 2 2 2" xfId="12183" xr:uid="{00000000-0005-0000-0000-0000C9290000}"/>
    <cellStyle name="Normal 49 2 2 3 2 2_5h_Finance" xfId="6627" xr:uid="{00000000-0005-0000-0000-0000CA290000}"/>
    <cellStyle name="Normal 49 2 2 3 2 3" xfId="10279" xr:uid="{00000000-0005-0000-0000-0000CB290000}"/>
    <cellStyle name="Normal 49 2 2 3 2 4" xfId="14305" xr:uid="{00000000-0005-0000-0000-0000CC290000}"/>
    <cellStyle name="Normal 49 2 2 3 2 5" xfId="16144" xr:uid="{00000000-0005-0000-0000-0000CD290000}"/>
    <cellStyle name="Normal 49 2 2 3 2 6" xfId="17895" xr:uid="{00000000-0005-0000-0000-0000CE290000}"/>
    <cellStyle name="Normal 49 2 2 3 2 7" xfId="19799" xr:uid="{00000000-0005-0000-0000-0000CF290000}"/>
    <cellStyle name="Normal 49 2 2 3 2_5h_Finance" xfId="6626" xr:uid="{00000000-0005-0000-0000-0000D0290000}"/>
    <cellStyle name="Normal 49 2 2 3 3" xfId="3200" xr:uid="{00000000-0005-0000-0000-0000D1290000}"/>
    <cellStyle name="Normal 49 2 2 3 3 2" xfId="11367" xr:uid="{00000000-0005-0000-0000-0000D2290000}"/>
    <cellStyle name="Normal 49 2 2 3 3_5h_Finance" xfId="6628" xr:uid="{00000000-0005-0000-0000-0000D3290000}"/>
    <cellStyle name="Normal 49 2 2 3 4" xfId="9463" xr:uid="{00000000-0005-0000-0000-0000D4290000}"/>
    <cellStyle name="Normal 49 2 2 3 5" xfId="13486" xr:uid="{00000000-0005-0000-0000-0000D5290000}"/>
    <cellStyle name="Normal 49 2 2 3 6" xfId="15324" xr:uid="{00000000-0005-0000-0000-0000D6290000}"/>
    <cellStyle name="Normal 49 2 2 3 7" xfId="17079" xr:uid="{00000000-0005-0000-0000-0000D7290000}"/>
    <cellStyle name="Normal 49 2 2 3 8" xfId="18983" xr:uid="{00000000-0005-0000-0000-0000D8290000}"/>
    <cellStyle name="Normal 49 2 2 3_5h_Finance" xfId="6625" xr:uid="{00000000-0005-0000-0000-0000D9290000}"/>
    <cellStyle name="Normal 49 2 2 4" xfId="1561" xr:uid="{00000000-0005-0000-0000-0000DA290000}"/>
    <cellStyle name="Normal 49 2 2 4 2" xfId="3472" xr:uid="{00000000-0005-0000-0000-0000DB290000}"/>
    <cellStyle name="Normal 49 2 2 4 2 2" xfId="11639" xr:uid="{00000000-0005-0000-0000-0000DC290000}"/>
    <cellStyle name="Normal 49 2 2 4 2_5h_Finance" xfId="6630" xr:uid="{00000000-0005-0000-0000-0000DD290000}"/>
    <cellStyle name="Normal 49 2 2 4 3" xfId="9735" xr:uid="{00000000-0005-0000-0000-0000DE290000}"/>
    <cellStyle name="Normal 49 2 2 4 4" xfId="13758" xr:uid="{00000000-0005-0000-0000-0000DF290000}"/>
    <cellStyle name="Normal 49 2 2 4 5" xfId="15596" xr:uid="{00000000-0005-0000-0000-0000E0290000}"/>
    <cellStyle name="Normal 49 2 2 4 6" xfId="17351" xr:uid="{00000000-0005-0000-0000-0000E1290000}"/>
    <cellStyle name="Normal 49 2 2 4 7" xfId="19255" xr:uid="{00000000-0005-0000-0000-0000E2290000}"/>
    <cellStyle name="Normal 49 2 2 4_5h_Finance" xfId="6629" xr:uid="{00000000-0005-0000-0000-0000E3290000}"/>
    <cellStyle name="Normal 49 2 2 5" xfId="2384" xr:uid="{00000000-0005-0000-0000-0000E4290000}"/>
    <cellStyle name="Normal 49 2 2 5 2" xfId="4288" xr:uid="{00000000-0005-0000-0000-0000E5290000}"/>
    <cellStyle name="Normal 49 2 2 5 2 2" xfId="12455" xr:uid="{00000000-0005-0000-0000-0000E6290000}"/>
    <cellStyle name="Normal 49 2 2 5 2_5h_Finance" xfId="6632" xr:uid="{00000000-0005-0000-0000-0000E7290000}"/>
    <cellStyle name="Normal 49 2 2 5 3" xfId="10551" xr:uid="{00000000-0005-0000-0000-0000E8290000}"/>
    <cellStyle name="Normal 49 2 2 5 4" xfId="14577" xr:uid="{00000000-0005-0000-0000-0000E9290000}"/>
    <cellStyle name="Normal 49 2 2 5 5" xfId="16417" xr:uid="{00000000-0005-0000-0000-0000EA290000}"/>
    <cellStyle name="Normal 49 2 2 5 6" xfId="18167" xr:uid="{00000000-0005-0000-0000-0000EB290000}"/>
    <cellStyle name="Normal 49 2 2 5 7" xfId="20071" xr:uid="{00000000-0005-0000-0000-0000EC290000}"/>
    <cellStyle name="Normal 49 2 2 5_5h_Finance" xfId="6631" xr:uid="{00000000-0005-0000-0000-0000ED290000}"/>
    <cellStyle name="Normal 49 2 2 6" xfId="2656" xr:uid="{00000000-0005-0000-0000-0000EE290000}"/>
    <cellStyle name="Normal 49 2 2 6 2" xfId="10823" xr:uid="{00000000-0005-0000-0000-0000EF290000}"/>
    <cellStyle name="Normal 49 2 2 6_5h_Finance" xfId="6633" xr:uid="{00000000-0005-0000-0000-0000F0290000}"/>
    <cellStyle name="Normal 49 2 2 7" xfId="8919" xr:uid="{00000000-0005-0000-0000-0000F1290000}"/>
    <cellStyle name="Normal 49 2 2 8" xfId="12876" xr:uid="{00000000-0005-0000-0000-0000F2290000}"/>
    <cellStyle name="Normal 49 2 2 9" xfId="14762" xr:uid="{00000000-0005-0000-0000-0000F3290000}"/>
    <cellStyle name="Normal 49 2 2_5h_Finance" xfId="6620" xr:uid="{00000000-0005-0000-0000-0000F4290000}"/>
    <cellStyle name="Normal 49 2 3" xfId="881" xr:uid="{00000000-0005-0000-0000-0000F5290000}"/>
    <cellStyle name="Normal 49 2 3 2" xfId="1703" xr:uid="{00000000-0005-0000-0000-0000F6290000}"/>
    <cellStyle name="Normal 49 2 3 2 2" xfId="3608" xr:uid="{00000000-0005-0000-0000-0000F7290000}"/>
    <cellStyle name="Normal 49 2 3 2 2 2" xfId="11775" xr:uid="{00000000-0005-0000-0000-0000F8290000}"/>
    <cellStyle name="Normal 49 2 3 2 2_5h_Finance" xfId="6636" xr:uid="{00000000-0005-0000-0000-0000F9290000}"/>
    <cellStyle name="Normal 49 2 3 2 3" xfId="9871" xr:uid="{00000000-0005-0000-0000-0000FA290000}"/>
    <cellStyle name="Normal 49 2 3 2 4" xfId="13897" xr:uid="{00000000-0005-0000-0000-0000FB290000}"/>
    <cellStyle name="Normal 49 2 3 2 5" xfId="15736" xr:uid="{00000000-0005-0000-0000-0000FC290000}"/>
    <cellStyle name="Normal 49 2 3 2 6" xfId="17487" xr:uid="{00000000-0005-0000-0000-0000FD290000}"/>
    <cellStyle name="Normal 49 2 3 2 7" xfId="19391" xr:uid="{00000000-0005-0000-0000-0000FE290000}"/>
    <cellStyle name="Normal 49 2 3 2_5h_Finance" xfId="6635" xr:uid="{00000000-0005-0000-0000-0000FF290000}"/>
    <cellStyle name="Normal 49 2 3 3" xfId="2792" xr:uid="{00000000-0005-0000-0000-0000002A0000}"/>
    <cellStyle name="Normal 49 2 3 3 2" xfId="10959" xr:uid="{00000000-0005-0000-0000-0000012A0000}"/>
    <cellStyle name="Normal 49 2 3 3_5h_Finance" xfId="6637" xr:uid="{00000000-0005-0000-0000-0000022A0000}"/>
    <cellStyle name="Normal 49 2 3 4" xfId="9055" xr:uid="{00000000-0005-0000-0000-0000032A0000}"/>
    <cellStyle name="Normal 49 2 3 5" xfId="13078" xr:uid="{00000000-0005-0000-0000-0000042A0000}"/>
    <cellStyle name="Normal 49 2 3 6" xfId="14916" xr:uid="{00000000-0005-0000-0000-0000052A0000}"/>
    <cellStyle name="Normal 49 2 3 7" xfId="16671" xr:uid="{00000000-0005-0000-0000-0000062A0000}"/>
    <cellStyle name="Normal 49 2 3 8" xfId="18575" xr:uid="{00000000-0005-0000-0000-0000072A0000}"/>
    <cellStyle name="Normal 49 2 3_5h_Finance" xfId="6634" xr:uid="{00000000-0005-0000-0000-0000082A0000}"/>
    <cellStyle name="Normal 49 2 4" xfId="1153" xr:uid="{00000000-0005-0000-0000-0000092A0000}"/>
    <cellStyle name="Normal 49 2 4 2" xfId="1975" xr:uid="{00000000-0005-0000-0000-00000A2A0000}"/>
    <cellStyle name="Normal 49 2 4 2 2" xfId="3880" xr:uid="{00000000-0005-0000-0000-00000B2A0000}"/>
    <cellStyle name="Normal 49 2 4 2 2 2" xfId="12047" xr:uid="{00000000-0005-0000-0000-00000C2A0000}"/>
    <cellStyle name="Normal 49 2 4 2 2_5h_Finance" xfId="6640" xr:uid="{00000000-0005-0000-0000-00000D2A0000}"/>
    <cellStyle name="Normal 49 2 4 2 3" xfId="10143" xr:uid="{00000000-0005-0000-0000-00000E2A0000}"/>
    <cellStyle name="Normal 49 2 4 2 4" xfId="14169" xr:uid="{00000000-0005-0000-0000-00000F2A0000}"/>
    <cellStyle name="Normal 49 2 4 2 5" xfId="16008" xr:uid="{00000000-0005-0000-0000-0000102A0000}"/>
    <cellStyle name="Normal 49 2 4 2 6" xfId="17759" xr:uid="{00000000-0005-0000-0000-0000112A0000}"/>
    <cellStyle name="Normal 49 2 4 2 7" xfId="19663" xr:uid="{00000000-0005-0000-0000-0000122A0000}"/>
    <cellStyle name="Normal 49 2 4 2_5h_Finance" xfId="6639" xr:uid="{00000000-0005-0000-0000-0000132A0000}"/>
    <cellStyle name="Normal 49 2 4 3" xfId="3064" xr:uid="{00000000-0005-0000-0000-0000142A0000}"/>
    <cellStyle name="Normal 49 2 4 3 2" xfId="11231" xr:uid="{00000000-0005-0000-0000-0000152A0000}"/>
    <cellStyle name="Normal 49 2 4 3_5h_Finance" xfId="6641" xr:uid="{00000000-0005-0000-0000-0000162A0000}"/>
    <cellStyle name="Normal 49 2 4 4" xfId="9327" xr:uid="{00000000-0005-0000-0000-0000172A0000}"/>
    <cellStyle name="Normal 49 2 4 5" xfId="13350" xr:uid="{00000000-0005-0000-0000-0000182A0000}"/>
    <cellStyle name="Normal 49 2 4 6" xfId="15188" xr:uid="{00000000-0005-0000-0000-0000192A0000}"/>
    <cellStyle name="Normal 49 2 4 7" xfId="16943" xr:uid="{00000000-0005-0000-0000-00001A2A0000}"/>
    <cellStyle name="Normal 49 2 4 8" xfId="18847" xr:uid="{00000000-0005-0000-0000-00001B2A0000}"/>
    <cellStyle name="Normal 49 2 4_5h_Finance" xfId="6638" xr:uid="{00000000-0005-0000-0000-00001C2A0000}"/>
    <cellStyle name="Normal 49 2 5" xfId="1425" xr:uid="{00000000-0005-0000-0000-00001D2A0000}"/>
    <cellStyle name="Normal 49 2 5 2" xfId="3336" xr:uid="{00000000-0005-0000-0000-00001E2A0000}"/>
    <cellStyle name="Normal 49 2 5 2 2" xfId="11503" xr:uid="{00000000-0005-0000-0000-00001F2A0000}"/>
    <cellStyle name="Normal 49 2 5 2_5h_Finance" xfId="6643" xr:uid="{00000000-0005-0000-0000-0000202A0000}"/>
    <cellStyle name="Normal 49 2 5 3" xfId="9599" xr:uid="{00000000-0005-0000-0000-0000212A0000}"/>
    <cellStyle name="Normal 49 2 5 4" xfId="13622" xr:uid="{00000000-0005-0000-0000-0000222A0000}"/>
    <cellStyle name="Normal 49 2 5 5" xfId="15460" xr:uid="{00000000-0005-0000-0000-0000232A0000}"/>
    <cellStyle name="Normal 49 2 5 6" xfId="17215" xr:uid="{00000000-0005-0000-0000-0000242A0000}"/>
    <cellStyle name="Normal 49 2 5 7" xfId="19119" xr:uid="{00000000-0005-0000-0000-0000252A0000}"/>
    <cellStyle name="Normal 49 2 5_5h_Finance" xfId="6642" xr:uid="{00000000-0005-0000-0000-0000262A0000}"/>
    <cellStyle name="Normal 49 2 6" xfId="2248" xr:uid="{00000000-0005-0000-0000-0000272A0000}"/>
    <cellStyle name="Normal 49 2 6 2" xfId="4152" xr:uid="{00000000-0005-0000-0000-0000282A0000}"/>
    <cellStyle name="Normal 49 2 6 2 2" xfId="12319" xr:uid="{00000000-0005-0000-0000-0000292A0000}"/>
    <cellStyle name="Normal 49 2 6 2_5h_Finance" xfId="6645" xr:uid="{00000000-0005-0000-0000-00002A2A0000}"/>
    <cellStyle name="Normal 49 2 6 3" xfId="10415" xr:uid="{00000000-0005-0000-0000-00002B2A0000}"/>
    <cellStyle name="Normal 49 2 6 4" xfId="14441" xr:uid="{00000000-0005-0000-0000-00002C2A0000}"/>
    <cellStyle name="Normal 49 2 6 5" xfId="16281" xr:uid="{00000000-0005-0000-0000-00002D2A0000}"/>
    <cellStyle name="Normal 49 2 6 6" xfId="18031" xr:uid="{00000000-0005-0000-0000-00002E2A0000}"/>
    <cellStyle name="Normal 49 2 6 7" xfId="19935" xr:uid="{00000000-0005-0000-0000-00002F2A0000}"/>
    <cellStyle name="Normal 49 2 6_5h_Finance" xfId="6644" xr:uid="{00000000-0005-0000-0000-0000302A0000}"/>
    <cellStyle name="Normal 49 2 7" xfId="532" xr:uid="{00000000-0005-0000-0000-0000312A0000}"/>
    <cellStyle name="Normal 49 2 7 2" xfId="8783" xr:uid="{00000000-0005-0000-0000-0000322A0000}"/>
    <cellStyle name="Normal 49 2 7_5h_Finance" xfId="6646" xr:uid="{00000000-0005-0000-0000-0000332A0000}"/>
    <cellStyle name="Normal 49 2 8" xfId="2520" xr:uid="{00000000-0005-0000-0000-0000342A0000}"/>
    <cellStyle name="Normal 49 2 8 2" xfId="10687" xr:uid="{00000000-0005-0000-0000-0000352A0000}"/>
    <cellStyle name="Normal 49 2 8_5h_Finance" xfId="6647" xr:uid="{00000000-0005-0000-0000-0000362A0000}"/>
    <cellStyle name="Normal 49 2 9" xfId="4424" xr:uid="{00000000-0005-0000-0000-0000372A0000}"/>
    <cellStyle name="Normal 49 2 9 2" xfId="12591" xr:uid="{00000000-0005-0000-0000-0000382A0000}"/>
    <cellStyle name="Normal 49 2 9_5h_Finance" xfId="6648" xr:uid="{00000000-0005-0000-0000-0000392A0000}"/>
    <cellStyle name="Normal 49 2_5h_Finance" xfId="6619" xr:uid="{00000000-0005-0000-0000-00003A2A0000}"/>
    <cellStyle name="Normal 49 3" xfId="189" xr:uid="{00000000-0005-0000-0000-00003B2A0000}"/>
    <cellStyle name="Normal 49 3 10" xfId="16467" xr:uid="{00000000-0005-0000-0000-00003C2A0000}"/>
    <cellStyle name="Normal 49 3 11" xfId="18371" xr:uid="{00000000-0005-0000-0000-00003D2A0000}"/>
    <cellStyle name="Normal 49 3 12" xfId="600" xr:uid="{00000000-0005-0000-0000-00003E2A0000}"/>
    <cellStyle name="Normal 49 3 2" xfId="949" xr:uid="{00000000-0005-0000-0000-00003F2A0000}"/>
    <cellStyle name="Normal 49 3 2 2" xfId="1771" xr:uid="{00000000-0005-0000-0000-0000402A0000}"/>
    <cellStyle name="Normal 49 3 2 2 2" xfId="3676" xr:uid="{00000000-0005-0000-0000-0000412A0000}"/>
    <cellStyle name="Normal 49 3 2 2 2 2" xfId="11843" xr:uid="{00000000-0005-0000-0000-0000422A0000}"/>
    <cellStyle name="Normal 49 3 2 2 2_5h_Finance" xfId="6652" xr:uid="{00000000-0005-0000-0000-0000432A0000}"/>
    <cellStyle name="Normal 49 3 2 2 3" xfId="9939" xr:uid="{00000000-0005-0000-0000-0000442A0000}"/>
    <cellStyle name="Normal 49 3 2 2 4" xfId="13965" xr:uid="{00000000-0005-0000-0000-0000452A0000}"/>
    <cellStyle name="Normal 49 3 2 2 5" xfId="15804" xr:uid="{00000000-0005-0000-0000-0000462A0000}"/>
    <cellStyle name="Normal 49 3 2 2 6" xfId="17555" xr:uid="{00000000-0005-0000-0000-0000472A0000}"/>
    <cellStyle name="Normal 49 3 2 2 7" xfId="19459" xr:uid="{00000000-0005-0000-0000-0000482A0000}"/>
    <cellStyle name="Normal 49 3 2 2_5h_Finance" xfId="6651" xr:uid="{00000000-0005-0000-0000-0000492A0000}"/>
    <cellStyle name="Normal 49 3 2 3" xfId="2860" xr:uid="{00000000-0005-0000-0000-00004A2A0000}"/>
    <cellStyle name="Normal 49 3 2 3 2" xfId="11027" xr:uid="{00000000-0005-0000-0000-00004B2A0000}"/>
    <cellStyle name="Normal 49 3 2 3_5h_Finance" xfId="6653" xr:uid="{00000000-0005-0000-0000-00004C2A0000}"/>
    <cellStyle name="Normal 49 3 2 4" xfId="9123" xr:uid="{00000000-0005-0000-0000-00004D2A0000}"/>
    <cellStyle name="Normal 49 3 2 5" xfId="13146" xr:uid="{00000000-0005-0000-0000-00004E2A0000}"/>
    <cellStyle name="Normal 49 3 2 6" xfId="14984" xr:uid="{00000000-0005-0000-0000-00004F2A0000}"/>
    <cellStyle name="Normal 49 3 2 7" xfId="16739" xr:uid="{00000000-0005-0000-0000-0000502A0000}"/>
    <cellStyle name="Normal 49 3 2 8" xfId="18643" xr:uid="{00000000-0005-0000-0000-0000512A0000}"/>
    <cellStyle name="Normal 49 3 2_5h_Finance" xfId="6650" xr:uid="{00000000-0005-0000-0000-0000522A0000}"/>
    <cellStyle name="Normal 49 3 3" xfId="1221" xr:uid="{00000000-0005-0000-0000-0000532A0000}"/>
    <cellStyle name="Normal 49 3 3 2" xfId="2043" xr:uid="{00000000-0005-0000-0000-0000542A0000}"/>
    <cellStyle name="Normal 49 3 3 2 2" xfId="3948" xr:uid="{00000000-0005-0000-0000-0000552A0000}"/>
    <cellStyle name="Normal 49 3 3 2 2 2" xfId="12115" xr:uid="{00000000-0005-0000-0000-0000562A0000}"/>
    <cellStyle name="Normal 49 3 3 2 2_5h_Finance" xfId="6656" xr:uid="{00000000-0005-0000-0000-0000572A0000}"/>
    <cellStyle name="Normal 49 3 3 2 3" xfId="10211" xr:uid="{00000000-0005-0000-0000-0000582A0000}"/>
    <cellStyle name="Normal 49 3 3 2 4" xfId="14237" xr:uid="{00000000-0005-0000-0000-0000592A0000}"/>
    <cellStyle name="Normal 49 3 3 2 5" xfId="16076" xr:uid="{00000000-0005-0000-0000-00005A2A0000}"/>
    <cellStyle name="Normal 49 3 3 2 6" xfId="17827" xr:uid="{00000000-0005-0000-0000-00005B2A0000}"/>
    <cellStyle name="Normal 49 3 3 2 7" xfId="19731" xr:uid="{00000000-0005-0000-0000-00005C2A0000}"/>
    <cellStyle name="Normal 49 3 3 2_5h_Finance" xfId="6655" xr:uid="{00000000-0005-0000-0000-00005D2A0000}"/>
    <cellStyle name="Normal 49 3 3 3" xfId="3132" xr:uid="{00000000-0005-0000-0000-00005E2A0000}"/>
    <cellStyle name="Normal 49 3 3 3 2" xfId="11299" xr:uid="{00000000-0005-0000-0000-00005F2A0000}"/>
    <cellStyle name="Normal 49 3 3 3_5h_Finance" xfId="6657" xr:uid="{00000000-0005-0000-0000-0000602A0000}"/>
    <cellStyle name="Normal 49 3 3 4" xfId="9395" xr:uid="{00000000-0005-0000-0000-0000612A0000}"/>
    <cellStyle name="Normal 49 3 3 5" xfId="13418" xr:uid="{00000000-0005-0000-0000-0000622A0000}"/>
    <cellStyle name="Normal 49 3 3 6" xfId="15256" xr:uid="{00000000-0005-0000-0000-0000632A0000}"/>
    <cellStyle name="Normal 49 3 3 7" xfId="17011" xr:uid="{00000000-0005-0000-0000-0000642A0000}"/>
    <cellStyle name="Normal 49 3 3 8" xfId="18915" xr:uid="{00000000-0005-0000-0000-0000652A0000}"/>
    <cellStyle name="Normal 49 3 3_5h_Finance" xfId="6654" xr:uid="{00000000-0005-0000-0000-0000662A0000}"/>
    <cellStyle name="Normal 49 3 4" xfId="1493" xr:uid="{00000000-0005-0000-0000-0000672A0000}"/>
    <cellStyle name="Normal 49 3 4 2" xfId="3404" xr:uid="{00000000-0005-0000-0000-0000682A0000}"/>
    <cellStyle name="Normal 49 3 4 2 2" xfId="11571" xr:uid="{00000000-0005-0000-0000-0000692A0000}"/>
    <cellStyle name="Normal 49 3 4 2_5h_Finance" xfId="6659" xr:uid="{00000000-0005-0000-0000-00006A2A0000}"/>
    <cellStyle name="Normal 49 3 4 3" xfId="9667" xr:uid="{00000000-0005-0000-0000-00006B2A0000}"/>
    <cellStyle name="Normal 49 3 4 4" xfId="13690" xr:uid="{00000000-0005-0000-0000-00006C2A0000}"/>
    <cellStyle name="Normal 49 3 4 5" xfId="15528" xr:uid="{00000000-0005-0000-0000-00006D2A0000}"/>
    <cellStyle name="Normal 49 3 4 6" xfId="17283" xr:uid="{00000000-0005-0000-0000-00006E2A0000}"/>
    <cellStyle name="Normal 49 3 4 7" xfId="19187" xr:uid="{00000000-0005-0000-0000-00006F2A0000}"/>
    <cellStyle name="Normal 49 3 4_5h_Finance" xfId="6658" xr:uid="{00000000-0005-0000-0000-0000702A0000}"/>
    <cellStyle name="Normal 49 3 5" xfId="2316" xr:uid="{00000000-0005-0000-0000-0000712A0000}"/>
    <cellStyle name="Normal 49 3 5 2" xfId="4220" xr:uid="{00000000-0005-0000-0000-0000722A0000}"/>
    <cellStyle name="Normal 49 3 5 2 2" xfId="12387" xr:uid="{00000000-0005-0000-0000-0000732A0000}"/>
    <cellStyle name="Normal 49 3 5 2_5h_Finance" xfId="6661" xr:uid="{00000000-0005-0000-0000-0000742A0000}"/>
    <cellStyle name="Normal 49 3 5 3" xfId="10483" xr:uid="{00000000-0005-0000-0000-0000752A0000}"/>
    <cellStyle name="Normal 49 3 5 4" xfId="14509" xr:uid="{00000000-0005-0000-0000-0000762A0000}"/>
    <cellStyle name="Normal 49 3 5 5" xfId="16349" xr:uid="{00000000-0005-0000-0000-0000772A0000}"/>
    <cellStyle name="Normal 49 3 5 6" xfId="18099" xr:uid="{00000000-0005-0000-0000-0000782A0000}"/>
    <cellStyle name="Normal 49 3 5 7" xfId="20003" xr:uid="{00000000-0005-0000-0000-0000792A0000}"/>
    <cellStyle name="Normal 49 3 5_5h_Finance" xfId="6660" xr:uid="{00000000-0005-0000-0000-00007A2A0000}"/>
    <cellStyle name="Normal 49 3 6" xfId="2588" xr:uid="{00000000-0005-0000-0000-00007B2A0000}"/>
    <cellStyle name="Normal 49 3 6 2" xfId="10755" xr:uid="{00000000-0005-0000-0000-00007C2A0000}"/>
    <cellStyle name="Normal 49 3 6_5h_Finance" xfId="6662" xr:uid="{00000000-0005-0000-0000-00007D2A0000}"/>
    <cellStyle name="Normal 49 3 7" xfId="8851" xr:uid="{00000000-0005-0000-0000-00007E2A0000}"/>
    <cellStyle name="Normal 49 3 8" xfId="12808" xr:uid="{00000000-0005-0000-0000-00007F2A0000}"/>
    <cellStyle name="Normal 49 3 9" xfId="14694" xr:uid="{00000000-0005-0000-0000-0000802A0000}"/>
    <cellStyle name="Normal 49 3_5h_Finance" xfId="6649" xr:uid="{00000000-0005-0000-0000-0000812A0000}"/>
    <cellStyle name="Normal 49 4" xfId="813" xr:uid="{00000000-0005-0000-0000-0000822A0000}"/>
    <cellStyle name="Normal 49 4 2" xfId="1635" xr:uid="{00000000-0005-0000-0000-0000832A0000}"/>
    <cellStyle name="Normal 49 4 2 2" xfId="3540" xr:uid="{00000000-0005-0000-0000-0000842A0000}"/>
    <cellStyle name="Normal 49 4 2 2 2" xfId="11707" xr:uid="{00000000-0005-0000-0000-0000852A0000}"/>
    <cellStyle name="Normal 49 4 2 2_5h_Finance" xfId="6665" xr:uid="{00000000-0005-0000-0000-0000862A0000}"/>
    <cellStyle name="Normal 49 4 2 3" xfId="9803" xr:uid="{00000000-0005-0000-0000-0000872A0000}"/>
    <cellStyle name="Normal 49 4 2 4" xfId="13829" xr:uid="{00000000-0005-0000-0000-0000882A0000}"/>
    <cellStyle name="Normal 49 4 2 5" xfId="15668" xr:uid="{00000000-0005-0000-0000-0000892A0000}"/>
    <cellStyle name="Normal 49 4 2 6" xfId="17419" xr:uid="{00000000-0005-0000-0000-00008A2A0000}"/>
    <cellStyle name="Normal 49 4 2 7" xfId="19323" xr:uid="{00000000-0005-0000-0000-00008B2A0000}"/>
    <cellStyle name="Normal 49 4 2_5h_Finance" xfId="6664" xr:uid="{00000000-0005-0000-0000-00008C2A0000}"/>
    <cellStyle name="Normal 49 4 3" xfId="2724" xr:uid="{00000000-0005-0000-0000-00008D2A0000}"/>
    <cellStyle name="Normal 49 4 3 2" xfId="10891" xr:uid="{00000000-0005-0000-0000-00008E2A0000}"/>
    <cellStyle name="Normal 49 4 3_5h_Finance" xfId="6666" xr:uid="{00000000-0005-0000-0000-00008F2A0000}"/>
    <cellStyle name="Normal 49 4 4" xfId="8987" xr:uid="{00000000-0005-0000-0000-0000902A0000}"/>
    <cellStyle name="Normal 49 4 5" xfId="13010" xr:uid="{00000000-0005-0000-0000-0000912A0000}"/>
    <cellStyle name="Normal 49 4 6" xfId="14848" xr:uid="{00000000-0005-0000-0000-0000922A0000}"/>
    <cellStyle name="Normal 49 4 7" xfId="16603" xr:uid="{00000000-0005-0000-0000-0000932A0000}"/>
    <cellStyle name="Normal 49 4 8" xfId="18507" xr:uid="{00000000-0005-0000-0000-0000942A0000}"/>
    <cellStyle name="Normal 49 4_5h_Finance" xfId="6663" xr:uid="{00000000-0005-0000-0000-0000952A0000}"/>
    <cellStyle name="Normal 49 5" xfId="1085" xr:uid="{00000000-0005-0000-0000-0000962A0000}"/>
    <cellStyle name="Normal 49 5 2" xfId="1907" xr:uid="{00000000-0005-0000-0000-0000972A0000}"/>
    <cellStyle name="Normal 49 5 2 2" xfId="3812" xr:uid="{00000000-0005-0000-0000-0000982A0000}"/>
    <cellStyle name="Normal 49 5 2 2 2" xfId="11979" xr:uid="{00000000-0005-0000-0000-0000992A0000}"/>
    <cellStyle name="Normal 49 5 2 2_5h_Finance" xfId="6669" xr:uid="{00000000-0005-0000-0000-00009A2A0000}"/>
    <cellStyle name="Normal 49 5 2 3" xfId="10075" xr:uid="{00000000-0005-0000-0000-00009B2A0000}"/>
    <cellStyle name="Normal 49 5 2 4" xfId="14101" xr:uid="{00000000-0005-0000-0000-00009C2A0000}"/>
    <cellStyle name="Normal 49 5 2 5" xfId="15940" xr:uid="{00000000-0005-0000-0000-00009D2A0000}"/>
    <cellStyle name="Normal 49 5 2 6" xfId="17691" xr:uid="{00000000-0005-0000-0000-00009E2A0000}"/>
    <cellStyle name="Normal 49 5 2 7" xfId="19595" xr:uid="{00000000-0005-0000-0000-00009F2A0000}"/>
    <cellStyle name="Normal 49 5 2_5h_Finance" xfId="6668" xr:uid="{00000000-0005-0000-0000-0000A02A0000}"/>
    <cellStyle name="Normal 49 5 3" xfId="2996" xr:uid="{00000000-0005-0000-0000-0000A12A0000}"/>
    <cellStyle name="Normal 49 5 3 2" xfId="11163" xr:uid="{00000000-0005-0000-0000-0000A22A0000}"/>
    <cellStyle name="Normal 49 5 3_5h_Finance" xfId="6670" xr:uid="{00000000-0005-0000-0000-0000A32A0000}"/>
    <cellStyle name="Normal 49 5 4" xfId="9259" xr:uid="{00000000-0005-0000-0000-0000A42A0000}"/>
    <cellStyle name="Normal 49 5 5" xfId="13282" xr:uid="{00000000-0005-0000-0000-0000A52A0000}"/>
    <cellStyle name="Normal 49 5 6" xfId="15120" xr:uid="{00000000-0005-0000-0000-0000A62A0000}"/>
    <cellStyle name="Normal 49 5 7" xfId="16875" xr:uid="{00000000-0005-0000-0000-0000A72A0000}"/>
    <cellStyle name="Normal 49 5 8" xfId="18779" xr:uid="{00000000-0005-0000-0000-0000A82A0000}"/>
    <cellStyle name="Normal 49 5_5h_Finance" xfId="6667" xr:uid="{00000000-0005-0000-0000-0000A92A0000}"/>
    <cellStyle name="Normal 49 6" xfId="1357" xr:uid="{00000000-0005-0000-0000-0000AA2A0000}"/>
    <cellStyle name="Normal 49 6 2" xfId="3268" xr:uid="{00000000-0005-0000-0000-0000AB2A0000}"/>
    <cellStyle name="Normal 49 6 2 2" xfId="11435" xr:uid="{00000000-0005-0000-0000-0000AC2A0000}"/>
    <cellStyle name="Normal 49 6 2_5h_Finance" xfId="6672" xr:uid="{00000000-0005-0000-0000-0000AD2A0000}"/>
    <cellStyle name="Normal 49 6 3" xfId="9531" xr:uid="{00000000-0005-0000-0000-0000AE2A0000}"/>
    <cellStyle name="Normal 49 6 4" xfId="13554" xr:uid="{00000000-0005-0000-0000-0000AF2A0000}"/>
    <cellStyle name="Normal 49 6 5" xfId="15392" xr:uid="{00000000-0005-0000-0000-0000B02A0000}"/>
    <cellStyle name="Normal 49 6 6" xfId="17147" xr:uid="{00000000-0005-0000-0000-0000B12A0000}"/>
    <cellStyle name="Normal 49 6 7" xfId="19051" xr:uid="{00000000-0005-0000-0000-0000B22A0000}"/>
    <cellStyle name="Normal 49 6_5h_Finance" xfId="6671" xr:uid="{00000000-0005-0000-0000-0000B32A0000}"/>
    <cellStyle name="Normal 49 7" xfId="2180" xr:uid="{00000000-0005-0000-0000-0000B42A0000}"/>
    <cellStyle name="Normal 49 7 2" xfId="4084" xr:uid="{00000000-0005-0000-0000-0000B52A0000}"/>
    <cellStyle name="Normal 49 7 2 2" xfId="12251" xr:uid="{00000000-0005-0000-0000-0000B62A0000}"/>
    <cellStyle name="Normal 49 7 2_5h_Finance" xfId="6674" xr:uid="{00000000-0005-0000-0000-0000B72A0000}"/>
    <cellStyle name="Normal 49 7 3" xfId="10347" xr:uid="{00000000-0005-0000-0000-0000B82A0000}"/>
    <cellStyle name="Normal 49 7 4" xfId="14373" xr:uid="{00000000-0005-0000-0000-0000B92A0000}"/>
    <cellStyle name="Normal 49 7 5" xfId="16213" xr:uid="{00000000-0005-0000-0000-0000BA2A0000}"/>
    <cellStyle name="Normal 49 7 6" xfId="17963" xr:uid="{00000000-0005-0000-0000-0000BB2A0000}"/>
    <cellStyle name="Normal 49 7 7" xfId="19867" xr:uid="{00000000-0005-0000-0000-0000BC2A0000}"/>
    <cellStyle name="Normal 49 7_5h_Finance" xfId="6673" xr:uid="{00000000-0005-0000-0000-0000BD2A0000}"/>
    <cellStyle name="Normal 49 8" xfId="464" xr:uid="{00000000-0005-0000-0000-0000BE2A0000}"/>
    <cellStyle name="Normal 49 8 2" xfId="8715" xr:uid="{00000000-0005-0000-0000-0000BF2A0000}"/>
    <cellStyle name="Normal 49 8_5h_Finance" xfId="6675" xr:uid="{00000000-0005-0000-0000-0000C02A0000}"/>
    <cellStyle name="Normal 49 9" xfId="2452" xr:uid="{00000000-0005-0000-0000-0000C12A0000}"/>
    <cellStyle name="Normal 49 9 2" xfId="10619" xr:uid="{00000000-0005-0000-0000-0000C22A0000}"/>
    <cellStyle name="Normal 49 9_5h_Finance" xfId="6676" xr:uid="{00000000-0005-0000-0000-0000C32A0000}"/>
    <cellStyle name="Normal 49_5h_Finance" xfId="6617" xr:uid="{00000000-0005-0000-0000-0000C42A0000}"/>
    <cellStyle name="Normal 5" xfId="9" xr:uid="{00000000-0005-0000-0000-0000C52A0000}"/>
    <cellStyle name="Normal 50" xfId="42" xr:uid="{00000000-0005-0000-0000-0000C62A0000}"/>
    <cellStyle name="Normal 50 10" xfId="4345" xr:uid="{00000000-0005-0000-0000-0000C72A0000}"/>
    <cellStyle name="Normal 50 10 2" xfId="12512" xr:uid="{00000000-0005-0000-0000-0000C82A0000}"/>
    <cellStyle name="Normal 50 10_5h_Finance" xfId="6678" xr:uid="{00000000-0005-0000-0000-0000C92A0000}"/>
    <cellStyle name="Normal 50 11" xfId="8568" xr:uid="{00000000-0005-0000-0000-0000CA2A0000}"/>
    <cellStyle name="Normal 50 12" xfId="12660" xr:uid="{00000000-0005-0000-0000-0000CB2A0000}"/>
    <cellStyle name="Normal 50 13" xfId="12968" xr:uid="{00000000-0005-0000-0000-0000CC2A0000}"/>
    <cellStyle name="Normal 50 14" xfId="12920" xr:uid="{00000000-0005-0000-0000-0000CD2A0000}"/>
    <cellStyle name="Normal 50 15" xfId="18224" xr:uid="{00000000-0005-0000-0000-0000CE2A0000}"/>
    <cellStyle name="Normal 50 16" xfId="314" xr:uid="{00000000-0005-0000-0000-0000CF2A0000}"/>
    <cellStyle name="Normal 50 2" xfId="110" xr:uid="{00000000-0005-0000-0000-0000D02A0000}"/>
    <cellStyle name="Normal 50 2 10" xfId="8636" xr:uid="{00000000-0005-0000-0000-0000D12A0000}"/>
    <cellStyle name="Normal 50 2 11" xfId="12728" xr:uid="{00000000-0005-0000-0000-0000D22A0000}"/>
    <cellStyle name="Normal 50 2 12" xfId="18292" xr:uid="{00000000-0005-0000-0000-0000D32A0000}"/>
    <cellStyle name="Normal 50 2 13" xfId="383" xr:uid="{00000000-0005-0000-0000-0000D42A0000}"/>
    <cellStyle name="Normal 50 2 2" xfId="246" xr:uid="{00000000-0005-0000-0000-0000D52A0000}"/>
    <cellStyle name="Normal 50 2 2 10" xfId="16524" xr:uid="{00000000-0005-0000-0000-0000D62A0000}"/>
    <cellStyle name="Normal 50 2 2 11" xfId="18428" xr:uid="{00000000-0005-0000-0000-0000D72A0000}"/>
    <cellStyle name="Normal 50 2 2 12" xfId="657" xr:uid="{00000000-0005-0000-0000-0000D82A0000}"/>
    <cellStyle name="Normal 50 2 2 2" xfId="1006" xr:uid="{00000000-0005-0000-0000-0000D92A0000}"/>
    <cellStyle name="Normal 50 2 2 2 2" xfId="1828" xr:uid="{00000000-0005-0000-0000-0000DA2A0000}"/>
    <cellStyle name="Normal 50 2 2 2 2 2" xfId="3733" xr:uid="{00000000-0005-0000-0000-0000DB2A0000}"/>
    <cellStyle name="Normal 50 2 2 2 2 2 2" xfId="11900" xr:uid="{00000000-0005-0000-0000-0000DC2A0000}"/>
    <cellStyle name="Normal 50 2 2 2 2 2_5h_Finance" xfId="6683" xr:uid="{00000000-0005-0000-0000-0000DD2A0000}"/>
    <cellStyle name="Normal 50 2 2 2 2 3" xfId="9996" xr:uid="{00000000-0005-0000-0000-0000DE2A0000}"/>
    <cellStyle name="Normal 50 2 2 2 2 4" xfId="14022" xr:uid="{00000000-0005-0000-0000-0000DF2A0000}"/>
    <cellStyle name="Normal 50 2 2 2 2 5" xfId="15861" xr:uid="{00000000-0005-0000-0000-0000E02A0000}"/>
    <cellStyle name="Normal 50 2 2 2 2 6" xfId="17612" xr:uid="{00000000-0005-0000-0000-0000E12A0000}"/>
    <cellStyle name="Normal 50 2 2 2 2 7" xfId="19516" xr:uid="{00000000-0005-0000-0000-0000E22A0000}"/>
    <cellStyle name="Normal 50 2 2 2 2_5h_Finance" xfId="6682" xr:uid="{00000000-0005-0000-0000-0000E32A0000}"/>
    <cellStyle name="Normal 50 2 2 2 3" xfId="2917" xr:uid="{00000000-0005-0000-0000-0000E42A0000}"/>
    <cellStyle name="Normal 50 2 2 2 3 2" xfId="11084" xr:uid="{00000000-0005-0000-0000-0000E52A0000}"/>
    <cellStyle name="Normal 50 2 2 2 3_5h_Finance" xfId="6684" xr:uid="{00000000-0005-0000-0000-0000E62A0000}"/>
    <cellStyle name="Normal 50 2 2 2 4" xfId="9180" xr:uid="{00000000-0005-0000-0000-0000E72A0000}"/>
    <cellStyle name="Normal 50 2 2 2 5" xfId="13203" xr:uid="{00000000-0005-0000-0000-0000E82A0000}"/>
    <cellStyle name="Normal 50 2 2 2 6" xfId="15041" xr:uid="{00000000-0005-0000-0000-0000E92A0000}"/>
    <cellStyle name="Normal 50 2 2 2 7" xfId="16796" xr:uid="{00000000-0005-0000-0000-0000EA2A0000}"/>
    <cellStyle name="Normal 50 2 2 2 8" xfId="18700" xr:uid="{00000000-0005-0000-0000-0000EB2A0000}"/>
    <cellStyle name="Normal 50 2 2 2_5h_Finance" xfId="6681" xr:uid="{00000000-0005-0000-0000-0000EC2A0000}"/>
    <cellStyle name="Normal 50 2 2 3" xfId="1278" xr:uid="{00000000-0005-0000-0000-0000ED2A0000}"/>
    <cellStyle name="Normal 50 2 2 3 2" xfId="2100" xr:uid="{00000000-0005-0000-0000-0000EE2A0000}"/>
    <cellStyle name="Normal 50 2 2 3 2 2" xfId="4005" xr:uid="{00000000-0005-0000-0000-0000EF2A0000}"/>
    <cellStyle name="Normal 50 2 2 3 2 2 2" xfId="12172" xr:uid="{00000000-0005-0000-0000-0000F02A0000}"/>
    <cellStyle name="Normal 50 2 2 3 2 2_5h_Finance" xfId="6687" xr:uid="{00000000-0005-0000-0000-0000F12A0000}"/>
    <cellStyle name="Normal 50 2 2 3 2 3" xfId="10268" xr:uid="{00000000-0005-0000-0000-0000F22A0000}"/>
    <cellStyle name="Normal 50 2 2 3 2 4" xfId="14294" xr:uid="{00000000-0005-0000-0000-0000F32A0000}"/>
    <cellStyle name="Normal 50 2 2 3 2 5" xfId="16133" xr:uid="{00000000-0005-0000-0000-0000F42A0000}"/>
    <cellStyle name="Normal 50 2 2 3 2 6" xfId="17884" xr:uid="{00000000-0005-0000-0000-0000F52A0000}"/>
    <cellStyle name="Normal 50 2 2 3 2 7" xfId="19788" xr:uid="{00000000-0005-0000-0000-0000F62A0000}"/>
    <cellStyle name="Normal 50 2 2 3 2_5h_Finance" xfId="6686" xr:uid="{00000000-0005-0000-0000-0000F72A0000}"/>
    <cellStyle name="Normal 50 2 2 3 3" xfId="3189" xr:uid="{00000000-0005-0000-0000-0000F82A0000}"/>
    <cellStyle name="Normal 50 2 2 3 3 2" xfId="11356" xr:uid="{00000000-0005-0000-0000-0000F92A0000}"/>
    <cellStyle name="Normal 50 2 2 3 3_5h_Finance" xfId="6688" xr:uid="{00000000-0005-0000-0000-0000FA2A0000}"/>
    <cellStyle name="Normal 50 2 2 3 4" xfId="9452" xr:uid="{00000000-0005-0000-0000-0000FB2A0000}"/>
    <cellStyle name="Normal 50 2 2 3 5" xfId="13475" xr:uid="{00000000-0005-0000-0000-0000FC2A0000}"/>
    <cellStyle name="Normal 50 2 2 3 6" xfId="15313" xr:uid="{00000000-0005-0000-0000-0000FD2A0000}"/>
    <cellStyle name="Normal 50 2 2 3 7" xfId="17068" xr:uid="{00000000-0005-0000-0000-0000FE2A0000}"/>
    <cellStyle name="Normal 50 2 2 3 8" xfId="18972" xr:uid="{00000000-0005-0000-0000-0000FF2A0000}"/>
    <cellStyle name="Normal 50 2 2 3_5h_Finance" xfId="6685" xr:uid="{00000000-0005-0000-0000-0000002B0000}"/>
    <cellStyle name="Normal 50 2 2 4" xfId="1550" xr:uid="{00000000-0005-0000-0000-0000012B0000}"/>
    <cellStyle name="Normal 50 2 2 4 2" xfId="3461" xr:uid="{00000000-0005-0000-0000-0000022B0000}"/>
    <cellStyle name="Normal 50 2 2 4 2 2" xfId="11628" xr:uid="{00000000-0005-0000-0000-0000032B0000}"/>
    <cellStyle name="Normal 50 2 2 4 2_5h_Finance" xfId="6690" xr:uid="{00000000-0005-0000-0000-0000042B0000}"/>
    <cellStyle name="Normal 50 2 2 4 3" xfId="9724" xr:uid="{00000000-0005-0000-0000-0000052B0000}"/>
    <cellStyle name="Normal 50 2 2 4 4" xfId="13747" xr:uid="{00000000-0005-0000-0000-0000062B0000}"/>
    <cellStyle name="Normal 50 2 2 4 5" xfId="15585" xr:uid="{00000000-0005-0000-0000-0000072B0000}"/>
    <cellStyle name="Normal 50 2 2 4 6" xfId="17340" xr:uid="{00000000-0005-0000-0000-0000082B0000}"/>
    <cellStyle name="Normal 50 2 2 4 7" xfId="19244" xr:uid="{00000000-0005-0000-0000-0000092B0000}"/>
    <cellStyle name="Normal 50 2 2 4_5h_Finance" xfId="6689" xr:uid="{00000000-0005-0000-0000-00000A2B0000}"/>
    <cellStyle name="Normal 50 2 2 5" xfId="2373" xr:uid="{00000000-0005-0000-0000-00000B2B0000}"/>
    <cellStyle name="Normal 50 2 2 5 2" xfId="4277" xr:uid="{00000000-0005-0000-0000-00000C2B0000}"/>
    <cellStyle name="Normal 50 2 2 5 2 2" xfId="12444" xr:uid="{00000000-0005-0000-0000-00000D2B0000}"/>
    <cellStyle name="Normal 50 2 2 5 2_5h_Finance" xfId="6692" xr:uid="{00000000-0005-0000-0000-00000E2B0000}"/>
    <cellStyle name="Normal 50 2 2 5 3" xfId="10540" xr:uid="{00000000-0005-0000-0000-00000F2B0000}"/>
    <cellStyle name="Normal 50 2 2 5 4" xfId="14566" xr:uid="{00000000-0005-0000-0000-0000102B0000}"/>
    <cellStyle name="Normal 50 2 2 5 5" xfId="16406" xr:uid="{00000000-0005-0000-0000-0000112B0000}"/>
    <cellStyle name="Normal 50 2 2 5 6" xfId="18156" xr:uid="{00000000-0005-0000-0000-0000122B0000}"/>
    <cellStyle name="Normal 50 2 2 5 7" xfId="20060" xr:uid="{00000000-0005-0000-0000-0000132B0000}"/>
    <cellStyle name="Normal 50 2 2 5_5h_Finance" xfId="6691" xr:uid="{00000000-0005-0000-0000-0000142B0000}"/>
    <cellStyle name="Normal 50 2 2 6" xfId="2645" xr:uid="{00000000-0005-0000-0000-0000152B0000}"/>
    <cellStyle name="Normal 50 2 2 6 2" xfId="10812" xr:uid="{00000000-0005-0000-0000-0000162B0000}"/>
    <cellStyle name="Normal 50 2 2 6_5h_Finance" xfId="6693" xr:uid="{00000000-0005-0000-0000-0000172B0000}"/>
    <cellStyle name="Normal 50 2 2 7" xfId="8908" xr:uid="{00000000-0005-0000-0000-0000182B0000}"/>
    <cellStyle name="Normal 50 2 2 8" xfId="12865" xr:uid="{00000000-0005-0000-0000-0000192B0000}"/>
    <cellStyle name="Normal 50 2 2 9" xfId="14751" xr:uid="{00000000-0005-0000-0000-00001A2B0000}"/>
    <cellStyle name="Normal 50 2 2_5h_Finance" xfId="6680" xr:uid="{00000000-0005-0000-0000-00001B2B0000}"/>
    <cellStyle name="Normal 50 2 3" xfId="870" xr:uid="{00000000-0005-0000-0000-00001C2B0000}"/>
    <cellStyle name="Normal 50 2 3 2" xfId="1692" xr:uid="{00000000-0005-0000-0000-00001D2B0000}"/>
    <cellStyle name="Normal 50 2 3 2 2" xfId="3597" xr:uid="{00000000-0005-0000-0000-00001E2B0000}"/>
    <cellStyle name="Normal 50 2 3 2 2 2" xfId="11764" xr:uid="{00000000-0005-0000-0000-00001F2B0000}"/>
    <cellStyle name="Normal 50 2 3 2 2_5h_Finance" xfId="6696" xr:uid="{00000000-0005-0000-0000-0000202B0000}"/>
    <cellStyle name="Normal 50 2 3 2 3" xfId="9860" xr:uid="{00000000-0005-0000-0000-0000212B0000}"/>
    <cellStyle name="Normal 50 2 3 2 4" xfId="13886" xr:uid="{00000000-0005-0000-0000-0000222B0000}"/>
    <cellStyle name="Normal 50 2 3 2 5" xfId="15725" xr:uid="{00000000-0005-0000-0000-0000232B0000}"/>
    <cellStyle name="Normal 50 2 3 2 6" xfId="17476" xr:uid="{00000000-0005-0000-0000-0000242B0000}"/>
    <cellStyle name="Normal 50 2 3 2 7" xfId="19380" xr:uid="{00000000-0005-0000-0000-0000252B0000}"/>
    <cellStyle name="Normal 50 2 3 2_5h_Finance" xfId="6695" xr:uid="{00000000-0005-0000-0000-0000262B0000}"/>
    <cellStyle name="Normal 50 2 3 3" xfId="2781" xr:uid="{00000000-0005-0000-0000-0000272B0000}"/>
    <cellStyle name="Normal 50 2 3 3 2" xfId="10948" xr:uid="{00000000-0005-0000-0000-0000282B0000}"/>
    <cellStyle name="Normal 50 2 3 3_5h_Finance" xfId="6697" xr:uid="{00000000-0005-0000-0000-0000292B0000}"/>
    <cellStyle name="Normal 50 2 3 4" xfId="9044" xr:uid="{00000000-0005-0000-0000-00002A2B0000}"/>
    <cellStyle name="Normal 50 2 3 5" xfId="13067" xr:uid="{00000000-0005-0000-0000-00002B2B0000}"/>
    <cellStyle name="Normal 50 2 3 6" xfId="14905" xr:uid="{00000000-0005-0000-0000-00002C2B0000}"/>
    <cellStyle name="Normal 50 2 3 7" xfId="16660" xr:uid="{00000000-0005-0000-0000-00002D2B0000}"/>
    <cellStyle name="Normal 50 2 3 8" xfId="18564" xr:uid="{00000000-0005-0000-0000-00002E2B0000}"/>
    <cellStyle name="Normal 50 2 3_5h_Finance" xfId="6694" xr:uid="{00000000-0005-0000-0000-00002F2B0000}"/>
    <cellStyle name="Normal 50 2 4" xfId="1142" xr:uid="{00000000-0005-0000-0000-0000302B0000}"/>
    <cellStyle name="Normal 50 2 4 2" xfId="1964" xr:uid="{00000000-0005-0000-0000-0000312B0000}"/>
    <cellStyle name="Normal 50 2 4 2 2" xfId="3869" xr:uid="{00000000-0005-0000-0000-0000322B0000}"/>
    <cellStyle name="Normal 50 2 4 2 2 2" xfId="12036" xr:uid="{00000000-0005-0000-0000-0000332B0000}"/>
    <cellStyle name="Normal 50 2 4 2 2_5h_Finance" xfId="6700" xr:uid="{00000000-0005-0000-0000-0000342B0000}"/>
    <cellStyle name="Normal 50 2 4 2 3" xfId="10132" xr:uid="{00000000-0005-0000-0000-0000352B0000}"/>
    <cellStyle name="Normal 50 2 4 2 4" xfId="14158" xr:uid="{00000000-0005-0000-0000-0000362B0000}"/>
    <cellStyle name="Normal 50 2 4 2 5" xfId="15997" xr:uid="{00000000-0005-0000-0000-0000372B0000}"/>
    <cellStyle name="Normal 50 2 4 2 6" xfId="17748" xr:uid="{00000000-0005-0000-0000-0000382B0000}"/>
    <cellStyle name="Normal 50 2 4 2 7" xfId="19652" xr:uid="{00000000-0005-0000-0000-0000392B0000}"/>
    <cellStyle name="Normal 50 2 4 2_5h_Finance" xfId="6699" xr:uid="{00000000-0005-0000-0000-00003A2B0000}"/>
    <cellStyle name="Normal 50 2 4 3" xfId="3053" xr:uid="{00000000-0005-0000-0000-00003B2B0000}"/>
    <cellStyle name="Normal 50 2 4 3 2" xfId="11220" xr:uid="{00000000-0005-0000-0000-00003C2B0000}"/>
    <cellStyle name="Normal 50 2 4 3_5h_Finance" xfId="6701" xr:uid="{00000000-0005-0000-0000-00003D2B0000}"/>
    <cellStyle name="Normal 50 2 4 4" xfId="9316" xr:uid="{00000000-0005-0000-0000-00003E2B0000}"/>
    <cellStyle name="Normal 50 2 4 5" xfId="13339" xr:uid="{00000000-0005-0000-0000-00003F2B0000}"/>
    <cellStyle name="Normal 50 2 4 6" xfId="15177" xr:uid="{00000000-0005-0000-0000-0000402B0000}"/>
    <cellStyle name="Normal 50 2 4 7" xfId="16932" xr:uid="{00000000-0005-0000-0000-0000412B0000}"/>
    <cellStyle name="Normal 50 2 4 8" xfId="18836" xr:uid="{00000000-0005-0000-0000-0000422B0000}"/>
    <cellStyle name="Normal 50 2 4_5h_Finance" xfId="6698" xr:uid="{00000000-0005-0000-0000-0000432B0000}"/>
    <cellStyle name="Normal 50 2 5" xfId="1414" xr:uid="{00000000-0005-0000-0000-0000442B0000}"/>
    <cellStyle name="Normal 50 2 5 2" xfId="3325" xr:uid="{00000000-0005-0000-0000-0000452B0000}"/>
    <cellStyle name="Normal 50 2 5 2 2" xfId="11492" xr:uid="{00000000-0005-0000-0000-0000462B0000}"/>
    <cellStyle name="Normal 50 2 5 2_5h_Finance" xfId="6703" xr:uid="{00000000-0005-0000-0000-0000472B0000}"/>
    <cellStyle name="Normal 50 2 5 3" xfId="9588" xr:uid="{00000000-0005-0000-0000-0000482B0000}"/>
    <cellStyle name="Normal 50 2 5 4" xfId="13611" xr:uid="{00000000-0005-0000-0000-0000492B0000}"/>
    <cellStyle name="Normal 50 2 5 5" xfId="15449" xr:uid="{00000000-0005-0000-0000-00004A2B0000}"/>
    <cellStyle name="Normal 50 2 5 6" xfId="17204" xr:uid="{00000000-0005-0000-0000-00004B2B0000}"/>
    <cellStyle name="Normal 50 2 5 7" xfId="19108" xr:uid="{00000000-0005-0000-0000-00004C2B0000}"/>
    <cellStyle name="Normal 50 2 5_5h_Finance" xfId="6702" xr:uid="{00000000-0005-0000-0000-00004D2B0000}"/>
    <cellStyle name="Normal 50 2 6" xfId="2237" xr:uid="{00000000-0005-0000-0000-00004E2B0000}"/>
    <cellStyle name="Normal 50 2 6 2" xfId="4141" xr:uid="{00000000-0005-0000-0000-00004F2B0000}"/>
    <cellStyle name="Normal 50 2 6 2 2" xfId="12308" xr:uid="{00000000-0005-0000-0000-0000502B0000}"/>
    <cellStyle name="Normal 50 2 6 2_5h_Finance" xfId="6705" xr:uid="{00000000-0005-0000-0000-0000512B0000}"/>
    <cellStyle name="Normal 50 2 6 3" xfId="10404" xr:uid="{00000000-0005-0000-0000-0000522B0000}"/>
    <cellStyle name="Normal 50 2 6 4" xfId="14430" xr:uid="{00000000-0005-0000-0000-0000532B0000}"/>
    <cellStyle name="Normal 50 2 6 5" xfId="16270" xr:uid="{00000000-0005-0000-0000-0000542B0000}"/>
    <cellStyle name="Normal 50 2 6 6" xfId="18020" xr:uid="{00000000-0005-0000-0000-0000552B0000}"/>
    <cellStyle name="Normal 50 2 6 7" xfId="19924" xr:uid="{00000000-0005-0000-0000-0000562B0000}"/>
    <cellStyle name="Normal 50 2 6_5h_Finance" xfId="6704" xr:uid="{00000000-0005-0000-0000-0000572B0000}"/>
    <cellStyle name="Normal 50 2 7" xfId="521" xr:uid="{00000000-0005-0000-0000-0000582B0000}"/>
    <cellStyle name="Normal 50 2 7 2" xfId="8772" xr:uid="{00000000-0005-0000-0000-0000592B0000}"/>
    <cellStyle name="Normal 50 2 7_5h_Finance" xfId="6706" xr:uid="{00000000-0005-0000-0000-00005A2B0000}"/>
    <cellStyle name="Normal 50 2 8" xfId="2509" xr:uid="{00000000-0005-0000-0000-00005B2B0000}"/>
    <cellStyle name="Normal 50 2 8 2" xfId="10676" xr:uid="{00000000-0005-0000-0000-00005C2B0000}"/>
    <cellStyle name="Normal 50 2 8_5h_Finance" xfId="6707" xr:uid="{00000000-0005-0000-0000-00005D2B0000}"/>
    <cellStyle name="Normal 50 2 9" xfId="4413" xr:uid="{00000000-0005-0000-0000-00005E2B0000}"/>
    <cellStyle name="Normal 50 2 9 2" xfId="12580" xr:uid="{00000000-0005-0000-0000-00005F2B0000}"/>
    <cellStyle name="Normal 50 2 9_5h_Finance" xfId="6708" xr:uid="{00000000-0005-0000-0000-0000602B0000}"/>
    <cellStyle name="Normal 50 2_5h_Finance" xfId="6679" xr:uid="{00000000-0005-0000-0000-0000612B0000}"/>
    <cellStyle name="Normal 50 3" xfId="178" xr:uid="{00000000-0005-0000-0000-0000622B0000}"/>
    <cellStyle name="Normal 50 3 10" xfId="16456" xr:uid="{00000000-0005-0000-0000-0000632B0000}"/>
    <cellStyle name="Normal 50 3 11" xfId="18360" xr:uid="{00000000-0005-0000-0000-0000642B0000}"/>
    <cellStyle name="Normal 50 3 12" xfId="589" xr:uid="{00000000-0005-0000-0000-0000652B0000}"/>
    <cellStyle name="Normal 50 3 2" xfId="938" xr:uid="{00000000-0005-0000-0000-0000662B0000}"/>
    <cellStyle name="Normal 50 3 2 2" xfId="1760" xr:uid="{00000000-0005-0000-0000-0000672B0000}"/>
    <cellStyle name="Normal 50 3 2 2 2" xfId="3665" xr:uid="{00000000-0005-0000-0000-0000682B0000}"/>
    <cellStyle name="Normal 50 3 2 2 2 2" xfId="11832" xr:uid="{00000000-0005-0000-0000-0000692B0000}"/>
    <cellStyle name="Normal 50 3 2 2 2_5h_Finance" xfId="6712" xr:uid="{00000000-0005-0000-0000-00006A2B0000}"/>
    <cellStyle name="Normal 50 3 2 2 3" xfId="9928" xr:uid="{00000000-0005-0000-0000-00006B2B0000}"/>
    <cellStyle name="Normal 50 3 2 2 4" xfId="13954" xr:uid="{00000000-0005-0000-0000-00006C2B0000}"/>
    <cellStyle name="Normal 50 3 2 2 5" xfId="15793" xr:uid="{00000000-0005-0000-0000-00006D2B0000}"/>
    <cellStyle name="Normal 50 3 2 2 6" xfId="17544" xr:uid="{00000000-0005-0000-0000-00006E2B0000}"/>
    <cellStyle name="Normal 50 3 2 2 7" xfId="19448" xr:uid="{00000000-0005-0000-0000-00006F2B0000}"/>
    <cellStyle name="Normal 50 3 2 2_5h_Finance" xfId="6711" xr:uid="{00000000-0005-0000-0000-0000702B0000}"/>
    <cellStyle name="Normal 50 3 2 3" xfId="2849" xr:uid="{00000000-0005-0000-0000-0000712B0000}"/>
    <cellStyle name="Normal 50 3 2 3 2" xfId="11016" xr:uid="{00000000-0005-0000-0000-0000722B0000}"/>
    <cellStyle name="Normal 50 3 2 3_5h_Finance" xfId="6713" xr:uid="{00000000-0005-0000-0000-0000732B0000}"/>
    <cellStyle name="Normal 50 3 2 4" xfId="9112" xr:uid="{00000000-0005-0000-0000-0000742B0000}"/>
    <cellStyle name="Normal 50 3 2 5" xfId="13135" xr:uid="{00000000-0005-0000-0000-0000752B0000}"/>
    <cellStyle name="Normal 50 3 2 6" xfId="14973" xr:uid="{00000000-0005-0000-0000-0000762B0000}"/>
    <cellStyle name="Normal 50 3 2 7" xfId="16728" xr:uid="{00000000-0005-0000-0000-0000772B0000}"/>
    <cellStyle name="Normal 50 3 2 8" xfId="18632" xr:uid="{00000000-0005-0000-0000-0000782B0000}"/>
    <cellStyle name="Normal 50 3 2_5h_Finance" xfId="6710" xr:uid="{00000000-0005-0000-0000-0000792B0000}"/>
    <cellStyle name="Normal 50 3 3" xfId="1210" xr:uid="{00000000-0005-0000-0000-00007A2B0000}"/>
    <cellStyle name="Normal 50 3 3 2" xfId="2032" xr:uid="{00000000-0005-0000-0000-00007B2B0000}"/>
    <cellStyle name="Normal 50 3 3 2 2" xfId="3937" xr:uid="{00000000-0005-0000-0000-00007C2B0000}"/>
    <cellStyle name="Normal 50 3 3 2 2 2" xfId="12104" xr:uid="{00000000-0005-0000-0000-00007D2B0000}"/>
    <cellStyle name="Normal 50 3 3 2 2_5h_Finance" xfId="6716" xr:uid="{00000000-0005-0000-0000-00007E2B0000}"/>
    <cellStyle name="Normal 50 3 3 2 3" xfId="10200" xr:uid="{00000000-0005-0000-0000-00007F2B0000}"/>
    <cellStyle name="Normal 50 3 3 2 4" xfId="14226" xr:uid="{00000000-0005-0000-0000-0000802B0000}"/>
    <cellStyle name="Normal 50 3 3 2 5" xfId="16065" xr:uid="{00000000-0005-0000-0000-0000812B0000}"/>
    <cellStyle name="Normal 50 3 3 2 6" xfId="17816" xr:uid="{00000000-0005-0000-0000-0000822B0000}"/>
    <cellStyle name="Normal 50 3 3 2 7" xfId="19720" xr:uid="{00000000-0005-0000-0000-0000832B0000}"/>
    <cellStyle name="Normal 50 3 3 2_5h_Finance" xfId="6715" xr:uid="{00000000-0005-0000-0000-0000842B0000}"/>
    <cellStyle name="Normal 50 3 3 3" xfId="3121" xr:uid="{00000000-0005-0000-0000-0000852B0000}"/>
    <cellStyle name="Normal 50 3 3 3 2" xfId="11288" xr:uid="{00000000-0005-0000-0000-0000862B0000}"/>
    <cellStyle name="Normal 50 3 3 3_5h_Finance" xfId="6717" xr:uid="{00000000-0005-0000-0000-0000872B0000}"/>
    <cellStyle name="Normal 50 3 3 4" xfId="9384" xr:uid="{00000000-0005-0000-0000-0000882B0000}"/>
    <cellStyle name="Normal 50 3 3 5" xfId="13407" xr:uid="{00000000-0005-0000-0000-0000892B0000}"/>
    <cellStyle name="Normal 50 3 3 6" xfId="15245" xr:uid="{00000000-0005-0000-0000-00008A2B0000}"/>
    <cellStyle name="Normal 50 3 3 7" xfId="17000" xr:uid="{00000000-0005-0000-0000-00008B2B0000}"/>
    <cellStyle name="Normal 50 3 3 8" xfId="18904" xr:uid="{00000000-0005-0000-0000-00008C2B0000}"/>
    <cellStyle name="Normal 50 3 3_5h_Finance" xfId="6714" xr:uid="{00000000-0005-0000-0000-00008D2B0000}"/>
    <cellStyle name="Normal 50 3 4" xfId="1482" xr:uid="{00000000-0005-0000-0000-00008E2B0000}"/>
    <cellStyle name="Normal 50 3 4 2" xfId="3393" xr:uid="{00000000-0005-0000-0000-00008F2B0000}"/>
    <cellStyle name="Normal 50 3 4 2 2" xfId="11560" xr:uid="{00000000-0005-0000-0000-0000902B0000}"/>
    <cellStyle name="Normal 50 3 4 2_5h_Finance" xfId="6719" xr:uid="{00000000-0005-0000-0000-0000912B0000}"/>
    <cellStyle name="Normal 50 3 4 3" xfId="9656" xr:uid="{00000000-0005-0000-0000-0000922B0000}"/>
    <cellStyle name="Normal 50 3 4 4" xfId="13679" xr:uid="{00000000-0005-0000-0000-0000932B0000}"/>
    <cellStyle name="Normal 50 3 4 5" xfId="15517" xr:uid="{00000000-0005-0000-0000-0000942B0000}"/>
    <cellStyle name="Normal 50 3 4 6" xfId="17272" xr:uid="{00000000-0005-0000-0000-0000952B0000}"/>
    <cellStyle name="Normal 50 3 4 7" xfId="19176" xr:uid="{00000000-0005-0000-0000-0000962B0000}"/>
    <cellStyle name="Normal 50 3 4_5h_Finance" xfId="6718" xr:uid="{00000000-0005-0000-0000-0000972B0000}"/>
    <cellStyle name="Normal 50 3 5" xfId="2305" xr:uid="{00000000-0005-0000-0000-0000982B0000}"/>
    <cellStyle name="Normal 50 3 5 2" xfId="4209" xr:uid="{00000000-0005-0000-0000-0000992B0000}"/>
    <cellStyle name="Normal 50 3 5 2 2" xfId="12376" xr:uid="{00000000-0005-0000-0000-00009A2B0000}"/>
    <cellStyle name="Normal 50 3 5 2_5h_Finance" xfId="6721" xr:uid="{00000000-0005-0000-0000-00009B2B0000}"/>
    <cellStyle name="Normal 50 3 5 3" xfId="10472" xr:uid="{00000000-0005-0000-0000-00009C2B0000}"/>
    <cellStyle name="Normal 50 3 5 4" xfId="14498" xr:uid="{00000000-0005-0000-0000-00009D2B0000}"/>
    <cellStyle name="Normal 50 3 5 5" xfId="16338" xr:uid="{00000000-0005-0000-0000-00009E2B0000}"/>
    <cellStyle name="Normal 50 3 5 6" xfId="18088" xr:uid="{00000000-0005-0000-0000-00009F2B0000}"/>
    <cellStyle name="Normal 50 3 5 7" xfId="19992" xr:uid="{00000000-0005-0000-0000-0000A02B0000}"/>
    <cellStyle name="Normal 50 3 5_5h_Finance" xfId="6720" xr:uid="{00000000-0005-0000-0000-0000A12B0000}"/>
    <cellStyle name="Normal 50 3 6" xfId="2577" xr:uid="{00000000-0005-0000-0000-0000A22B0000}"/>
    <cellStyle name="Normal 50 3 6 2" xfId="10744" xr:uid="{00000000-0005-0000-0000-0000A32B0000}"/>
    <cellStyle name="Normal 50 3 6_5h_Finance" xfId="6722" xr:uid="{00000000-0005-0000-0000-0000A42B0000}"/>
    <cellStyle name="Normal 50 3 7" xfId="8840" xr:uid="{00000000-0005-0000-0000-0000A52B0000}"/>
    <cellStyle name="Normal 50 3 8" xfId="12797" xr:uid="{00000000-0005-0000-0000-0000A62B0000}"/>
    <cellStyle name="Normal 50 3 9" xfId="14683" xr:uid="{00000000-0005-0000-0000-0000A72B0000}"/>
    <cellStyle name="Normal 50 3_5h_Finance" xfId="6709" xr:uid="{00000000-0005-0000-0000-0000A82B0000}"/>
    <cellStyle name="Normal 50 4" xfId="802" xr:uid="{00000000-0005-0000-0000-0000A92B0000}"/>
    <cellStyle name="Normal 50 4 2" xfId="1624" xr:uid="{00000000-0005-0000-0000-0000AA2B0000}"/>
    <cellStyle name="Normal 50 4 2 2" xfId="3529" xr:uid="{00000000-0005-0000-0000-0000AB2B0000}"/>
    <cellStyle name="Normal 50 4 2 2 2" xfId="11696" xr:uid="{00000000-0005-0000-0000-0000AC2B0000}"/>
    <cellStyle name="Normal 50 4 2 2_5h_Finance" xfId="6725" xr:uid="{00000000-0005-0000-0000-0000AD2B0000}"/>
    <cellStyle name="Normal 50 4 2 3" xfId="9792" xr:uid="{00000000-0005-0000-0000-0000AE2B0000}"/>
    <cellStyle name="Normal 50 4 2 4" xfId="13818" xr:uid="{00000000-0005-0000-0000-0000AF2B0000}"/>
    <cellStyle name="Normal 50 4 2 5" xfId="15657" xr:uid="{00000000-0005-0000-0000-0000B02B0000}"/>
    <cellStyle name="Normal 50 4 2 6" xfId="17408" xr:uid="{00000000-0005-0000-0000-0000B12B0000}"/>
    <cellStyle name="Normal 50 4 2 7" xfId="19312" xr:uid="{00000000-0005-0000-0000-0000B22B0000}"/>
    <cellStyle name="Normal 50 4 2_5h_Finance" xfId="6724" xr:uid="{00000000-0005-0000-0000-0000B32B0000}"/>
    <cellStyle name="Normal 50 4 3" xfId="2713" xr:uid="{00000000-0005-0000-0000-0000B42B0000}"/>
    <cellStyle name="Normal 50 4 3 2" xfId="10880" xr:uid="{00000000-0005-0000-0000-0000B52B0000}"/>
    <cellStyle name="Normal 50 4 3_5h_Finance" xfId="6726" xr:uid="{00000000-0005-0000-0000-0000B62B0000}"/>
    <cellStyle name="Normal 50 4 4" xfId="8976" xr:uid="{00000000-0005-0000-0000-0000B72B0000}"/>
    <cellStyle name="Normal 50 4 5" xfId="12999" xr:uid="{00000000-0005-0000-0000-0000B82B0000}"/>
    <cellStyle name="Normal 50 4 6" xfId="14837" xr:uid="{00000000-0005-0000-0000-0000B92B0000}"/>
    <cellStyle name="Normal 50 4 7" xfId="16592" xr:uid="{00000000-0005-0000-0000-0000BA2B0000}"/>
    <cellStyle name="Normal 50 4 8" xfId="18496" xr:uid="{00000000-0005-0000-0000-0000BB2B0000}"/>
    <cellStyle name="Normal 50 4_5h_Finance" xfId="6723" xr:uid="{00000000-0005-0000-0000-0000BC2B0000}"/>
    <cellStyle name="Normal 50 5" xfId="1074" xr:uid="{00000000-0005-0000-0000-0000BD2B0000}"/>
    <cellStyle name="Normal 50 5 2" xfId="1896" xr:uid="{00000000-0005-0000-0000-0000BE2B0000}"/>
    <cellStyle name="Normal 50 5 2 2" xfId="3801" xr:uid="{00000000-0005-0000-0000-0000BF2B0000}"/>
    <cellStyle name="Normal 50 5 2 2 2" xfId="11968" xr:uid="{00000000-0005-0000-0000-0000C02B0000}"/>
    <cellStyle name="Normal 50 5 2 2_5h_Finance" xfId="6729" xr:uid="{00000000-0005-0000-0000-0000C12B0000}"/>
    <cellStyle name="Normal 50 5 2 3" xfId="10064" xr:uid="{00000000-0005-0000-0000-0000C22B0000}"/>
    <cellStyle name="Normal 50 5 2 4" xfId="14090" xr:uid="{00000000-0005-0000-0000-0000C32B0000}"/>
    <cellStyle name="Normal 50 5 2 5" xfId="15929" xr:uid="{00000000-0005-0000-0000-0000C42B0000}"/>
    <cellStyle name="Normal 50 5 2 6" xfId="17680" xr:uid="{00000000-0005-0000-0000-0000C52B0000}"/>
    <cellStyle name="Normal 50 5 2 7" xfId="19584" xr:uid="{00000000-0005-0000-0000-0000C62B0000}"/>
    <cellStyle name="Normal 50 5 2_5h_Finance" xfId="6728" xr:uid="{00000000-0005-0000-0000-0000C72B0000}"/>
    <cellStyle name="Normal 50 5 3" xfId="2985" xr:uid="{00000000-0005-0000-0000-0000C82B0000}"/>
    <cellStyle name="Normal 50 5 3 2" xfId="11152" xr:uid="{00000000-0005-0000-0000-0000C92B0000}"/>
    <cellStyle name="Normal 50 5 3_5h_Finance" xfId="6730" xr:uid="{00000000-0005-0000-0000-0000CA2B0000}"/>
    <cellStyle name="Normal 50 5 4" xfId="9248" xr:uid="{00000000-0005-0000-0000-0000CB2B0000}"/>
    <cellStyle name="Normal 50 5 5" xfId="13271" xr:uid="{00000000-0005-0000-0000-0000CC2B0000}"/>
    <cellStyle name="Normal 50 5 6" xfId="15109" xr:uid="{00000000-0005-0000-0000-0000CD2B0000}"/>
    <cellStyle name="Normal 50 5 7" xfId="16864" xr:uid="{00000000-0005-0000-0000-0000CE2B0000}"/>
    <cellStyle name="Normal 50 5 8" xfId="18768" xr:uid="{00000000-0005-0000-0000-0000CF2B0000}"/>
    <cellStyle name="Normal 50 5_5h_Finance" xfId="6727" xr:uid="{00000000-0005-0000-0000-0000D02B0000}"/>
    <cellStyle name="Normal 50 6" xfId="1346" xr:uid="{00000000-0005-0000-0000-0000D12B0000}"/>
    <cellStyle name="Normal 50 6 2" xfId="3257" xr:uid="{00000000-0005-0000-0000-0000D22B0000}"/>
    <cellStyle name="Normal 50 6 2 2" xfId="11424" xr:uid="{00000000-0005-0000-0000-0000D32B0000}"/>
    <cellStyle name="Normal 50 6 2_5h_Finance" xfId="6732" xr:uid="{00000000-0005-0000-0000-0000D42B0000}"/>
    <cellStyle name="Normal 50 6 3" xfId="9520" xr:uid="{00000000-0005-0000-0000-0000D52B0000}"/>
    <cellStyle name="Normal 50 6 4" xfId="13543" xr:uid="{00000000-0005-0000-0000-0000D62B0000}"/>
    <cellStyle name="Normal 50 6 5" xfId="15381" xr:uid="{00000000-0005-0000-0000-0000D72B0000}"/>
    <cellStyle name="Normal 50 6 6" xfId="17136" xr:uid="{00000000-0005-0000-0000-0000D82B0000}"/>
    <cellStyle name="Normal 50 6 7" xfId="19040" xr:uid="{00000000-0005-0000-0000-0000D92B0000}"/>
    <cellStyle name="Normal 50 6_5h_Finance" xfId="6731" xr:uid="{00000000-0005-0000-0000-0000DA2B0000}"/>
    <cellStyle name="Normal 50 7" xfId="2169" xr:uid="{00000000-0005-0000-0000-0000DB2B0000}"/>
    <cellStyle name="Normal 50 7 2" xfId="4073" xr:uid="{00000000-0005-0000-0000-0000DC2B0000}"/>
    <cellStyle name="Normal 50 7 2 2" xfId="12240" xr:uid="{00000000-0005-0000-0000-0000DD2B0000}"/>
    <cellStyle name="Normal 50 7 2_5h_Finance" xfId="6734" xr:uid="{00000000-0005-0000-0000-0000DE2B0000}"/>
    <cellStyle name="Normal 50 7 3" xfId="10336" xr:uid="{00000000-0005-0000-0000-0000DF2B0000}"/>
    <cellStyle name="Normal 50 7 4" xfId="14362" xr:uid="{00000000-0005-0000-0000-0000E02B0000}"/>
    <cellStyle name="Normal 50 7 5" xfId="16202" xr:uid="{00000000-0005-0000-0000-0000E12B0000}"/>
    <cellStyle name="Normal 50 7 6" xfId="17952" xr:uid="{00000000-0005-0000-0000-0000E22B0000}"/>
    <cellStyle name="Normal 50 7 7" xfId="19856" xr:uid="{00000000-0005-0000-0000-0000E32B0000}"/>
    <cellStyle name="Normal 50 7_5h_Finance" xfId="6733" xr:uid="{00000000-0005-0000-0000-0000E42B0000}"/>
    <cellStyle name="Normal 50 8" xfId="453" xr:uid="{00000000-0005-0000-0000-0000E52B0000}"/>
    <cellStyle name="Normal 50 8 2" xfId="8704" xr:uid="{00000000-0005-0000-0000-0000E62B0000}"/>
    <cellStyle name="Normal 50 8_5h_Finance" xfId="6735" xr:uid="{00000000-0005-0000-0000-0000E72B0000}"/>
    <cellStyle name="Normal 50 9" xfId="2441" xr:uid="{00000000-0005-0000-0000-0000E82B0000}"/>
    <cellStyle name="Normal 50 9 2" xfId="10608" xr:uid="{00000000-0005-0000-0000-0000E92B0000}"/>
    <cellStyle name="Normal 50 9_5h_Finance" xfId="6736" xr:uid="{00000000-0005-0000-0000-0000EA2B0000}"/>
    <cellStyle name="Normal 50_5h_Finance" xfId="6677" xr:uid="{00000000-0005-0000-0000-0000EB2B0000}"/>
    <cellStyle name="Normal 51" xfId="52" xr:uid="{00000000-0005-0000-0000-0000EC2B0000}"/>
    <cellStyle name="Normal 51 10" xfId="4355" xr:uid="{00000000-0005-0000-0000-0000ED2B0000}"/>
    <cellStyle name="Normal 51 10 2" xfId="12522" xr:uid="{00000000-0005-0000-0000-0000EE2B0000}"/>
    <cellStyle name="Normal 51 10_5h_Finance" xfId="6738" xr:uid="{00000000-0005-0000-0000-0000EF2B0000}"/>
    <cellStyle name="Normal 51 11" xfId="8578" xr:uid="{00000000-0005-0000-0000-0000F02B0000}"/>
    <cellStyle name="Normal 51 12" xfId="12670" xr:uid="{00000000-0005-0000-0000-0000F12B0000}"/>
    <cellStyle name="Normal 51 13" xfId="12958" xr:uid="{00000000-0005-0000-0000-0000F22B0000}"/>
    <cellStyle name="Normal 51 14" xfId="14640" xr:uid="{00000000-0005-0000-0000-0000F32B0000}"/>
    <cellStyle name="Normal 51 15" xfId="18234" xr:uid="{00000000-0005-0000-0000-0000F42B0000}"/>
    <cellStyle name="Normal 51 16" xfId="324" xr:uid="{00000000-0005-0000-0000-0000F52B0000}"/>
    <cellStyle name="Normal 51 2" xfId="120" xr:uid="{00000000-0005-0000-0000-0000F62B0000}"/>
    <cellStyle name="Normal 51 2 10" xfId="8646" xr:uid="{00000000-0005-0000-0000-0000F72B0000}"/>
    <cellStyle name="Normal 51 2 11" xfId="12738" xr:uid="{00000000-0005-0000-0000-0000F82B0000}"/>
    <cellStyle name="Normal 51 2 12" xfId="18302" xr:uid="{00000000-0005-0000-0000-0000F92B0000}"/>
    <cellStyle name="Normal 51 2 13" xfId="393" xr:uid="{00000000-0005-0000-0000-0000FA2B0000}"/>
    <cellStyle name="Normal 51 2 2" xfId="256" xr:uid="{00000000-0005-0000-0000-0000FB2B0000}"/>
    <cellStyle name="Normal 51 2 2 10" xfId="16534" xr:uid="{00000000-0005-0000-0000-0000FC2B0000}"/>
    <cellStyle name="Normal 51 2 2 11" xfId="18438" xr:uid="{00000000-0005-0000-0000-0000FD2B0000}"/>
    <cellStyle name="Normal 51 2 2 12" xfId="667" xr:uid="{00000000-0005-0000-0000-0000FE2B0000}"/>
    <cellStyle name="Normal 51 2 2 2" xfId="1016" xr:uid="{00000000-0005-0000-0000-0000FF2B0000}"/>
    <cellStyle name="Normal 51 2 2 2 2" xfId="1838" xr:uid="{00000000-0005-0000-0000-0000002C0000}"/>
    <cellStyle name="Normal 51 2 2 2 2 2" xfId="3743" xr:uid="{00000000-0005-0000-0000-0000012C0000}"/>
    <cellStyle name="Normal 51 2 2 2 2 2 2" xfId="11910" xr:uid="{00000000-0005-0000-0000-0000022C0000}"/>
    <cellStyle name="Normal 51 2 2 2 2 2_5h_Finance" xfId="6743" xr:uid="{00000000-0005-0000-0000-0000032C0000}"/>
    <cellStyle name="Normal 51 2 2 2 2 3" xfId="10006" xr:uid="{00000000-0005-0000-0000-0000042C0000}"/>
    <cellStyle name="Normal 51 2 2 2 2 4" xfId="14032" xr:uid="{00000000-0005-0000-0000-0000052C0000}"/>
    <cellStyle name="Normal 51 2 2 2 2 5" xfId="15871" xr:uid="{00000000-0005-0000-0000-0000062C0000}"/>
    <cellStyle name="Normal 51 2 2 2 2 6" xfId="17622" xr:uid="{00000000-0005-0000-0000-0000072C0000}"/>
    <cellStyle name="Normal 51 2 2 2 2 7" xfId="19526" xr:uid="{00000000-0005-0000-0000-0000082C0000}"/>
    <cellStyle name="Normal 51 2 2 2 2_5h_Finance" xfId="6742" xr:uid="{00000000-0005-0000-0000-0000092C0000}"/>
    <cellStyle name="Normal 51 2 2 2 3" xfId="2927" xr:uid="{00000000-0005-0000-0000-00000A2C0000}"/>
    <cellStyle name="Normal 51 2 2 2 3 2" xfId="11094" xr:uid="{00000000-0005-0000-0000-00000B2C0000}"/>
    <cellStyle name="Normal 51 2 2 2 3_5h_Finance" xfId="6744" xr:uid="{00000000-0005-0000-0000-00000C2C0000}"/>
    <cellStyle name="Normal 51 2 2 2 4" xfId="9190" xr:uid="{00000000-0005-0000-0000-00000D2C0000}"/>
    <cellStyle name="Normal 51 2 2 2 5" xfId="13213" xr:uid="{00000000-0005-0000-0000-00000E2C0000}"/>
    <cellStyle name="Normal 51 2 2 2 6" xfId="15051" xr:uid="{00000000-0005-0000-0000-00000F2C0000}"/>
    <cellStyle name="Normal 51 2 2 2 7" xfId="16806" xr:uid="{00000000-0005-0000-0000-0000102C0000}"/>
    <cellStyle name="Normal 51 2 2 2 8" xfId="18710" xr:uid="{00000000-0005-0000-0000-0000112C0000}"/>
    <cellStyle name="Normal 51 2 2 2_5h_Finance" xfId="6741" xr:uid="{00000000-0005-0000-0000-0000122C0000}"/>
    <cellStyle name="Normal 51 2 2 3" xfId="1288" xr:uid="{00000000-0005-0000-0000-0000132C0000}"/>
    <cellStyle name="Normal 51 2 2 3 2" xfId="2110" xr:uid="{00000000-0005-0000-0000-0000142C0000}"/>
    <cellStyle name="Normal 51 2 2 3 2 2" xfId="4015" xr:uid="{00000000-0005-0000-0000-0000152C0000}"/>
    <cellStyle name="Normal 51 2 2 3 2 2 2" xfId="12182" xr:uid="{00000000-0005-0000-0000-0000162C0000}"/>
    <cellStyle name="Normal 51 2 2 3 2 2_5h_Finance" xfId="6747" xr:uid="{00000000-0005-0000-0000-0000172C0000}"/>
    <cellStyle name="Normal 51 2 2 3 2 3" xfId="10278" xr:uid="{00000000-0005-0000-0000-0000182C0000}"/>
    <cellStyle name="Normal 51 2 2 3 2 4" xfId="14304" xr:uid="{00000000-0005-0000-0000-0000192C0000}"/>
    <cellStyle name="Normal 51 2 2 3 2 5" xfId="16143" xr:uid="{00000000-0005-0000-0000-00001A2C0000}"/>
    <cellStyle name="Normal 51 2 2 3 2 6" xfId="17894" xr:uid="{00000000-0005-0000-0000-00001B2C0000}"/>
    <cellStyle name="Normal 51 2 2 3 2 7" xfId="19798" xr:uid="{00000000-0005-0000-0000-00001C2C0000}"/>
    <cellStyle name="Normal 51 2 2 3 2_5h_Finance" xfId="6746" xr:uid="{00000000-0005-0000-0000-00001D2C0000}"/>
    <cellStyle name="Normal 51 2 2 3 3" xfId="3199" xr:uid="{00000000-0005-0000-0000-00001E2C0000}"/>
    <cellStyle name="Normal 51 2 2 3 3 2" xfId="11366" xr:uid="{00000000-0005-0000-0000-00001F2C0000}"/>
    <cellStyle name="Normal 51 2 2 3 3_5h_Finance" xfId="6748" xr:uid="{00000000-0005-0000-0000-0000202C0000}"/>
    <cellStyle name="Normal 51 2 2 3 4" xfId="9462" xr:uid="{00000000-0005-0000-0000-0000212C0000}"/>
    <cellStyle name="Normal 51 2 2 3 5" xfId="13485" xr:uid="{00000000-0005-0000-0000-0000222C0000}"/>
    <cellStyle name="Normal 51 2 2 3 6" xfId="15323" xr:uid="{00000000-0005-0000-0000-0000232C0000}"/>
    <cellStyle name="Normal 51 2 2 3 7" xfId="17078" xr:uid="{00000000-0005-0000-0000-0000242C0000}"/>
    <cellStyle name="Normal 51 2 2 3 8" xfId="18982" xr:uid="{00000000-0005-0000-0000-0000252C0000}"/>
    <cellStyle name="Normal 51 2 2 3_5h_Finance" xfId="6745" xr:uid="{00000000-0005-0000-0000-0000262C0000}"/>
    <cellStyle name="Normal 51 2 2 4" xfId="1560" xr:uid="{00000000-0005-0000-0000-0000272C0000}"/>
    <cellStyle name="Normal 51 2 2 4 2" xfId="3471" xr:uid="{00000000-0005-0000-0000-0000282C0000}"/>
    <cellStyle name="Normal 51 2 2 4 2 2" xfId="11638" xr:uid="{00000000-0005-0000-0000-0000292C0000}"/>
    <cellStyle name="Normal 51 2 2 4 2_5h_Finance" xfId="6750" xr:uid="{00000000-0005-0000-0000-00002A2C0000}"/>
    <cellStyle name="Normal 51 2 2 4 3" xfId="9734" xr:uid="{00000000-0005-0000-0000-00002B2C0000}"/>
    <cellStyle name="Normal 51 2 2 4 4" xfId="13757" xr:uid="{00000000-0005-0000-0000-00002C2C0000}"/>
    <cellStyle name="Normal 51 2 2 4 5" xfId="15595" xr:uid="{00000000-0005-0000-0000-00002D2C0000}"/>
    <cellStyle name="Normal 51 2 2 4 6" xfId="17350" xr:uid="{00000000-0005-0000-0000-00002E2C0000}"/>
    <cellStyle name="Normal 51 2 2 4 7" xfId="19254" xr:uid="{00000000-0005-0000-0000-00002F2C0000}"/>
    <cellStyle name="Normal 51 2 2 4_5h_Finance" xfId="6749" xr:uid="{00000000-0005-0000-0000-0000302C0000}"/>
    <cellStyle name="Normal 51 2 2 5" xfId="2383" xr:uid="{00000000-0005-0000-0000-0000312C0000}"/>
    <cellStyle name="Normal 51 2 2 5 2" xfId="4287" xr:uid="{00000000-0005-0000-0000-0000322C0000}"/>
    <cellStyle name="Normal 51 2 2 5 2 2" xfId="12454" xr:uid="{00000000-0005-0000-0000-0000332C0000}"/>
    <cellStyle name="Normal 51 2 2 5 2_5h_Finance" xfId="6752" xr:uid="{00000000-0005-0000-0000-0000342C0000}"/>
    <cellStyle name="Normal 51 2 2 5 3" xfId="10550" xr:uid="{00000000-0005-0000-0000-0000352C0000}"/>
    <cellStyle name="Normal 51 2 2 5 4" xfId="14576" xr:uid="{00000000-0005-0000-0000-0000362C0000}"/>
    <cellStyle name="Normal 51 2 2 5 5" xfId="16416" xr:uid="{00000000-0005-0000-0000-0000372C0000}"/>
    <cellStyle name="Normal 51 2 2 5 6" xfId="18166" xr:uid="{00000000-0005-0000-0000-0000382C0000}"/>
    <cellStyle name="Normal 51 2 2 5 7" xfId="20070" xr:uid="{00000000-0005-0000-0000-0000392C0000}"/>
    <cellStyle name="Normal 51 2 2 5_5h_Finance" xfId="6751" xr:uid="{00000000-0005-0000-0000-00003A2C0000}"/>
    <cellStyle name="Normal 51 2 2 6" xfId="2655" xr:uid="{00000000-0005-0000-0000-00003B2C0000}"/>
    <cellStyle name="Normal 51 2 2 6 2" xfId="10822" xr:uid="{00000000-0005-0000-0000-00003C2C0000}"/>
    <cellStyle name="Normal 51 2 2 6_5h_Finance" xfId="6753" xr:uid="{00000000-0005-0000-0000-00003D2C0000}"/>
    <cellStyle name="Normal 51 2 2 7" xfId="8918" xr:uid="{00000000-0005-0000-0000-00003E2C0000}"/>
    <cellStyle name="Normal 51 2 2 8" xfId="12875" xr:uid="{00000000-0005-0000-0000-00003F2C0000}"/>
    <cellStyle name="Normal 51 2 2 9" xfId="14761" xr:uid="{00000000-0005-0000-0000-0000402C0000}"/>
    <cellStyle name="Normal 51 2 2_5h_Finance" xfId="6740" xr:uid="{00000000-0005-0000-0000-0000412C0000}"/>
    <cellStyle name="Normal 51 2 3" xfId="880" xr:uid="{00000000-0005-0000-0000-0000422C0000}"/>
    <cellStyle name="Normal 51 2 3 2" xfId="1702" xr:uid="{00000000-0005-0000-0000-0000432C0000}"/>
    <cellStyle name="Normal 51 2 3 2 2" xfId="3607" xr:uid="{00000000-0005-0000-0000-0000442C0000}"/>
    <cellStyle name="Normal 51 2 3 2 2 2" xfId="11774" xr:uid="{00000000-0005-0000-0000-0000452C0000}"/>
    <cellStyle name="Normal 51 2 3 2 2_5h_Finance" xfId="6756" xr:uid="{00000000-0005-0000-0000-0000462C0000}"/>
    <cellStyle name="Normal 51 2 3 2 3" xfId="9870" xr:uid="{00000000-0005-0000-0000-0000472C0000}"/>
    <cellStyle name="Normal 51 2 3 2 4" xfId="13896" xr:uid="{00000000-0005-0000-0000-0000482C0000}"/>
    <cellStyle name="Normal 51 2 3 2 5" xfId="15735" xr:uid="{00000000-0005-0000-0000-0000492C0000}"/>
    <cellStyle name="Normal 51 2 3 2 6" xfId="17486" xr:uid="{00000000-0005-0000-0000-00004A2C0000}"/>
    <cellStyle name="Normal 51 2 3 2 7" xfId="19390" xr:uid="{00000000-0005-0000-0000-00004B2C0000}"/>
    <cellStyle name="Normal 51 2 3 2_5h_Finance" xfId="6755" xr:uid="{00000000-0005-0000-0000-00004C2C0000}"/>
    <cellStyle name="Normal 51 2 3 3" xfId="2791" xr:uid="{00000000-0005-0000-0000-00004D2C0000}"/>
    <cellStyle name="Normal 51 2 3 3 2" xfId="10958" xr:uid="{00000000-0005-0000-0000-00004E2C0000}"/>
    <cellStyle name="Normal 51 2 3 3_5h_Finance" xfId="6757" xr:uid="{00000000-0005-0000-0000-00004F2C0000}"/>
    <cellStyle name="Normal 51 2 3 4" xfId="9054" xr:uid="{00000000-0005-0000-0000-0000502C0000}"/>
    <cellStyle name="Normal 51 2 3 5" xfId="13077" xr:uid="{00000000-0005-0000-0000-0000512C0000}"/>
    <cellStyle name="Normal 51 2 3 6" xfId="14915" xr:uid="{00000000-0005-0000-0000-0000522C0000}"/>
    <cellStyle name="Normal 51 2 3 7" xfId="16670" xr:uid="{00000000-0005-0000-0000-0000532C0000}"/>
    <cellStyle name="Normal 51 2 3 8" xfId="18574" xr:uid="{00000000-0005-0000-0000-0000542C0000}"/>
    <cellStyle name="Normal 51 2 3_5h_Finance" xfId="6754" xr:uid="{00000000-0005-0000-0000-0000552C0000}"/>
    <cellStyle name="Normal 51 2 4" xfId="1152" xr:uid="{00000000-0005-0000-0000-0000562C0000}"/>
    <cellStyle name="Normal 51 2 4 2" xfId="1974" xr:uid="{00000000-0005-0000-0000-0000572C0000}"/>
    <cellStyle name="Normal 51 2 4 2 2" xfId="3879" xr:uid="{00000000-0005-0000-0000-0000582C0000}"/>
    <cellStyle name="Normal 51 2 4 2 2 2" xfId="12046" xr:uid="{00000000-0005-0000-0000-0000592C0000}"/>
    <cellStyle name="Normal 51 2 4 2 2_5h_Finance" xfId="6760" xr:uid="{00000000-0005-0000-0000-00005A2C0000}"/>
    <cellStyle name="Normal 51 2 4 2 3" xfId="10142" xr:uid="{00000000-0005-0000-0000-00005B2C0000}"/>
    <cellStyle name="Normal 51 2 4 2 4" xfId="14168" xr:uid="{00000000-0005-0000-0000-00005C2C0000}"/>
    <cellStyle name="Normal 51 2 4 2 5" xfId="16007" xr:uid="{00000000-0005-0000-0000-00005D2C0000}"/>
    <cellStyle name="Normal 51 2 4 2 6" xfId="17758" xr:uid="{00000000-0005-0000-0000-00005E2C0000}"/>
    <cellStyle name="Normal 51 2 4 2 7" xfId="19662" xr:uid="{00000000-0005-0000-0000-00005F2C0000}"/>
    <cellStyle name="Normal 51 2 4 2_5h_Finance" xfId="6759" xr:uid="{00000000-0005-0000-0000-0000602C0000}"/>
    <cellStyle name="Normal 51 2 4 3" xfId="3063" xr:uid="{00000000-0005-0000-0000-0000612C0000}"/>
    <cellStyle name="Normal 51 2 4 3 2" xfId="11230" xr:uid="{00000000-0005-0000-0000-0000622C0000}"/>
    <cellStyle name="Normal 51 2 4 3_5h_Finance" xfId="6761" xr:uid="{00000000-0005-0000-0000-0000632C0000}"/>
    <cellStyle name="Normal 51 2 4 4" xfId="9326" xr:uid="{00000000-0005-0000-0000-0000642C0000}"/>
    <cellStyle name="Normal 51 2 4 5" xfId="13349" xr:uid="{00000000-0005-0000-0000-0000652C0000}"/>
    <cellStyle name="Normal 51 2 4 6" xfId="15187" xr:uid="{00000000-0005-0000-0000-0000662C0000}"/>
    <cellStyle name="Normal 51 2 4 7" xfId="16942" xr:uid="{00000000-0005-0000-0000-0000672C0000}"/>
    <cellStyle name="Normal 51 2 4 8" xfId="18846" xr:uid="{00000000-0005-0000-0000-0000682C0000}"/>
    <cellStyle name="Normal 51 2 4_5h_Finance" xfId="6758" xr:uid="{00000000-0005-0000-0000-0000692C0000}"/>
    <cellStyle name="Normal 51 2 5" xfId="1424" xr:uid="{00000000-0005-0000-0000-00006A2C0000}"/>
    <cellStyle name="Normal 51 2 5 2" xfId="3335" xr:uid="{00000000-0005-0000-0000-00006B2C0000}"/>
    <cellStyle name="Normal 51 2 5 2 2" xfId="11502" xr:uid="{00000000-0005-0000-0000-00006C2C0000}"/>
    <cellStyle name="Normal 51 2 5 2_5h_Finance" xfId="6763" xr:uid="{00000000-0005-0000-0000-00006D2C0000}"/>
    <cellStyle name="Normal 51 2 5 3" xfId="9598" xr:uid="{00000000-0005-0000-0000-00006E2C0000}"/>
    <cellStyle name="Normal 51 2 5 4" xfId="13621" xr:uid="{00000000-0005-0000-0000-00006F2C0000}"/>
    <cellStyle name="Normal 51 2 5 5" xfId="15459" xr:uid="{00000000-0005-0000-0000-0000702C0000}"/>
    <cellStyle name="Normal 51 2 5 6" xfId="17214" xr:uid="{00000000-0005-0000-0000-0000712C0000}"/>
    <cellStyle name="Normal 51 2 5 7" xfId="19118" xr:uid="{00000000-0005-0000-0000-0000722C0000}"/>
    <cellStyle name="Normal 51 2 5_5h_Finance" xfId="6762" xr:uid="{00000000-0005-0000-0000-0000732C0000}"/>
    <cellStyle name="Normal 51 2 6" xfId="2247" xr:uid="{00000000-0005-0000-0000-0000742C0000}"/>
    <cellStyle name="Normal 51 2 6 2" xfId="4151" xr:uid="{00000000-0005-0000-0000-0000752C0000}"/>
    <cellStyle name="Normal 51 2 6 2 2" xfId="12318" xr:uid="{00000000-0005-0000-0000-0000762C0000}"/>
    <cellStyle name="Normal 51 2 6 2_5h_Finance" xfId="6765" xr:uid="{00000000-0005-0000-0000-0000772C0000}"/>
    <cellStyle name="Normal 51 2 6 3" xfId="10414" xr:uid="{00000000-0005-0000-0000-0000782C0000}"/>
    <cellStyle name="Normal 51 2 6 4" xfId="14440" xr:uid="{00000000-0005-0000-0000-0000792C0000}"/>
    <cellStyle name="Normal 51 2 6 5" xfId="16280" xr:uid="{00000000-0005-0000-0000-00007A2C0000}"/>
    <cellStyle name="Normal 51 2 6 6" xfId="18030" xr:uid="{00000000-0005-0000-0000-00007B2C0000}"/>
    <cellStyle name="Normal 51 2 6 7" xfId="19934" xr:uid="{00000000-0005-0000-0000-00007C2C0000}"/>
    <cellStyle name="Normal 51 2 6_5h_Finance" xfId="6764" xr:uid="{00000000-0005-0000-0000-00007D2C0000}"/>
    <cellStyle name="Normal 51 2 7" xfId="531" xr:uid="{00000000-0005-0000-0000-00007E2C0000}"/>
    <cellStyle name="Normal 51 2 7 2" xfId="8782" xr:uid="{00000000-0005-0000-0000-00007F2C0000}"/>
    <cellStyle name="Normal 51 2 7_5h_Finance" xfId="6766" xr:uid="{00000000-0005-0000-0000-0000802C0000}"/>
    <cellStyle name="Normal 51 2 8" xfId="2519" xr:uid="{00000000-0005-0000-0000-0000812C0000}"/>
    <cellStyle name="Normal 51 2 8 2" xfId="10686" xr:uid="{00000000-0005-0000-0000-0000822C0000}"/>
    <cellStyle name="Normal 51 2 8_5h_Finance" xfId="6767" xr:uid="{00000000-0005-0000-0000-0000832C0000}"/>
    <cellStyle name="Normal 51 2 9" xfId="4423" xr:uid="{00000000-0005-0000-0000-0000842C0000}"/>
    <cellStyle name="Normal 51 2 9 2" xfId="12590" xr:uid="{00000000-0005-0000-0000-0000852C0000}"/>
    <cellStyle name="Normal 51 2 9_5h_Finance" xfId="6768" xr:uid="{00000000-0005-0000-0000-0000862C0000}"/>
    <cellStyle name="Normal 51 2_5h_Finance" xfId="6739" xr:uid="{00000000-0005-0000-0000-0000872C0000}"/>
    <cellStyle name="Normal 51 3" xfId="188" xr:uid="{00000000-0005-0000-0000-0000882C0000}"/>
    <cellStyle name="Normal 51 3 10" xfId="16466" xr:uid="{00000000-0005-0000-0000-0000892C0000}"/>
    <cellStyle name="Normal 51 3 11" xfId="18370" xr:uid="{00000000-0005-0000-0000-00008A2C0000}"/>
    <cellStyle name="Normal 51 3 12" xfId="599" xr:uid="{00000000-0005-0000-0000-00008B2C0000}"/>
    <cellStyle name="Normal 51 3 2" xfId="948" xr:uid="{00000000-0005-0000-0000-00008C2C0000}"/>
    <cellStyle name="Normal 51 3 2 2" xfId="1770" xr:uid="{00000000-0005-0000-0000-00008D2C0000}"/>
    <cellStyle name="Normal 51 3 2 2 2" xfId="3675" xr:uid="{00000000-0005-0000-0000-00008E2C0000}"/>
    <cellStyle name="Normal 51 3 2 2 2 2" xfId="11842" xr:uid="{00000000-0005-0000-0000-00008F2C0000}"/>
    <cellStyle name="Normal 51 3 2 2 2_5h_Finance" xfId="6772" xr:uid="{00000000-0005-0000-0000-0000902C0000}"/>
    <cellStyle name="Normal 51 3 2 2 3" xfId="9938" xr:uid="{00000000-0005-0000-0000-0000912C0000}"/>
    <cellStyle name="Normal 51 3 2 2 4" xfId="13964" xr:uid="{00000000-0005-0000-0000-0000922C0000}"/>
    <cellStyle name="Normal 51 3 2 2 5" xfId="15803" xr:uid="{00000000-0005-0000-0000-0000932C0000}"/>
    <cellStyle name="Normal 51 3 2 2 6" xfId="17554" xr:uid="{00000000-0005-0000-0000-0000942C0000}"/>
    <cellStyle name="Normal 51 3 2 2 7" xfId="19458" xr:uid="{00000000-0005-0000-0000-0000952C0000}"/>
    <cellStyle name="Normal 51 3 2 2_5h_Finance" xfId="6771" xr:uid="{00000000-0005-0000-0000-0000962C0000}"/>
    <cellStyle name="Normal 51 3 2 3" xfId="2859" xr:uid="{00000000-0005-0000-0000-0000972C0000}"/>
    <cellStyle name="Normal 51 3 2 3 2" xfId="11026" xr:uid="{00000000-0005-0000-0000-0000982C0000}"/>
    <cellStyle name="Normal 51 3 2 3_5h_Finance" xfId="6773" xr:uid="{00000000-0005-0000-0000-0000992C0000}"/>
    <cellStyle name="Normal 51 3 2 4" xfId="9122" xr:uid="{00000000-0005-0000-0000-00009A2C0000}"/>
    <cellStyle name="Normal 51 3 2 5" xfId="13145" xr:uid="{00000000-0005-0000-0000-00009B2C0000}"/>
    <cellStyle name="Normal 51 3 2 6" xfId="14983" xr:uid="{00000000-0005-0000-0000-00009C2C0000}"/>
    <cellStyle name="Normal 51 3 2 7" xfId="16738" xr:uid="{00000000-0005-0000-0000-00009D2C0000}"/>
    <cellStyle name="Normal 51 3 2 8" xfId="18642" xr:uid="{00000000-0005-0000-0000-00009E2C0000}"/>
    <cellStyle name="Normal 51 3 2_5h_Finance" xfId="6770" xr:uid="{00000000-0005-0000-0000-00009F2C0000}"/>
    <cellStyle name="Normal 51 3 3" xfId="1220" xr:uid="{00000000-0005-0000-0000-0000A02C0000}"/>
    <cellStyle name="Normal 51 3 3 2" xfId="2042" xr:uid="{00000000-0005-0000-0000-0000A12C0000}"/>
    <cellStyle name="Normal 51 3 3 2 2" xfId="3947" xr:uid="{00000000-0005-0000-0000-0000A22C0000}"/>
    <cellStyle name="Normal 51 3 3 2 2 2" xfId="12114" xr:uid="{00000000-0005-0000-0000-0000A32C0000}"/>
    <cellStyle name="Normal 51 3 3 2 2_5h_Finance" xfId="6776" xr:uid="{00000000-0005-0000-0000-0000A42C0000}"/>
    <cellStyle name="Normal 51 3 3 2 3" xfId="10210" xr:uid="{00000000-0005-0000-0000-0000A52C0000}"/>
    <cellStyle name="Normal 51 3 3 2 4" xfId="14236" xr:uid="{00000000-0005-0000-0000-0000A62C0000}"/>
    <cellStyle name="Normal 51 3 3 2 5" xfId="16075" xr:uid="{00000000-0005-0000-0000-0000A72C0000}"/>
    <cellStyle name="Normal 51 3 3 2 6" xfId="17826" xr:uid="{00000000-0005-0000-0000-0000A82C0000}"/>
    <cellStyle name="Normal 51 3 3 2 7" xfId="19730" xr:uid="{00000000-0005-0000-0000-0000A92C0000}"/>
    <cellStyle name="Normal 51 3 3 2_5h_Finance" xfId="6775" xr:uid="{00000000-0005-0000-0000-0000AA2C0000}"/>
    <cellStyle name="Normal 51 3 3 3" xfId="3131" xr:uid="{00000000-0005-0000-0000-0000AB2C0000}"/>
    <cellStyle name="Normal 51 3 3 3 2" xfId="11298" xr:uid="{00000000-0005-0000-0000-0000AC2C0000}"/>
    <cellStyle name="Normal 51 3 3 3_5h_Finance" xfId="6777" xr:uid="{00000000-0005-0000-0000-0000AD2C0000}"/>
    <cellStyle name="Normal 51 3 3 4" xfId="9394" xr:uid="{00000000-0005-0000-0000-0000AE2C0000}"/>
    <cellStyle name="Normal 51 3 3 5" xfId="13417" xr:uid="{00000000-0005-0000-0000-0000AF2C0000}"/>
    <cellStyle name="Normal 51 3 3 6" xfId="15255" xr:uid="{00000000-0005-0000-0000-0000B02C0000}"/>
    <cellStyle name="Normal 51 3 3 7" xfId="17010" xr:uid="{00000000-0005-0000-0000-0000B12C0000}"/>
    <cellStyle name="Normal 51 3 3 8" xfId="18914" xr:uid="{00000000-0005-0000-0000-0000B22C0000}"/>
    <cellStyle name="Normal 51 3 3_5h_Finance" xfId="6774" xr:uid="{00000000-0005-0000-0000-0000B32C0000}"/>
    <cellStyle name="Normal 51 3 4" xfId="1492" xr:uid="{00000000-0005-0000-0000-0000B42C0000}"/>
    <cellStyle name="Normal 51 3 4 2" xfId="3403" xr:uid="{00000000-0005-0000-0000-0000B52C0000}"/>
    <cellStyle name="Normal 51 3 4 2 2" xfId="11570" xr:uid="{00000000-0005-0000-0000-0000B62C0000}"/>
    <cellStyle name="Normal 51 3 4 2_5h_Finance" xfId="6779" xr:uid="{00000000-0005-0000-0000-0000B72C0000}"/>
    <cellStyle name="Normal 51 3 4 3" xfId="9666" xr:uid="{00000000-0005-0000-0000-0000B82C0000}"/>
    <cellStyle name="Normal 51 3 4 4" xfId="13689" xr:uid="{00000000-0005-0000-0000-0000B92C0000}"/>
    <cellStyle name="Normal 51 3 4 5" xfId="15527" xr:uid="{00000000-0005-0000-0000-0000BA2C0000}"/>
    <cellStyle name="Normal 51 3 4 6" xfId="17282" xr:uid="{00000000-0005-0000-0000-0000BB2C0000}"/>
    <cellStyle name="Normal 51 3 4 7" xfId="19186" xr:uid="{00000000-0005-0000-0000-0000BC2C0000}"/>
    <cellStyle name="Normal 51 3 4_5h_Finance" xfId="6778" xr:uid="{00000000-0005-0000-0000-0000BD2C0000}"/>
    <cellStyle name="Normal 51 3 5" xfId="2315" xr:uid="{00000000-0005-0000-0000-0000BE2C0000}"/>
    <cellStyle name="Normal 51 3 5 2" xfId="4219" xr:uid="{00000000-0005-0000-0000-0000BF2C0000}"/>
    <cellStyle name="Normal 51 3 5 2 2" xfId="12386" xr:uid="{00000000-0005-0000-0000-0000C02C0000}"/>
    <cellStyle name="Normal 51 3 5 2_5h_Finance" xfId="6781" xr:uid="{00000000-0005-0000-0000-0000C12C0000}"/>
    <cellStyle name="Normal 51 3 5 3" xfId="10482" xr:uid="{00000000-0005-0000-0000-0000C22C0000}"/>
    <cellStyle name="Normal 51 3 5 4" xfId="14508" xr:uid="{00000000-0005-0000-0000-0000C32C0000}"/>
    <cellStyle name="Normal 51 3 5 5" xfId="16348" xr:uid="{00000000-0005-0000-0000-0000C42C0000}"/>
    <cellStyle name="Normal 51 3 5 6" xfId="18098" xr:uid="{00000000-0005-0000-0000-0000C52C0000}"/>
    <cellStyle name="Normal 51 3 5 7" xfId="20002" xr:uid="{00000000-0005-0000-0000-0000C62C0000}"/>
    <cellStyle name="Normal 51 3 5_5h_Finance" xfId="6780" xr:uid="{00000000-0005-0000-0000-0000C72C0000}"/>
    <cellStyle name="Normal 51 3 6" xfId="2587" xr:uid="{00000000-0005-0000-0000-0000C82C0000}"/>
    <cellStyle name="Normal 51 3 6 2" xfId="10754" xr:uid="{00000000-0005-0000-0000-0000C92C0000}"/>
    <cellStyle name="Normal 51 3 6_5h_Finance" xfId="6782" xr:uid="{00000000-0005-0000-0000-0000CA2C0000}"/>
    <cellStyle name="Normal 51 3 7" xfId="8850" xr:uid="{00000000-0005-0000-0000-0000CB2C0000}"/>
    <cellStyle name="Normal 51 3 8" xfId="12807" xr:uid="{00000000-0005-0000-0000-0000CC2C0000}"/>
    <cellStyle name="Normal 51 3 9" xfId="14693" xr:uid="{00000000-0005-0000-0000-0000CD2C0000}"/>
    <cellStyle name="Normal 51 3_5h_Finance" xfId="6769" xr:uid="{00000000-0005-0000-0000-0000CE2C0000}"/>
    <cellStyle name="Normal 51 4" xfId="812" xr:uid="{00000000-0005-0000-0000-0000CF2C0000}"/>
    <cellStyle name="Normal 51 4 2" xfId="1634" xr:uid="{00000000-0005-0000-0000-0000D02C0000}"/>
    <cellStyle name="Normal 51 4 2 2" xfId="3539" xr:uid="{00000000-0005-0000-0000-0000D12C0000}"/>
    <cellStyle name="Normal 51 4 2 2 2" xfId="11706" xr:uid="{00000000-0005-0000-0000-0000D22C0000}"/>
    <cellStyle name="Normal 51 4 2 2_5h_Finance" xfId="6785" xr:uid="{00000000-0005-0000-0000-0000D32C0000}"/>
    <cellStyle name="Normal 51 4 2 3" xfId="9802" xr:uid="{00000000-0005-0000-0000-0000D42C0000}"/>
    <cellStyle name="Normal 51 4 2 4" xfId="13828" xr:uid="{00000000-0005-0000-0000-0000D52C0000}"/>
    <cellStyle name="Normal 51 4 2 5" xfId="15667" xr:uid="{00000000-0005-0000-0000-0000D62C0000}"/>
    <cellStyle name="Normal 51 4 2 6" xfId="17418" xr:uid="{00000000-0005-0000-0000-0000D72C0000}"/>
    <cellStyle name="Normal 51 4 2 7" xfId="19322" xr:uid="{00000000-0005-0000-0000-0000D82C0000}"/>
    <cellStyle name="Normal 51 4 2_5h_Finance" xfId="6784" xr:uid="{00000000-0005-0000-0000-0000D92C0000}"/>
    <cellStyle name="Normal 51 4 3" xfId="2723" xr:uid="{00000000-0005-0000-0000-0000DA2C0000}"/>
    <cellStyle name="Normal 51 4 3 2" xfId="10890" xr:uid="{00000000-0005-0000-0000-0000DB2C0000}"/>
    <cellStyle name="Normal 51 4 3_5h_Finance" xfId="6786" xr:uid="{00000000-0005-0000-0000-0000DC2C0000}"/>
    <cellStyle name="Normal 51 4 4" xfId="8986" xr:uid="{00000000-0005-0000-0000-0000DD2C0000}"/>
    <cellStyle name="Normal 51 4 5" xfId="13009" xr:uid="{00000000-0005-0000-0000-0000DE2C0000}"/>
    <cellStyle name="Normal 51 4 6" xfId="14847" xr:uid="{00000000-0005-0000-0000-0000DF2C0000}"/>
    <cellStyle name="Normal 51 4 7" xfId="16602" xr:uid="{00000000-0005-0000-0000-0000E02C0000}"/>
    <cellStyle name="Normal 51 4 8" xfId="18506" xr:uid="{00000000-0005-0000-0000-0000E12C0000}"/>
    <cellStyle name="Normal 51 4_5h_Finance" xfId="6783" xr:uid="{00000000-0005-0000-0000-0000E22C0000}"/>
    <cellStyle name="Normal 51 5" xfId="1084" xr:uid="{00000000-0005-0000-0000-0000E32C0000}"/>
    <cellStyle name="Normal 51 5 2" xfId="1906" xr:uid="{00000000-0005-0000-0000-0000E42C0000}"/>
    <cellStyle name="Normal 51 5 2 2" xfId="3811" xr:uid="{00000000-0005-0000-0000-0000E52C0000}"/>
    <cellStyle name="Normal 51 5 2 2 2" xfId="11978" xr:uid="{00000000-0005-0000-0000-0000E62C0000}"/>
    <cellStyle name="Normal 51 5 2 2_5h_Finance" xfId="6789" xr:uid="{00000000-0005-0000-0000-0000E72C0000}"/>
    <cellStyle name="Normal 51 5 2 3" xfId="10074" xr:uid="{00000000-0005-0000-0000-0000E82C0000}"/>
    <cellStyle name="Normal 51 5 2 4" xfId="14100" xr:uid="{00000000-0005-0000-0000-0000E92C0000}"/>
    <cellStyle name="Normal 51 5 2 5" xfId="15939" xr:uid="{00000000-0005-0000-0000-0000EA2C0000}"/>
    <cellStyle name="Normal 51 5 2 6" xfId="17690" xr:uid="{00000000-0005-0000-0000-0000EB2C0000}"/>
    <cellStyle name="Normal 51 5 2 7" xfId="19594" xr:uid="{00000000-0005-0000-0000-0000EC2C0000}"/>
    <cellStyle name="Normal 51 5 2_5h_Finance" xfId="6788" xr:uid="{00000000-0005-0000-0000-0000ED2C0000}"/>
    <cellStyle name="Normal 51 5 3" xfId="2995" xr:uid="{00000000-0005-0000-0000-0000EE2C0000}"/>
    <cellStyle name="Normal 51 5 3 2" xfId="11162" xr:uid="{00000000-0005-0000-0000-0000EF2C0000}"/>
    <cellStyle name="Normal 51 5 3_5h_Finance" xfId="6790" xr:uid="{00000000-0005-0000-0000-0000F02C0000}"/>
    <cellStyle name="Normal 51 5 4" xfId="9258" xr:uid="{00000000-0005-0000-0000-0000F12C0000}"/>
    <cellStyle name="Normal 51 5 5" xfId="13281" xr:uid="{00000000-0005-0000-0000-0000F22C0000}"/>
    <cellStyle name="Normal 51 5 6" xfId="15119" xr:uid="{00000000-0005-0000-0000-0000F32C0000}"/>
    <cellStyle name="Normal 51 5 7" xfId="16874" xr:uid="{00000000-0005-0000-0000-0000F42C0000}"/>
    <cellStyle name="Normal 51 5 8" xfId="18778" xr:uid="{00000000-0005-0000-0000-0000F52C0000}"/>
    <cellStyle name="Normal 51 5_5h_Finance" xfId="6787" xr:uid="{00000000-0005-0000-0000-0000F62C0000}"/>
    <cellStyle name="Normal 51 6" xfId="1356" xr:uid="{00000000-0005-0000-0000-0000F72C0000}"/>
    <cellStyle name="Normal 51 6 2" xfId="3267" xr:uid="{00000000-0005-0000-0000-0000F82C0000}"/>
    <cellStyle name="Normal 51 6 2 2" xfId="11434" xr:uid="{00000000-0005-0000-0000-0000F92C0000}"/>
    <cellStyle name="Normal 51 6 2_5h_Finance" xfId="6792" xr:uid="{00000000-0005-0000-0000-0000FA2C0000}"/>
    <cellStyle name="Normal 51 6 3" xfId="9530" xr:uid="{00000000-0005-0000-0000-0000FB2C0000}"/>
    <cellStyle name="Normal 51 6 4" xfId="13553" xr:uid="{00000000-0005-0000-0000-0000FC2C0000}"/>
    <cellStyle name="Normal 51 6 5" xfId="15391" xr:uid="{00000000-0005-0000-0000-0000FD2C0000}"/>
    <cellStyle name="Normal 51 6 6" xfId="17146" xr:uid="{00000000-0005-0000-0000-0000FE2C0000}"/>
    <cellStyle name="Normal 51 6 7" xfId="19050" xr:uid="{00000000-0005-0000-0000-0000FF2C0000}"/>
    <cellStyle name="Normal 51 6_5h_Finance" xfId="6791" xr:uid="{00000000-0005-0000-0000-0000002D0000}"/>
    <cellStyle name="Normal 51 7" xfId="2179" xr:uid="{00000000-0005-0000-0000-0000012D0000}"/>
    <cellStyle name="Normal 51 7 2" xfId="4083" xr:uid="{00000000-0005-0000-0000-0000022D0000}"/>
    <cellStyle name="Normal 51 7 2 2" xfId="12250" xr:uid="{00000000-0005-0000-0000-0000032D0000}"/>
    <cellStyle name="Normal 51 7 2_5h_Finance" xfId="6794" xr:uid="{00000000-0005-0000-0000-0000042D0000}"/>
    <cellStyle name="Normal 51 7 3" xfId="10346" xr:uid="{00000000-0005-0000-0000-0000052D0000}"/>
    <cellStyle name="Normal 51 7 4" xfId="14372" xr:uid="{00000000-0005-0000-0000-0000062D0000}"/>
    <cellStyle name="Normal 51 7 5" xfId="16212" xr:uid="{00000000-0005-0000-0000-0000072D0000}"/>
    <cellStyle name="Normal 51 7 6" xfId="17962" xr:uid="{00000000-0005-0000-0000-0000082D0000}"/>
    <cellStyle name="Normal 51 7 7" xfId="19866" xr:uid="{00000000-0005-0000-0000-0000092D0000}"/>
    <cellStyle name="Normal 51 7_5h_Finance" xfId="6793" xr:uid="{00000000-0005-0000-0000-00000A2D0000}"/>
    <cellStyle name="Normal 51 8" xfId="463" xr:uid="{00000000-0005-0000-0000-00000B2D0000}"/>
    <cellStyle name="Normal 51 8 2" xfId="8714" xr:uid="{00000000-0005-0000-0000-00000C2D0000}"/>
    <cellStyle name="Normal 51 8_5h_Finance" xfId="6795" xr:uid="{00000000-0005-0000-0000-00000D2D0000}"/>
    <cellStyle name="Normal 51 9" xfId="2451" xr:uid="{00000000-0005-0000-0000-00000E2D0000}"/>
    <cellStyle name="Normal 51 9 2" xfId="10618" xr:uid="{00000000-0005-0000-0000-00000F2D0000}"/>
    <cellStyle name="Normal 51 9_5h_Finance" xfId="6796" xr:uid="{00000000-0005-0000-0000-0000102D0000}"/>
    <cellStyle name="Normal 51_5h_Finance" xfId="6737" xr:uid="{00000000-0005-0000-0000-0000112D0000}"/>
    <cellStyle name="Normal 52" xfId="60" xr:uid="{00000000-0005-0000-0000-0000122D0000}"/>
    <cellStyle name="Normal 52 10" xfId="4363" xr:uid="{00000000-0005-0000-0000-0000132D0000}"/>
    <cellStyle name="Normal 52 10 2" xfId="12530" xr:uid="{00000000-0005-0000-0000-0000142D0000}"/>
    <cellStyle name="Normal 52 10_5h_Finance" xfId="6798" xr:uid="{00000000-0005-0000-0000-0000152D0000}"/>
    <cellStyle name="Normal 52 11" xfId="8586" xr:uid="{00000000-0005-0000-0000-0000162D0000}"/>
    <cellStyle name="Normal 52 12" xfId="12678" xr:uid="{00000000-0005-0000-0000-0000172D0000}"/>
    <cellStyle name="Normal 52 13" xfId="12950" xr:uid="{00000000-0005-0000-0000-0000182D0000}"/>
    <cellStyle name="Normal 52 14" xfId="14614" xr:uid="{00000000-0005-0000-0000-0000192D0000}"/>
    <cellStyle name="Normal 52 15" xfId="18242" xr:uid="{00000000-0005-0000-0000-00001A2D0000}"/>
    <cellStyle name="Normal 52 16" xfId="332" xr:uid="{00000000-0005-0000-0000-00001B2D0000}"/>
    <cellStyle name="Normal 52 2" xfId="128" xr:uid="{00000000-0005-0000-0000-00001C2D0000}"/>
    <cellStyle name="Normal 52 2 10" xfId="8654" xr:uid="{00000000-0005-0000-0000-00001D2D0000}"/>
    <cellStyle name="Normal 52 2 11" xfId="12746" xr:uid="{00000000-0005-0000-0000-00001E2D0000}"/>
    <cellStyle name="Normal 52 2 12" xfId="18310" xr:uid="{00000000-0005-0000-0000-00001F2D0000}"/>
    <cellStyle name="Normal 52 2 13" xfId="401" xr:uid="{00000000-0005-0000-0000-0000202D0000}"/>
    <cellStyle name="Normal 52 2 2" xfId="264" xr:uid="{00000000-0005-0000-0000-0000212D0000}"/>
    <cellStyle name="Normal 52 2 2 10" xfId="16542" xr:uid="{00000000-0005-0000-0000-0000222D0000}"/>
    <cellStyle name="Normal 52 2 2 11" xfId="18446" xr:uid="{00000000-0005-0000-0000-0000232D0000}"/>
    <cellStyle name="Normal 52 2 2 12" xfId="675" xr:uid="{00000000-0005-0000-0000-0000242D0000}"/>
    <cellStyle name="Normal 52 2 2 2" xfId="1024" xr:uid="{00000000-0005-0000-0000-0000252D0000}"/>
    <cellStyle name="Normal 52 2 2 2 2" xfId="1846" xr:uid="{00000000-0005-0000-0000-0000262D0000}"/>
    <cellStyle name="Normal 52 2 2 2 2 2" xfId="3751" xr:uid="{00000000-0005-0000-0000-0000272D0000}"/>
    <cellStyle name="Normal 52 2 2 2 2 2 2" xfId="11918" xr:uid="{00000000-0005-0000-0000-0000282D0000}"/>
    <cellStyle name="Normal 52 2 2 2 2 2_5h_Finance" xfId="6803" xr:uid="{00000000-0005-0000-0000-0000292D0000}"/>
    <cellStyle name="Normal 52 2 2 2 2 3" xfId="10014" xr:uid="{00000000-0005-0000-0000-00002A2D0000}"/>
    <cellStyle name="Normal 52 2 2 2 2 4" xfId="14040" xr:uid="{00000000-0005-0000-0000-00002B2D0000}"/>
    <cellStyle name="Normal 52 2 2 2 2 5" xfId="15879" xr:uid="{00000000-0005-0000-0000-00002C2D0000}"/>
    <cellStyle name="Normal 52 2 2 2 2 6" xfId="17630" xr:uid="{00000000-0005-0000-0000-00002D2D0000}"/>
    <cellStyle name="Normal 52 2 2 2 2 7" xfId="19534" xr:uid="{00000000-0005-0000-0000-00002E2D0000}"/>
    <cellStyle name="Normal 52 2 2 2 2_5h_Finance" xfId="6802" xr:uid="{00000000-0005-0000-0000-00002F2D0000}"/>
    <cellStyle name="Normal 52 2 2 2 3" xfId="2935" xr:uid="{00000000-0005-0000-0000-0000302D0000}"/>
    <cellStyle name="Normal 52 2 2 2 3 2" xfId="11102" xr:uid="{00000000-0005-0000-0000-0000312D0000}"/>
    <cellStyle name="Normal 52 2 2 2 3_5h_Finance" xfId="6804" xr:uid="{00000000-0005-0000-0000-0000322D0000}"/>
    <cellStyle name="Normal 52 2 2 2 4" xfId="9198" xr:uid="{00000000-0005-0000-0000-0000332D0000}"/>
    <cellStyle name="Normal 52 2 2 2 5" xfId="13221" xr:uid="{00000000-0005-0000-0000-0000342D0000}"/>
    <cellStyle name="Normal 52 2 2 2 6" xfId="15059" xr:uid="{00000000-0005-0000-0000-0000352D0000}"/>
    <cellStyle name="Normal 52 2 2 2 7" xfId="16814" xr:uid="{00000000-0005-0000-0000-0000362D0000}"/>
    <cellStyle name="Normal 52 2 2 2 8" xfId="18718" xr:uid="{00000000-0005-0000-0000-0000372D0000}"/>
    <cellStyle name="Normal 52 2 2 2_5h_Finance" xfId="6801" xr:uid="{00000000-0005-0000-0000-0000382D0000}"/>
    <cellStyle name="Normal 52 2 2 3" xfId="1296" xr:uid="{00000000-0005-0000-0000-0000392D0000}"/>
    <cellStyle name="Normal 52 2 2 3 2" xfId="2118" xr:uid="{00000000-0005-0000-0000-00003A2D0000}"/>
    <cellStyle name="Normal 52 2 2 3 2 2" xfId="4023" xr:uid="{00000000-0005-0000-0000-00003B2D0000}"/>
    <cellStyle name="Normal 52 2 2 3 2 2 2" xfId="12190" xr:uid="{00000000-0005-0000-0000-00003C2D0000}"/>
    <cellStyle name="Normal 52 2 2 3 2 2_5h_Finance" xfId="6807" xr:uid="{00000000-0005-0000-0000-00003D2D0000}"/>
    <cellStyle name="Normal 52 2 2 3 2 3" xfId="10286" xr:uid="{00000000-0005-0000-0000-00003E2D0000}"/>
    <cellStyle name="Normal 52 2 2 3 2 4" xfId="14312" xr:uid="{00000000-0005-0000-0000-00003F2D0000}"/>
    <cellStyle name="Normal 52 2 2 3 2 5" xfId="16151" xr:uid="{00000000-0005-0000-0000-0000402D0000}"/>
    <cellStyle name="Normal 52 2 2 3 2 6" xfId="17902" xr:uid="{00000000-0005-0000-0000-0000412D0000}"/>
    <cellStyle name="Normal 52 2 2 3 2 7" xfId="19806" xr:uid="{00000000-0005-0000-0000-0000422D0000}"/>
    <cellStyle name="Normal 52 2 2 3 2_5h_Finance" xfId="6806" xr:uid="{00000000-0005-0000-0000-0000432D0000}"/>
    <cellStyle name="Normal 52 2 2 3 3" xfId="3207" xr:uid="{00000000-0005-0000-0000-0000442D0000}"/>
    <cellStyle name="Normal 52 2 2 3 3 2" xfId="11374" xr:uid="{00000000-0005-0000-0000-0000452D0000}"/>
    <cellStyle name="Normal 52 2 2 3 3_5h_Finance" xfId="6808" xr:uid="{00000000-0005-0000-0000-0000462D0000}"/>
    <cellStyle name="Normal 52 2 2 3 4" xfId="9470" xr:uid="{00000000-0005-0000-0000-0000472D0000}"/>
    <cellStyle name="Normal 52 2 2 3 5" xfId="13493" xr:uid="{00000000-0005-0000-0000-0000482D0000}"/>
    <cellStyle name="Normal 52 2 2 3 6" xfId="15331" xr:uid="{00000000-0005-0000-0000-0000492D0000}"/>
    <cellStyle name="Normal 52 2 2 3 7" xfId="17086" xr:uid="{00000000-0005-0000-0000-00004A2D0000}"/>
    <cellStyle name="Normal 52 2 2 3 8" xfId="18990" xr:uid="{00000000-0005-0000-0000-00004B2D0000}"/>
    <cellStyle name="Normal 52 2 2 3_5h_Finance" xfId="6805" xr:uid="{00000000-0005-0000-0000-00004C2D0000}"/>
    <cellStyle name="Normal 52 2 2 4" xfId="1568" xr:uid="{00000000-0005-0000-0000-00004D2D0000}"/>
    <cellStyle name="Normal 52 2 2 4 2" xfId="3479" xr:uid="{00000000-0005-0000-0000-00004E2D0000}"/>
    <cellStyle name="Normal 52 2 2 4 2 2" xfId="11646" xr:uid="{00000000-0005-0000-0000-00004F2D0000}"/>
    <cellStyle name="Normal 52 2 2 4 2_5h_Finance" xfId="6810" xr:uid="{00000000-0005-0000-0000-0000502D0000}"/>
    <cellStyle name="Normal 52 2 2 4 3" xfId="9742" xr:uid="{00000000-0005-0000-0000-0000512D0000}"/>
    <cellStyle name="Normal 52 2 2 4 4" xfId="13765" xr:uid="{00000000-0005-0000-0000-0000522D0000}"/>
    <cellStyle name="Normal 52 2 2 4 5" xfId="15603" xr:uid="{00000000-0005-0000-0000-0000532D0000}"/>
    <cellStyle name="Normal 52 2 2 4 6" xfId="17358" xr:uid="{00000000-0005-0000-0000-0000542D0000}"/>
    <cellStyle name="Normal 52 2 2 4 7" xfId="19262" xr:uid="{00000000-0005-0000-0000-0000552D0000}"/>
    <cellStyle name="Normal 52 2 2 4_5h_Finance" xfId="6809" xr:uid="{00000000-0005-0000-0000-0000562D0000}"/>
    <cellStyle name="Normal 52 2 2 5" xfId="2391" xr:uid="{00000000-0005-0000-0000-0000572D0000}"/>
    <cellStyle name="Normal 52 2 2 5 2" xfId="4295" xr:uid="{00000000-0005-0000-0000-0000582D0000}"/>
    <cellStyle name="Normal 52 2 2 5 2 2" xfId="12462" xr:uid="{00000000-0005-0000-0000-0000592D0000}"/>
    <cellStyle name="Normal 52 2 2 5 2_5h_Finance" xfId="6812" xr:uid="{00000000-0005-0000-0000-00005A2D0000}"/>
    <cellStyle name="Normal 52 2 2 5 3" xfId="10558" xr:uid="{00000000-0005-0000-0000-00005B2D0000}"/>
    <cellStyle name="Normal 52 2 2 5 4" xfId="14584" xr:uid="{00000000-0005-0000-0000-00005C2D0000}"/>
    <cellStyle name="Normal 52 2 2 5 5" xfId="16424" xr:uid="{00000000-0005-0000-0000-00005D2D0000}"/>
    <cellStyle name="Normal 52 2 2 5 6" xfId="18174" xr:uid="{00000000-0005-0000-0000-00005E2D0000}"/>
    <cellStyle name="Normal 52 2 2 5 7" xfId="20078" xr:uid="{00000000-0005-0000-0000-00005F2D0000}"/>
    <cellStyle name="Normal 52 2 2 5_5h_Finance" xfId="6811" xr:uid="{00000000-0005-0000-0000-0000602D0000}"/>
    <cellStyle name="Normal 52 2 2 6" xfId="2663" xr:uid="{00000000-0005-0000-0000-0000612D0000}"/>
    <cellStyle name="Normal 52 2 2 6 2" xfId="10830" xr:uid="{00000000-0005-0000-0000-0000622D0000}"/>
    <cellStyle name="Normal 52 2 2 6_5h_Finance" xfId="6813" xr:uid="{00000000-0005-0000-0000-0000632D0000}"/>
    <cellStyle name="Normal 52 2 2 7" xfId="8926" xr:uid="{00000000-0005-0000-0000-0000642D0000}"/>
    <cellStyle name="Normal 52 2 2 8" xfId="12883" xr:uid="{00000000-0005-0000-0000-0000652D0000}"/>
    <cellStyle name="Normal 52 2 2 9" xfId="14769" xr:uid="{00000000-0005-0000-0000-0000662D0000}"/>
    <cellStyle name="Normal 52 2 2_5h_Finance" xfId="6800" xr:uid="{00000000-0005-0000-0000-0000672D0000}"/>
    <cellStyle name="Normal 52 2 3" xfId="888" xr:uid="{00000000-0005-0000-0000-0000682D0000}"/>
    <cellStyle name="Normal 52 2 3 2" xfId="1710" xr:uid="{00000000-0005-0000-0000-0000692D0000}"/>
    <cellStyle name="Normal 52 2 3 2 2" xfId="3615" xr:uid="{00000000-0005-0000-0000-00006A2D0000}"/>
    <cellStyle name="Normal 52 2 3 2 2 2" xfId="11782" xr:uid="{00000000-0005-0000-0000-00006B2D0000}"/>
    <cellStyle name="Normal 52 2 3 2 2_5h_Finance" xfId="6816" xr:uid="{00000000-0005-0000-0000-00006C2D0000}"/>
    <cellStyle name="Normal 52 2 3 2 3" xfId="9878" xr:uid="{00000000-0005-0000-0000-00006D2D0000}"/>
    <cellStyle name="Normal 52 2 3 2 4" xfId="13904" xr:uid="{00000000-0005-0000-0000-00006E2D0000}"/>
    <cellStyle name="Normal 52 2 3 2 5" xfId="15743" xr:uid="{00000000-0005-0000-0000-00006F2D0000}"/>
    <cellStyle name="Normal 52 2 3 2 6" xfId="17494" xr:uid="{00000000-0005-0000-0000-0000702D0000}"/>
    <cellStyle name="Normal 52 2 3 2 7" xfId="19398" xr:uid="{00000000-0005-0000-0000-0000712D0000}"/>
    <cellStyle name="Normal 52 2 3 2_5h_Finance" xfId="6815" xr:uid="{00000000-0005-0000-0000-0000722D0000}"/>
    <cellStyle name="Normal 52 2 3 3" xfId="2799" xr:uid="{00000000-0005-0000-0000-0000732D0000}"/>
    <cellStyle name="Normal 52 2 3 3 2" xfId="10966" xr:uid="{00000000-0005-0000-0000-0000742D0000}"/>
    <cellStyle name="Normal 52 2 3 3_5h_Finance" xfId="6817" xr:uid="{00000000-0005-0000-0000-0000752D0000}"/>
    <cellStyle name="Normal 52 2 3 4" xfId="9062" xr:uid="{00000000-0005-0000-0000-0000762D0000}"/>
    <cellStyle name="Normal 52 2 3 5" xfId="13085" xr:uid="{00000000-0005-0000-0000-0000772D0000}"/>
    <cellStyle name="Normal 52 2 3 6" xfId="14923" xr:uid="{00000000-0005-0000-0000-0000782D0000}"/>
    <cellStyle name="Normal 52 2 3 7" xfId="16678" xr:uid="{00000000-0005-0000-0000-0000792D0000}"/>
    <cellStyle name="Normal 52 2 3 8" xfId="18582" xr:uid="{00000000-0005-0000-0000-00007A2D0000}"/>
    <cellStyle name="Normal 52 2 3_5h_Finance" xfId="6814" xr:uid="{00000000-0005-0000-0000-00007B2D0000}"/>
    <cellStyle name="Normal 52 2 4" xfId="1160" xr:uid="{00000000-0005-0000-0000-00007C2D0000}"/>
    <cellStyle name="Normal 52 2 4 2" xfId="1982" xr:uid="{00000000-0005-0000-0000-00007D2D0000}"/>
    <cellStyle name="Normal 52 2 4 2 2" xfId="3887" xr:uid="{00000000-0005-0000-0000-00007E2D0000}"/>
    <cellStyle name="Normal 52 2 4 2 2 2" xfId="12054" xr:uid="{00000000-0005-0000-0000-00007F2D0000}"/>
    <cellStyle name="Normal 52 2 4 2 2_5h_Finance" xfId="6820" xr:uid="{00000000-0005-0000-0000-0000802D0000}"/>
    <cellStyle name="Normal 52 2 4 2 3" xfId="10150" xr:uid="{00000000-0005-0000-0000-0000812D0000}"/>
    <cellStyle name="Normal 52 2 4 2 4" xfId="14176" xr:uid="{00000000-0005-0000-0000-0000822D0000}"/>
    <cellStyle name="Normal 52 2 4 2 5" xfId="16015" xr:uid="{00000000-0005-0000-0000-0000832D0000}"/>
    <cellStyle name="Normal 52 2 4 2 6" xfId="17766" xr:uid="{00000000-0005-0000-0000-0000842D0000}"/>
    <cellStyle name="Normal 52 2 4 2 7" xfId="19670" xr:uid="{00000000-0005-0000-0000-0000852D0000}"/>
    <cellStyle name="Normal 52 2 4 2_5h_Finance" xfId="6819" xr:uid="{00000000-0005-0000-0000-0000862D0000}"/>
    <cellStyle name="Normal 52 2 4 3" xfId="3071" xr:uid="{00000000-0005-0000-0000-0000872D0000}"/>
    <cellStyle name="Normal 52 2 4 3 2" xfId="11238" xr:uid="{00000000-0005-0000-0000-0000882D0000}"/>
    <cellStyle name="Normal 52 2 4 3_5h_Finance" xfId="6821" xr:uid="{00000000-0005-0000-0000-0000892D0000}"/>
    <cellStyle name="Normal 52 2 4 4" xfId="9334" xr:uid="{00000000-0005-0000-0000-00008A2D0000}"/>
    <cellStyle name="Normal 52 2 4 5" xfId="13357" xr:uid="{00000000-0005-0000-0000-00008B2D0000}"/>
    <cellStyle name="Normal 52 2 4 6" xfId="15195" xr:uid="{00000000-0005-0000-0000-00008C2D0000}"/>
    <cellStyle name="Normal 52 2 4 7" xfId="16950" xr:uid="{00000000-0005-0000-0000-00008D2D0000}"/>
    <cellStyle name="Normal 52 2 4 8" xfId="18854" xr:uid="{00000000-0005-0000-0000-00008E2D0000}"/>
    <cellStyle name="Normal 52 2 4_5h_Finance" xfId="6818" xr:uid="{00000000-0005-0000-0000-00008F2D0000}"/>
    <cellStyle name="Normal 52 2 5" xfId="1432" xr:uid="{00000000-0005-0000-0000-0000902D0000}"/>
    <cellStyle name="Normal 52 2 5 2" xfId="3343" xr:uid="{00000000-0005-0000-0000-0000912D0000}"/>
    <cellStyle name="Normal 52 2 5 2 2" xfId="11510" xr:uid="{00000000-0005-0000-0000-0000922D0000}"/>
    <cellStyle name="Normal 52 2 5 2_5h_Finance" xfId="6823" xr:uid="{00000000-0005-0000-0000-0000932D0000}"/>
    <cellStyle name="Normal 52 2 5 3" xfId="9606" xr:uid="{00000000-0005-0000-0000-0000942D0000}"/>
    <cellStyle name="Normal 52 2 5 4" xfId="13629" xr:uid="{00000000-0005-0000-0000-0000952D0000}"/>
    <cellStyle name="Normal 52 2 5 5" xfId="15467" xr:uid="{00000000-0005-0000-0000-0000962D0000}"/>
    <cellStyle name="Normal 52 2 5 6" xfId="17222" xr:uid="{00000000-0005-0000-0000-0000972D0000}"/>
    <cellStyle name="Normal 52 2 5 7" xfId="19126" xr:uid="{00000000-0005-0000-0000-0000982D0000}"/>
    <cellStyle name="Normal 52 2 5_5h_Finance" xfId="6822" xr:uid="{00000000-0005-0000-0000-0000992D0000}"/>
    <cellStyle name="Normal 52 2 6" xfId="2255" xr:uid="{00000000-0005-0000-0000-00009A2D0000}"/>
    <cellStyle name="Normal 52 2 6 2" xfId="4159" xr:uid="{00000000-0005-0000-0000-00009B2D0000}"/>
    <cellStyle name="Normal 52 2 6 2 2" xfId="12326" xr:uid="{00000000-0005-0000-0000-00009C2D0000}"/>
    <cellStyle name="Normal 52 2 6 2_5h_Finance" xfId="6825" xr:uid="{00000000-0005-0000-0000-00009D2D0000}"/>
    <cellStyle name="Normal 52 2 6 3" xfId="10422" xr:uid="{00000000-0005-0000-0000-00009E2D0000}"/>
    <cellStyle name="Normal 52 2 6 4" xfId="14448" xr:uid="{00000000-0005-0000-0000-00009F2D0000}"/>
    <cellStyle name="Normal 52 2 6 5" xfId="16288" xr:uid="{00000000-0005-0000-0000-0000A02D0000}"/>
    <cellStyle name="Normal 52 2 6 6" xfId="18038" xr:uid="{00000000-0005-0000-0000-0000A12D0000}"/>
    <cellStyle name="Normal 52 2 6 7" xfId="19942" xr:uid="{00000000-0005-0000-0000-0000A22D0000}"/>
    <cellStyle name="Normal 52 2 6_5h_Finance" xfId="6824" xr:uid="{00000000-0005-0000-0000-0000A32D0000}"/>
    <cellStyle name="Normal 52 2 7" xfId="539" xr:uid="{00000000-0005-0000-0000-0000A42D0000}"/>
    <cellStyle name="Normal 52 2 7 2" xfId="8790" xr:uid="{00000000-0005-0000-0000-0000A52D0000}"/>
    <cellStyle name="Normal 52 2 7_5h_Finance" xfId="6826" xr:uid="{00000000-0005-0000-0000-0000A62D0000}"/>
    <cellStyle name="Normal 52 2 8" xfId="2527" xr:uid="{00000000-0005-0000-0000-0000A72D0000}"/>
    <cellStyle name="Normal 52 2 8 2" xfId="10694" xr:uid="{00000000-0005-0000-0000-0000A82D0000}"/>
    <cellStyle name="Normal 52 2 8_5h_Finance" xfId="6827" xr:uid="{00000000-0005-0000-0000-0000A92D0000}"/>
    <cellStyle name="Normal 52 2 9" xfId="4431" xr:uid="{00000000-0005-0000-0000-0000AA2D0000}"/>
    <cellStyle name="Normal 52 2 9 2" xfId="12598" xr:uid="{00000000-0005-0000-0000-0000AB2D0000}"/>
    <cellStyle name="Normal 52 2 9_5h_Finance" xfId="6828" xr:uid="{00000000-0005-0000-0000-0000AC2D0000}"/>
    <cellStyle name="Normal 52 2_5h_Finance" xfId="6799" xr:uid="{00000000-0005-0000-0000-0000AD2D0000}"/>
    <cellStyle name="Normal 52 3" xfId="196" xr:uid="{00000000-0005-0000-0000-0000AE2D0000}"/>
    <cellStyle name="Normal 52 3 10" xfId="16474" xr:uid="{00000000-0005-0000-0000-0000AF2D0000}"/>
    <cellStyle name="Normal 52 3 11" xfId="18378" xr:uid="{00000000-0005-0000-0000-0000B02D0000}"/>
    <cellStyle name="Normal 52 3 12" xfId="607" xr:uid="{00000000-0005-0000-0000-0000B12D0000}"/>
    <cellStyle name="Normal 52 3 2" xfId="956" xr:uid="{00000000-0005-0000-0000-0000B22D0000}"/>
    <cellStyle name="Normal 52 3 2 2" xfId="1778" xr:uid="{00000000-0005-0000-0000-0000B32D0000}"/>
    <cellStyle name="Normal 52 3 2 2 2" xfId="3683" xr:uid="{00000000-0005-0000-0000-0000B42D0000}"/>
    <cellStyle name="Normal 52 3 2 2 2 2" xfId="11850" xr:uid="{00000000-0005-0000-0000-0000B52D0000}"/>
    <cellStyle name="Normal 52 3 2 2 2_5h_Finance" xfId="6832" xr:uid="{00000000-0005-0000-0000-0000B62D0000}"/>
    <cellStyle name="Normal 52 3 2 2 3" xfId="9946" xr:uid="{00000000-0005-0000-0000-0000B72D0000}"/>
    <cellStyle name="Normal 52 3 2 2 4" xfId="13972" xr:uid="{00000000-0005-0000-0000-0000B82D0000}"/>
    <cellStyle name="Normal 52 3 2 2 5" xfId="15811" xr:uid="{00000000-0005-0000-0000-0000B92D0000}"/>
    <cellStyle name="Normal 52 3 2 2 6" xfId="17562" xr:uid="{00000000-0005-0000-0000-0000BA2D0000}"/>
    <cellStyle name="Normal 52 3 2 2 7" xfId="19466" xr:uid="{00000000-0005-0000-0000-0000BB2D0000}"/>
    <cellStyle name="Normal 52 3 2 2_5h_Finance" xfId="6831" xr:uid="{00000000-0005-0000-0000-0000BC2D0000}"/>
    <cellStyle name="Normal 52 3 2 3" xfId="2867" xr:uid="{00000000-0005-0000-0000-0000BD2D0000}"/>
    <cellStyle name="Normal 52 3 2 3 2" xfId="11034" xr:uid="{00000000-0005-0000-0000-0000BE2D0000}"/>
    <cellStyle name="Normal 52 3 2 3_5h_Finance" xfId="6833" xr:uid="{00000000-0005-0000-0000-0000BF2D0000}"/>
    <cellStyle name="Normal 52 3 2 4" xfId="9130" xr:uid="{00000000-0005-0000-0000-0000C02D0000}"/>
    <cellStyle name="Normal 52 3 2 5" xfId="13153" xr:uid="{00000000-0005-0000-0000-0000C12D0000}"/>
    <cellStyle name="Normal 52 3 2 6" xfId="14991" xr:uid="{00000000-0005-0000-0000-0000C22D0000}"/>
    <cellStyle name="Normal 52 3 2 7" xfId="16746" xr:uid="{00000000-0005-0000-0000-0000C32D0000}"/>
    <cellStyle name="Normal 52 3 2 8" xfId="18650" xr:uid="{00000000-0005-0000-0000-0000C42D0000}"/>
    <cellStyle name="Normal 52 3 2_5h_Finance" xfId="6830" xr:uid="{00000000-0005-0000-0000-0000C52D0000}"/>
    <cellStyle name="Normal 52 3 3" xfId="1228" xr:uid="{00000000-0005-0000-0000-0000C62D0000}"/>
    <cellStyle name="Normal 52 3 3 2" xfId="2050" xr:uid="{00000000-0005-0000-0000-0000C72D0000}"/>
    <cellStyle name="Normal 52 3 3 2 2" xfId="3955" xr:uid="{00000000-0005-0000-0000-0000C82D0000}"/>
    <cellStyle name="Normal 52 3 3 2 2 2" xfId="12122" xr:uid="{00000000-0005-0000-0000-0000C92D0000}"/>
    <cellStyle name="Normal 52 3 3 2 2_5h_Finance" xfId="6836" xr:uid="{00000000-0005-0000-0000-0000CA2D0000}"/>
    <cellStyle name="Normal 52 3 3 2 3" xfId="10218" xr:uid="{00000000-0005-0000-0000-0000CB2D0000}"/>
    <cellStyle name="Normal 52 3 3 2 4" xfId="14244" xr:uid="{00000000-0005-0000-0000-0000CC2D0000}"/>
    <cellStyle name="Normal 52 3 3 2 5" xfId="16083" xr:uid="{00000000-0005-0000-0000-0000CD2D0000}"/>
    <cellStyle name="Normal 52 3 3 2 6" xfId="17834" xr:uid="{00000000-0005-0000-0000-0000CE2D0000}"/>
    <cellStyle name="Normal 52 3 3 2 7" xfId="19738" xr:uid="{00000000-0005-0000-0000-0000CF2D0000}"/>
    <cellStyle name="Normal 52 3 3 2_5h_Finance" xfId="6835" xr:uid="{00000000-0005-0000-0000-0000D02D0000}"/>
    <cellStyle name="Normal 52 3 3 3" xfId="3139" xr:uid="{00000000-0005-0000-0000-0000D12D0000}"/>
    <cellStyle name="Normal 52 3 3 3 2" xfId="11306" xr:uid="{00000000-0005-0000-0000-0000D22D0000}"/>
    <cellStyle name="Normal 52 3 3 3_5h_Finance" xfId="6837" xr:uid="{00000000-0005-0000-0000-0000D32D0000}"/>
    <cellStyle name="Normal 52 3 3 4" xfId="9402" xr:uid="{00000000-0005-0000-0000-0000D42D0000}"/>
    <cellStyle name="Normal 52 3 3 5" xfId="13425" xr:uid="{00000000-0005-0000-0000-0000D52D0000}"/>
    <cellStyle name="Normal 52 3 3 6" xfId="15263" xr:uid="{00000000-0005-0000-0000-0000D62D0000}"/>
    <cellStyle name="Normal 52 3 3 7" xfId="17018" xr:uid="{00000000-0005-0000-0000-0000D72D0000}"/>
    <cellStyle name="Normal 52 3 3 8" xfId="18922" xr:uid="{00000000-0005-0000-0000-0000D82D0000}"/>
    <cellStyle name="Normal 52 3 3_5h_Finance" xfId="6834" xr:uid="{00000000-0005-0000-0000-0000D92D0000}"/>
    <cellStyle name="Normal 52 3 4" xfId="1500" xr:uid="{00000000-0005-0000-0000-0000DA2D0000}"/>
    <cellStyle name="Normal 52 3 4 2" xfId="3411" xr:uid="{00000000-0005-0000-0000-0000DB2D0000}"/>
    <cellStyle name="Normal 52 3 4 2 2" xfId="11578" xr:uid="{00000000-0005-0000-0000-0000DC2D0000}"/>
    <cellStyle name="Normal 52 3 4 2_5h_Finance" xfId="6839" xr:uid="{00000000-0005-0000-0000-0000DD2D0000}"/>
    <cellStyle name="Normal 52 3 4 3" xfId="9674" xr:uid="{00000000-0005-0000-0000-0000DE2D0000}"/>
    <cellStyle name="Normal 52 3 4 4" xfId="13697" xr:uid="{00000000-0005-0000-0000-0000DF2D0000}"/>
    <cellStyle name="Normal 52 3 4 5" xfId="15535" xr:uid="{00000000-0005-0000-0000-0000E02D0000}"/>
    <cellStyle name="Normal 52 3 4 6" xfId="17290" xr:uid="{00000000-0005-0000-0000-0000E12D0000}"/>
    <cellStyle name="Normal 52 3 4 7" xfId="19194" xr:uid="{00000000-0005-0000-0000-0000E22D0000}"/>
    <cellStyle name="Normal 52 3 4_5h_Finance" xfId="6838" xr:uid="{00000000-0005-0000-0000-0000E32D0000}"/>
    <cellStyle name="Normal 52 3 5" xfId="2323" xr:uid="{00000000-0005-0000-0000-0000E42D0000}"/>
    <cellStyle name="Normal 52 3 5 2" xfId="4227" xr:uid="{00000000-0005-0000-0000-0000E52D0000}"/>
    <cellStyle name="Normal 52 3 5 2 2" xfId="12394" xr:uid="{00000000-0005-0000-0000-0000E62D0000}"/>
    <cellStyle name="Normal 52 3 5 2_5h_Finance" xfId="6841" xr:uid="{00000000-0005-0000-0000-0000E72D0000}"/>
    <cellStyle name="Normal 52 3 5 3" xfId="10490" xr:uid="{00000000-0005-0000-0000-0000E82D0000}"/>
    <cellStyle name="Normal 52 3 5 4" xfId="14516" xr:uid="{00000000-0005-0000-0000-0000E92D0000}"/>
    <cellStyle name="Normal 52 3 5 5" xfId="16356" xr:uid="{00000000-0005-0000-0000-0000EA2D0000}"/>
    <cellStyle name="Normal 52 3 5 6" xfId="18106" xr:uid="{00000000-0005-0000-0000-0000EB2D0000}"/>
    <cellStyle name="Normal 52 3 5 7" xfId="20010" xr:uid="{00000000-0005-0000-0000-0000EC2D0000}"/>
    <cellStyle name="Normal 52 3 5_5h_Finance" xfId="6840" xr:uid="{00000000-0005-0000-0000-0000ED2D0000}"/>
    <cellStyle name="Normal 52 3 6" xfId="2595" xr:uid="{00000000-0005-0000-0000-0000EE2D0000}"/>
    <cellStyle name="Normal 52 3 6 2" xfId="10762" xr:uid="{00000000-0005-0000-0000-0000EF2D0000}"/>
    <cellStyle name="Normal 52 3 6_5h_Finance" xfId="6842" xr:uid="{00000000-0005-0000-0000-0000F02D0000}"/>
    <cellStyle name="Normal 52 3 7" xfId="8858" xr:uid="{00000000-0005-0000-0000-0000F12D0000}"/>
    <cellStyle name="Normal 52 3 8" xfId="12815" xr:uid="{00000000-0005-0000-0000-0000F22D0000}"/>
    <cellStyle name="Normal 52 3 9" xfId="14701" xr:uid="{00000000-0005-0000-0000-0000F32D0000}"/>
    <cellStyle name="Normal 52 3_5h_Finance" xfId="6829" xr:uid="{00000000-0005-0000-0000-0000F42D0000}"/>
    <cellStyle name="Normal 52 4" xfId="820" xr:uid="{00000000-0005-0000-0000-0000F52D0000}"/>
    <cellStyle name="Normal 52 4 2" xfId="1642" xr:uid="{00000000-0005-0000-0000-0000F62D0000}"/>
    <cellStyle name="Normal 52 4 2 2" xfId="3547" xr:uid="{00000000-0005-0000-0000-0000F72D0000}"/>
    <cellStyle name="Normal 52 4 2 2 2" xfId="11714" xr:uid="{00000000-0005-0000-0000-0000F82D0000}"/>
    <cellStyle name="Normal 52 4 2 2_5h_Finance" xfId="6845" xr:uid="{00000000-0005-0000-0000-0000F92D0000}"/>
    <cellStyle name="Normal 52 4 2 3" xfId="9810" xr:uid="{00000000-0005-0000-0000-0000FA2D0000}"/>
    <cellStyle name="Normal 52 4 2 4" xfId="13836" xr:uid="{00000000-0005-0000-0000-0000FB2D0000}"/>
    <cellStyle name="Normal 52 4 2 5" xfId="15675" xr:uid="{00000000-0005-0000-0000-0000FC2D0000}"/>
    <cellStyle name="Normal 52 4 2 6" xfId="17426" xr:uid="{00000000-0005-0000-0000-0000FD2D0000}"/>
    <cellStyle name="Normal 52 4 2 7" xfId="19330" xr:uid="{00000000-0005-0000-0000-0000FE2D0000}"/>
    <cellStyle name="Normal 52 4 2_5h_Finance" xfId="6844" xr:uid="{00000000-0005-0000-0000-0000FF2D0000}"/>
    <cellStyle name="Normal 52 4 3" xfId="2731" xr:uid="{00000000-0005-0000-0000-0000002E0000}"/>
    <cellStyle name="Normal 52 4 3 2" xfId="10898" xr:uid="{00000000-0005-0000-0000-0000012E0000}"/>
    <cellStyle name="Normal 52 4 3_5h_Finance" xfId="6846" xr:uid="{00000000-0005-0000-0000-0000022E0000}"/>
    <cellStyle name="Normal 52 4 4" xfId="8994" xr:uid="{00000000-0005-0000-0000-0000032E0000}"/>
    <cellStyle name="Normal 52 4 5" xfId="13017" xr:uid="{00000000-0005-0000-0000-0000042E0000}"/>
    <cellStyle name="Normal 52 4 6" xfId="14855" xr:uid="{00000000-0005-0000-0000-0000052E0000}"/>
    <cellStyle name="Normal 52 4 7" xfId="16610" xr:uid="{00000000-0005-0000-0000-0000062E0000}"/>
    <cellStyle name="Normal 52 4 8" xfId="18514" xr:uid="{00000000-0005-0000-0000-0000072E0000}"/>
    <cellStyle name="Normal 52 4_5h_Finance" xfId="6843" xr:uid="{00000000-0005-0000-0000-0000082E0000}"/>
    <cellStyle name="Normal 52 5" xfId="1092" xr:uid="{00000000-0005-0000-0000-0000092E0000}"/>
    <cellStyle name="Normal 52 5 2" xfId="1914" xr:uid="{00000000-0005-0000-0000-00000A2E0000}"/>
    <cellStyle name="Normal 52 5 2 2" xfId="3819" xr:uid="{00000000-0005-0000-0000-00000B2E0000}"/>
    <cellStyle name="Normal 52 5 2 2 2" xfId="11986" xr:uid="{00000000-0005-0000-0000-00000C2E0000}"/>
    <cellStyle name="Normal 52 5 2 2_5h_Finance" xfId="6849" xr:uid="{00000000-0005-0000-0000-00000D2E0000}"/>
    <cellStyle name="Normal 52 5 2 3" xfId="10082" xr:uid="{00000000-0005-0000-0000-00000E2E0000}"/>
    <cellStyle name="Normal 52 5 2 4" xfId="14108" xr:uid="{00000000-0005-0000-0000-00000F2E0000}"/>
    <cellStyle name="Normal 52 5 2 5" xfId="15947" xr:uid="{00000000-0005-0000-0000-0000102E0000}"/>
    <cellStyle name="Normal 52 5 2 6" xfId="17698" xr:uid="{00000000-0005-0000-0000-0000112E0000}"/>
    <cellStyle name="Normal 52 5 2 7" xfId="19602" xr:uid="{00000000-0005-0000-0000-0000122E0000}"/>
    <cellStyle name="Normal 52 5 2_5h_Finance" xfId="6848" xr:uid="{00000000-0005-0000-0000-0000132E0000}"/>
    <cellStyle name="Normal 52 5 3" xfId="3003" xr:uid="{00000000-0005-0000-0000-0000142E0000}"/>
    <cellStyle name="Normal 52 5 3 2" xfId="11170" xr:uid="{00000000-0005-0000-0000-0000152E0000}"/>
    <cellStyle name="Normal 52 5 3_5h_Finance" xfId="6850" xr:uid="{00000000-0005-0000-0000-0000162E0000}"/>
    <cellStyle name="Normal 52 5 4" xfId="9266" xr:uid="{00000000-0005-0000-0000-0000172E0000}"/>
    <cellStyle name="Normal 52 5 5" xfId="13289" xr:uid="{00000000-0005-0000-0000-0000182E0000}"/>
    <cellStyle name="Normal 52 5 6" xfId="15127" xr:uid="{00000000-0005-0000-0000-0000192E0000}"/>
    <cellStyle name="Normal 52 5 7" xfId="16882" xr:uid="{00000000-0005-0000-0000-00001A2E0000}"/>
    <cellStyle name="Normal 52 5 8" xfId="18786" xr:uid="{00000000-0005-0000-0000-00001B2E0000}"/>
    <cellStyle name="Normal 52 5_5h_Finance" xfId="6847" xr:uid="{00000000-0005-0000-0000-00001C2E0000}"/>
    <cellStyle name="Normal 52 6" xfId="1364" xr:uid="{00000000-0005-0000-0000-00001D2E0000}"/>
    <cellStyle name="Normal 52 6 2" xfId="3275" xr:uid="{00000000-0005-0000-0000-00001E2E0000}"/>
    <cellStyle name="Normal 52 6 2 2" xfId="11442" xr:uid="{00000000-0005-0000-0000-00001F2E0000}"/>
    <cellStyle name="Normal 52 6 2_5h_Finance" xfId="6852" xr:uid="{00000000-0005-0000-0000-0000202E0000}"/>
    <cellStyle name="Normal 52 6 3" xfId="9538" xr:uid="{00000000-0005-0000-0000-0000212E0000}"/>
    <cellStyle name="Normal 52 6 4" xfId="13561" xr:uid="{00000000-0005-0000-0000-0000222E0000}"/>
    <cellStyle name="Normal 52 6 5" xfId="15399" xr:uid="{00000000-0005-0000-0000-0000232E0000}"/>
    <cellStyle name="Normal 52 6 6" xfId="17154" xr:uid="{00000000-0005-0000-0000-0000242E0000}"/>
    <cellStyle name="Normal 52 6 7" xfId="19058" xr:uid="{00000000-0005-0000-0000-0000252E0000}"/>
    <cellStyle name="Normal 52 6_5h_Finance" xfId="6851" xr:uid="{00000000-0005-0000-0000-0000262E0000}"/>
    <cellStyle name="Normal 52 7" xfId="2187" xr:uid="{00000000-0005-0000-0000-0000272E0000}"/>
    <cellStyle name="Normal 52 7 2" xfId="4091" xr:uid="{00000000-0005-0000-0000-0000282E0000}"/>
    <cellStyle name="Normal 52 7 2 2" xfId="12258" xr:uid="{00000000-0005-0000-0000-0000292E0000}"/>
    <cellStyle name="Normal 52 7 2_5h_Finance" xfId="6854" xr:uid="{00000000-0005-0000-0000-00002A2E0000}"/>
    <cellStyle name="Normal 52 7 3" xfId="10354" xr:uid="{00000000-0005-0000-0000-00002B2E0000}"/>
    <cellStyle name="Normal 52 7 4" xfId="14380" xr:uid="{00000000-0005-0000-0000-00002C2E0000}"/>
    <cellStyle name="Normal 52 7 5" xfId="16220" xr:uid="{00000000-0005-0000-0000-00002D2E0000}"/>
    <cellStyle name="Normal 52 7 6" xfId="17970" xr:uid="{00000000-0005-0000-0000-00002E2E0000}"/>
    <cellStyle name="Normal 52 7 7" xfId="19874" xr:uid="{00000000-0005-0000-0000-00002F2E0000}"/>
    <cellStyle name="Normal 52 7_5h_Finance" xfId="6853" xr:uid="{00000000-0005-0000-0000-0000302E0000}"/>
    <cellStyle name="Normal 52 8" xfId="471" xr:uid="{00000000-0005-0000-0000-0000312E0000}"/>
    <cellStyle name="Normal 52 8 2" xfId="8722" xr:uid="{00000000-0005-0000-0000-0000322E0000}"/>
    <cellStyle name="Normal 52 8_5h_Finance" xfId="6855" xr:uid="{00000000-0005-0000-0000-0000332E0000}"/>
    <cellStyle name="Normal 52 9" xfId="2459" xr:uid="{00000000-0005-0000-0000-0000342E0000}"/>
    <cellStyle name="Normal 52 9 2" xfId="10626" xr:uid="{00000000-0005-0000-0000-0000352E0000}"/>
    <cellStyle name="Normal 52 9_5h_Finance" xfId="6856" xr:uid="{00000000-0005-0000-0000-0000362E0000}"/>
    <cellStyle name="Normal 52_5h_Finance" xfId="6797" xr:uid="{00000000-0005-0000-0000-0000372E0000}"/>
    <cellStyle name="Normal 53" xfId="41" xr:uid="{00000000-0005-0000-0000-0000382E0000}"/>
    <cellStyle name="Normal 53 10" xfId="4344" xr:uid="{00000000-0005-0000-0000-0000392E0000}"/>
    <cellStyle name="Normal 53 10 2" xfId="12511" xr:uid="{00000000-0005-0000-0000-00003A2E0000}"/>
    <cellStyle name="Normal 53 10_5h_Finance" xfId="6858" xr:uid="{00000000-0005-0000-0000-00003B2E0000}"/>
    <cellStyle name="Normal 53 11" xfId="8567" xr:uid="{00000000-0005-0000-0000-00003C2E0000}"/>
    <cellStyle name="Normal 53 12" xfId="12659" xr:uid="{00000000-0005-0000-0000-00003D2E0000}"/>
    <cellStyle name="Normal 53 13" xfId="12969" xr:uid="{00000000-0005-0000-0000-00003E2E0000}"/>
    <cellStyle name="Normal 53 14" xfId="14631" xr:uid="{00000000-0005-0000-0000-00003F2E0000}"/>
    <cellStyle name="Normal 53 15" xfId="18223" xr:uid="{00000000-0005-0000-0000-0000402E0000}"/>
    <cellStyle name="Normal 53 16" xfId="313" xr:uid="{00000000-0005-0000-0000-0000412E0000}"/>
    <cellStyle name="Normal 53 2" xfId="109" xr:uid="{00000000-0005-0000-0000-0000422E0000}"/>
    <cellStyle name="Normal 53 2 10" xfId="8635" xr:uid="{00000000-0005-0000-0000-0000432E0000}"/>
    <cellStyle name="Normal 53 2 11" xfId="12727" xr:uid="{00000000-0005-0000-0000-0000442E0000}"/>
    <cellStyle name="Normal 53 2 12" xfId="18291" xr:uid="{00000000-0005-0000-0000-0000452E0000}"/>
    <cellStyle name="Normal 53 2 13" xfId="382" xr:uid="{00000000-0005-0000-0000-0000462E0000}"/>
    <cellStyle name="Normal 53 2 2" xfId="245" xr:uid="{00000000-0005-0000-0000-0000472E0000}"/>
    <cellStyle name="Normal 53 2 2 10" xfId="16523" xr:uid="{00000000-0005-0000-0000-0000482E0000}"/>
    <cellStyle name="Normal 53 2 2 11" xfId="18427" xr:uid="{00000000-0005-0000-0000-0000492E0000}"/>
    <cellStyle name="Normal 53 2 2 12" xfId="656" xr:uid="{00000000-0005-0000-0000-00004A2E0000}"/>
    <cellStyle name="Normal 53 2 2 2" xfId="1005" xr:uid="{00000000-0005-0000-0000-00004B2E0000}"/>
    <cellStyle name="Normal 53 2 2 2 2" xfId="1827" xr:uid="{00000000-0005-0000-0000-00004C2E0000}"/>
    <cellStyle name="Normal 53 2 2 2 2 2" xfId="3732" xr:uid="{00000000-0005-0000-0000-00004D2E0000}"/>
    <cellStyle name="Normal 53 2 2 2 2 2 2" xfId="11899" xr:uid="{00000000-0005-0000-0000-00004E2E0000}"/>
    <cellStyle name="Normal 53 2 2 2 2 2_5h_Finance" xfId="6863" xr:uid="{00000000-0005-0000-0000-00004F2E0000}"/>
    <cellStyle name="Normal 53 2 2 2 2 3" xfId="9995" xr:uid="{00000000-0005-0000-0000-0000502E0000}"/>
    <cellStyle name="Normal 53 2 2 2 2 4" xfId="14021" xr:uid="{00000000-0005-0000-0000-0000512E0000}"/>
    <cellStyle name="Normal 53 2 2 2 2 5" xfId="15860" xr:uid="{00000000-0005-0000-0000-0000522E0000}"/>
    <cellStyle name="Normal 53 2 2 2 2 6" xfId="17611" xr:uid="{00000000-0005-0000-0000-0000532E0000}"/>
    <cellStyle name="Normal 53 2 2 2 2 7" xfId="19515" xr:uid="{00000000-0005-0000-0000-0000542E0000}"/>
    <cellStyle name="Normal 53 2 2 2 2_5h_Finance" xfId="6862" xr:uid="{00000000-0005-0000-0000-0000552E0000}"/>
    <cellStyle name="Normal 53 2 2 2 3" xfId="2916" xr:uid="{00000000-0005-0000-0000-0000562E0000}"/>
    <cellStyle name="Normal 53 2 2 2 3 2" xfId="11083" xr:uid="{00000000-0005-0000-0000-0000572E0000}"/>
    <cellStyle name="Normal 53 2 2 2 3_5h_Finance" xfId="6864" xr:uid="{00000000-0005-0000-0000-0000582E0000}"/>
    <cellStyle name="Normal 53 2 2 2 4" xfId="9179" xr:uid="{00000000-0005-0000-0000-0000592E0000}"/>
    <cellStyle name="Normal 53 2 2 2 5" xfId="13202" xr:uid="{00000000-0005-0000-0000-00005A2E0000}"/>
    <cellStyle name="Normal 53 2 2 2 6" xfId="15040" xr:uid="{00000000-0005-0000-0000-00005B2E0000}"/>
    <cellStyle name="Normal 53 2 2 2 7" xfId="16795" xr:uid="{00000000-0005-0000-0000-00005C2E0000}"/>
    <cellStyle name="Normal 53 2 2 2 8" xfId="18699" xr:uid="{00000000-0005-0000-0000-00005D2E0000}"/>
    <cellStyle name="Normal 53 2 2 2_5h_Finance" xfId="6861" xr:uid="{00000000-0005-0000-0000-00005E2E0000}"/>
    <cellStyle name="Normal 53 2 2 3" xfId="1277" xr:uid="{00000000-0005-0000-0000-00005F2E0000}"/>
    <cellStyle name="Normal 53 2 2 3 2" xfId="2099" xr:uid="{00000000-0005-0000-0000-0000602E0000}"/>
    <cellStyle name="Normal 53 2 2 3 2 2" xfId="4004" xr:uid="{00000000-0005-0000-0000-0000612E0000}"/>
    <cellStyle name="Normal 53 2 2 3 2 2 2" xfId="12171" xr:uid="{00000000-0005-0000-0000-0000622E0000}"/>
    <cellStyle name="Normal 53 2 2 3 2 2_5h_Finance" xfId="6867" xr:uid="{00000000-0005-0000-0000-0000632E0000}"/>
    <cellStyle name="Normal 53 2 2 3 2 3" xfId="10267" xr:uid="{00000000-0005-0000-0000-0000642E0000}"/>
    <cellStyle name="Normal 53 2 2 3 2 4" xfId="14293" xr:uid="{00000000-0005-0000-0000-0000652E0000}"/>
    <cellStyle name="Normal 53 2 2 3 2 5" xfId="16132" xr:uid="{00000000-0005-0000-0000-0000662E0000}"/>
    <cellStyle name="Normal 53 2 2 3 2 6" xfId="17883" xr:uid="{00000000-0005-0000-0000-0000672E0000}"/>
    <cellStyle name="Normal 53 2 2 3 2 7" xfId="19787" xr:uid="{00000000-0005-0000-0000-0000682E0000}"/>
    <cellStyle name="Normal 53 2 2 3 2_5h_Finance" xfId="6866" xr:uid="{00000000-0005-0000-0000-0000692E0000}"/>
    <cellStyle name="Normal 53 2 2 3 3" xfId="3188" xr:uid="{00000000-0005-0000-0000-00006A2E0000}"/>
    <cellStyle name="Normal 53 2 2 3 3 2" xfId="11355" xr:uid="{00000000-0005-0000-0000-00006B2E0000}"/>
    <cellStyle name="Normal 53 2 2 3 3_5h_Finance" xfId="6868" xr:uid="{00000000-0005-0000-0000-00006C2E0000}"/>
    <cellStyle name="Normal 53 2 2 3 4" xfId="9451" xr:uid="{00000000-0005-0000-0000-00006D2E0000}"/>
    <cellStyle name="Normal 53 2 2 3 5" xfId="13474" xr:uid="{00000000-0005-0000-0000-00006E2E0000}"/>
    <cellStyle name="Normal 53 2 2 3 6" xfId="15312" xr:uid="{00000000-0005-0000-0000-00006F2E0000}"/>
    <cellStyle name="Normal 53 2 2 3 7" xfId="17067" xr:uid="{00000000-0005-0000-0000-0000702E0000}"/>
    <cellStyle name="Normal 53 2 2 3 8" xfId="18971" xr:uid="{00000000-0005-0000-0000-0000712E0000}"/>
    <cellStyle name="Normal 53 2 2 3_5h_Finance" xfId="6865" xr:uid="{00000000-0005-0000-0000-0000722E0000}"/>
    <cellStyle name="Normal 53 2 2 4" xfId="1549" xr:uid="{00000000-0005-0000-0000-0000732E0000}"/>
    <cellStyle name="Normal 53 2 2 4 2" xfId="3460" xr:uid="{00000000-0005-0000-0000-0000742E0000}"/>
    <cellStyle name="Normal 53 2 2 4 2 2" xfId="11627" xr:uid="{00000000-0005-0000-0000-0000752E0000}"/>
    <cellStyle name="Normal 53 2 2 4 2_5h_Finance" xfId="6870" xr:uid="{00000000-0005-0000-0000-0000762E0000}"/>
    <cellStyle name="Normal 53 2 2 4 3" xfId="9723" xr:uid="{00000000-0005-0000-0000-0000772E0000}"/>
    <cellStyle name="Normal 53 2 2 4 4" xfId="13746" xr:uid="{00000000-0005-0000-0000-0000782E0000}"/>
    <cellStyle name="Normal 53 2 2 4 5" xfId="15584" xr:uid="{00000000-0005-0000-0000-0000792E0000}"/>
    <cellStyle name="Normal 53 2 2 4 6" xfId="17339" xr:uid="{00000000-0005-0000-0000-00007A2E0000}"/>
    <cellStyle name="Normal 53 2 2 4 7" xfId="19243" xr:uid="{00000000-0005-0000-0000-00007B2E0000}"/>
    <cellStyle name="Normal 53 2 2 4_5h_Finance" xfId="6869" xr:uid="{00000000-0005-0000-0000-00007C2E0000}"/>
    <cellStyle name="Normal 53 2 2 5" xfId="2372" xr:uid="{00000000-0005-0000-0000-00007D2E0000}"/>
    <cellStyle name="Normal 53 2 2 5 2" xfId="4276" xr:uid="{00000000-0005-0000-0000-00007E2E0000}"/>
    <cellStyle name="Normal 53 2 2 5 2 2" xfId="12443" xr:uid="{00000000-0005-0000-0000-00007F2E0000}"/>
    <cellStyle name="Normal 53 2 2 5 2_5h_Finance" xfId="6872" xr:uid="{00000000-0005-0000-0000-0000802E0000}"/>
    <cellStyle name="Normal 53 2 2 5 3" xfId="10539" xr:uid="{00000000-0005-0000-0000-0000812E0000}"/>
    <cellStyle name="Normal 53 2 2 5 4" xfId="14565" xr:uid="{00000000-0005-0000-0000-0000822E0000}"/>
    <cellStyle name="Normal 53 2 2 5 5" xfId="16405" xr:uid="{00000000-0005-0000-0000-0000832E0000}"/>
    <cellStyle name="Normal 53 2 2 5 6" xfId="18155" xr:uid="{00000000-0005-0000-0000-0000842E0000}"/>
    <cellStyle name="Normal 53 2 2 5 7" xfId="20059" xr:uid="{00000000-0005-0000-0000-0000852E0000}"/>
    <cellStyle name="Normal 53 2 2 5_5h_Finance" xfId="6871" xr:uid="{00000000-0005-0000-0000-0000862E0000}"/>
    <cellStyle name="Normal 53 2 2 6" xfId="2644" xr:uid="{00000000-0005-0000-0000-0000872E0000}"/>
    <cellStyle name="Normal 53 2 2 6 2" xfId="10811" xr:uid="{00000000-0005-0000-0000-0000882E0000}"/>
    <cellStyle name="Normal 53 2 2 6_5h_Finance" xfId="6873" xr:uid="{00000000-0005-0000-0000-0000892E0000}"/>
    <cellStyle name="Normal 53 2 2 7" xfId="8907" xr:uid="{00000000-0005-0000-0000-00008A2E0000}"/>
    <cellStyle name="Normal 53 2 2 8" xfId="12864" xr:uid="{00000000-0005-0000-0000-00008B2E0000}"/>
    <cellStyle name="Normal 53 2 2 9" xfId="14750" xr:uid="{00000000-0005-0000-0000-00008C2E0000}"/>
    <cellStyle name="Normal 53 2 2_5h_Finance" xfId="6860" xr:uid="{00000000-0005-0000-0000-00008D2E0000}"/>
    <cellStyle name="Normal 53 2 3" xfId="869" xr:uid="{00000000-0005-0000-0000-00008E2E0000}"/>
    <cellStyle name="Normal 53 2 3 2" xfId="1691" xr:uid="{00000000-0005-0000-0000-00008F2E0000}"/>
    <cellStyle name="Normal 53 2 3 2 2" xfId="3596" xr:uid="{00000000-0005-0000-0000-0000902E0000}"/>
    <cellStyle name="Normal 53 2 3 2 2 2" xfId="11763" xr:uid="{00000000-0005-0000-0000-0000912E0000}"/>
    <cellStyle name="Normal 53 2 3 2 2_5h_Finance" xfId="6876" xr:uid="{00000000-0005-0000-0000-0000922E0000}"/>
    <cellStyle name="Normal 53 2 3 2 3" xfId="9859" xr:uid="{00000000-0005-0000-0000-0000932E0000}"/>
    <cellStyle name="Normal 53 2 3 2 4" xfId="13885" xr:uid="{00000000-0005-0000-0000-0000942E0000}"/>
    <cellStyle name="Normal 53 2 3 2 5" xfId="15724" xr:uid="{00000000-0005-0000-0000-0000952E0000}"/>
    <cellStyle name="Normal 53 2 3 2 6" xfId="17475" xr:uid="{00000000-0005-0000-0000-0000962E0000}"/>
    <cellStyle name="Normal 53 2 3 2 7" xfId="19379" xr:uid="{00000000-0005-0000-0000-0000972E0000}"/>
    <cellStyle name="Normal 53 2 3 2_5h_Finance" xfId="6875" xr:uid="{00000000-0005-0000-0000-0000982E0000}"/>
    <cellStyle name="Normal 53 2 3 3" xfId="2780" xr:uid="{00000000-0005-0000-0000-0000992E0000}"/>
    <cellStyle name="Normal 53 2 3 3 2" xfId="10947" xr:uid="{00000000-0005-0000-0000-00009A2E0000}"/>
    <cellStyle name="Normal 53 2 3 3_5h_Finance" xfId="6877" xr:uid="{00000000-0005-0000-0000-00009B2E0000}"/>
    <cellStyle name="Normal 53 2 3 4" xfId="9043" xr:uid="{00000000-0005-0000-0000-00009C2E0000}"/>
    <cellStyle name="Normal 53 2 3 5" xfId="13066" xr:uid="{00000000-0005-0000-0000-00009D2E0000}"/>
    <cellStyle name="Normal 53 2 3 6" xfId="14904" xr:uid="{00000000-0005-0000-0000-00009E2E0000}"/>
    <cellStyle name="Normal 53 2 3 7" xfId="16659" xr:uid="{00000000-0005-0000-0000-00009F2E0000}"/>
    <cellStyle name="Normal 53 2 3 8" xfId="18563" xr:uid="{00000000-0005-0000-0000-0000A02E0000}"/>
    <cellStyle name="Normal 53 2 3_5h_Finance" xfId="6874" xr:uid="{00000000-0005-0000-0000-0000A12E0000}"/>
    <cellStyle name="Normal 53 2 4" xfId="1141" xr:uid="{00000000-0005-0000-0000-0000A22E0000}"/>
    <cellStyle name="Normal 53 2 4 2" xfId="1963" xr:uid="{00000000-0005-0000-0000-0000A32E0000}"/>
    <cellStyle name="Normal 53 2 4 2 2" xfId="3868" xr:uid="{00000000-0005-0000-0000-0000A42E0000}"/>
    <cellStyle name="Normal 53 2 4 2 2 2" xfId="12035" xr:uid="{00000000-0005-0000-0000-0000A52E0000}"/>
    <cellStyle name="Normal 53 2 4 2 2_5h_Finance" xfId="6880" xr:uid="{00000000-0005-0000-0000-0000A62E0000}"/>
    <cellStyle name="Normal 53 2 4 2 3" xfId="10131" xr:uid="{00000000-0005-0000-0000-0000A72E0000}"/>
    <cellStyle name="Normal 53 2 4 2 4" xfId="14157" xr:uid="{00000000-0005-0000-0000-0000A82E0000}"/>
    <cellStyle name="Normal 53 2 4 2 5" xfId="15996" xr:uid="{00000000-0005-0000-0000-0000A92E0000}"/>
    <cellStyle name="Normal 53 2 4 2 6" xfId="17747" xr:uid="{00000000-0005-0000-0000-0000AA2E0000}"/>
    <cellStyle name="Normal 53 2 4 2 7" xfId="19651" xr:uid="{00000000-0005-0000-0000-0000AB2E0000}"/>
    <cellStyle name="Normal 53 2 4 2_5h_Finance" xfId="6879" xr:uid="{00000000-0005-0000-0000-0000AC2E0000}"/>
    <cellStyle name="Normal 53 2 4 3" xfId="3052" xr:uid="{00000000-0005-0000-0000-0000AD2E0000}"/>
    <cellStyle name="Normal 53 2 4 3 2" xfId="11219" xr:uid="{00000000-0005-0000-0000-0000AE2E0000}"/>
    <cellStyle name="Normal 53 2 4 3_5h_Finance" xfId="6881" xr:uid="{00000000-0005-0000-0000-0000AF2E0000}"/>
    <cellStyle name="Normal 53 2 4 4" xfId="9315" xr:uid="{00000000-0005-0000-0000-0000B02E0000}"/>
    <cellStyle name="Normal 53 2 4 5" xfId="13338" xr:uid="{00000000-0005-0000-0000-0000B12E0000}"/>
    <cellStyle name="Normal 53 2 4 6" xfId="15176" xr:uid="{00000000-0005-0000-0000-0000B22E0000}"/>
    <cellStyle name="Normal 53 2 4 7" xfId="16931" xr:uid="{00000000-0005-0000-0000-0000B32E0000}"/>
    <cellStyle name="Normal 53 2 4 8" xfId="18835" xr:uid="{00000000-0005-0000-0000-0000B42E0000}"/>
    <cellStyle name="Normal 53 2 4_5h_Finance" xfId="6878" xr:uid="{00000000-0005-0000-0000-0000B52E0000}"/>
    <cellStyle name="Normal 53 2 5" xfId="1413" xr:uid="{00000000-0005-0000-0000-0000B62E0000}"/>
    <cellStyle name="Normal 53 2 5 2" xfId="3324" xr:uid="{00000000-0005-0000-0000-0000B72E0000}"/>
    <cellStyle name="Normal 53 2 5 2 2" xfId="11491" xr:uid="{00000000-0005-0000-0000-0000B82E0000}"/>
    <cellStyle name="Normal 53 2 5 2_5h_Finance" xfId="6883" xr:uid="{00000000-0005-0000-0000-0000B92E0000}"/>
    <cellStyle name="Normal 53 2 5 3" xfId="9587" xr:uid="{00000000-0005-0000-0000-0000BA2E0000}"/>
    <cellStyle name="Normal 53 2 5 4" xfId="13610" xr:uid="{00000000-0005-0000-0000-0000BB2E0000}"/>
    <cellStyle name="Normal 53 2 5 5" xfId="15448" xr:uid="{00000000-0005-0000-0000-0000BC2E0000}"/>
    <cellStyle name="Normal 53 2 5 6" xfId="17203" xr:uid="{00000000-0005-0000-0000-0000BD2E0000}"/>
    <cellStyle name="Normal 53 2 5 7" xfId="19107" xr:uid="{00000000-0005-0000-0000-0000BE2E0000}"/>
    <cellStyle name="Normal 53 2 5_5h_Finance" xfId="6882" xr:uid="{00000000-0005-0000-0000-0000BF2E0000}"/>
    <cellStyle name="Normal 53 2 6" xfId="2236" xr:uid="{00000000-0005-0000-0000-0000C02E0000}"/>
    <cellStyle name="Normal 53 2 6 2" xfId="4140" xr:uid="{00000000-0005-0000-0000-0000C12E0000}"/>
    <cellStyle name="Normal 53 2 6 2 2" xfId="12307" xr:uid="{00000000-0005-0000-0000-0000C22E0000}"/>
    <cellStyle name="Normal 53 2 6 2_5h_Finance" xfId="6885" xr:uid="{00000000-0005-0000-0000-0000C32E0000}"/>
    <cellStyle name="Normal 53 2 6 3" xfId="10403" xr:uid="{00000000-0005-0000-0000-0000C42E0000}"/>
    <cellStyle name="Normal 53 2 6 4" xfId="14429" xr:uid="{00000000-0005-0000-0000-0000C52E0000}"/>
    <cellStyle name="Normal 53 2 6 5" xfId="16269" xr:uid="{00000000-0005-0000-0000-0000C62E0000}"/>
    <cellStyle name="Normal 53 2 6 6" xfId="18019" xr:uid="{00000000-0005-0000-0000-0000C72E0000}"/>
    <cellStyle name="Normal 53 2 6 7" xfId="19923" xr:uid="{00000000-0005-0000-0000-0000C82E0000}"/>
    <cellStyle name="Normal 53 2 6_5h_Finance" xfId="6884" xr:uid="{00000000-0005-0000-0000-0000C92E0000}"/>
    <cellStyle name="Normal 53 2 7" xfId="520" xr:uid="{00000000-0005-0000-0000-0000CA2E0000}"/>
    <cellStyle name="Normal 53 2 7 2" xfId="8771" xr:uid="{00000000-0005-0000-0000-0000CB2E0000}"/>
    <cellStyle name="Normal 53 2 7_5h_Finance" xfId="6886" xr:uid="{00000000-0005-0000-0000-0000CC2E0000}"/>
    <cellStyle name="Normal 53 2 8" xfId="2508" xr:uid="{00000000-0005-0000-0000-0000CD2E0000}"/>
    <cellStyle name="Normal 53 2 8 2" xfId="10675" xr:uid="{00000000-0005-0000-0000-0000CE2E0000}"/>
    <cellStyle name="Normal 53 2 8_5h_Finance" xfId="6887" xr:uid="{00000000-0005-0000-0000-0000CF2E0000}"/>
    <cellStyle name="Normal 53 2 9" xfId="4412" xr:uid="{00000000-0005-0000-0000-0000D02E0000}"/>
    <cellStyle name="Normal 53 2 9 2" xfId="12579" xr:uid="{00000000-0005-0000-0000-0000D12E0000}"/>
    <cellStyle name="Normal 53 2 9_5h_Finance" xfId="6888" xr:uid="{00000000-0005-0000-0000-0000D22E0000}"/>
    <cellStyle name="Normal 53 2_5h_Finance" xfId="6859" xr:uid="{00000000-0005-0000-0000-0000D32E0000}"/>
    <cellStyle name="Normal 53 3" xfId="177" xr:uid="{00000000-0005-0000-0000-0000D42E0000}"/>
    <cellStyle name="Normal 53 3 10" xfId="16455" xr:uid="{00000000-0005-0000-0000-0000D52E0000}"/>
    <cellStyle name="Normal 53 3 11" xfId="18359" xr:uid="{00000000-0005-0000-0000-0000D62E0000}"/>
    <cellStyle name="Normal 53 3 12" xfId="588" xr:uid="{00000000-0005-0000-0000-0000D72E0000}"/>
    <cellStyle name="Normal 53 3 2" xfId="937" xr:uid="{00000000-0005-0000-0000-0000D82E0000}"/>
    <cellStyle name="Normal 53 3 2 2" xfId="1759" xr:uid="{00000000-0005-0000-0000-0000D92E0000}"/>
    <cellStyle name="Normal 53 3 2 2 2" xfId="3664" xr:uid="{00000000-0005-0000-0000-0000DA2E0000}"/>
    <cellStyle name="Normal 53 3 2 2 2 2" xfId="11831" xr:uid="{00000000-0005-0000-0000-0000DB2E0000}"/>
    <cellStyle name="Normal 53 3 2 2 2_5h_Finance" xfId="6892" xr:uid="{00000000-0005-0000-0000-0000DC2E0000}"/>
    <cellStyle name="Normal 53 3 2 2 3" xfId="9927" xr:uid="{00000000-0005-0000-0000-0000DD2E0000}"/>
    <cellStyle name="Normal 53 3 2 2 4" xfId="13953" xr:uid="{00000000-0005-0000-0000-0000DE2E0000}"/>
    <cellStyle name="Normal 53 3 2 2 5" xfId="15792" xr:uid="{00000000-0005-0000-0000-0000DF2E0000}"/>
    <cellStyle name="Normal 53 3 2 2 6" xfId="17543" xr:uid="{00000000-0005-0000-0000-0000E02E0000}"/>
    <cellStyle name="Normal 53 3 2 2 7" xfId="19447" xr:uid="{00000000-0005-0000-0000-0000E12E0000}"/>
    <cellStyle name="Normal 53 3 2 2_5h_Finance" xfId="6891" xr:uid="{00000000-0005-0000-0000-0000E22E0000}"/>
    <cellStyle name="Normal 53 3 2 3" xfId="2848" xr:uid="{00000000-0005-0000-0000-0000E32E0000}"/>
    <cellStyle name="Normal 53 3 2 3 2" xfId="11015" xr:uid="{00000000-0005-0000-0000-0000E42E0000}"/>
    <cellStyle name="Normal 53 3 2 3_5h_Finance" xfId="6893" xr:uid="{00000000-0005-0000-0000-0000E52E0000}"/>
    <cellStyle name="Normal 53 3 2 4" xfId="9111" xr:uid="{00000000-0005-0000-0000-0000E62E0000}"/>
    <cellStyle name="Normal 53 3 2 5" xfId="13134" xr:uid="{00000000-0005-0000-0000-0000E72E0000}"/>
    <cellStyle name="Normal 53 3 2 6" xfId="14972" xr:uid="{00000000-0005-0000-0000-0000E82E0000}"/>
    <cellStyle name="Normal 53 3 2 7" xfId="16727" xr:uid="{00000000-0005-0000-0000-0000E92E0000}"/>
    <cellStyle name="Normal 53 3 2 8" xfId="18631" xr:uid="{00000000-0005-0000-0000-0000EA2E0000}"/>
    <cellStyle name="Normal 53 3 2_5h_Finance" xfId="6890" xr:uid="{00000000-0005-0000-0000-0000EB2E0000}"/>
    <cellStyle name="Normal 53 3 3" xfId="1209" xr:uid="{00000000-0005-0000-0000-0000EC2E0000}"/>
    <cellStyle name="Normal 53 3 3 2" xfId="2031" xr:uid="{00000000-0005-0000-0000-0000ED2E0000}"/>
    <cellStyle name="Normal 53 3 3 2 2" xfId="3936" xr:uid="{00000000-0005-0000-0000-0000EE2E0000}"/>
    <cellStyle name="Normal 53 3 3 2 2 2" xfId="12103" xr:uid="{00000000-0005-0000-0000-0000EF2E0000}"/>
    <cellStyle name="Normal 53 3 3 2 2_5h_Finance" xfId="6896" xr:uid="{00000000-0005-0000-0000-0000F02E0000}"/>
    <cellStyle name="Normal 53 3 3 2 3" xfId="10199" xr:uid="{00000000-0005-0000-0000-0000F12E0000}"/>
    <cellStyle name="Normal 53 3 3 2 4" xfId="14225" xr:uid="{00000000-0005-0000-0000-0000F22E0000}"/>
    <cellStyle name="Normal 53 3 3 2 5" xfId="16064" xr:uid="{00000000-0005-0000-0000-0000F32E0000}"/>
    <cellStyle name="Normal 53 3 3 2 6" xfId="17815" xr:uid="{00000000-0005-0000-0000-0000F42E0000}"/>
    <cellStyle name="Normal 53 3 3 2 7" xfId="19719" xr:uid="{00000000-0005-0000-0000-0000F52E0000}"/>
    <cellStyle name="Normal 53 3 3 2_5h_Finance" xfId="6895" xr:uid="{00000000-0005-0000-0000-0000F62E0000}"/>
    <cellStyle name="Normal 53 3 3 3" xfId="3120" xr:uid="{00000000-0005-0000-0000-0000F72E0000}"/>
    <cellStyle name="Normal 53 3 3 3 2" xfId="11287" xr:uid="{00000000-0005-0000-0000-0000F82E0000}"/>
    <cellStyle name="Normal 53 3 3 3_5h_Finance" xfId="6897" xr:uid="{00000000-0005-0000-0000-0000F92E0000}"/>
    <cellStyle name="Normal 53 3 3 4" xfId="9383" xr:uid="{00000000-0005-0000-0000-0000FA2E0000}"/>
    <cellStyle name="Normal 53 3 3 5" xfId="13406" xr:uid="{00000000-0005-0000-0000-0000FB2E0000}"/>
    <cellStyle name="Normal 53 3 3 6" xfId="15244" xr:uid="{00000000-0005-0000-0000-0000FC2E0000}"/>
    <cellStyle name="Normal 53 3 3 7" xfId="16999" xr:uid="{00000000-0005-0000-0000-0000FD2E0000}"/>
    <cellStyle name="Normal 53 3 3 8" xfId="18903" xr:uid="{00000000-0005-0000-0000-0000FE2E0000}"/>
    <cellStyle name="Normal 53 3 3_5h_Finance" xfId="6894" xr:uid="{00000000-0005-0000-0000-0000FF2E0000}"/>
    <cellStyle name="Normal 53 3 4" xfId="1481" xr:uid="{00000000-0005-0000-0000-0000002F0000}"/>
    <cellStyle name="Normal 53 3 4 2" xfId="3392" xr:uid="{00000000-0005-0000-0000-0000012F0000}"/>
    <cellStyle name="Normal 53 3 4 2 2" xfId="11559" xr:uid="{00000000-0005-0000-0000-0000022F0000}"/>
    <cellStyle name="Normal 53 3 4 2_5h_Finance" xfId="6899" xr:uid="{00000000-0005-0000-0000-0000032F0000}"/>
    <cellStyle name="Normal 53 3 4 3" xfId="9655" xr:uid="{00000000-0005-0000-0000-0000042F0000}"/>
    <cellStyle name="Normal 53 3 4 4" xfId="13678" xr:uid="{00000000-0005-0000-0000-0000052F0000}"/>
    <cellStyle name="Normal 53 3 4 5" xfId="15516" xr:uid="{00000000-0005-0000-0000-0000062F0000}"/>
    <cellStyle name="Normal 53 3 4 6" xfId="17271" xr:uid="{00000000-0005-0000-0000-0000072F0000}"/>
    <cellStyle name="Normal 53 3 4 7" xfId="19175" xr:uid="{00000000-0005-0000-0000-0000082F0000}"/>
    <cellStyle name="Normal 53 3 4_5h_Finance" xfId="6898" xr:uid="{00000000-0005-0000-0000-0000092F0000}"/>
    <cellStyle name="Normal 53 3 5" xfId="2304" xr:uid="{00000000-0005-0000-0000-00000A2F0000}"/>
    <cellStyle name="Normal 53 3 5 2" xfId="4208" xr:uid="{00000000-0005-0000-0000-00000B2F0000}"/>
    <cellStyle name="Normal 53 3 5 2 2" xfId="12375" xr:uid="{00000000-0005-0000-0000-00000C2F0000}"/>
    <cellStyle name="Normal 53 3 5 2_5h_Finance" xfId="6901" xr:uid="{00000000-0005-0000-0000-00000D2F0000}"/>
    <cellStyle name="Normal 53 3 5 3" xfId="10471" xr:uid="{00000000-0005-0000-0000-00000E2F0000}"/>
    <cellStyle name="Normal 53 3 5 4" xfId="14497" xr:uid="{00000000-0005-0000-0000-00000F2F0000}"/>
    <cellStyle name="Normal 53 3 5 5" xfId="16337" xr:uid="{00000000-0005-0000-0000-0000102F0000}"/>
    <cellStyle name="Normal 53 3 5 6" xfId="18087" xr:uid="{00000000-0005-0000-0000-0000112F0000}"/>
    <cellStyle name="Normal 53 3 5 7" xfId="19991" xr:uid="{00000000-0005-0000-0000-0000122F0000}"/>
    <cellStyle name="Normal 53 3 5_5h_Finance" xfId="6900" xr:uid="{00000000-0005-0000-0000-0000132F0000}"/>
    <cellStyle name="Normal 53 3 6" xfId="2576" xr:uid="{00000000-0005-0000-0000-0000142F0000}"/>
    <cellStyle name="Normal 53 3 6 2" xfId="10743" xr:uid="{00000000-0005-0000-0000-0000152F0000}"/>
    <cellStyle name="Normal 53 3 6_5h_Finance" xfId="6902" xr:uid="{00000000-0005-0000-0000-0000162F0000}"/>
    <cellStyle name="Normal 53 3 7" xfId="8839" xr:uid="{00000000-0005-0000-0000-0000172F0000}"/>
    <cellStyle name="Normal 53 3 8" xfId="12796" xr:uid="{00000000-0005-0000-0000-0000182F0000}"/>
    <cellStyle name="Normal 53 3 9" xfId="14682" xr:uid="{00000000-0005-0000-0000-0000192F0000}"/>
    <cellStyle name="Normal 53 3_5h_Finance" xfId="6889" xr:uid="{00000000-0005-0000-0000-00001A2F0000}"/>
    <cellStyle name="Normal 53 4" xfId="801" xr:uid="{00000000-0005-0000-0000-00001B2F0000}"/>
    <cellStyle name="Normal 53 4 2" xfId="1623" xr:uid="{00000000-0005-0000-0000-00001C2F0000}"/>
    <cellStyle name="Normal 53 4 2 2" xfId="3528" xr:uid="{00000000-0005-0000-0000-00001D2F0000}"/>
    <cellStyle name="Normal 53 4 2 2 2" xfId="11695" xr:uid="{00000000-0005-0000-0000-00001E2F0000}"/>
    <cellStyle name="Normal 53 4 2 2_5h_Finance" xfId="6905" xr:uid="{00000000-0005-0000-0000-00001F2F0000}"/>
    <cellStyle name="Normal 53 4 2 3" xfId="9791" xr:uid="{00000000-0005-0000-0000-0000202F0000}"/>
    <cellStyle name="Normal 53 4 2 4" xfId="13817" xr:uid="{00000000-0005-0000-0000-0000212F0000}"/>
    <cellStyle name="Normal 53 4 2 5" xfId="15656" xr:uid="{00000000-0005-0000-0000-0000222F0000}"/>
    <cellStyle name="Normal 53 4 2 6" xfId="17407" xr:uid="{00000000-0005-0000-0000-0000232F0000}"/>
    <cellStyle name="Normal 53 4 2 7" xfId="19311" xr:uid="{00000000-0005-0000-0000-0000242F0000}"/>
    <cellStyle name="Normal 53 4 2_5h_Finance" xfId="6904" xr:uid="{00000000-0005-0000-0000-0000252F0000}"/>
    <cellStyle name="Normal 53 4 3" xfId="2712" xr:uid="{00000000-0005-0000-0000-0000262F0000}"/>
    <cellStyle name="Normal 53 4 3 2" xfId="10879" xr:uid="{00000000-0005-0000-0000-0000272F0000}"/>
    <cellStyle name="Normal 53 4 3_5h_Finance" xfId="6906" xr:uid="{00000000-0005-0000-0000-0000282F0000}"/>
    <cellStyle name="Normal 53 4 4" xfId="8975" xr:uid="{00000000-0005-0000-0000-0000292F0000}"/>
    <cellStyle name="Normal 53 4 5" xfId="12998" xr:uid="{00000000-0005-0000-0000-00002A2F0000}"/>
    <cellStyle name="Normal 53 4 6" xfId="14836" xr:uid="{00000000-0005-0000-0000-00002B2F0000}"/>
    <cellStyle name="Normal 53 4 7" xfId="16591" xr:uid="{00000000-0005-0000-0000-00002C2F0000}"/>
    <cellStyle name="Normal 53 4 8" xfId="18495" xr:uid="{00000000-0005-0000-0000-00002D2F0000}"/>
    <cellStyle name="Normal 53 4_5h_Finance" xfId="6903" xr:uid="{00000000-0005-0000-0000-00002E2F0000}"/>
    <cellStyle name="Normal 53 5" xfId="1073" xr:uid="{00000000-0005-0000-0000-00002F2F0000}"/>
    <cellStyle name="Normal 53 5 2" xfId="1895" xr:uid="{00000000-0005-0000-0000-0000302F0000}"/>
    <cellStyle name="Normal 53 5 2 2" xfId="3800" xr:uid="{00000000-0005-0000-0000-0000312F0000}"/>
    <cellStyle name="Normal 53 5 2 2 2" xfId="11967" xr:uid="{00000000-0005-0000-0000-0000322F0000}"/>
    <cellStyle name="Normal 53 5 2 2_5h_Finance" xfId="6909" xr:uid="{00000000-0005-0000-0000-0000332F0000}"/>
    <cellStyle name="Normal 53 5 2 3" xfId="10063" xr:uid="{00000000-0005-0000-0000-0000342F0000}"/>
    <cellStyle name="Normal 53 5 2 4" xfId="14089" xr:uid="{00000000-0005-0000-0000-0000352F0000}"/>
    <cellStyle name="Normal 53 5 2 5" xfId="15928" xr:uid="{00000000-0005-0000-0000-0000362F0000}"/>
    <cellStyle name="Normal 53 5 2 6" xfId="17679" xr:uid="{00000000-0005-0000-0000-0000372F0000}"/>
    <cellStyle name="Normal 53 5 2 7" xfId="19583" xr:uid="{00000000-0005-0000-0000-0000382F0000}"/>
    <cellStyle name="Normal 53 5 2_5h_Finance" xfId="6908" xr:uid="{00000000-0005-0000-0000-0000392F0000}"/>
    <cellStyle name="Normal 53 5 3" xfId="2984" xr:uid="{00000000-0005-0000-0000-00003A2F0000}"/>
    <cellStyle name="Normal 53 5 3 2" xfId="11151" xr:uid="{00000000-0005-0000-0000-00003B2F0000}"/>
    <cellStyle name="Normal 53 5 3_5h_Finance" xfId="6910" xr:uid="{00000000-0005-0000-0000-00003C2F0000}"/>
    <cellStyle name="Normal 53 5 4" xfId="9247" xr:uid="{00000000-0005-0000-0000-00003D2F0000}"/>
    <cellStyle name="Normal 53 5 5" xfId="13270" xr:uid="{00000000-0005-0000-0000-00003E2F0000}"/>
    <cellStyle name="Normal 53 5 6" xfId="15108" xr:uid="{00000000-0005-0000-0000-00003F2F0000}"/>
    <cellStyle name="Normal 53 5 7" xfId="16863" xr:uid="{00000000-0005-0000-0000-0000402F0000}"/>
    <cellStyle name="Normal 53 5 8" xfId="18767" xr:uid="{00000000-0005-0000-0000-0000412F0000}"/>
    <cellStyle name="Normal 53 5_5h_Finance" xfId="6907" xr:uid="{00000000-0005-0000-0000-0000422F0000}"/>
    <cellStyle name="Normal 53 6" xfId="1345" xr:uid="{00000000-0005-0000-0000-0000432F0000}"/>
    <cellStyle name="Normal 53 6 2" xfId="3256" xr:uid="{00000000-0005-0000-0000-0000442F0000}"/>
    <cellStyle name="Normal 53 6 2 2" xfId="11423" xr:uid="{00000000-0005-0000-0000-0000452F0000}"/>
    <cellStyle name="Normal 53 6 2_5h_Finance" xfId="6912" xr:uid="{00000000-0005-0000-0000-0000462F0000}"/>
    <cellStyle name="Normal 53 6 3" xfId="9519" xr:uid="{00000000-0005-0000-0000-0000472F0000}"/>
    <cellStyle name="Normal 53 6 4" xfId="13542" xr:uid="{00000000-0005-0000-0000-0000482F0000}"/>
    <cellStyle name="Normal 53 6 5" xfId="15380" xr:uid="{00000000-0005-0000-0000-0000492F0000}"/>
    <cellStyle name="Normal 53 6 6" xfId="17135" xr:uid="{00000000-0005-0000-0000-00004A2F0000}"/>
    <cellStyle name="Normal 53 6 7" xfId="19039" xr:uid="{00000000-0005-0000-0000-00004B2F0000}"/>
    <cellStyle name="Normal 53 6_5h_Finance" xfId="6911" xr:uid="{00000000-0005-0000-0000-00004C2F0000}"/>
    <cellStyle name="Normal 53 7" xfId="2168" xr:uid="{00000000-0005-0000-0000-00004D2F0000}"/>
    <cellStyle name="Normal 53 7 2" xfId="4072" xr:uid="{00000000-0005-0000-0000-00004E2F0000}"/>
    <cellStyle name="Normal 53 7 2 2" xfId="12239" xr:uid="{00000000-0005-0000-0000-00004F2F0000}"/>
    <cellStyle name="Normal 53 7 2_5h_Finance" xfId="6914" xr:uid="{00000000-0005-0000-0000-0000502F0000}"/>
    <cellStyle name="Normal 53 7 3" xfId="10335" xr:uid="{00000000-0005-0000-0000-0000512F0000}"/>
    <cellStyle name="Normal 53 7 4" xfId="14361" xr:uid="{00000000-0005-0000-0000-0000522F0000}"/>
    <cellStyle name="Normal 53 7 5" xfId="16201" xr:uid="{00000000-0005-0000-0000-0000532F0000}"/>
    <cellStyle name="Normal 53 7 6" xfId="17951" xr:uid="{00000000-0005-0000-0000-0000542F0000}"/>
    <cellStyle name="Normal 53 7 7" xfId="19855" xr:uid="{00000000-0005-0000-0000-0000552F0000}"/>
    <cellStyle name="Normal 53 7_5h_Finance" xfId="6913" xr:uid="{00000000-0005-0000-0000-0000562F0000}"/>
    <cellStyle name="Normal 53 8" xfId="452" xr:uid="{00000000-0005-0000-0000-0000572F0000}"/>
    <cellStyle name="Normal 53 8 2" xfId="8703" xr:uid="{00000000-0005-0000-0000-0000582F0000}"/>
    <cellStyle name="Normal 53 8_5h_Finance" xfId="6915" xr:uid="{00000000-0005-0000-0000-0000592F0000}"/>
    <cellStyle name="Normal 53 9" xfId="2440" xr:uid="{00000000-0005-0000-0000-00005A2F0000}"/>
    <cellStyle name="Normal 53 9 2" xfId="10607" xr:uid="{00000000-0005-0000-0000-00005B2F0000}"/>
    <cellStyle name="Normal 53 9_5h_Finance" xfId="6916" xr:uid="{00000000-0005-0000-0000-00005C2F0000}"/>
    <cellStyle name="Normal 53_5h_Finance" xfId="6857" xr:uid="{00000000-0005-0000-0000-00005D2F0000}"/>
    <cellStyle name="Normal 54" xfId="61" xr:uid="{00000000-0005-0000-0000-00005E2F0000}"/>
    <cellStyle name="Normal 54 10" xfId="4364" xr:uid="{00000000-0005-0000-0000-00005F2F0000}"/>
    <cellStyle name="Normal 54 10 2" xfId="12531" xr:uid="{00000000-0005-0000-0000-0000602F0000}"/>
    <cellStyle name="Normal 54 10_5h_Finance" xfId="6918" xr:uid="{00000000-0005-0000-0000-0000612F0000}"/>
    <cellStyle name="Normal 54 11" xfId="8587" xr:uid="{00000000-0005-0000-0000-0000622F0000}"/>
    <cellStyle name="Normal 54 12" xfId="12679" xr:uid="{00000000-0005-0000-0000-0000632F0000}"/>
    <cellStyle name="Normal 54 13" xfId="12949" xr:uid="{00000000-0005-0000-0000-0000642F0000}"/>
    <cellStyle name="Normal 54 14" xfId="14633" xr:uid="{00000000-0005-0000-0000-0000652F0000}"/>
    <cellStyle name="Normal 54 15" xfId="18243" xr:uid="{00000000-0005-0000-0000-0000662F0000}"/>
    <cellStyle name="Normal 54 16" xfId="333" xr:uid="{00000000-0005-0000-0000-0000672F0000}"/>
    <cellStyle name="Normal 54 2" xfId="129" xr:uid="{00000000-0005-0000-0000-0000682F0000}"/>
    <cellStyle name="Normal 54 2 10" xfId="8655" xr:uid="{00000000-0005-0000-0000-0000692F0000}"/>
    <cellStyle name="Normal 54 2 11" xfId="12747" xr:uid="{00000000-0005-0000-0000-00006A2F0000}"/>
    <cellStyle name="Normal 54 2 12" xfId="18311" xr:uid="{00000000-0005-0000-0000-00006B2F0000}"/>
    <cellStyle name="Normal 54 2 13" xfId="402" xr:uid="{00000000-0005-0000-0000-00006C2F0000}"/>
    <cellStyle name="Normal 54 2 2" xfId="265" xr:uid="{00000000-0005-0000-0000-00006D2F0000}"/>
    <cellStyle name="Normal 54 2 2 10" xfId="16543" xr:uid="{00000000-0005-0000-0000-00006E2F0000}"/>
    <cellStyle name="Normal 54 2 2 11" xfId="18447" xr:uid="{00000000-0005-0000-0000-00006F2F0000}"/>
    <cellStyle name="Normal 54 2 2 12" xfId="676" xr:uid="{00000000-0005-0000-0000-0000702F0000}"/>
    <cellStyle name="Normal 54 2 2 2" xfId="1025" xr:uid="{00000000-0005-0000-0000-0000712F0000}"/>
    <cellStyle name="Normal 54 2 2 2 2" xfId="1847" xr:uid="{00000000-0005-0000-0000-0000722F0000}"/>
    <cellStyle name="Normal 54 2 2 2 2 2" xfId="3752" xr:uid="{00000000-0005-0000-0000-0000732F0000}"/>
    <cellStyle name="Normal 54 2 2 2 2 2 2" xfId="11919" xr:uid="{00000000-0005-0000-0000-0000742F0000}"/>
    <cellStyle name="Normal 54 2 2 2 2 2_5h_Finance" xfId="6923" xr:uid="{00000000-0005-0000-0000-0000752F0000}"/>
    <cellStyle name="Normal 54 2 2 2 2 3" xfId="10015" xr:uid="{00000000-0005-0000-0000-0000762F0000}"/>
    <cellStyle name="Normal 54 2 2 2 2 4" xfId="14041" xr:uid="{00000000-0005-0000-0000-0000772F0000}"/>
    <cellStyle name="Normal 54 2 2 2 2 5" xfId="15880" xr:uid="{00000000-0005-0000-0000-0000782F0000}"/>
    <cellStyle name="Normal 54 2 2 2 2 6" xfId="17631" xr:uid="{00000000-0005-0000-0000-0000792F0000}"/>
    <cellStyle name="Normal 54 2 2 2 2 7" xfId="19535" xr:uid="{00000000-0005-0000-0000-00007A2F0000}"/>
    <cellStyle name="Normal 54 2 2 2 2_5h_Finance" xfId="6922" xr:uid="{00000000-0005-0000-0000-00007B2F0000}"/>
    <cellStyle name="Normal 54 2 2 2 3" xfId="2936" xr:uid="{00000000-0005-0000-0000-00007C2F0000}"/>
    <cellStyle name="Normal 54 2 2 2 3 2" xfId="11103" xr:uid="{00000000-0005-0000-0000-00007D2F0000}"/>
    <cellStyle name="Normal 54 2 2 2 3_5h_Finance" xfId="6924" xr:uid="{00000000-0005-0000-0000-00007E2F0000}"/>
    <cellStyle name="Normal 54 2 2 2 4" xfId="9199" xr:uid="{00000000-0005-0000-0000-00007F2F0000}"/>
    <cellStyle name="Normal 54 2 2 2 5" xfId="13222" xr:uid="{00000000-0005-0000-0000-0000802F0000}"/>
    <cellStyle name="Normal 54 2 2 2 6" xfId="15060" xr:uid="{00000000-0005-0000-0000-0000812F0000}"/>
    <cellStyle name="Normal 54 2 2 2 7" xfId="16815" xr:uid="{00000000-0005-0000-0000-0000822F0000}"/>
    <cellStyle name="Normal 54 2 2 2 8" xfId="18719" xr:uid="{00000000-0005-0000-0000-0000832F0000}"/>
    <cellStyle name="Normal 54 2 2 2_5h_Finance" xfId="6921" xr:uid="{00000000-0005-0000-0000-0000842F0000}"/>
    <cellStyle name="Normal 54 2 2 3" xfId="1297" xr:uid="{00000000-0005-0000-0000-0000852F0000}"/>
    <cellStyle name="Normal 54 2 2 3 2" xfId="2119" xr:uid="{00000000-0005-0000-0000-0000862F0000}"/>
    <cellStyle name="Normal 54 2 2 3 2 2" xfId="4024" xr:uid="{00000000-0005-0000-0000-0000872F0000}"/>
    <cellStyle name="Normal 54 2 2 3 2 2 2" xfId="12191" xr:uid="{00000000-0005-0000-0000-0000882F0000}"/>
    <cellStyle name="Normal 54 2 2 3 2 2_5h_Finance" xfId="6927" xr:uid="{00000000-0005-0000-0000-0000892F0000}"/>
    <cellStyle name="Normal 54 2 2 3 2 3" xfId="10287" xr:uid="{00000000-0005-0000-0000-00008A2F0000}"/>
    <cellStyle name="Normal 54 2 2 3 2 4" xfId="14313" xr:uid="{00000000-0005-0000-0000-00008B2F0000}"/>
    <cellStyle name="Normal 54 2 2 3 2 5" xfId="16152" xr:uid="{00000000-0005-0000-0000-00008C2F0000}"/>
    <cellStyle name="Normal 54 2 2 3 2 6" xfId="17903" xr:uid="{00000000-0005-0000-0000-00008D2F0000}"/>
    <cellStyle name="Normal 54 2 2 3 2 7" xfId="19807" xr:uid="{00000000-0005-0000-0000-00008E2F0000}"/>
    <cellStyle name="Normal 54 2 2 3 2_5h_Finance" xfId="6926" xr:uid="{00000000-0005-0000-0000-00008F2F0000}"/>
    <cellStyle name="Normal 54 2 2 3 3" xfId="3208" xr:uid="{00000000-0005-0000-0000-0000902F0000}"/>
    <cellStyle name="Normal 54 2 2 3 3 2" xfId="11375" xr:uid="{00000000-0005-0000-0000-0000912F0000}"/>
    <cellStyle name="Normal 54 2 2 3 3_5h_Finance" xfId="6928" xr:uid="{00000000-0005-0000-0000-0000922F0000}"/>
    <cellStyle name="Normal 54 2 2 3 4" xfId="9471" xr:uid="{00000000-0005-0000-0000-0000932F0000}"/>
    <cellStyle name="Normal 54 2 2 3 5" xfId="13494" xr:uid="{00000000-0005-0000-0000-0000942F0000}"/>
    <cellStyle name="Normal 54 2 2 3 6" xfId="15332" xr:uid="{00000000-0005-0000-0000-0000952F0000}"/>
    <cellStyle name="Normal 54 2 2 3 7" xfId="17087" xr:uid="{00000000-0005-0000-0000-0000962F0000}"/>
    <cellStyle name="Normal 54 2 2 3 8" xfId="18991" xr:uid="{00000000-0005-0000-0000-0000972F0000}"/>
    <cellStyle name="Normal 54 2 2 3_5h_Finance" xfId="6925" xr:uid="{00000000-0005-0000-0000-0000982F0000}"/>
    <cellStyle name="Normal 54 2 2 4" xfId="1569" xr:uid="{00000000-0005-0000-0000-0000992F0000}"/>
    <cellStyle name="Normal 54 2 2 4 2" xfId="3480" xr:uid="{00000000-0005-0000-0000-00009A2F0000}"/>
    <cellStyle name="Normal 54 2 2 4 2 2" xfId="11647" xr:uid="{00000000-0005-0000-0000-00009B2F0000}"/>
    <cellStyle name="Normal 54 2 2 4 2_5h_Finance" xfId="6930" xr:uid="{00000000-0005-0000-0000-00009C2F0000}"/>
    <cellStyle name="Normal 54 2 2 4 3" xfId="9743" xr:uid="{00000000-0005-0000-0000-00009D2F0000}"/>
    <cellStyle name="Normal 54 2 2 4 4" xfId="13766" xr:uid="{00000000-0005-0000-0000-00009E2F0000}"/>
    <cellStyle name="Normal 54 2 2 4 5" xfId="15604" xr:uid="{00000000-0005-0000-0000-00009F2F0000}"/>
    <cellStyle name="Normal 54 2 2 4 6" xfId="17359" xr:uid="{00000000-0005-0000-0000-0000A02F0000}"/>
    <cellStyle name="Normal 54 2 2 4 7" xfId="19263" xr:uid="{00000000-0005-0000-0000-0000A12F0000}"/>
    <cellStyle name="Normal 54 2 2 4_5h_Finance" xfId="6929" xr:uid="{00000000-0005-0000-0000-0000A22F0000}"/>
    <cellStyle name="Normal 54 2 2 5" xfId="2392" xr:uid="{00000000-0005-0000-0000-0000A32F0000}"/>
    <cellStyle name="Normal 54 2 2 5 2" xfId="4296" xr:uid="{00000000-0005-0000-0000-0000A42F0000}"/>
    <cellStyle name="Normal 54 2 2 5 2 2" xfId="12463" xr:uid="{00000000-0005-0000-0000-0000A52F0000}"/>
    <cellStyle name="Normal 54 2 2 5 2_5h_Finance" xfId="6932" xr:uid="{00000000-0005-0000-0000-0000A62F0000}"/>
    <cellStyle name="Normal 54 2 2 5 3" xfId="10559" xr:uid="{00000000-0005-0000-0000-0000A72F0000}"/>
    <cellStyle name="Normal 54 2 2 5 4" xfId="14585" xr:uid="{00000000-0005-0000-0000-0000A82F0000}"/>
    <cellStyle name="Normal 54 2 2 5 5" xfId="16425" xr:uid="{00000000-0005-0000-0000-0000A92F0000}"/>
    <cellStyle name="Normal 54 2 2 5 6" xfId="18175" xr:uid="{00000000-0005-0000-0000-0000AA2F0000}"/>
    <cellStyle name="Normal 54 2 2 5 7" xfId="20079" xr:uid="{00000000-0005-0000-0000-0000AB2F0000}"/>
    <cellStyle name="Normal 54 2 2 5_5h_Finance" xfId="6931" xr:uid="{00000000-0005-0000-0000-0000AC2F0000}"/>
    <cellStyle name="Normal 54 2 2 6" xfId="2664" xr:uid="{00000000-0005-0000-0000-0000AD2F0000}"/>
    <cellStyle name="Normal 54 2 2 6 2" xfId="10831" xr:uid="{00000000-0005-0000-0000-0000AE2F0000}"/>
    <cellStyle name="Normal 54 2 2 6_5h_Finance" xfId="6933" xr:uid="{00000000-0005-0000-0000-0000AF2F0000}"/>
    <cellStyle name="Normal 54 2 2 7" xfId="8927" xr:uid="{00000000-0005-0000-0000-0000B02F0000}"/>
    <cellStyle name="Normal 54 2 2 8" xfId="12884" xr:uid="{00000000-0005-0000-0000-0000B12F0000}"/>
    <cellStyle name="Normal 54 2 2 9" xfId="14770" xr:uid="{00000000-0005-0000-0000-0000B22F0000}"/>
    <cellStyle name="Normal 54 2 2_5h_Finance" xfId="6920" xr:uid="{00000000-0005-0000-0000-0000B32F0000}"/>
    <cellStyle name="Normal 54 2 3" xfId="889" xr:uid="{00000000-0005-0000-0000-0000B42F0000}"/>
    <cellStyle name="Normal 54 2 3 2" xfId="1711" xr:uid="{00000000-0005-0000-0000-0000B52F0000}"/>
    <cellStyle name="Normal 54 2 3 2 2" xfId="3616" xr:uid="{00000000-0005-0000-0000-0000B62F0000}"/>
    <cellStyle name="Normal 54 2 3 2 2 2" xfId="11783" xr:uid="{00000000-0005-0000-0000-0000B72F0000}"/>
    <cellStyle name="Normal 54 2 3 2 2_5h_Finance" xfId="6936" xr:uid="{00000000-0005-0000-0000-0000B82F0000}"/>
    <cellStyle name="Normal 54 2 3 2 3" xfId="9879" xr:uid="{00000000-0005-0000-0000-0000B92F0000}"/>
    <cellStyle name="Normal 54 2 3 2 4" xfId="13905" xr:uid="{00000000-0005-0000-0000-0000BA2F0000}"/>
    <cellStyle name="Normal 54 2 3 2 5" xfId="15744" xr:uid="{00000000-0005-0000-0000-0000BB2F0000}"/>
    <cellStyle name="Normal 54 2 3 2 6" xfId="17495" xr:uid="{00000000-0005-0000-0000-0000BC2F0000}"/>
    <cellStyle name="Normal 54 2 3 2 7" xfId="19399" xr:uid="{00000000-0005-0000-0000-0000BD2F0000}"/>
    <cellStyle name="Normal 54 2 3 2_5h_Finance" xfId="6935" xr:uid="{00000000-0005-0000-0000-0000BE2F0000}"/>
    <cellStyle name="Normal 54 2 3 3" xfId="2800" xr:uid="{00000000-0005-0000-0000-0000BF2F0000}"/>
    <cellStyle name="Normal 54 2 3 3 2" xfId="10967" xr:uid="{00000000-0005-0000-0000-0000C02F0000}"/>
    <cellStyle name="Normal 54 2 3 3_5h_Finance" xfId="6937" xr:uid="{00000000-0005-0000-0000-0000C12F0000}"/>
    <cellStyle name="Normal 54 2 3 4" xfId="9063" xr:uid="{00000000-0005-0000-0000-0000C22F0000}"/>
    <cellStyle name="Normal 54 2 3 5" xfId="13086" xr:uid="{00000000-0005-0000-0000-0000C32F0000}"/>
    <cellStyle name="Normal 54 2 3 6" xfId="14924" xr:uid="{00000000-0005-0000-0000-0000C42F0000}"/>
    <cellStyle name="Normal 54 2 3 7" xfId="16679" xr:uid="{00000000-0005-0000-0000-0000C52F0000}"/>
    <cellStyle name="Normal 54 2 3 8" xfId="18583" xr:uid="{00000000-0005-0000-0000-0000C62F0000}"/>
    <cellStyle name="Normal 54 2 3_5h_Finance" xfId="6934" xr:uid="{00000000-0005-0000-0000-0000C72F0000}"/>
    <cellStyle name="Normal 54 2 4" xfId="1161" xr:uid="{00000000-0005-0000-0000-0000C82F0000}"/>
    <cellStyle name="Normal 54 2 4 2" xfId="1983" xr:uid="{00000000-0005-0000-0000-0000C92F0000}"/>
    <cellStyle name="Normal 54 2 4 2 2" xfId="3888" xr:uid="{00000000-0005-0000-0000-0000CA2F0000}"/>
    <cellStyle name="Normal 54 2 4 2 2 2" xfId="12055" xr:uid="{00000000-0005-0000-0000-0000CB2F0000}"/>
    <cellStyle name="Normal 54 2 4 2 2_5h_Finance" xfId="6940" xr:uid="{00000000-0005-0000-0000-0000CC2F0000}"/>
    <cellStyle name="Normal 54 2 4 2 3" xfId="10151" xr:uid="{00000000-0005-0000-0000-0000CD2F0000}"/>
    <cellStyle name="Normal 54 2 4 2 4" xfId="14177" xr:uid="{00000000-0005-0000-0000-0000CE2F0000}"/>
    <cellStyle name="Normal 54 2 4 2 5" xfId="16016" xr:uid="{00000000-0005-0000-0000-0000CF2F0000}"/>
    <cellStyle name="Normal 54 2 4 2 6" xfId="17767" xr:uid="{00000000-0005-0000-0000-0000D02F0000}"/>
    <cellStyle name="Normal 54 2 4 2 7" xfId="19671" xr:uid="{00000000-0005-0000-0000-0000D12F0000}"/>
    <cellStyle name="Normal 54 2 4 2_5h_Finance" xfId="6939" xr:uid="{00000000-0005-0000-0000-0000D22F0000}"/>
    <cellStyle name="Normal 54 2 4 3" xfId="3072" xr:uid="{00000000-0005-0000-0000-0000D32F0000}"/>
    <cellStyle name="Normal 54 2 4 3 2" xfId="11239" xr:uid="{00000000-0005-0000-0000-0000D42F0000}"/>
    <cellStyle name="Normal 54 2 4 3_5h_Finance" xfId="6941" xr:uid="{00000000-0005-0000-0000-0000D52F0000}"/>
    <cellStyle name="Normal 54 2 4 4" xfId="9335" xr:uid="{00000000-0005-0000-0000-0000D62F0000}"/>
    <cellStyle name="Normal 54 2 4 5" xfId="13358" xr:uid="{00000000-0005-0000-0000-0000D72F0000}"/>
    <cellStyle name="Normal 54 2 4 6" xfId="15196" xr:uid="{00000000-0005-0000-0000-0000D82F0000}"/>
    <cellStyle name="Normal 54 2 4 7" xfId="16951" xr:uid="{00000000-0005-0000-0000-0000D92F0000}"/>
    <cellStyle name="Normal 54 2 4 8" xfId="18855" xr:uid="{00000000-0005-0000-0000-0000DA2F0000}"/>
    <cellStyle name="Normal 54 2 4_5h_Finance" xfId="6938" xr:uid="{00000000-0005-0000-0000-0000DB2F0000}"/>
    <cellStyle name="Normal 54 2 5" xfId="1433" xr:uid="{00000000-0005-0000-0000-0000DC2F0000}"/>
    <cellStyle name="Normal 54 2 5 2" xfId="3344" xr:uid="{00000000-0005-0000-0000-0000DD2F0000}"/>
    <cellStyle name="Normal 54 2 5 2 2" xfId="11511" xr:uid="{00000000-0005-0000-0000-0000DE2F0000}"/>
    <cellStyle name="Normal 54 2 5 2_5h_Finance" xfId="6943" xr:uid="{00000000-0005-0000-0000-0000DF2F0000}"/>
    <cellStyle name="Normal 54 2 5 3" xfId="9607" xr:uid="{00000000-0005-0000-0000-0000E02F0000}"/>
    <cellStyle name="Normal 54 2 5 4" xfId="13630" xr:uid="{00000000-0005-0000-0000-0000E12F0000}"/>
    <cellStyle name="Normal 54 2 5 5" xfId="15468" xr:uid="{00000000-0005-0000-0000-0000E22F0000}"/>
    <cellStyle name="Normal 54 2 5 6" xfId="17223" xr:uid="{00000000-0005-0000-0000-0000E32F0000}"/>
    <cellStyle name="Normal 54 2 5 7" xfId="19127" xr:uid="{00000000-0005-0000-0000-0000E42F0000}"/>
    <cellStyle name="Normal 54 2 5_5h_Finance" xfId="6942" xr:uid="{00000000-0005-0000-0000-0000E52F0000}"/>
    <cellStyle name="Normal 54 2 6" xfId="2256" xr:uid="{00000000-0005-0000-0000-0000E62F0000}"/>
    <cellStyle name="Normal 54 2 6 2" xfId="4160" xr:uid="{00000000-0005-0000-0000-0000E72F0000}"/>
    <cellStyle name="Normal 54 2 6 2 2" xfId="12327" xr:uid="{00000000-0005-0000-0000-0000E82F0000}"/>
    <cellStyle name="Normal 54 2 6 2_5h_Finance" xfId="6945" xr:uid="{00000000-0005-0000-0000-0000E92F0000}"/>
    <cellStyle name="Normal 54 2 6 3" xfId="10423" xr:uid="{00000000-0005-0000-0000-0000EA2F0000}"/>
    <cellStyle name="Normal 54 2 6 4" xfId="14449" xr:uid="{00000000-0005-0000-0000-0000EB2F0000}"/>
    <cellStyle name="Normal 54 2 6 5" xfId="16289" xr:uid="{00000000-0005-0000-0000-0000EC2F0000}"/>
    <cellStyle name="Normal 54 2 6 6" xfId="18039" xr:uid="{00000000-0005-0000-0000-0000ED2F0000}"/>
    <cellStyle name="Normal 54 2 6 7" xfId="19943" xr:uid="{00000000-0005-0000-0000-0000EE2F0000}"/>
    <cellStyle name="Normal 54 2 6_5h_Finance" xfId="6944" xr:uid="{00000000-0005-0000-0000-0000EF2F0000}"/>
    <cellStyle name="Normal 54 2 7" xfId="540" xr:uid="{00000000-0005-0000-0000-0000F02F0000}"/>
    <cellStyle name="Normal 54 2 7 2" xfId="8791" xr:uid="{00000000-0005-0000-0000-0000F12F0000}"/>
    <cellStyle name="Normal 54 2 7_5h_Finance" xfId="6946" xr:uid="{00000000-0005-0000-0000-0000F22F0000}"/>
    <cellStyle name="Normal 54 2 8" xfId="2528" xr:uid="{00000000-0005-0000-0000-0000F32F0000}"/>
    <cellStyle name="Normal 54 2 8 2" xfId="10695" xr:uid="{00000000-0005-0000-0000-0000F42F0000}"/>
    <cellStyle name="Normal 54 2 8_5h_Finance" xfId="6947" xr:uid="{00000000-0005-0000-0000-0000F52F0000}"/>
    <cellStyle name="Normal 54 2 9" xfId="4432" xr:uid="{00000000-0005-0000-0000-0000F62F0000}"/>
    <cellStyle name="Normal 54 2 9 2" xfId="12599" xr:uid="{00000000-0005-0000-0000-0000F72F0000}"/>
    <cellStyle name="Normal 54 2 9_5h_Finance" xfId="6948" xr:uid="{00000000-0005-0000-0000-0000F82F0000}"/>
    <cellStyle name="Normal 54 2_5h_Finance" xfId="6919" xr:uid="{00000000-0005-0000-0000-0000F92F0000}"/>
    <cellStyle name="Normal 54 3" xfId="197" xr:uid="{00000000-0005-0000-0000-0000FA2F0000}"/>
    <cellStyle name="Normal 54 3 10" xfId="16475" xr:uid="{00000000-0005-0000-0000-0000FB2F0000}"/>
    <cellStyle name="Normal 54 3 11" xfId="18379" xr:uid="{00000000-0005-0000-0000-0000FC2F0000}"/>
    <cellStyle name="Normal 54 3 12" xfId="608" xr:uid="{00000000-0005-0000-0000-0000FD2F0000}"/>
    <cellStyle name="Normal 54 3 2" xfId="957" xr:uid="{00000000-0005-0000-0000-0000FE2F0000}"/>
    <cellStyle name="Normal 54 3 2 2" xfId="1779" xr:uid="{00000000-0005-0000-0000-0000FF2F0000}"/>
    <cellStyle name="Normal 54 3 2 2 2" xfId="3684" xr:uid="{00000000-0005-0000-0000-000000300000}"/>
    <cellStyle name="Normal 54 3 2 2 2 2" xfId="11851" xr:uid="{00000000-0005-0000-0000-000001300000}"/>
    <cellStyle name="Normal 54 3 2 2 2_5h_Finance" xfId="6952" xr:uid="{00000000-0005-0000-0000-000002300000}"/>
    <cellStyle name="Normal 54 3 2 2 3" xfId="9947" xr:uid="{00000000-0005-0000-0000-000003300000}"/>
    <cellStyle name="Normal 54 3 2 2 4" xfId="13973" xr:uid="{00000000-0005-0000-0000-000004300000}"/>
    <cellStyle name="Normal 54 3 2 2 5" xfId="15812" xr:uid="{00000000-0005-0000-0000-000005300000}"/>
    <cellStyle name="Normal 54 3 2 2 6" xfId="17563" xr:uid="{00000000-0005-0000-0000-000006300000}"/>
    <cellStyle name="Normal 54 3 2 2 7" xfId="19467" xr:uid="{00000000-0005-0000-0000-000007300000}"/>
    <cellStyle name="Normal 54 3 2 2_5h_Finance" xfId="6951" xr:uid="{00000000-0005-0000-0000-000008300000}"/>
    <cellStyle name="Normal 54 3 2 3" xfId="2868" xr:uid="{00000000-0005-0000-0000-000009300000}"/>
    <cellStyle name="Normal 54 3 2 3 2" xfId="11035" xr:uid="{00000000-0005-0000-0000-00000A300000}"/>
    <cellStyle name="Normal 54 3 2 3_5h_Finance" xfId="6953" xr:uid="{00000000-0005-0000-0000-00000B300000}"/>
    <cellStyle name="Normal 54 3 2 4" xfId="9131" xr:uid="{00000000-0005-0000-0000-00000C300000}"/>
    <cellStyle name="Normal 54 3 2 5" xfId="13154" xr:uid="{00000000-0005-0000-0000-00000D300000}"/>
    <cellStyle name="Normal 54 3 2 6" xfId="14992" xr:uid="{00000000-0005-0000-0000-00000E300000}"/>
    <cellStyle name="Normal 54 3 2 7" xfId="16747" xr:uid="{00000000-0005-0000-0000-00000F300000}"/>
    <cellStyle name="Normal 54 3 2 8" xfId="18651" xr:uid="{00000000-0005-0000-0000-000010300000}"/>
    <cellStyle name="Normal 54 3 2_5h_Finance" xfId="6950" xr:uid="{00000000-0005-0000-0000-000011300000}"/>
    <cellStyle name="Normal 54 3 3" xfId="1229" xr:uid="{00000000-0005-0000-0000-000012300000}"/>
    <cellStyle name="Normal 54 3 3 2" xfId="2051" xr:uid="{00000000-0005-0000-0000-000013300000}"/>
    <cellStyle name="Normal 54 3 3 2 2" xfId="3956" xr:uid="{00000000-0005-0000-0000-000014300000}"/>
    <cellStyle name="Normal 54 3 3 2 2 2" xfId="12123" xr:uid="{00000000-0005-0000-0000-000015300000}"/>
    <cellStyle name="Normal 54 3 3 2 2_5h_Finance" xfId="6956" xr:uid="{00000000-0005-0000-0000-000016300000}"/>
    <cellStyle name="Normal 54 3 3 2 3" xfId="10219" xr:uid="{00000000-0005-0000-0000-000017300000}"/>
    <cellStyle name="Normal 54 3 3 2 4" xfId="14245" xr:uid="{00000000-0005-0000-0000-000018300000}"/>
    <cellStyle name="Normal 54 3 3 2 5" xfId="16084" xr:uid="{00000000-0005-0000-0000-000019300000}"/>
    <cellStyle name="Normal 54 3 3 2 6" xfId="17835" xr:uid="{00000000-0005-0000-0000-00001A300000}"/>
    <cellStyle name="Normal 54 3 3 2 7" xfId="19739" xr:uid="{00000000-0005-0000-0000-00001B300000}"/>
    <cellStyle name="Normal 54 3 3 2_5h_Finance" xfId="6955" xr:uid="{00000000-0005-0000-0000-00001C300000}"/>
    <cellStyle name="Normal 54 3 3 3" xfId="3140" xr:uid="{00000000-0005-0000-0000-00001D300000}"/>
    <cellStyle name="Normal 54 3 3 3 2" xfId="11307" xr:uid="{00000000-0005-0000-0000-00001E300000}"/>
    <cellStyle name="Normal 54 3 3 3_5h_Finance" xfId="6957" xr:uid="{00000000-0005-0000-0000-00001F300000}"/>
    <cellStyle name="Normal 54 3 3 4" xfId="9403" xr:uid="{00000000-0005-0000-0000-000020300000}"/>
    <cellStyle name="Normal 54 3 3 5" xfId="13426" xr:uid="{00000000-0005-0000-0000-000021300000}"/>
    <cellStyle name="Normal 54 3 3 6" xfId="15264" xr:uid="{00000000-0005-0000-0000-000022300000}"/>
    <cellStyle name="Normal 54 3 3 7" xfId="17019" xr:uid="{00000000-0005-0000-0000-000023300000}"/>
    <cellStyle name="Normal 54 3 3 8" xfId="18923" xr:uid="{00000000-0005-0000-0000-000024300000}"/>
    <cellStyle name="Normal 54 3 3_5h_Finance" xfId="6954" xr:uid="{00000000-0005-0000-0000-000025300000}"/>
    <cellStyle name="Normal 54 3 4" xfId="1501" xr:uid="{00000000-0005-0000-0000-000026300000}"/>
    <cellStyle name="Normal 54 3 4 2" xfId="3412" xr:uid="{00000000-0005-0000-0000-000027300000}"/>
    <cellStyle name="Normal 54 3 4 2 2" xfId="11579" xr:uid="{00000000-0005-0000-0000-000028300000}"/>
    <cellStyle name="Normal 54 3 4 2_5h_Finance" xfId="6959" xr:uid="{00000000-0005-0000-0000-000029300000}"/>
    <cellStyle name="Normal 54 3 4 3" xfId="9675" xr:uid="{00000000-0005-0000-0000-00002A300000}"/>
    <cellStyle name="Normal 54 3 4 4" xfId="13698" xr:uid="{00000000-0005-0000-0000-00002B300000}"/>
    <cellStyle name="Normal 54 3 4 5" xfId="15536" xr:uid="{00000000-0005-0000-0000-00002C300000}"/>
    <cellStyle name="Normal 54 3 4 6" xfId="17291" xr:uid="{00000000-0005-0000-0000-00002D300000}"/>
    <cellStyle name="Normal 54 3 4 7" xfId="19195" xr:uid="{00000000-0005-0000-0000-00002E300000}"/>
    <cellStyle name="Normal 54 3 4_5h_Finance" xfId="6958" xr:uid="{00000000-0005-0000-0000-00002F300000}"/>
    <cellStyle name="Normal 54 3 5" xfId="2324" xr:uid="{00000000-0005-0000-0000-000030300000}"/>
    <cellStyle name="Normal 54 3 5 2" xfId="4228" xr:uid="{00000000-0005-0000-0000-000031300000}"/>
    <cellStyle name="Normal 54 3 5 2 2" xfId="12395" xr:uid="{00000000-0005-0000-0000-000032300000}"/>
    <cellStyle name="Normal 54 3 5 2_5h_Finance" xfId="6961" xr:uid="{00000000-0005-0000-0000-000033300000}"/>
    <cellStyle name="Normal 54 3 5 3" xfId="10491" xr:uid="{00000000-0005-0000-0000-000034300000}"/>
    <cellStyle name="Normal 54 3 5 4" xfId="14517" xr:uid="{00000000-0005-0000-0000-000035300000}"/>
    <cellStyle name="Normal 54 3 5 5" xfId="16357" xr:uid="{00000000-0005-0000-0000-000036300000}"/>
    <cellStyle name="Normal 54 3 5 6" xfId="18107" xr:uid="{00000000-0005-0000-0000-000037300000}"/>
    <cellStyle name="Normal 54 3 5 7" xfId="20011" xr:uid="{00000000-0005-0000-0000-000038300000}"/>
    <cellStyle name="Normal 54 3 5_5h_Finance" xfId="6960" xr:uid="{00000000-0005-0000-0000-000039300000}"/>
    <cellStyle name="Normal 54 3 6" xfId="2596" xr:uid="{00000000-0005-0000-0000-00003A300000}"/>
    <cellStyle name="Normal 54 3 6 2" xfId="10763" xr:uid="{00000000-0005-0000-0000-00003B300000}"/>
    <cellStyle name="Normal 54 3 6_5h_Finance" xfId="6962" xr:uid="{00000000-0005-0000-0000-00003C300000}"/>
    <cellStyle name="Normal 54 3 7" xfId="8859" xr:uid="{00000000-0005-0000-0000-00003D300000}"/>
    <cellStyle name="Normal 54 3 8" xfId="12816" xr:uid="{00000000-0005-0000-0000-00003E300000}"/>
    <cellStyle name="Normal 54 3 9" xfId="14702" xr:uid="{00000000-0005-0000-0000-00003F300000}"/>
    <cellStyle name="Normal 54 3_5h_Finance" xfId="6949" xr:uid="{00000000-0005-0000-0000-000040300000}"/>
    <cellStyle name="Normal 54 4" xfId="821" xr:uid="{00000000-0005-0000-0000-000041300000}"/>
    <cellStyle name="Normal 54 4 2" xfId="1643" xr:uid="{00000000-0005-0000-0000-000042300000}"/>
    <cellStyle name="Normal 54 4 2 2" xfId="3548" xr:uid="{00000000-0005-0000-0000-000043300000}"/>
    <cellStyle name="Normal 54 4 2 2 2" xfId="11715" xr:uid="{00000000-0005-0000-0000-000044300000}"/>
    <cellStyle name="Normal 54 4 2 2_5h_Finance" xfId="6965" xr:uid="{00000000-0005-0000-0000-000045300000}"/>
    <cellStyle name="Normal 54 4 2 3" xfId="9811" xr:uid="{00000000-0005-0000-0000-000046300000}"/>
    <cellStyle name="Normal 54 4 2 4" xfId="13837" xr:uid="{00000000-0005-0000-0000-000047300000}"/>
    <cellStyle name="Normal 54 4 2 5" xfId="15676" xr:uid="{00000000-0005-0000-0000-000048300000}"/>
    <cellStyle name="Normal 54 4 2 6" xfId="17427" xr:uid="{00000000-0005-0000-0000-000049300000}"/>
    <cellStyle name="Normal 54 4 2 7" xfId="19331" xr:uid="{00000000-0005-0000-0000-00004A300000}"/>
    <cellStyle name="Normal 54 4 2_5h_Finance" xfId="6964" xr:uid="{00000000-0005-0000-0000-00004B300000}"/>
    <cellStyle name="Normal 54 4 3" xfId="2732" xr:uid="{00000000-0005-0000-0000-00004C300000}"/>
    <cellStyle name="Normal 54 4 3 2" xfId="10899" xr:uid="{00000000-0005-0000-0000-00004D300000}"/>
    <cellStyle name="Normal 54 4 3_5h_Finance" xfId="6966" xr:uid="{00000000-0005-0000-0000-00004E300000}"/>
    <cellStyle name="Normal 54 4 4" xfId="8995" xr:uid="{00000000-0005-0000-0000-00004F300000}"/>
    <cellStyle name="Normal 54 4 5" xfId="13018" xr:uid="{00000000-0005-0000-0000-000050300000}"/>
    <cellStyle name="Normal 54 4 6" xfId="14856" xr:uid="{00000000-0005-0000-0000-000051300000}"/>
    <cellStyle name="Normal 54 4 7" xfId="16611" xr:uid="{00000000-0005-0000-0000-000052300000}"/>
    <cellStyle name="Normal 54 4 8" xfId="18515" xr:uid="{00000000-0005-0000-0000-000053300000}"/>
    <cellStyle name="Normal 54 4_5h_Finance" xfId="6963" xr:uid="{00000000-0005-0000-0000-000054300000}"/>
    <cellStyle name="Normal 54 5" xfId="1093" xr:uid="{00000000-0005-0000-0000-000055300000}"/>
    <cellStyle name="Normal 54 5 2" xfId="1915" xr:uid="{00000000-0005-0000-0000-000056300000}"/>
    <cellStyle name="Normal 54 5 2 2" xfId="3820" xr:uid="{00000000-0005-0000-0000-000057300000}"/>
    <cellStyle name="Normal 54 5 2 2 2" xfId="11987" xr:uid="{00000000-0005-0000-0000-000058300000}"/>
    <cellStyle name="Normal 54 5 2 2_5h_Finance" xfId="6969" xr:uid="{00000000-0005-0000-0000-000059300000}"/>
    <cellStyle name="Normal 54 5 2 3" xfId="10083" xr:uid="{00000000-0005-0000-0000-00005A300000}"/>
    <cellStyle name="Normal 54 5 2 4" xfId="14109" xr:uid="{00000000-0005-0000-0000-00005B300000}"/>
    <cellStyle name="Normal 54 5 2 5" xfId="15948" xr:uid="{00000000-0005-0000-0000-00005C300000}"/>
    <cellStyle name="Normal 54 5 2 6" xfId="17699" xr:uid="{00000000-0005-0000-0000-00005D300000}"/>
    <cellStyle name="Normal 54 5 2 7" xfId="19603" xr:uid="{00000000-0005-0000-0000-00005E300000}"/>
    <cellStyle name="Normal 54 5 2_5h_Finance" xfId="6968" xr:uid="{00000000-0005-0000-0000-00005F300000}"/>
    <cellStyle name="Normal 54 5 3" xfId="3004" xr:uid="{00000000-0005-0000-0000-000060300000}"/>
    <cellStyle name="Normal 54 5 3 2" xfId="11171" xr:uid="{00000000-0005-0000-0000-000061300000}"/>
    <cellStyle name="Normal 54 5 3_5h_Finance" xfId="6970" xr:uid="{00000000-0005-0000-0000-000062300000}"/>
    <cellStyle name="Normal 54 5 4" xfId="9267" xr:uid="{00000000-0005-0000-0000-000063300000}"/>
    <cellStyle name="Normal 54 5 5" xfId="13290" xr:uid="{00000000-0005-0000-0000-000064300000}"/>
    <cellStyle name="Normal 54 5 6" xfId="15128" xr:uid="{00000000-0005-0000-0000-000065300000}"/>
    <cellStyle name="Normal 54 5 7" xfId="16883" xr:uid="{00000000-0005-0000-0000-000066300000}"/>
    <cellStyle name="Normal 54 5 8" xfId="18787" xr:uid="{00000000-0005-0000-0000-000067300000}"/>
    <cellStyle name="Normal 54 5_5h_Finance" xfId="6967" xr:uid="{00000000-0005-0000-0000-000068300000}"/>
    <cellStyle name="Normal 54 6" xfId="1365" xr:uid="{00000000-0005-0000-0000-000069300000}"/>
    <cellStyle name="Normal 54 6 2" xfId="3276" xr:uid="{00000000-0005-0000-0000-00006A300000}"/>
    <cellStyle name="Normal 54 6 2 2" xfId="11443" xr:uid="{00000000-0005-0000-0000-00006B300000}"/>
    <cellStyle name="Normal 54 6 2_5h_Finance" xfId="6972" xr:uid="{00000000-0005-0000-0000-00006C300000}"/>
    <cellStyle name="Normal 54 6 3" xfId="9539" xr:uid="{00000000-0005-0000-0000-00006D300000}"/>
    <cellStyle name="Normal 54 6 4" xfId="13562" xr:uid="{00000000-0005-0000-0000-00006E300000}"/>
    <cellStyle name="Normal 54 6 5" xfId="15400" xr:uid="{00000000-0005-0000-0000-00006F300000}"/>
    <cellStyle name="Normal 54 6 6" xfId="17155" xr:uid="{00000000-0005-0000-0000-000070300000}"/>
    <cellStyle name="Normal 54 6 7" xfId="19059" xr:uid="{00000000-0005-0000-0000-000071300000}"/>
    <cellStyle name="Normal 54 6_5h_Finance" xfId="6971" xr:uid="{00000000-0005-0000-0000-000072300000}"/>
    <cellStyle name="Normal 54 7" xfId="2188" xr:uid="{00000000-0005-0000-0000-000073300000}"/>
    <cellStyle name="Normal 54 7 2" xfId="4092" xr:uid="{00000000-0005-0000-0000-000074300000}"/>
    <cellStyle name="Normal 54 7 2 2" xfId="12259" xr:uid="{00000000-0005-0000-0000-000075300000}"/>
    <cellStyle name="Normal 54 7 2_5h_Finance" xfId="6974" xr:uid="{00000000-0005-0000-0000-000076300000}"/>
    <cellStyle name="Normal 54 7 3" xfId="10355" xr:uid="{00000000-0005-0000-0000-000077300000}"/>
    <cellStyle name="Normal 54 7 4" xfId="14381" xr:uid="{00000000-0005-0000-0000-000078300000}"/>
    <cellStyle name="Normal 54 7 5" xfId="16221" xr:uid="{00000000-0005-0000-0000-000079300000}"/>
    <cellStyle name="Normal 54 7 6" xfId="17971" xr:uid="{00000000-0005-0000-0000-00007A300000}"/>
    <cellStyle name="Normal 54 7 7" xfId="19875" xr:uid="{00000000-0005-0000-0000-00007B300000}"/>
    <cellStyle name="Normal 54 7_5h_Finance" xfId="6973" xr:uid="{00000000-0005-0000-0000-00007C300000}"/>
    <cellStyle name="Normal 54 8" xfId="472" xr:uid="{00000000-0005-0000-0000-00007D300000}"/>
    <cellStyle name="Normal 54 8 2" xfId="8723" xr:uid="{00000000-0005-0000-0000-00007E300000}"/>
    <cellStyle name="Normal 54 8_5h_Finance" xfId="6975" xr:uid="{00000000-0005-0000-0000-00007F300000}"/>
    <cellStyle name="Normal 54 9" xfId="2460" xr:uid="{00000000-0005-0000-0000-000080300000}"/>
    <cellStyle name="Normal 54 9 2" xfId="10627" xr:uid="{00000000-0005-0000-0000-000081300000}"/>
    <cellStyle name="Normal 54 9_5h_Finance" xfId="6976" xr:uid="{00000000-0005-0000-0000-000082300000}"/>
    <cellStyle name="Normal 54_5h_Finance" xfId="6917" xr:uid="{00000000-0005-0000-0000-000083300000}"/>
    <cellStyle name="Normal 55" xfId="62" xr:uid="{00000000-0005-0000-0000-000084300000}"/>
    <cellStyle name="Normal 55 10" xfId="4365" xr:uid="{00000000-0005-0000-0000-000085300000}"/>
    <cellStyle name="Normal 55 10 2" xfId="12532" xr:uid="{00000000-0005-0000-0000-000086300000}"/>
    <cellStyle name="Normal 55 10_5h_Finance" xfId="6978" xr:uid="{00000000-0005-0000-0000-000087300000}"/>
    <cellStyle name="Normal 55 11" xfId="8588" xr:uid="{00000000-0005-0000-0000-000088300000}"/>
    <cellStyle name="Normal 55 12" xfId="12680" xr:uid="{00000000-0005-0000-0000-000089300000}"/>
    <cellStyle name="Normal 55 13" xfId="12948" xr:uid="{00000000-0005-0000-0000-00008A300000}"/>
    <cellStyle name="Normal 55 14" xfId="14625" xr:uid="{00000000-0005-0000-0000-00008B300000}"/>
    <cellStyle name="Normal 55 15" xfId="18244" xr:uid="{00000000-0005-0000-0000-00008C300000}"/>
    <cellStyle name="Normal 55 16" xfId="334" xr:uid="{00000000-0005-0000-0000-00008D300000}"/>
    <cellStyle name="Normal 55 2" xfId="130" xr:uid="{00000000-0005-0000-0000-00008E300000}"/>
    <cellStyle name="Normal 55 2 10" xfId="8656" xr:uid="{00000000-0005-0000-0000-00008F300000}"/>
    <cellStyle name="Normal 55 2 11" xfId="12748" xr:uid="{00000000-0005-0000-0000-000090300000}"/>
    <cellStyle name="Normal 55 2 12" xfId="18312" xr:uid="{00000000-0005-0000-0000-000091300000}"/>
    <cellStyle name="Normal 55 2 13" xfId="403" xr:uid="{00000000-0005-0000-0000-000092300000}"/>
    <cellStyle name="Normal 55 2 2" xfId="266" xr:uid="{00000000-0005-0000-0000-000093300000}"/>
    <cellStyle name="Normal 55 2 2 10" xfId="16544" xr:uid="{00000000-0005-0000-0000-000094300000}"/>
    <cellStyle name="Normal 55 2 2 11" xfId="18448" xr:uid="{00000000-0005-0000-0000-000095300000}"/>
    <cellStyle name="Normal 55 2 2 12" xfId="677" xr:uid="{00000000-0005-0000-0000-000096300000}"/>
    <cellStyle name="Normal 55 2 2 2" xfId="1026" xr:uid="{00000000-0005-0000-0000-000097300000}"/>
    <cellStyle name="Normal 55 2 2 2 2" xfId="1848" xr:uid="{00000000-0005-0000-0000-000098300000}"/>
    <cellStyle name="Normal 55 2 2 2 2 2" xfId="3753" xr:uid="{00000000-0005-0000-0000-000099300000}"/>
    <cellStyle name="Normal 55 2 2 2 2 2 2" xfId="11920" xr:uid="{00000000-0005-0000-0000-00009A300000}"/>
    <cellStyle name="Normal 55 2 2 2 2 2_5h_Finance" xfId="6983" xr:uid="{00000000-0005-0000-0000-00009B300000}"/>
    <cellStyle name="Normal 55 2 2 2 2 3" xfId="10016" xr:uid="{00000000-0005-0000-0000-00009C300000}"/>
    <cellStyle name="Normal 55 2 2 2 2 4" xfId="14042" xr:uid="{00000000-0005-0000-0000-00009D300000}"/>
    <cellStyle name="Normal 55 2 2 2 2 5" xfId="15881" xr:uid="{00000000-0005-0000-0000-00009E300000}"/>
    <cellStyle name="Normal 55 2 2 2 2 6" xfId="17632" xr:uid="{00000000-0005-0000-0000-00009F300000}"/>
    <cellStyle name="Normal 55 2 2 2 2 7" xfId="19536" xr:uid="{00000000-0005-0000-0000-0000A0300000}"/>
    <cellStyle name="Normal 55 2 2 2 2_5h_Finance" xfId="6982" xr:uid="{00000000-0005-0000-0000-0000A1300000}"/>
    <cellStyle name="Normal 55 2 2 2 3" xfId="2937" xr:uid="{00000000-0005-0000-0000-0000A2300000}"/>
    <cellStyle name="Normal 55 2 2 2 3 2" xfId="11104" xr:uid="{00000000-0005-0000-0000-0000A3300000}"/>
    <cellStyle name="Normal 55 2 2 2 3_5h_Finance" xfId="6984" xr:uid="{00000000-0005-0000-0000-0000A4300000}"/>
    <cellStyle name="Normal 55 2 2 2 4" xfId="9200" xr:uid="{00000000-0005-0000-0000-0000A5300000}"/>
    <cellStyle name="Normal 55 2 2 2 5" xfId="13223" xr:uid="{00000000-0005-0000-0000-0000A6300000}"/>
    <cellStyle name="Normal 55 2 2 2 6" xfId="15061" xr:uid="{00000000-0005-0000-0000-0000A7300000}"/>
    <cellStyle name="Normal 55 2 2 2 7" xfId="16816" xr:uid="{00000000-0005-0000-0000-0000A8300000}"/>
    <cellStyle name="Normal 55 2 2 2 8" xfId="18720" xr:uid="{00000000-0005-0000-0000-0000A9300000}"/>
    <cellStyle name="Normal 55 2 2 2_5h_Finance" xfId="6981" xr:uid="{00000000-0005-0000-0000-0000AA300000}"/>
    <cellStyle name="Normal 55 2 2 3" xfId="1298" xr:uid="{00000000-0005-0000-0000-0000AB300000}"/>
    <cellStyle name="Normal 55 2 2 3 2" xfId="2120" xr:uid="{00000000-0005-0000-0000-0000AC300000}"/>
    <cellStyle name="Normal 55 2 2 3 2 2" xfId="4025" xr:uid="{00000000-0005-0000-0000-0000AD300000}"/>
    <cellStyle name="Normal 55 2 2 3 2 2 2" xfId="12192" xr:uid="{00000000-0005-0000-0000-0000AE300000}"/>
    <cellStyle name="Normal 55 2 2 3 2 2_5h_Finance" xfId="6987" xr:uid="{00000000-0005-0000-0000-0000AF300000}"/>
    <cellStyle name="Normal 55 2 2 3 2 3" xfId="10288" xr:uid="{00000000-0005-0000-0000-0000B0300000}"/>
    <cellStyle name="Normal 55 2 2 3 2 4" xfId="14314" xr:uid="{00000000-0005-0000-0000-0000B1300000}"/>
    <cellStyle name="Normal 55 2 2 3 2 5" xfId="16153" xr:uid="{00000000-0005-0000-0000-0000B2300000}"/>
    <cellStyle name="Normal 55 2 2 3 2 6" xfId="17904" xr:uid="{00000000-0005-0000-0000-0000B3300000}"/>
    <cellStyle name="Normal 55 2 2 3 2 7" xfId="19808" xr:uid="{00000000-0005-0000-0000-0000B4300000}"/>
    <cellStyle name="Normal 55 2 2 3 2_5h_Finance" xfId="6986" xr:uid="{00000000-0005-0000-0000-0000B5300000}"/>
    <cellStyle name="Normal 55 2 2 3 3" xfId="3209" xr:uid="{00000000-0005-0000-0000-0000B6300000}"/>
    <cellStyle name="Normal 55 2 2 3 3 2" xfId="11376" xr:uid="{00000000-0005-0000-0000-0000B7300000}"/>
    <cellStyle name="Normal 55 2 2 3 3_5h_Finance" xfId="6988" xr:uid="{00000000-0005-0000-0000-0000B8300000}"/>
    <cellStyle name="Normal 55 2 2 3 4" xfId="9472" xr:uid="{00000000-0005-0000-0000-0000B9300000}"/>
    <cellStyle name="Normal 55 2 2 3 5" xfId="13495" xr:uid="{00000000-0005-0000-0000-0000BA300000}"/>
    <cellStyle name="Normal 55 2 2 3 6" xfId="15333" xr:uid="{00000000-0005-0000-0000-0000BB300000}"/>
    <cellStyle name="Normal 55 2 2 3 7" xfId="17088" xr:uid="{00000000-0005-0000-0000-0000BC300000}"/>
    <cellStyle name="Normal 55 2 2 3 8" xfId="18992" xr:uid="{00000000-0005-0000-0000-0000BD300000}"/>
    <cellStyle name="Normal 55 2 2 3_5h_Finance" xfId="6985" xr:uid="{00000000-0005-0000-0000-0000BE300000}"/>
    <cellStyle name="Normal 55 2 2 4" xfId="1570" xr:uid="{00000000-0005-0000-0000-0000BF300000}"/>
    <cellStyle name="Normal 55 2 2 4 2" xfId="3481" xr:uid="{00000000-0005-0000-0000-0000C0300000}"/>
    <cellStyle name="Normal 55 2 2 4 2 2" xfId="11648" xr:uid="{00000000-0005-0000-0000-0000C1300000}"/>
    <cellStyle name="Normal 55 2 2 4 2_5h_Finance" xfId="6990" xr:uid="{00000000-0005-0000-0000-0000C2300000}"/>
    <cellStyle name="Normal 55 2 2 4 3" xfId="9744" xr:uid="{00000000-0005-0000-0000-0000C3300000}"/>
    <cellStyle name="Normal 55 2 2 4 4" xfId="13767" xr:uid="{00000000-0005-0000-0000-0000C4300000}"/>
    <cellStyle name="Normal 55 2 2 4 5" xfId="15605" xr:uid="{00000000-0005-0000-0000-0000C5300000}"/>
    <cellStyle name="Normal 55 2 2 4 6" xfId="17360" xr:uid="{00000000-0005-0000-0000-0000C6300000}"/>
    <cellStyle name="Normal 55 2 2 4 7" xfId="19264" xr:uid="{00000000-0005-0000-0000-0000C7300000}"/>
    <cellStyle name="Normal 55 2 2 4_5h_Finance" xfId="6989" xr:uid="{00000000-0005-0000-0000-0000C8300000}"/>
    <cellStyle name="Normal 55 2 2 5" xfId="2393" xr:uid="{00000000-0005-0000-0000-0000C9300000}"/>
    <cellStyle name="Normal 55 2 2 5 2" xfId="4297" xr:uid="{00000000-0005-0000-0000-0000CA300000}"/>
    <cellStyle name="Normal 55 2 2 5 2 2" xfId="12464" xr:uid="{00000000-0005-0000-0000-0000CB300000}"/>
    <cellStyle name="Normal 55 2 2 5 2_5h_Finance" xfId="6992" xr:uid="{00000000-0005-0000-0000-0000CC300000}"/>
    <cellStyle name="Normal 55 2 2 5 3" xfId="10560" xr:uid="{00000000-0005-0000-0000-0000CD300000}"/>
    <cellStyle name="Normal 55 2 2 5 4" xfId="14586" xr:uid="{00000000-0005-0000-0000-0000CE300000}"/>
    <cellStyle name="Normal 55 2 2 5 5" xfId="16426" xr:uid="{00000000-0005-0000-0000-0000CF300000}"/>
    <cellStyle name="Normal 55 2 2 5 6" xfId="18176" xr:uid="{00000000-0005-0000-0000-0000D0300000}"/>
    <cellStyle name="Normal 55 2 2 5 7" xfId="20080" xr:uid="{00000000-0005-0000-0000-0000D1300000}"/>
    <cellStyle name="Normal 55 2 2 5_5h_Finance" xfId="6991" xr:uid="{00000000-0005-0000-0000-0000D2300000}"/>
    <cellStyle name="Normal 55 2 2 6" xfId="2665" xr:uid="{00000000-0005-0000-0000-0000D3300000}"/>
    <cellStyle name="Normal 55 2 2 6 2" xfId="10832" xr:uid="{00000000-0005-0000-0000-0000D4300000}"/>
    <cellStyle name="Normal 55 2 2 6_5h_Finance" xfId="6993" xr:uid="{00000000-0005-0000-0000-0000D5300000}"/>
    <cellStyle name="Normal 55 2 2 7" xfId="8928" xr:uid="{00000000-0005-0000-0000-0000D6300000}"/>
    <cellStyle name="Normal 55 2 2 8" xfId="12885" xr:uid="{00000000-0005-0000-0000-0000D7300000}"/>
    <cellStyle name="Normal 55 2 2 9" xfId="14771" xr:uid="{00000000-0005-0000-0000-0000D8300000}"/>
    <cellStyle name="Normal 55 2 2_5h_Finance" xfId="6980" xr:uid="{00000000-0005-0000-0000-0000D9300000}"/>
    <cellStyle name="Normal 55 2 3" xfId="890" xr:uid="{00000000-0005-0000-0000-0000DA300000}"/>
    <cellStyle name="Normal 55 2 3 2" xfId="1712" xr:uid="{00000000-0005-0000-0000-0000DB300000}"/>
    <cellStyle name="Normal 55 2 3 2 2" xfId="3617" xr:uid="{00000000-0005-0000-0000-0000DC300000}"/>
    <cellStyle name="Normal 55 2 3 2 2 2" xfId="11784" xr:uid="{00000000-0005-0000-0000-0000DD300000}"/>
    <cellStyle name="Normal 55 2 3 2 2_5h_Finance" xfId="6996" xr:uid="{00000000-0005-0000-0000-0000DE300000}"/>
    <cellStyle name="Normal 55 2 3 2 3" xfId="9880" xr:uid="{00000000-0005-0000-0000-0000DF300000}"/>
    <cellStyle name="Normal 55 2 3 2 4" xfId="13906" xr:uid="{00000000-0005-0000-0000-0000E0300000}"/>
    <cellStyle name="Normal 55 2 3 2 5" xfId="15745" xr:uid="{00000000-0005-0000-0000-0000E1300000}"/>
    <cellStyle name="Normal 55 2 3 2 6" xfId="17496" xr:uid="{00000000-0005-0000-0000-0000E2300000}"/>
    <cellStyle name="Normal 55 2 3 2 7" xfId="19400" xr:uid="{00000000-0005-0000-0000-0000E3300000}"/>
    <cellStyle name="Normal 55 2 3 2_5h_Finance" xfId="6995" xr:uid="{00000000-0005-0000-0000-0000E4300000}"/>
    <cellStyle name="Normal 55 2 3 3" xfId="2801" xr:uid="{00000000-0005-0000-0000-0000E5300000}"/>
    <cellStyle name="Normal 55 2 3 3 2" xfId="10968" xr:uid="{00000000-0005-0000-0000-0000E6300000}"/>
    <cellStyle name="Normal 55 2 3 3_5h_Finance" xfId="6997" xr:uid="{00000000-0005-0000-0000-0000E7300000}"/>
    <cellStyle name="Normal 55 2 3 4" xfId="9064" xr:uid="{00000000-0005-0000-0000-0000E8300000}"/>
    <cellStyle name="Normal 55 2 3 5" xfId="13087" xr:uid="{00000000-0005-0000-0000-0000E9300000}"/>
    <cellStyle name="Normal 55 2 3 6" xfId="14925" xr:uid="{00000000-0005-0000-0000-0000EA300000}"/>
    <cellStyle name="Normal 55 2 3 7" xfId="16680" xr:uid="{00000000-0005-0000-0000-0000EB300000}"/>
    <cellStyle name="Normal 55 2 3 8" xfId="18584" xr:uid="{00000000-0005-0000-0000-0000EC300000}"/>
    <cellStyle name="Normal 55 2 3_5h_Finance" xfId="6994" xr:uid="{00000000-0005-0000-0000-0000ED300000}"/>
    <cellStyle name="Normal 55 2 4" xfId="1162" xr:uid="{00000000-0005-0000-0000-0000EE300000}"/>
    <cellStyle name="Normal 55 2 4 2" xfId="1984" xr:uid="{00000000-0005-0000-0000-0000EF300000}"/>
    <cellStyle name="Normal 55 2 4 2 2" xfId="3889" xr:uid="{00000000-0005-0000-0000-0000F0300000}"/>
    <cellStyle name="Normal 55 2 4 2 2 2" xfId="12056" xr:uid="{00000000-0005-0000-0000-0000F1300000}"/>
    <cellStyle name="Normal 55 2 4 2 2_5h_Finance" xfId="7000" xr:uid="{00000000-0005-0000-0000-0000F2300000}"/>
    <cellStyle name="Normal 55 2 4 2 3" xfId="10152" xr:uid="{00000000-0005-0000-0000-0000F3300000}"/>
    <cellStyle name="Normal 55 2 4 2 4" xfId="14178" xr:uid="{00000000-0005-0000-0000-0000F4300000}"/>
    <cellStyle name="Normal 55 2 4 2 5" xfId="16017" xr:uid="{00000000-0005-0000-0000-0000F5300000}"/>
    <cellStyle name="Normal 55 2 4 2 6" xfId="17768" xr:uid="{00000000-0005-0000-0000-0000F6300000}"/>
    <cellStyle name="Normal 55 2 4 2 7" xfId="19672" xr:uid="{00000000-0005-0000-0000-0000F7300000}"/>
    <cellStyle name="Normal 55 2 4 2_5h_Finance" xfId="6999" xr:uid="{00000000-0005-0000-0000-0000F8300000}"/>
    <cellStyle name="Normal 55 2 4 3" xfId="3073" xr:uid="{00000000-0005-0000-0000-0000F9300000}"/>
    <cellStyle name="Normal 55 2 4 3 2" xfId="11240" xr:uid="{00000000-0005-0000-0000-0000FA300000}"/>
    <cellStyle name="Normal 55 2 4 3_5h_Finance" xfId="7001" xr:uid="{00000000-0005-0000-0000-0000FB300000}"/>
    <cellStyle name="Normal 55 2 4 4" xfId="9336" xr:uid="{00000000-0005-0000-0000-0000FC300000}"/>
    <cellStyle name="Normal 55 2 4 5" xfId="13359" xr:uid="{00000000-0005-0000-0000-0000FD300000}"/>
    <cellStyle name="Normal 55 2 4 6" xfId="15197" xr:uid="{00000000-0005-0000-0000-0000FE300000}"/>
    <cellStyle name="Normal 55 2 4 7" xfId="16952" xr:uid="{00000000-0005-0000-0000-0000FF300000}"/>
    <cellStyle name="Normal 55 2 4 8" xfId="18856" xr:uid="{00000000-0005-0000-0000-000000310000}"/>
    <cellStyle name="Normal 55 2 4_5h_Finance" xfId="6998" xr:uid="{00000000-0005-0000-0000-000001310000}"/>
    <cellStyle name="Normal 55 2 5" xfId="1434" xr:uid="{00000000-0005-0000-0000-000002310000}"/>
    <cellStyle name="Normal 55 2 5 2" xfId="3345" xr:uid="{00000000-0005-0000-0000-000003310000}"/>
    <cellStyle name="Normal 55 2 5 2 2" xfId="11512" xr:uid="{00000000-0005-0000-0000-000004310000}"/>
    <cellStyle name="Normal 55 2 5 2_5h_Finance" xfId="7003" xr:uid="{00000000-0005-0000-0000-000005310000}"/>
    <cellStyle name="Normal 55 2 5 3" xfId="9608" xr:uid="{00000000-0005-0000-0000-000006310000}"/>
    <cellStyle name="Normal 55 2 5 4" xfId="13631" xr:uid="{00000000-0005-0000-0000-000007310000}"/>
    <cellStyle name="Normal 55 2 5 5" xfId="15469" xr:uid="{00000000-0005-0000-0000-000008310000}"/>
    <cellStyle name="Normal 55 2 5 6" xfId="17224" xr:uid="{00000000-0005-0000-0000-000009310000}"/>
    <cellStyle name="Normal 55 2 5 7" xfId="19128" xr:uid="{00000000-0005-0000-0000-00000A310000}"/>
    <cellStyle name="Normal 55 2 5_5h_Finance" xfId="7002" xr:uid="{00000000-0005-0000-0000-00000B310000}"/>
    <cellStyle name="Normal 55 2 6" xfId="2257" xr:uid="{00000000-0005-0000-0000-00000C310000}"/>
    <cellStyle name="Normal 55 2 6 2" xfId="4161" xr:uid="{00000000-0005-0000-0000-00000D310000}"/>
    <cellStyle name="Normal 55 2 6 2 2" xfId="12328" xr:uid="{00000000-0005-0000-0000-00000E310000}"/>
    <cellStyle name="Normal 55 2 6 2_5h_Finance" xfId="7005" xr:uid="{00000000-0005-0000-0000-00000F310000}"/>
    <cellStyle name="Normal 55 2 6 3" xfId="10424" xr:uid="{00000000-0005-0000-0000-000010310000}"/>
    <cellStyle name="Normal 55 2 6 4" xfId="14450" xr:uid="{00000000-0005-0000-0000-000011310000}"/>
    <cellStyle name="Normal 55 2 6 5" xfId="16290" xr:uid="{00000000-0005-0000-0000-000012310000}"/>
    <cellStyle name="Normal 55 2 6 6" xfId="18040" xr:uid="{00000000-0005-0000-0000-000013310000}"/>
    <cellStyle name="Normal 55 2 6 7" xfId="19944" xr:uid="{00000000-0005-0000-0000-000014310000}"/>
    <cellStyle name="Normal 55 2 6_5h_Finance" xfId="7004" xr:uid="{00000000-0005-0000-0000-000015310000}"/>
    <cellStyle name="Normal 55 2 7" xfId="541" xr:uid="{00000000-0005-0000-0000-000016310000}"/>
    <cellStyle name="Normal 55 2 7 2" xfId="8792" xr:uid="{00000000-0005-0000-0000-000017310000}"/>
    <cellStyle name="Normal 55 2 7_5h_Finance" xfId="7006" xr:uid="{00000000-0005-0000-0000-000018310000}"/>
    <cellStyle name="Normal 55 2 8" xfId="2529" xr:uid="{00000000-0005-0000-0000-000019310000}"/>
    <cellStyle name="Normal 55 2 8 2" xfId="10696" xr:uid="{00000000-0005-0000-0000-00001A310000}"/>
    <cellStyle name="Normal 55 2 8_5h_Finance" xfId="7007" xr:uid="{00000000-0005-0000-0000-00001B310000}"/>
    <cellStyle name="Normal 55 2 9" xfId="4433" xr:uid="{00000000-0005-0000-0000-00001C310000}"/>
    <cellStyle name="Normal 55 2 9 2" xfId="12600" xr:uid="{00000000-0005-0000-0000-00001D310000}"/>
    <cellStyle name="Normal 55 2 9_5h_Finance" xfId="7008" xr:uid="{00000000-0005-0000-0000-00001E310000}"/>
    <cellStyle name="Normal 55 2_5h_Finance" xfId="6979" xr:uid="{00000000-0005-0000-0000-00001F310000}"/>
    <cellStyle name="Normal 55 3" xfId="198" xr:uid="{00000000-0005-0000-0000-000020310000}"/>
    <cellStyle name="Normal 55 3 10" xfId="16476" xr:uid="{00000000-0005-0000-0000-000021310000}"/>
    <cellStyle name="Normal 55 3 11" xfId="18380" xr:uid="{00000000-0005-0000-0000-000022310000}"/>
    <cellStyle name="Normal 55 3 12" xfId="609" xr:uid="{00000000-0005-0000-0000-000023310000}"/>
    <cellStyle name="Normal 55 3 2" xfId="958" xr:uid="{00000000-0005-0000-0000-000024310000}"/>
    <cellStyle name="Normal 55 3 2 2" xfId="1780" xr:uid="{00000000-0005-0000-0000-000025310000}"/>
    <cellStyle name="Normal 55 3 2 2 2" xfId="3685" xr:uid="{00000000-0005-0000-0000-000026310000}"/>
    <cellStyle name="Normal 55 3 2 2 2 2" xfId="11852" xr:uid="{00000000-0005-0000-0000-000027310000}"/>
    <cellStyle name="Normal 55 3 2 2 2_5h_Finance" xfId="7012" xr:uid="{00000000-0005-0000-0000-000028310000}"/>
    <cellStyle name="Normal 55 3 2 2 3" xfId="9948" xr:uid="{00000000-0005-0000-0000-000029310000}"/>
    <cellStyle name="Normal 55 3 2 2 4" xfId="13974" xr:uid="{00000000-0005-0000-0000-00002A310000}"/>
    <cellStyle name="Normal 55 3 2 2 5" xfId="15813" xr:uid="{00000000-0005-0000-0000-00002B310000}"/>
    <cellStyle name="Normal 55 3 2 2 6" xfId="17564" xr:uid="{00000000-0005-0000-0000-00002C310000}"/>
    <cellStyle name="Normal 55 3 2 2 7" xfId="19468" xr:uid="{00000000-0005-0000-0000-00002D310000}"/>
    <cellStyle name="Normal 55 3 2 2_5h_Finance" xfId="7011" xr:uid="{00000000-0005-0000-0000-00002E310000}"/>
    <cellStyle name="Normal 55 3 2 3" xfId="2869" xr:uid="{00000000-0005-0000-0000-00002F310000}"/>
    <cellStyle name="Normal 55 3 2 3 2" xfId="11036" xr:uid="{00000000-0005-0000-0000-000030310000}"/>
    <cellStyle name="Normal 55 3 2 3_5h_Finance" xfId="7013" xr:uid="{00000000-0005-0000-0000-000031310000}"/>
    <cellStyle name="Normal 55 3 2 4" xfId="9132" xr:uid="{00000000-0005-0000-0000-000032310000}"/>
    <cellStyle name="Normal 55 3 2 5" xfId="13155" xr:uid="{00000000-0005-0000-0000-000033310000}"/>
    <cellStyle name="Normal 55 3 2 6" xfId="14993" xr:uid="{00000000-0005-0000-0000-000034310000}"/>
    <cellStyle name="Normal 55 3 2 7" xfId="16748" xr:uid="{00000000-0005-0000-0000-000035310000}"/>
    <cellStyle name="Normal 55 3 2 8" xfId="18652" xr:uid="{00000000-0005-0000-0000-000036310000}"/>
    <cellStyle name="Normal 55 3 2_5h_Finance" xfId="7010" xr:uid="{00000000-0005-0000-0000-000037310000}"/>
    <cellStyle name="Normal 55 3 3" xfId="1230" xr:uid="{00000000-0005-0000-0000-000038310000}"/>
    <cellStyle name="Normal 55 3 3 2" xfId="2052" xr:uid="{00000000-0005-0000-0000-000039310000}"/>
    <cellStyle name="Normal 55 3 3 2 2" xfId="3957" xr:uid="{00000000-0005-0000-0000-00003A310000}"/>
    <cellStyle name="Normal 55 3 3 2 2 2" xfId="12124" xr:uid="{00000000-0005-0000-0000-00003B310000}"/>
    <cellStyle name="Normal 55 3 3 2 2_5h_Finance" xfId="7016" xr:uid="{00000000-0005-0000-0000-00003C310000}"/>
    <cellStyle name="Normal 55 3 3 2 3" xfId="10220" xr:uid="{00000000-0005-0000-0000-00003D310000}"/>
    <cellStyle name="Normal 55 3 3 2 4" xfId="14246" xr:uid="{00000000-0005-0000-0000-00003E310000}"/>
    <cellStyle name="Normal 55 3 3 2 5" xfId="16085" xr:uid="{00000000-0005-0000-0000-00003F310000}"/>
    <cellStyle name="Normal 55 3 3 2 6" xfId="17836" xr:uid="{00000000-0005-0000-0000-000040310000}"/>
    <cellStyle name="Normal 55 3 3 2 7" xfId="19740" xr:uid="{00000000-0005-0000-0000-000041310000}"/>
    <cellStyle name="Normal 55 3 3 2_5h_Finance" xfId="7015" xr:uid="{00000000-0005-0000-0000-000042310000}"/>
    <cellStyle name="Normal 55 3 3 3" xfId="3141" xr:uid="{00000000-0005-0000-0000-000043310000}"/>
    <cellStyle name="Normal 55 3 3 3 2" xfId="11308" xr:uid="{00000000-0005-0000-0000-000044310000}"/>
    <cellStyle name="Normal 55 3 3 3_5h_Finance" xfId="7017" xr:uid="{00000000-0005-0000-0000-000045310000}"/>
    <cellStyle name="Normal 55 3 3 4" xfId="9404" xr:uid="{00000000-0005-0000-0000-000046310000}"/>
    <cellStyle name="Normal 55 3 3 5" xfId="13427" xr:uid="{00000000-0005-0000-0000-000047310000}"/>
    <cellStyle name="Normal 55 3 3 6" xfId="15265" xr:uid="{00000000-0005-0000-0000-000048310000}"/>
    <cellStyle name="Normal 55 3 3 7" xfId="17020" xr:uid="{00000000-0005-0000-0000-000049310000}"/>
    <cellStyle name="Normal 55 3 3 8" xfId="18924" xr:uid="{00000000-0005-0000-0000-00004A310000}"/>
    <cellStyle name="Normal 55 3 3_5h_Finance" xfId="7014" xr:uid="{00000000-0005-0000-0000-00004B310000}"/>
    <cellStyle name="Normal 55 3 4" xfId="1502" xr:uid="{00000000-0005-0000-0000-00004C310000}"/>
    <cellStyle name="Normal 55 3 4 2" xfId="3413" xr:uid="{00000000-0005-0000-0000-00004D310000}"/>
    <cellStyle name="Normal 55 3 4 2 2" xfId="11580" xr:uid="{00000000-0005-0000-0000-00004E310000}"/>
    <cellStyle name="Normal 55 3 4 2_5h_Finance" xfId="7019" xr:uid="{00000000-0005-0000-0000-00004F310000}"/>
    <cellStyle name="Normal 55 3 4 3" xfId="9676" xr:uid="{00000000-0005-0000-0000-000050310000}"/>
    <cellStyle name="Normal 55 3 4 4" xfId="13699" xr:uid="{00000000-0005-0000-0000-000051310000}"/>
    <cellStyle name="Normal 55 3 4 5" xfId="15537" xr:uid="{00000000-0005-0000-0000-000052310000}"/>
    <cellStyle name="Normal 55 3 4 6" xfId="17292" xr:uid="{00000000-0005-0000-0000-000053310000}"/>
    <cellStyle name="Normal 55 3 4 7" xfId="19196" xr:uid="{00000000-0005-0000-0000-000054310000}"/>
    <cellStyle name="Normal 55 3 4_5h_Finance" xfId="7018" xr:uid="{00000000-0005-0000-0000-000055310000}"/>
    <cellStyle name="Normal 55 3 5" xfId="2325" xr:uid="{00000000-0005-0000-0000-000056310000}"/>
    <cellStyle name="Normal 55 3 5 2" xfId="4229" xr:uid="{00000000-0005-0000-0000-000057310000}"/>
    <cellStyle name="Normal 55 3 5 2 2" xfId="12396" xr:uid="{00000000-0005-0000-0000-000058310000}"/>
    <cellStyle name="Normal 55 3 5 2_5h_Finance" xfId="7021" xr:uid="{00000000-0005-0000-0000-000059310000}"/>
    <cellStyle name="Normal 55 3 5 3" xfId="10492" xr:uid="{00000000-0005-0000-0000-00005A310000}"/>
    <cellStyle name="Normal 55 3 5 4" xfId="14518" xr:uid="{00000000-0005-0000-0000-00005B310000}"/>
    <cellStyle name="Normal 55 3 5 5" xfId="16358" xr:uid="{00000000-0005-0000-0000-00005C310000}"/>
    <cellStyle name="Normal 55 3 5 6" xfId="18108" xr:uid="{00000000-0005-0000-0000-00005D310000}"/>
    <cellStyle name="Normal 55 3 5 7" xfId="20012" xr:uid="{00000000-0005-0000-0000-00005E310000}"/>
    <cellStyle name="Normal 55 3 5_5h_Finance" xfId="7020" xr:uid="{00000000-0005-0000-0000-00005F310000}"/>
    <cellStyle name="Normal 55 3 6" xfId="2597" xr:uid="{00000000-0005-0000-0000-000060310000}"/>
    <cellStyle name="Normal 55 3 6 2" xfId="10764" xr:uid="{00000000-0005-0000-0000-000061310000}"/>
    <cellStyle name="Normal 55 3 6_5h_Finance" xfId="7022" xr:uid="{00000000-0005-0000-0000-000062310000}"/>
    <cellStyle name="Normal 55 3 7" xfId="8860" xr:uid="{00000000-0005-0000-0000-000063310000}"/>
    <cellStyle name="Normal 55 3 8" xfId="12817" xr:uid="{00000000-0005-0000-0000-000064310000}"/>
    <cellStyle name="Normal 55 3 9" xfId="14703" xr:uid="{00000000-0005-0000-0000-000065310000}"/>
    <cellStyle name="Normal 55 3_5h_Finance" xfId="7009" xr:uid="{00000000-0005-0000-0000-000066310000}"/>
    <cellStyle name="Normal 55 4" xfId="822" xr:uid="{00000000-0005-0000-0000-000067310000}"/>
    <cellStyle name="Normal 55 4 2" xfId="1644" xr:uid="{00000000-0005-0000-0000-000068310000}"/>
    <cellStyle name="Normal 55 4 2 2" xfId="3549" xr:uid="{00000000-0005-0000-0000-000069310000}"/>
    <cellStyle name="Normal 55 4 2 2 2" xfId="11716" xr:uid="{00000000-0005-0000-0000-00006A310000}"/>
    <cellStyle name="Normal 55 4 2 2_5h_Finance" xfId="7025" xr:uid="{00000000-0005-0000-0000-00006B310000}"/>
    <cellStyle name="Normal 55 4 2 3" xfId="9812" xr:uid="{00000000-0005-0000-0000-00006C310000}"/>
    <cellStyle name="Normal 55 4 2 4" xfId="13838" xr:uid="{00000000-0005-0000-0000-00006D310000}"/>
    <cellStyle name="Normal 55 4 2 5" xfId="15677" xr:uid="{00000000-0005-0000-0000-00006E310000}"/>
    <cellStyle name="Normal 55 4 2 6" xfId="17428" xr:uid="{00000000-0005-0000-0000-00006F310000}"/>
    <cellStyle name="Normal 55 4 2 7" xfId="19332" xr:uid="{00000000-0005-0000-0000-000070310000}"/>
    <cellStyle name="Normal 55 4 2_5h_Finance" xfId="7024" xr:uid="{00000000-0005-0000-0000-000071310000}"/>
    <cellStyle name="Normal 55 4 3" xfId="2733" xr:uid="{00000000-0005-0000-0000-000072310000}"/>
    <cellStyle name="Normal 55 4 3 2" xfId="10900" xr:uid="{00000000-0005-0000-0000-000073310000}"/>
    <cellStyle name="Normal 55 4 3_5h_Finance" xfId="7026" xr:uid="{00000000-0005-0000-0000-000074310000}"/>
    <cellStyle name="Normal 55 4 4" xfId="8996" xr:uid="{00000000-0005-0000-0000-000075310000}"/>
    <cellStyle name="Normal 55 4 5" xfId="13019" xr:uid="{00000000-0005-0000-0000-000076310000}"/>
    <cellStyle name="Normal 55 4 6" xfId="14857" xr:uid="{00000000-0005-0000-0000-000077310000}"/>
    <cellStyle name="Normal 55 4 7" xfId="16612" xr:uid="{00000000-0005-0000-0000-000078310000}"/>
    <cellStyle name="Normal 55 4 8" xfId="18516" xr:uid="{00000000-0005-0000-0000-000079310000}"/>
    <cellStyle name="Normal 55 4_5h_Finance" xfId="7023" xr:uid="{00000000-0005-0000-0000-00007A310000}"/>
    <cellStyle name="Normal 55 5" xfId="1094" xr:uid="{00000000-0005-0000-0000-00007B310000}"/>
    <cellStyle name="Normal 55 5 2" xfId="1916" xr:uid="{00000000-0005-0000-0000-00007C310000}"/>
    <cellStyle name="Normal 55 5 2 2" xfId="3821" xr:uid="{00000000-0005-0000-0000-00007D310000}"/>
    <cellStyle name="Normal 55 5 2 2 2" xfId="11988" xr:uid="{00000000-0005-0000-0000-00007E310000}"/>
    <cellStyle name="Normal 55 5 2 2_5h_Finance" xfId="7029" xr:uid="{00000000-0005-0000-0000-00007F310000}"/>
    <cellStyle name="Normal 55 5 2 3" xfId="10084" xr:uid="{00000000-0005-0000-0000-000080310000}"/>
    <cellStyle name="Normal 55 5 2 4" xfId="14110" xr:uid="{00000000-0005-0000-0000-000081310000}"/>
    <cellStyle name="Normal 55 5 2 5" xfId="15949" xr:uid="{00000000-0005-0000-0000-000082310000}"/>
    <cellStyle name="Normal 55 5 2 6" xfId="17700" xr:uid="{00000000-0005-0000-0000-000083310000}"/>
    <cellStyle name="Normal 55 5 2 7" xfId="19604" xr:uid="{00000000-0005-0000-0000-000084310000}"/>
    <cellStyle name="Normal 55 5 2_5h_Finance" xfId="7028" xr:uid="{00000000-0005-0000-0000-000085310000}"/>
    <cellStyle name="Normal 55 5 3" xfId="3005" xr:uid="{00000000-0005-0000-0000-000086310000}"/>
    <cellStyle name="Normal 55 5 3 2" xfId="11172" xr:uid="{00000000-0005-0000-0000-000087310000}"/>
    <cellStyle name="Normal 55 5 3_5h_Finance" xfId="7030" xr:uid="{00000000-0005-0000-0000-000088310000}"/>
    <cellStyle name="Normal 55 5 4" xfId="9268" xr:uid="{00000000-0005-0000-0000-000089310000}"/>
    <cellStyle name="Normal 55 5 5" xfId="13291" xr:uid="{00000000-0005-0000-0000-00008A310000}"/>
    <cellStyle name="Normal 55 5 6" xfId="15129" xr:uid="{00000000-0005-0000-0000-00008B310000}"/>
    <cellStyle name="Normal 55 5 7" xfId="16884" xr:uid="{00000000-0005-0000-0000-00008C310000}"/>
    <cellStyle name="Normal 55 5 8" xfId="18788" xr:uid="{00000000-0005-0000-0000-00008D310000}"/>
    <cellStyle name="Normal 55 5_5h_Finance" xfId="7027" xr:uid="{00000000-0005-0000-0000-00008E310000}"/>
    <cellStyle name="Normal 55 6" xfId="1366" xr:uid="{00000000-0005-0000-0000-00008F310000}"/>
    <cellStyle name="Normal 55 6 2" xfId="3277" xr:uid="{00000000-0005-0000-0000-000090310000}"/>
    <cellStyle name="Normal 55 6 2 2" xfId="11444" xr:uid="{00000000-0005-0000-0000-000091310000}"/>
    <cellStyle name="Normal 55 6 2_5h_Finance" xfId="7032" xr:uid="{00000000-0005-0000-0000-000092310000}"/>
    <cellStyle name="Normal 55 6 3" xfId="9540" xr:uid="{00000000-0005-0000-0000-000093310000}"/>
    <cellStyle name="Normal 55 6 4" xfId="13563" xr:uid="{00000000-0005-0000-0000-000094310000}"/>
    <cellStyle name="Normal 55 6 5" xfId="15401" xr:uid="{00000000-0005-0000-0000-000095310000}"/>
    <cellStyle name="Normal 55 6 6" xfId="17156" xr:uid="{00000000-0005-0000-0000-000096310000}"/>
    <cellStyle name="Normal 55 6 7" xfId="19060" xr:uid="{00000000-0005-0000-0000-000097310000}"/>
    <cellStyle name="Normal 55 6_5h_Finance" xfId="7031" xr:uid="{00000000-0005-0000-0000-000098310000}"/>
    <cellStyle name="Normal 55 7" xfId="2189" xr:uid="{00000000-0005-0000-0000-000099310000}"/>
    <cellStyle name="Normal 55 7 2" xfId="4093" xr:uid="{00000000-0005-0000-0000-00009A310000}"/>
    <cellStyle name="Normal 55 7 2 2" xfId="12260" xr:uid="{00000000-0005-0000-0000-00009B310000}"/>
    <cellStyle name="Normal 55 7 2_5h_Finance" xfId="7034" xr:uid="{00000000-0005-0000-0000-00009C310000}"/>
    <cellStyle name="Normal 55 7 3" xfId="10356" xr:uid="{00000000-0005-0000-0000-00009D310000}"/>
    <cellStyle name="Normal 55 7 4" xfId="14382" xr:uid="{00000000-0005-0000-0000-00009E310000}"/>
    <cellStyle name="Normal 55 7 5" xfId="16222" xr:uid="{00000000-0005-0000-0000-00009F310000}"/>
    <cellStyle name="Normal 55 7 6" xfId="17972" xr:uid="{00000000-0005-0000-0000-0000A0310000}"/>
    <cellStyle name="Normal 55 7 7" xfId="19876" xr:uid="{00000000-0005-0000-0000-0000A1310000}"/>
    <cellStyle name="Normal 55 7_5h_Finance" xfId="7033" xr:uid="{00000000-0005-0000-0000-0000A2310000}"/>
    <cellStyle name="Normal 55 8" xfId="473" xr:uid="{00000000-0005-0000-0000-0000A3310000}"/>
    <cellStyle name="Normal 55 8 2" xfId="8724" xr:uid="{00000000-0005-0000-0000-0000A4310000}"/>
    <cellStyle name="Normal 55 8_5h_Finance" xfId="7035" xr:uid="{00000000-0005-0000-0000-0000A5310000}"/>
    <cellStyle name="Normal 55 9" xfId="2461" xr:uid="{00000000-0005-0000-0000-0000A6310000}"/>
    <cellStyle name="Normal 55 9 2" xfId="10628" xr:uid="{00000000-0005-0000-0000-0000A7310000}"/>
    <cellStyle name="Normal 55 9_5h_Finance" xfId="7036" xr:uid="{00000000-0005-0000-0000-0000A8310000}"/>
    <cellStyle name="Normal 55_5h_Finance" xfId="6977" xr:uid="{00000000-0005-0000-0000-0000A9310000}"/>
    <cellStyle name="Normal 56" xfId="63" xr:uid="{00000000-0005-0000-0000-0000AA310000}"/>
    <cellStyle name="Normal 56 10" xfId="4366" xr:uid="{00000000-0005-0000-0000-0000AB310000}"/>
    <cellStyle name="Normal 56 10 2" xfId="12533" xr:uid="{00000000-0005-0000-0000-0000AC310000}"/>
    <cellStyle name="Normal 56 10_5h_Finance" xfId="7038" xr:uid="{00000000-0005-0000-0000-0000AD310000}"/>
    <cellStyle name="Normal 56 11" xfId="8589" xr:uid="{00000000-0005-0000-0000-0000AE310000}"/>
    <cellStyle name="Normal 56 12" xfId="12681" xr:uid="{00000000-0005-0000-0000-0000AF310000}"/>
    <cellStyle name="Normal 56 13" xfId="12947" xr:uid="{00000000-0005-0000-0000-0000B0310000}"/>
    <cellStyle name="Normal 56 14" xfId="14615" xr:uid="{00000000-0005-0000-0000-0000B1310000}"/>
    <cellStyle name="Normal 56 15" xfId="18245" xr:uid="{00000000-0005-0000-0000-0000B2310000}"/>
    <cellStyle name="Normal 56 16" xfId="335" xr:uid="{00000000-0005-0000-0000-0000B3310000}"/>
    <cellStyle name="Normal 56 2" xfId="131" xr:uid="{00000000-0005-0000-0000-0000B4310000}"/>
    <cellStyle name="Normal 56 2 10" xfId="8657" xr:uid="{00000000-0005-0000-0000-0000B5310000}"/>
    <cellStyle name="Normal 56 2 11" xfId="12749" xr:uid="{00000000-0005-0000-0000-0000B6310000}"/>
    <cellStyle name="Normal 56 2 12" xfId="18313" xr:uid="{00000000-0005-0000-0000-0000B7310000}"/>
    <cellStyle name="Normal 56 2 13" xfId="404" xr:uid="{00000000-0005-0000-0000-0000B8310000}"/>
    <cellStyle name="Normal 56 2 2" xfId="267" xr:uid="{00000000-0005-0000-0000-0000B9310000}"/>
    <cellStyle name="Normal 56 2 2 10" xfId="16545" xr:uid="{00000000-0005-0000-0000-0000BA310000}"/>
    <cellStyle name="Normal 56 2 2 11" xfId="18449" xr:uid="{00000000-0005-0000-0000-0000BB310000}"/>
    <cellStyle name="Normal 56 2 2 12" xfId="678" xr:uid="{00000000-0005-0000-0000-0000BC310000}"/>
    <cellStyle name="Normal 56 2 2 2" xfId="1027" xr:uid="{00000000-0005-0000-0000-0000BD310000}"/>
    <cellStyle name="Normal 56 2 2 2 2" xfId="1849" xr:uid="{00000000-0005-0000-0000-0000BE310000}"/>
    <cellStyle name="Normal 56 2 2 2 2 2" xfId="3754" xr:uid="{00000000-0005-0000-0000-0000BF310000}"/>
    <cellStyle name="Normal 56 2 2 2 2 2 2" xfId="11921" xr:uid="{00000000-0005-0000-0000-0000C0310000}"/>
    <cellStyle name="Normal 56 2 2 2 2 2_5h_Finance" xfId="7043" xr:uid="{00000000-0005-0000-0000-0000C1310000}"/>
    <cellStyle name="Normal 56 2 2 2 2 3" xfId="10017" xr:uid="{00000000-0005-0000-0000-0000C2310000}"/>
    <cellStyle name="Normal 56 2 2 2 2 4" xfId="14043" xr:uid="{00000000-0005-0000-0000-0000C3310000}"/>
    <cellStyle name="Normal 56 2 2 2 2 5" xfId="15882" xr:uid="{00000000-0005-0000-0000-0000C4310000}"/>
    <cellStyle name="Normal 56 2 2 2 2 6" xfId="17633" xr:uid="{00000000-0005-0000-0000-0000C5310000}"/>
    <cellStyle name="Normal 56 2 2 2 2 7" xfId="19537" xr:uid="{00000000-0005-0000-0000-0000C6310000}"/>
    <cellStyle name="Normal 56 2 2 2 2_5h_Finance" xfId="7042" xr:uid="{00000000-0005-0000-0000-0000C7310000}"/>
    <cellStyle name="Normal 56 2 2 2 3" xfId="2938" xr:uid="{00000000-0005-0000-0000-0000C8310000}"/>
    <cellStyle name="Normal 56 2 2 2 3 2" xfId="11105" xr:uid="{00000000-0005-0000-0000-0000C9310000}"/>
    <cellStyle name="Normal 56 2 2 2 3_5h_Finance" xfId="7044" xr:uid="{00000000-0005-0000-0000-0000CA310000}"/>
    <cellStyle name="Normal 56 2 2 2 4" xfId="9201" xr:uid="{00000000-0005-0000-0000-0000CB310000}"/>
    <cellStyle name="Normal 56 2 2 2 5" xfId="13224" xr:uid="{00000000-0005-0000-0000-0000CC310000}"/>
    <cellStyle name="Normal 56 2 2 2 6" xfId="15062" xr:uid="{00000000-0005-0000-0000-0000CD310000}"/>
    <cellStyle name="Normal 56 2 2 2 7" xfId="16817" xr:uid="{00000000-0005-0000-0000-0000CE310000}"/>
    <cellStyle name="Normal 56 2 2 2 8" xfId="18721" xr:uid="{00000000-0005-0000-0000-0000CF310000}"/>
    <cellStyle name="Normal 56 2 2 2_5h_Finance" xfId="7041" xr:uid="{00000000-0005-0000-0000-0000D0310000}"/>
    <cellStyle name="Normal 56 2 2 3" xfId="1299" xr:uid="{00000000-0005-0000-0000-0000D1310000}"/>
    <cellStyle name="Normal 56 2 2 3 2" xfId="2121" xr:uid="{00000000-0005-0000-0000-0000D2310000}"/>
    <cellStyle name="Normal 56 2 2 3 2 2" xfId="4026" xr:uid="{00000000-0005-0000-0000-0000D3310000}"/>
    <cellStyle name="Normal 56 2 2 3 2 2 2" xfId="12193" xr:uid="{00000000-0005-0000-0000-0000D4310000}"/>
    <cellStyle name="Normal 56 2 2 3 2 2_5h_Finance" xfId="7047" xr:uid="{00000000-0005-0000-0000-0000D5310000}"/>
    <cellStyle name="Normal 56 2 2 3 2 3" xfId="10289" xr:uid="{00000000-0005-0000-0000-0000D6310000}"/>
    <cellStyle name="Normal 56 2 2 3 2 4" xfId="14315" xr:uid="{00000000-0005-0000-0000-0000D7310000}"/>
    <cellStyle name="Normal 56 2 2 3 2 5" xfId="16154" xr:uid="{00000000-0005-0000-0000-0000D8310000}"/>
    <cellStyle name="Normal 56 2 2 3 2 6" xfId="17905" xr:uid="{00000000-0005-0000-0000-0000D9310000}"/>
    <cellStyle name="Normal 56 2 2 3 2 7" xfId="19809" xr:uid="{00000000-0005-0000-0000-0000DA310000}"/>
    <cellStyle name="Normal 56 2 2 3 2_5h_Finance" xfId="7046" xr:uid="{00000000-0005-0000-0000-0000DB310000}"/>
    <cellStyle name="Normal 56 2 2 3 3" xfId="3210" xr:uid="{00000000-0005-0000-0000-0000DC310000}"/>
    <cellStyle name="Normal 56 2 2 3 3 2" xfId="11377" xr:uid="{00000000-0005-0000-0000-0000DD310000}"/>
    <cellStyle name="Normal 56 2 2 3 3_5h_Finance" xfId="7048" xr:uid="{00000000-0005-0000-0000-0000DE310000}"/>
    <cellStyle name="Normal 56 2 2 3 4" xfId="9473" xr:uid="{00000000-0005-0000-0000-0000DF310000}"/>
    <cellStyle name="Normal 56 2 2 3 5" xfId="13496" xr:uid="{00000000-0005-0000-0000-0000E0310000}"/>
    <cellStyle name="Normal 56 2 2 3 6" xfId="15334" xr:uid="{00000000-0005-0000-0000-0000E1310000}"/>
    <cellStyle name="Normal 56 2 2 3 7" xfId="17089" xr:uid="{00000000-0005-0000-0000-0000E2310000}"/>
    <cellStyle name="Normal 56 2 2 3 8" xfId="18993" xr:uid="{00000000-0005-0000-0000-0000E3310000}"/>
    <cellStyle name="Normal 56 2 2 3_5h_Finance" xfId="7045" xr:uid="{00000000-0005-0000-0000-0000E4310000}"/>
    <cellStyle name="Normal 56 2 2 4" xfId="1571" xr:uid="{00000000-0005-0000-0000-0000E5310000}"/>
    <cellStyle name="Normal 56 2 2 4 2" xfId="3482" xr:uid="{00000000-0005-0000-0000-0000E6310000}"/>
    <cellStyle name="Normal 56 2 2 4 2 2" xfId="11649" xr:uid="{00000000-0005-0000-0000-0000E7310000}"/>
    <cellStyle name="Normal 56 2 2 4 2_5h_Finance" xfId="7050" xr:uid="{00000000-0005-0000-0000-0000E8310000}"/>
    <cellStyle name="Normal 56 2 2 4 3" xfId="9745" xr:uid="{00000000-0005-0000-0000-0000E9310000}"/>
    <cellStyle name="Normal 56 2 2 4 4" xfId="13768" xr:uid="{00000000-0005-0000-0000-0000EA310000}"/>
    <cellStyle name="Normal 56 2 2 4 5" xfId="15606" xr:uid="{00000000-0005-0000-0000-0000EB310000}"/>
    <cellStyle name="Normal 56 2 2 4 6" xfId="17361" xr:uid="{00000000-0005-0000-0000-0000EC310000}"/>
    <cellStyle name="Normal 56 2 2 4 7" xfId="19265" xr:uid="{00000000-0005-0000-0000-0000ED310000}"/>
    <cellStyle name="Normal 56 2 2 4_5h_Finance" xfId="7049" xr:uid="{00000000-0005-0000-0000-0000EE310000}"/>
    <cellStyle name="Normal 56 2 2 5" xfId="2394" xr:uid="{00000000-0005-0000-0000-0000EF310000}"/>
    <cellStyle name="Normal 56 2 2 5 2" xfId="4298" xr:uid="{00000000-0005-0000-0000-0000F0310000}"/>
    <cellStyle name="Normal 56 2 2 5 2 2" xfId="12465" xr:uid="{00000000-0005-0000-0000-0000F1310000}"/>
    <cellStyle name="Normal 56 2 2 5 2_5h_Finance" xfId="7052" xr:uid="{00000000-0005-0000-0000-0000F2310000}"/>
    <cellStyle name="Normal 56 2 2 5 3" xfId="10561" xr:uid="{00000000-0005-0000-0000-0000F3310000}"/>
    <cellStyle name="Normal 56 2 2 5 4" xfId="14587" xr:uid="{00000000-0005-0000-0000-0000F4310000}"/>
    <cellStyle name="Normal 56 2 2 5 5" xfId="16427" xr:uid="{00000000-0005-0000-0000-0000F5310000}"/>
    <cellStyle name="Normal 56 2 2 5 6" xfId="18177" xr:uid="{00000000-0005-0000-0000-0000F6310000}"/>
    <cellStyle name="Normal 56 2 2 5 7" xfId="20081" xr:uid="{00000000-0005-0000-0000-0000F7310000}"/>
    <cellStyle name="Normal 56 2 2 5_5h_Finance" xfId="7051" xr:uid="{00000000-0005-0000-0000-0000F8310000}"/>
    <cellStyle name="Normal 56 2 2 6" xfId="2666" xr:uid="{00000000-0005-0000-0000-0000F9310000}"/>
    <cellStyle name="Normal 56 2 2 6 2" xfId="10833" xr:uid="{00000000-0005-0000-0000-0000FA310000}"/>
    <cellStyle name="Normal 56 2 2 6_5h_Finance" xfId="7053" xr:uid="{00000000-0005-0000-0000-0000FB310000}"/>
    <cellStyle name="Normal 56 2 2 7" xfId="8929" xr:uid="{00000000-0005-0000-0000-0000FC310000}"/>
    <cellStyle name="Normal 56 2 2 8" xfId="12886" xr:uid="{00000000-0005-0000-0000-0000FD310000}"/>
    <cellStyle name="Normal 56 2 2 9" xfId="14772" xr:uid="{00000000-0005-0000-0000-0000FE310000}"/>
    <cellStyle name="Normal 56 2 2_5h_Finance" xfId="7040" xr:uid="{00000000-0005-0000-0000-0000FF310000}"/>
    <cellStyle name="Normal 56 2 3" xfId="891" xr:uid="{00000000-0005-0000-0000-000000320000}"/>
    <cellStyle name="Normal 56 2 3 2" xfId="1713" xr:uid="{00000000-0005-0000-0000-000001320000}"/>
    <cellStyle name="Normal 56 2 3 2 2" xfId="3618" xr:uid="{00000000-0005-0000-0000-000002320000}"/>
    <cellStyle name="Normal 56 2 3 2 2 2" xfId="11785" xr:uid="{00000000-0005-0000-0000-000003320000}"/>
    <cellStyle name="Normal 56 2 3 2 2_5h_Finance" xfId="7056" xr:uid="{00000000-0005-0000-0000-000004320000}"/>
    <cellStyle name="Normal 56 2 3 2 3" xfId="9881" xr:uid="{00000000-0005-0000-0000-000005320000}"/>
    <cellStyle name="Normal 56 2 3 2 4" xfId="13907" xr:uid="{00000000-0005-0000-0000-000006320000}"/>
    <cellStyle name="Normal 56 2 3 2 5" xfId="15746" xr:uid="{00000000-0005-0000-0000-000007320000}"/>
    <cellStyle name="Normal 56 2 3 2 6" xfId="17497" xr:uid="{00000000-0005-0000-0000-000008320000}"/>
    <cellStyle name="Normal 56 2 3 2 7" xfId="19401" xr:uid="{00000000-0005-0000-0000-000009320000}"/>
    <cellStyle name="Normal 56 2 3 2_5h_Finance" xfId="7055" xr:uid="{00000000-0005-0000-0000-00000A320000}"/>
    <cellStyle name="Normal 56 2 3 3" xfId="2802" xr:uid="{00000000-0005-0000-0000-00000B320000}"/>
    <cellStyle name="Normal 56 2 3 3 2" xfId="10969" xr:uid="{00000000-0005-0000-0000-00000C320000}"/>
    <cellStyle name="Normal 56 2 3 3_5h_Finance" xfId="7057" xr:uid="{00000000-0005-0000-0000-00000D320000}"/>
    <cellStyle name="Normal 56 2 3 4" xfId="9065" xr:uid="{00000000-0005-0000-0000-00000E320000}"/>
    <cellStyle name="Normal 56 2 3 5" xfId="13088" xr:uid="{00000000-0005-0000-0000-00000F320000}"/>
    <cellStyle name="Normal 56 2 3 6" xfId="14926" xr:uid="{00000000-0005-0000-0000-000010320000}"/>
    <cellStyle name="Normal 56 2 3 7" xfId="16681" xr:uid="{00000000-0005-0000-0000-000011320000}"/>
    <cellStyle name="Normal 56 2 3 8" xfId="18585" xr:uid="{00000000-0005-0000-0000-000012320000}"/>
    <cellStyle name="Normal 56 2 3_5h_Finance" xfId="7054" xr:uid="{00000000-0005-0000-0000-000013320000}"/>
    <cellStyle name="Normal 56 2 4" xfId="1163" xr:uid="{00000000-0005-0000-0000-000014320000}"/>
    <cellStyle name="Normal 56 2 4 2" xfId="1985" xr:uid="{00000000-0005-0000-0000-000015320000}"/>
    <cellStyle name="Normal 56 2 4 2 2" xfId="3890" xr:uid="{00000000-0005-0000-0000-000016320000}"/>
    <cellStyle name="Normal 56 2 4 2 2 2" xfId="12057" xr:uid="{00000000-0005-0000-0000-000017320000}"/>
    <cellStyle name="Normal 56 2 4 2 2_5h_Finance" xfId="7060" xr:uid="{00000000-0005-0000-0000-000018320000}"/>
    <cellStyle name="Normal 56 2 4 2 3" xfId="10153" xr:uid="{00000000-0005-0000-0000-000019320000}"/>
    <cellStyle name="Normal 56 2 4 2 4" xfId="14179" xr:uid="{00000000-0005-0000-0000-00001A320000}"/>
    <cellStyle name="Normal 56 2 4 2 5" xfId="16018" xr:uid="{00000000-0005-0000-0000-00001B320000}"/>
    <cellStyle name="Normal 56 2 4 2 6" xfId="17769" xr:uid="{00000000-0005-0000-0000-00001C320000}"/>
    <cellStyle name="Normal 56 2 4 2 7" xfId="19673" xr:uid="{00000000-0005-0000-0000-00001D320000}"/>
    <cellStyle name="Normal 56 2 4 2_5h_Finance" xfId="7059" xr:uid="{00000000-0005-0000-0000-00001E320000}"/>
    <cellStyle name="Normal 56 2 4 3" xfId="3074" xr:uid="{00000000-0005-0000-0000-00001F320000}"/>
    <cellStyle name="Normal 56 2 4 3 2" xfId="11241" xr:uid="{00000000-0005-0000-0000-000020320000}"/>
    <cellStyle name="Normal 56 2 4 3_5h_Finance" xfId="7061" xr:uid="{00000000-0005-0000-0000-000021320000}"/>
    <cellStyle name="Normal 56 2 4 4" xfId="9337" xr:uid="{00000000-0005-0000-0000-000022320000}"/>
    <cellStyle name="Normal 56 2 4 5" xfId="13360" xr:uid="{00000000-0005-0000-0000-000023320000}"/>
    <cellStyle name="Normal 56 2 4 6" xfId="15198" xr:uid="{00000000-0005-0000-0000-000024320000}"/>
    <cellStyle name="Normal 56 2 4 7" xfId="16953" xr:uid="{00000000-0005-0000-0000-000025320000}"/>
    <cellStyle name="Normal 56 2 4 8" xfId="18857" xr:uid="{00000000-0005-0000-0000-000026320000}"/>
    <cellStyle name="Normal 56 2 4_5h_Finance" xfId="7058" xr:uid="{00000000-0005-0000-0000-000027320000}"/>
    <cellStyle name="Normal 56 2 5" xfId="1435" xr:uid="{00000000-0005-0000-0000-000028320000}"/>
    <cellStyle name="Normal 56 2 5 2" xfId="3346" xr:uid="{00000000-0005-0000-0000-000029320000}"/>
    <cellStyle name="Normal 56 2 5 2 2" xfId="11513" xr:uid="{00000000-0005-0000-0000-00002A320000}"/>
    <cellStyle name="Normal 56 2 5 2_5h_Finance" xfId="7063" xr:uid="{00000000-0005-0000-0000-00002B320000}"/>
    <cellStyle name="Normal 56 2 5 3" xfId="9609" xr:uid="{00000000-0005-0000-0000-00002C320000}"/>
    <cellStyle name="Normal 56 2 5 4" xfId="13632" xr:uid="{00000000-0005-0000-0000-00002D320000}"/>
    <cellStyle name="Normal 56 2 5 5" xfId="15470" xr:uid="{00000000-0005-0000-0000-00002E320000}"/>
    <cellStyle name="Normal 56 2 5 6" xfId="17225" xr:uid="{00000000-0005-0000-0000-00002F320000}"/>
    <cellStyle name="Normal 56 2 5 7" xfId="19129" xr:uid="{00000000-0005-0000-0000-000030320000}"/>
    <cellStyle name="Normal 56 2 5_5h_Finance" xfId="7062" xr:uid="{00000000-0005-0000-0000-000031320000}"/>
    <cellStyle name="Normal 56 2 6" xfId="2258" xr:uid="{00000000-0005-0000-0000-000032320000}"/>
    <cellStyle name="Normal 56 2 6 2" xfId="4162" xr:uid="{00000000-0005-0000-0000-000033320000}"/>
    <cellStyle name="Normal 56 2 6 2 2" xfId="12329" xr:uid="{00000000-0005-0000-0000-000034320000}"/>
    <cellStyle name="Normal 56 2 6 2_5h_Finance" xfId="7065" xr:uid="{00000000-0005-0000-0000-000035320000}"/>
    <cellStyle name="Normal 56 2 6 3" xfId="10425" xr:uid="{00000000-0005-0000-0000-000036320000}"/>
    <cellStyle name="Normal 56 2 6 4" xfId="14451" xr:uid="{00000000-0005-0000-0000-000037320000}"/>
    <cellStyle name="Normal 56 2 6 5" xfId="16291" xr:uid="{00000000-0005-0000-0000-000038320000}"/>
    <cellStyle name="Normal 56 2 6 6" xfId="18041" xr:uid="{00000000-0005-0000-0000-000039320000}"/>
    <cellStyle name="Normal 56 2 6 7" xfId="19945" xr:uid="{00000000-0005-0000-0000-00003A320000}"/>
    <cellStyle name="Normal 56 2 6_5h_Finance" xfId="7064" xr:uid="{00000000-0005-0000-0000-00003B320000}"/>
    <cellStyle name="Normal 56 2 7" xfId="542" xr:uid="{00000000-0005-0000-0000-00003C320000}"/>
    <cellStyle name="Normal 56 2 7 2" xfId="8793" xr:uid="{00000000-0005-0000-0000-00003D320000}"/>
    <cellStyle name="Normal 56 2 7_5h_Finance" xfId="7066" xr:uid="{00000000-0005-0000-0000-00003E320000}"/>
    <cellStyle name="Normal 56 2 8" xfId="2530" xr:uid="{00000000-0005-0000-0000-00003F320000}"/>
    <cellStyle name="Normal 56 2 8 2" xfId="10697" xr:uid="{00000000-0005-0000-0000-000040320000}"/>
    <cellStyle name="Normal 56 2 8_5h_Finance" xfId="7067" xr:uid="{00000000-0005-0000-0000-000041320000}"/>
    <cellStyle name="Normal 56 2 9" xfId="4434" xr:uid="{00000000-0005-0000-0000-000042320000}"/>
    <cellStyle name="Normal 56 2 9 2" xfId="12601" xr:uid="{00000000-0005-0000-0000-000043320000}"/>
    <cellStyle name="Normal 56 2 9_5h_Finance" xfId="7068" xr:uid="{00000000-0005-0000-0000-000044320000}"/>
    <cellStyle name="Normal 56 2_5h_Finance" xfId="7039" xr:uid="{00000000-0005-0000-0000-000045320000}"/>
    <cellStyle name="Normal 56 3" xfId="199" xr:uid="{00000000-0005-0000-0000-000046320000}"/>
    <cellStyle name="Normal 56 3 10" xfId="16477" xr:uid="{00000000-0005-0000-0000-000047320000}"/>
    <cellStyle name="Normal 56 3 11" xfId="18381" xr:uid="{00000000-0005-0000-0000-000048320000}"/>
    <cellStyle name="Normal 56 3 12" xfId="610" xr:uid="{00000000-0005-0000-0000-000049320000}"/>
    <cellStyle name="Normal 56 3 2" xfId="959" xr:uid="{00000000-0005-0000-0000-00004A320000}"/>
    <cellStyle name="Normal 56 3 2 2" xfId="1781" xr:uid="{00000000-0005-0000-0000-00004B320000}"/>
    <cellStyle name="Normal 56 3 2 2 2" xfId="3686" xr:uid="{00000000-0005-0000-0000-00004C320000}"/>
    <cellStyle name="Normal 56 3 2 2 2 2" xfId="11853" xr:uid="{00000000-0005-0000-0000-00004D320000}"/>
    <cellStyle name="Normal 56 3 2 2 2_5h_Finance" xfId="7072" xr:uid="{00000000-0005-0000-0000-00004E320000}"/>
    <cellStyle name="Normal 56 3 2 2 3" xfId="9949" xr:uid="{00000000-0005-0000-0000-00004F320000}"/>
    <cellStyle name="Normal 56 3 2 2 4" xfId="13975" xr:uid="{00000000-0005-0000-0000-000050320000}"/>
    <cellStyle name="Normal 56 3 2 2 5" xfId="15814" xr:uid="{00000000-0005-0000-0000-000051320000}"/>
    <cellStyle name="Normal 56 3 2 2 6" xfId="17565" xr:uid="{00000000-0005-0000-0000-000052320000}"/>
    <cellStyle name="Normal 56 3 2 2 7" xfId="19469" xr:uid="{00000000-0005-0000-0000-000053320000}"/>
    <cellStyle name="Normal 56 3 2 2_5h_Finance" xfId="7071" xr:uid="{00000000-0005-0000-0000-000054320000}"/>
    <cellStyle name="Normal 56 3 2 3" xfId="2870" xr:uid="{00000000-0005-0000-0000-000055320000}"/>
    <cellStyle name="Normal 56 3 2 3 2" xfId="11037" xr:uid="{00000000-0005-0000-0000-000056320000}"/>
    <cellStyle name="Normal 56 3 2 3_5h_Finance" xfId="7073" xr:uid="{00000000-0005-0000-0000-000057320000}"/>
    <cellStyle name="Normal 56 3 2 4" xfId="9133" xr:uid="{00000000-0005-0000-0000-000058320000}"/>
    <cellStyle name="Normal 56 3 2 5" xfId="13156" xr:uid="{00000000-0005-0000-0000-000059320000}"/>
    <cellStyle name="Normal 56 3 2 6" xfId="14994" xr:uid="{00000000-0005-0000-0000-00005A320000}"/>
    <cellStyle name="Normal 56 3 2 7" xfId="16749" xr:uid="{00000000-0005-0000-0000-00005B320000}"/>
    <cellStyle name="Normal 56 3 2 8" xfId="18653" xr:uid="{00000000-0005-0000-0000-00005C320000}"/>
    <cellStyle name="Normal 56 3 2_5h_Finance" xfId="7070" xr:uid="{00000000-0005-0000-0000-00005D320000}"/>
    <cellStyle name="Normal 56 3 3" xfId="1231" xr:uid="{00000000-0005-0000-0000-00005E320000}"/>
    <cellStyle name="Normal 56 3 3 2" xfId="2053" xr:uid="{00000000-0005-0000-0000-00005F320000}"/>
    <cellStyle name="Normal 56 3 3 2 2" xfId="3958" xr:uid="{00000000-0005-0000-0000-000060320000}"/>
    <cellStyle name="Normal 56 3 3 2 2 2" xfId="12125" xr:uid="{00000000-0005-0000-0000-000061320000}"/>
    <cellStyle name="Normal 56 3 3 2 2_5h_Finance" xfId="7076" xr:uid="{00000000-0005-0000-0000-000062320000}"/>
    <cellStyle name="Normal 56 3 3 2 3" xfId="10221" xr:uid="{00000000-0005-0000-0000-000063320000}"/>
    <cellStyle name="Normal 56 3 3 2 4" xfId="14247" xr:uid="{00000000-0005-0000-0000-000064320000}"/>
    <cellStyle name="Normal 56 3 3 2 5" xfId="16086" xr:uid="{00000000-0005-0000-0000-000065320000}"/>
    <cellStyle name="Normal 56 3 3 2 6" xfId="17837" xr:uid="{00000000-0005-0000-0000-000066320000}"/>
    <cellStyle name="Normal 56 3 3 2 7" xfId="19741" xr:uid="{00000000-0005-0000-0000-000067320000}"/>
    <cellStyle name="Normal 56 3 3 2_5h_Finance" xfId="7075" xr:uid="{00000000-0005-0000-0000-000068320000}"/>
    <cellStyle name="Normal 56 3 3 3" xfId="3142" xr:uid="{00000000-0005-0000-0000-000069320000}"/>
    <cellStyle name="Normal 56 3 3 3 2" xfId="11309" xr:uid="{00000000-0005-0000-0000-00006A320000}"/>
    <cellStyle name="Normal 56 3 3 3_5h_Finance" xfId="7077" xr:uid="{00000000-0005-0000-0000-00006B320000}"/>
    <cellStyle name="Normal 56 3 3 4" xfId="9405" xr:uid="{00000000-0005-0000-0000-00006C320000}"/>
    <cellStyle name="Normal 56 3 3 5" xfId="13428" xr:uid="{00000000-0005-0000-0000-00006D320000}"/>
    <cellStyle name="Normal 56 3 3 6" xfId="15266" xr:uid="{00000000-0005-0000-0000-00006E320000}"/>
    <cellStyle name="Normal 56 3 3 7" xfId="17021" xr:uid="{00000000-0005-0000-0000-00006F320000}"/>
    <cellStyle name="Normal 56 3 3 8" xfId="18925" xr:uid="{00000000-0005-0000-0000-000070320000}"/>
    <cellStyle name="Normal 56 3 3_5h_Finance" xfId="7074" xr:uid="{00000000-0005-0000-0000-000071320000}"/>
    <cellStyle name="Normal 56 3 4" xfId="1503" xr:uid="{00000000-0005-0000-0000-000072320000}"/>
    <cellStyle name="Normal 56 3 4 2" xfId="3414" xr:uid="{00000000-0005-0000-0000-000073320000}"/>
    <cellStyle name="Normal 56 3 4 2 2" xfId="11581" xr:uid="{00000000-0005-0000-0000-000074320000}"/>
    <cellStyle name="Normal 56 3 4 2_5h_Finance" xfId="7079" xr:uid="{00000000-0005-0000-0000-000075320000}"/>
    <cellStyle name="Normal 56 3 4 3" xfId="9677" xr:uid="{00000000-0005-0000-0000-000076320000}"/>
    <cellStyle name="Normal 56 3 4 4" xfId="13700" xr:uid="{00000000-0005-0000-0000-000077320000}"/>
    <cellStyle name="Normal 56 3 4 5" xfId="15538" xr:uid="{00000000-0005-0000-0000-000078320000}"/>
    <cellStyle name="Normal 56 3 4 6" xfId="17293" xr:uid="{00000000-0005-0000-0000-000079320000}"/>
    <cellStyle name="Normal 56 3 4 7" xfId="19197" xr:uid="{00000000-0005-0000-0000-00007A320000}"/>
    <cellStyle name="Normal 56 3 4_5h_Finance" xfId="7078" xr:uid="{00000000-0005-0000-0000-00007B320000}"/>
    <cellStyle name="Normal 56 3 5" xfId="2326" xr:uid="{00000000-0005-0000-0000-00007C320000}"/>
    <cellStyle name="Normal 56 3 5 2" xfId="4230" xr:uid="{00000000-0005-0000-0000-00007D320000}"/>
    <cellStyle name="Normal 56 3 5 2 2" xfId="12397" xr:uid="{00000000-0005-0000-0000-00007E320000}"/>
    <cellStyle name="Normal 56 3 5 2_5h_Finance" xfId="7081" xr:uid="{00000000-0005-0000-0000-00007F320000}"/>
    <cellStyle name="Normal 56 3 5 3" xfId="10493" xr:uid="{00000000-0005-0000-0000-000080320000}"/>
    <cellStyle name="Normal 56 3 5 4" xfId="14519" xr:uid="{00000000-0005-0000-0000-000081320000}"/>
    <cellStyle name="Normal 56 3 5 5" xfId="16359" xr:uid="{00000000-0005-0000-0000-000082320000}"/>
    <cellStyle name="Normal 56 3 5 6" xfId="18109" xr:uid="{00000000-0005-0000-0000-000083320000}"/>
    <cellStyle name="Normal 56 3 5 7" xfId="20013" xr:uid="{00000000-0005-0000-0000-000084320000}"/>
    <cellStyle name="Normal 56 3 5_5h_Finance" xfId="7080" xr:uid="{00000000-0005-0000-0000-000085320000}"/>
    <cellStyle name="Normal 56 3 6" xfId="2598" xr:uid="{00000000-0005-0000-0000-000086320000}"/>
    <cellStyle name="Normal 56 3 6 2" xfId="10765" xr:uid="{00000000-0005-0000-0000-000087320000}"/>
    <cellStyle name="Normal 56 3 6_5h_Finance" xfId="7082" xr:uid="{00000000-0005-0000-0000-000088320000}"/>
    <cellStyle name="Normal 56 3 7" xfId="8861" xr:uid="{00000000-0005-0000-0000-000089320000}"/>
    <cellStyle name="Normal 56 3 8" xfId="12818" xr:uid="{00000000-0005-0000-0000-00008A320000}"/>
    <cellStyle name="Normal 56 3 9" xfId="14704" xr:uid="{00000000-0005-0000-0000-00008B320000}"/>
    <cellStyle name="Normal 56 3_5h_Finance" xfId="7069" xr:uid="{00000000-0005-0000-0000-00008C320000}"/>
    <cellStyle name="Normal 56 4" xfId="823" xr:uid="{00000000-0005-0000-0000-00008D320000}"/>
    <cellStyle name="Normal 56 4 2" xfId="1645" xr:uid="{00000000-0005-0000-0000-00008E320000}"/>
    <cellStyle name="Normal 56 4 2 2" xfId="3550" xr:uid="{00000000-0005-0000-0000-00008F320000}"/>
    <cellStyle name="Normal 56 4 2 2 2" xfId="11717" xr:uid="{00000000-0005-0000-0000-000090320000}"/>
    <cellStyle name="Normal 56 4 2 2_5h_Finance" xfId="7085" xr:uid="{00000000-0005-0000-0000-000091320000}"/>
    <cellStyle name="Normal 56 4 2 3" xfId="9813" xr:uid="{00000000-0005-0000-0000-000092320000}"/>
    <cellStyle name="Normal 56 4 2 4" xfId="13839" xr:uid="{00000000-0005-0000-0000-000093320000}"/>
    <cellStyle name="Normal 56 4 2 5" xfId="15678" xr:uid="{00000000-0005-0000-0000-000094320000}"/>
    <cellStyle name="Normal 56 4 2 6" xfId="17429" xr:uid="{00000000-0005-0000-0000-000095320000}"/>
    <cellStyle name="Normal 56 4 2 7" xfId="19333" xr:uid="{00000000-0005-0000-0000-000096320000}"/>
    <cellStyle name="Normal 56 4 2_5h_Finance" xfId="7084" xr:uid="{00000000-0005-0000-0000-000097320000}"/>
    <cellStyle name="Normal 56 4 3" xfId="2734" xr:uid="{00000000-0005-0000-0000-000098320000}"/>
    <cellStyle name="Normal 56 4 3 2" xfId="10901" xr:uid="{00000000-0005-0000-0000-000099320000}"/>
    <cellStyle name="Normal 56 4 3_5h_Finance" xfId="7086" xr:uid="{00000000-0005-0000-0000-00009A320000}"/>
    <cellStyle name="Normal 56 4 4" xfId="8997" xr:uid="{00000000-0005-0000-0000-00009B320000}"/>
    <cellStyle name="Normal 56 4 5" xfId="13020" xr:uid="{00000000-0005-0000-0000-00009C320000}"/>
    <cellStyle name="Normal 56 4 6" xfId="14858" xr:uid="{00000000-0005-0000-0000-00009D320000}"/>
    <cellStyle name="Normal 56 4 7" xfId="16613" xr:uid="{00000000-0005-0000-0000-00009E320000}"/>
    <cellStyle name="Normal 56 4 8" xfId="18517" xr:uid="{00000000-0005-0000-0000-00009F320000}"/>
    <cellStyle name="Normal 56 4_5h_Finance" xfId="7083" xr:uid="{00000000-0005-0000-0000-0000A0320000}"/>
    <cellStyle name="Normal 56 5" xfId="1095" xr:uid="{00000000-0005-0000-0000-0000A1320000}"/>
    <cellStyle name="Normal 56 5 2" xfId="1917" xr:uid="{00000000-0005-0000-0000-0000A2320000}"/>
    <cellStyle name="Normal 56 5 2 2" xfId="3822" xr:uid="{00000000-0005-0000-0000-0000A3320000}"/>
    <cellStyle name="Normal 56 5 2 2 2" xfId="11989" xr:uid="{00000000-0005-0000-0000-0000A4320000}"/>
    <cellStyle name="Normal 56 5 2 2_5h_Finance" xfId="7089" xr:uid="{00000000-0005-0000-0000-0000A5320000}"/>
    <cellStyle name="Normal 56 5 2 3" xfId="10085" xr:uid="{00000000-0005-0000-0000-0000A6320000}"/>
    <cellStyle name="Normal 56 5 2 4" xfId="14111" xr:uid="{00000000-0005-0000-0000-0000A7320000}"/>
    <cellStyle name="Normal 56 5 2 5" xfId="15950" xr:uid="{00000000-0005-0000-0000-0000A8320000}"/>
    <cellStyle name="Normal 56 5 2 6" xfId="17701" xr:uid="{00000000-0005-0000-0000-0000A9320000}"/>
    <cellStyle name="Normal 56 5 2 7" xfId="19605" xr:uid="{00000000-0005-0000-0000-0000AA320000}"/>
    <cellStyle name="Normal 56 5 2_5h_Finance" xfId="7088" xr:uid="{00000000-0005-0000-0000-0000AB320000}"/>
    <cellStyle name="Normal 56 5 3" xfId="3006" xr:uid="{00000000-0005-0000-0000-0000AC320000}"/>
    <cellStyle name="Normal 56 5 3 2" xfId="11173" xr:uid="{00000000-0005-0000-0000-0000AD320000}"/>
    <cellStyle name="Normal 56 5 3_5h_Finance" xfId="7090" xr:uid="{00000000-0005-0000-0000-0000AE320000}"/>
    <cellStyle name="Normal 56 5 4" xfId="9269" xr:uid="{00000000-0005-0000-0000-0000AF320000}"/>
    <cellStyle name="Normal 56 5 5" xfId="13292" xr:uid="{00000000-0005-0000-0000-0000B0320000}"/>
    <cellStyle name="Normal 56 5 6" xfId="15130" xr:uid="{00000000-0005-0000-0000-0000B1320000}"/>
    <cellStyle name="Normal 56 5 7" xfId="16885" xr:uid="{00000000-0005-0000-0000-0000B2320000}"/>
    <cellStyle name="Normal 56 5 8" xfId="18789" xr:uid="{00000000-0005-0000-0000-0000B3320000}"/>
    <cellStyle name="Normal 56 5_5h_Finance" xfId="7087" xr:uid="{00000000-0005-0000-0000-0000B4320000}"/>
    <cellStyle name="Normal 56 6" xfId="1367" xr:uid="{00000000-0005-0000-0000-0000B5320000}"/>
    <cellStyle name="Normal 56 6 2" xfId="3278" xr:uid="{00000000-0005-0000-0000-0000B6320000}"/>
    <cellStyle name="Normal 56 6 2 2" xfId="11445" xr:uid="{00000000-0005-0000-0000-0000B7320000}"/>
    <cellStyle name="Normal 56 6 2_5h_Finance" xfId="7092" xr:uid="{00000000-0005-0000-0000-0000B8320000}"/>
    <cellStyle name="Normal 56 6 3" xfId="9541" xr:uid="{00000000-0005-0000-0000-0000B9320000}"/>
    <cellStyle name="Normal 56 6 4" xfId="13564" xr:uid="{00000000-0005-0000-0000-0000BA320000}"/>
    <cellStyle name="Normal 56 6 5" xfId="15402" xr:uid="{00000000-0005-0000-0000-0000BB320000}"/>
    <cellStyle name="Normal 56 6 6" xfId="17157" xr:uid="{00000000-0005-0000-0000-0000BC320000}"/>
    <cellStyle name="Normal 56 6 7" xfId="19061" xr:uid="{00000000-0005-0000-0000-0000BD320000}"/>
    <cellStyle name="Normal 56 6_5h_Finance" xfId="7091" xr:uid="{00000000-0005-0000-0000-0000BE320000}"/>
    <cellStyle name="Normal 56 7" xfId="2190" xr:uid="{00000000-0005-0000-0000-0000BF320000}"/>
    <cellStyle name="Normal 56 7 2" xfId="4094" xr:uid="{00000000-0005-0000-0000-0000C0320000}"/>
    <cellStyle name="Normal 56 7 2 2" xfId="12261" xr:uid="{00000000-0005-0000-0000-0000C1320000}"/>
    <cellStyle name="Normal 56 7 2_5h_Finance" xfId="7094" xr:uid="{00000000-0005-0000-0000-0000C2320000}"/>
    <cellStyle name="Normal 56 7 3" xfId="10357" xr:uid="{00000000-0005-0000-0000-0000C3320000}"/>
    <cellStyle name="Normal 56 7 4" xfId="14383" xr:uid="{00000000-0005-0000-0000-0000C4320000}"/>
    <cellStyle name="Normal 56 7 5" xfId="16223" xr:uid="{00000000-0005-0000-0000-0000C5320000}"/>
    <cellStyle name="Normal 56 7 6" xfId="17973" xr:uid="{00000000-0005-0000-0000-0000C6320000}"/>
    <cellStyle name="Normal 56 7 7" xfId="19877" xr:uid="{00000000-0005-0000-0000-0000C7320000}"/>
    <cellStyle name="Normal 56 7_5h_Finance" xfId="7093" xr:uid="{00000000-0005-0000-0000-0000C8320000}"/>
    <cellStyle name="Normal 56 8" xfId="474" xr:uid="{00000000-0005-0000-0000-0000C9320000}"/>
    <cellStyle name="Normal 56 8 2" xfId="8725" xr:uid="{00000000-0005-0000-0000-0000CA320000}"/>
    <cellStyle name="Normal 56 8_5h_Finance" xfId="7095" xr:uid="{00000000-0005-0000-0000-0000CB320000}"/>
    <cellStyle name="Normal 56 9" xfId="2462" xr:uid="{00000000-0005-0000-0000-0000CC320000}"/>
    <cellStyle name="Normal 56 9 2" xfId="10629" xr:uid="{00000000-0005-0000-0000-0000CD320000}"/>
    <cellStyle name="Normal 56 9_5h_Finance" xfId="7096" xr:uid="{00000000-0005-0000-0000-0000CE320000}"/>
    <cellStyle name="Normal 56_5h_Finance" xfId="7037" xr:uid="{00000000-0005-0000-0000-0000CF320000}"/>
    <cellStyle name="Normal 57" xfId="64" xr:uid="{00000000-0005-0000-0000-0000D0320000}"/>
    <cellStyle name="Normal 57 10" xfId="4367" xr:uid="{00000000-0005-0000-0000-0000D1320000}"/>
    <cellStyle name="Normal 57 10 2" xfId="12534" xr:uid="{00000000-0005-0000-0000-0000D2320000}"/>
    <cellStyle name="Normal 57 10_5h_Finance" xfId="7098" xr:uid="{00000000-0005-0000-0000-0000D3320000}"/>
    <cellStyle name="Normal 57 11" xfId="8590" xr:uid="{00000000-0005-0000-0000-0000D4320000}"/>
    <cellStyle name="Normal 57 12" xfId="12682" xr:uid="{00000000-0005-0000-0000-0000D5320000}"/>
    <cellStyle name="Normal 57 13" xfId="12946" xr:uid="{00000000-0005-0000-0000-0000D6320000}"/>
    <cellStyle name="Normal 57 14" xfId="12922" xr:uid="{00000000-0005-0000-0000-0000D7320000}"/>
    <cellStyle name="Normal 57 15" xfId="18246" xr:uid="{00000000-0005-0000-0000-0000D8320000}"/>
    <cellStyle name="Normal 57 16" xfId="336" xr:uid="{00000000-0005-0000-0000-0000D9320000}"/>
    <cellStyle name="Normal 57 2" xfId="132" xr:uid="{00000000-0005-0000-0000-0000DA320000}"/>
    <cellStyle name="Normal 57 2 10" xfId="8658" xr:uid="{00000000-0005-0000-0000-0000DB320000}"/>
    <cellStyle name="Normal 57 2 11" xfId="12750" xr:uid="{00000000-0005-0000-0000-0000DC320000}"/>
    <cellStyle name="Normal 57 2 12" xfId="18314" xr:uid="{00000000-0005-0000-0000-0000DD320000}"/>
    <cellStyle name="Normal 57 2 13" xfId="405" xr:uid="{00000000-0005-0000-0000-0000DE320000}"/>
    <cellStyle name="Normal 57 2 2" xfId="268" xr:uid="{00000000-0005-0000-0000-0000DF320000}"/>
    <cellStyle name="Normal 57 2 2 10" xfId="16546" xr:uid="{00000000-0005-0000-0000-0000E0320000}"/>
    <cellStyle name="Normal 57 2 2 11" xfId="18450" xr:uid="{00000000-0005-0000-0000-0000E1320000}"/>
    <cellStyle name="Normal 57 2 2 12" xfId="679" xr:uid="{00000000-0005-0000-0000-0000E2320000}"/>
    <cellStyle name="Normal 57 2 2 2" xfId="1028" xr:uid="{00000000-0005-0000-0000-0000E3320000}"/>
    <cellStyle name="Normal 57 2 2 2 2" xfId="1850" xr:uid="{00000000-0005-0000-0000-0000E4320000}"/>
    <cellStyle name="Normal 57 2 2 2 2 2" xfId="3755" xr:uid="{00000000-0005-0000-0000-0000E5320000}"/>
    <cellStyle name="Normal 57 2 2 2 2 2 2" xfId="11922" xr:uid="{00000000-0005-0000-0000-0000E6320000}"/>
    <cellStyle name="Normal 57 2 2 2 2 2_5h_Finance" xfId="7103" xr:uid="{00000000-0005-0000-0000-0000E7320000}"/>
    <cellStyle name="Normal 57 2 2 2 2 3" xfId="10018" xr:uid="{00000000-0005-0000-0000-0000E8320000}"/>
    <cellStyle name="Normal 57 2 2 2 2 4" xfId="14044" xr:uid="{00000000-0005-0000-0000-0000E9320000}"/>
    <cellStyle name="Normal 57 2 2 2 2 5" xfId="15883" xr:uid="{00000000-0005-0000-0000-0000EA320000}"/>
    <cellStyle name="Normal 57 2 2 2 2 6" xfId="17634" xr:uid="{00000000-0005-0000-0000-0000EB320000}"/>
    <cellStyle name="Normal 57 2 2 2 2 7" xfId="19538" xr:uid="{00000000-0005-0000-0000-0000EC320000}"/>
    <cellStyle name="Normal 57 2 2 2 2_5h_Finance" xfId="7102" xr:uid="{00000000-0005-0000-0000-0000ED320000}"/>
    <cellStyle name="Normal 57 2 2 2 3" xfId="2939" xr:uid="{00000000-0005-0000-0000-0000EE320000}"/>
    <cellStyle name="Normal 57 2 2 2 3 2" xfId="11106" xr:uid="{00000000-0005-0000-0000-0000EF320000}"/>
    <cellStyle name="Normal 57 2 2 2 3_5h_Finance" xfId="7104" xr:uid="{00000000-0005-0000-0000-0000F0320000}"/>
    <cellStyle name="Normal 57 2 2 2 4" xfId="9202" xr:uid="{00000000-0005-0000-0000-0000F1320000}"/>
    <cellStyle name="Normal 57 2 2 2 5" xfId="13225" xr:uid="{00000000-0005-0000-0000-0000F2320000}"/>
    <cellStyle name="Normal 57 2 2 2 6" xfId="15063" xr:uid="{00000000-0005-0000-0000-0000F3320000}"/>
    <cellStyle name="Normal 57 2 2 2 7" xfId="16818" xr:uid="{00000000-0005-0000-0000-0000F4320000}"/>
    <cellStyle name="Normal 57 2 2 2 8" xfId="18722" xr:uid="{00000000-0005-0000-0000-0000F5320000}"/>
    <cellStyle name="Normal 57 2 2 2_5h_Finance" xfId="7101" xr:uid="{00000000-0005-0000-0000-0000F6320000}"/>
    <cellStyle name="Normal 57 2 2 3" xfId="1300" xr:uid="{00000000-0005-0000-0000-0000F7320000}"/>
    <cellStyle name="Normal 57 2 2 3 2" xfId="2122" xr:uid="{00000000-0005-0000-0000-0000F8320000}"/>
    <cellStyle name="Normal 57 2 2 3 2 2" xfId="4027" xr:uid="{00000000-0005-0000-0000-0000F9320000}"/>
    <cellStyle name="Normal 57 2 2 3 2 2 2" xfId="12194" xr:uid="{00000000-0005-0000-0000-0000FA320000}"/>
    <cellStyle name="Normal 57 2 2 3 2 2_5h_Finance" xfId="7107" xr:uid="{00000000-0005-0000-0000-0000FB320000}"/>
    <cellStyle name="Normal 57 2 2 3 2 3" xfId="10290" xr:uid="{00000000-0005-0000-0000-0000FC320000}"/>
    <cellStyle name="Normal 57 2 2 3 2 4" xfId="14316" xr:uid="{00000000-0005-0000-0000-0000FD320000}"/>
    <cellStyle name="Normal 57 2 2 3 2 5" xfId="16155" xr:uid="{00000000-0005-0000-0000-0000FE320000}"/>
    <cellStyle name="Normal 57 2 2 3 2 6" xfId="17906" xr:uid="{00000000-0005-0000-0000-0000FF320000}"/>
    <cellStyle name="Normal 57 2 2 3 2 7" xfId="19810" xr:uid="{00000000-0005-0000-0000-000000330000}"/>
    <cellStyle name="Normal 57 2 2 3 2_5h_Finance" xfId="7106" xr:uid="{00000000-0005-0000-0000-000001330000}"/>
    <cellStyle name="Normal 57 2 2 3 3" xfId="3211" xr:uid="{00000000-0005-0000-0000-000002330000}"/>
    <cellStyle name="Normal 57 2 2 3 3 2" xfId="11378" xr:uid="{00000000-0005-0000-0000-000003330000}"/>
    <cellStyle name="Normal 57 2 2 3 3_5h_Finance" xfId="7108" xr:uid="{00000000-0005-0000-0000-000004330000}"/>
    <cellStyle name="Normal 57 2 2 3 4" xfId="9474" xr:uid="{00000000-0005-0000-0000-000005330000}"/>
    <cellStyle name="Normal 57 2 2 3 5" xfId="13497" xr:uid="{00000000-0005-0000-0000-000006330000}"/>
    <cellStyle name="Normal 57 2 2 3 6" xfId="15335" xr:uid="{00000000-0005-0000-0000-000007330000}"/>
    <cellStyle name="Normal 57 2 2 3 7" xfId="17090" xr:uid="{00000000-0005-0000-0000-000008330000}"/>
    <cellStyle name="Normal 57 2 2 3 8" xfId="18994" xr:uid="{00000000-0005-0000-0000-000009330000}"/>
    <cellStyle name="Normal 57 2 2 3_5h_Finance" xfId="7105" xr:uid="{00000000-0005-0000-0000-00000A330000}"/>
    <cellStyle name="Normal 57 2 2 4" xfId="1572" xr:uid="{00000000-0005-0000-0000-00000B330000}"/>
    <cellStyle name="Normal 57 2 2 4 2" xfId="3483" xr:uid="{00000000-0005-0000-0000-00000C330000}"/>
    <cellStyle name="Normal 57 2 2 4 2 2" xfId="11650" xr:uid="{00000000-0005-0000-0000-00000D330000}"/>
    <cellStyle name="Normal 57 2 2 4 2_5h_Finance" xfId="7110" xr:uid="{00000000-0005-0000-0000-00000E330000}"/>
    <cellStyle name="Normal 57 2 2 4 3" xfId="9746" xr:uid="{00000000-0005-0000-0000-00000F330000}"/>
    <cellStyle name="Normal 57 2 2 4 4" xfId="13769" xr:uid="{00000000-0005-0000-0000-000010330000}"/>
    <cellStyle name="Normal 57 2 2 4 5" xfId="15607" xr:uid="{00000000-0005-0000-0000-000011330000}"/>
    <cellStyle name="Normal 57 2 2 4 6" xfId="17362" xr:uid="{00000000-0005-0000-0000-000012330000}"/>
    <cellStyle name="Normal 57 2 2 4 7" xfId="19266" xr:uid="{00000000-0005-0000-0000-000013330000}"/>
    <cellStyle name="Normal 57 2 2 4_5h_Finance" xfId="7109" xr:uid="{00000000-0005-0000-0000-000014330000}"/>
    <cellStyle name="Normal 57 2 2 5" xfId="2395" xr:uid="{00000000-0005-0000-0000-000015330000}"/>
    <cellStyle name="Normal 57 2 2 5 2" xfId="4299" xr:uid="{00000000-0005-0000-0000-000016330000}"/>
    <cellStyle name="Normal 57 2 2 5 2 2" xfId="12466" xr:uid="{00000000-0005-0000-0000-000017330000}"/>
    <cellStyle name="Normal 57 2 2 5 2_5h_Finance" xfId="7112" xr:uid="{00000000-0005-0000-0000-000018330000}"/>
    <cellStyle name="Normal 57 2 2 5 3" xfId="10562" xr:uid="{00000000-0005-0000-0000-000019330000}"/>
    <cellStyle name="Normal 57 2 2 5 4" xfId="14588" xr:uid="{00000000-0005-0000-0000-00001A330000}"/>
    <cellStyle name="Normal 57 2 2 5 5" xfId="16428" xr:uid="{00000000-0005-0000-0000-00001B330000}"/>
    <cellStyle name="Normal 57 2 2 5 6" xfId="18178" xr:uid="{00000000-0005-0000-0000-00001C330000}"/>
    <cellStyle name="Normal 57 2 2 5 7" xfId="20082" xr:uid="{00000000-0005-0000-0000-00001D330000}"/>
    <cellStyle name="Normal 57 2 2 5_5h_Finance" xfId="7111" xr:uid="{00000000-0005-0000-0000-00001E330000}"/>
    <cellStyle name="Normal 57 2 2 6" xfId="2667" xr:uid="{00000000-0005-0000-0000-00001F330000}"/>
    <cellStyle name="Normal 57 2 2 6 2" xfId="10834" xr:uid="{00000000-0005-0000-0000-000020330000}"/>
    <cellStyle name="Normal 57 2 2 6_5h_Finance" xfId="7113" xr:uid="{00000000-0005-0000-0000-000021330000}"/>
    <cellStyle name="Normal 57 2 2 7" xfId="8930" xr:uid="{00000000-0005-0000-0000-000022330000}"/>
    <cellStyle name="Normal 57 2 2 8" xfId="12887" xr:uid="{00000000-0005-0000-0000-000023330000}"/>
    <cellStyle name="Normal 57 2 2 9" xfId="14773" xr:uid="{00000000-0005-0000-0000-000024330000}"/>
    <cellStyle name="Normal 57 2 2_5h_Finance" xfId="7100" xr:uid="{00000000-0005-0000-0000-000025330000}"/>
    <cellStyle name="Normal 57 2 3" xfId="892" xr:uid="{00000000-0005-0000-0000-000026330000}"/>
    <cellStyle name="Normal 57 2 3 2" xfId="1714" xr:uid="{00000000-0005-0000-0000-000027330000}"/>
    <cellStyle name="Normal 57 2 3 2 2" xfId="3619" xr:uid="{00000000-0005-0000-0000-000028330000}"/>
    <cellStyle name="Normal 57 2 3 2 2 2" xfId="11786" xr:uid="{00000000-0005-0000-0000-000029330000}"/>
    <cellStyle name="Normal 57 2 3 2 2_5h_Finance" xfId="7116" xr:uid="{00000000-0005-0000-0000-00002A330000}"/>
    <cellStyle name="Normal 57 2 3 2 3" xfId="9882" xr:uid="{00000000-0005-0000-0000-00002B330000}"/>
    <cellStyle name="Normal 57 2 3 2 4" xfId="13908" xr:uid="{00000000-0005-0000-0000-00002C330000}"/>
    <cellStyle name="Normal 57 2 3 2 5" xfId="15747" xr:uid="{00000000-0005-0000-0000-00002D330000}"/>
    <cellStyle name="Normal 57 2 3 2 6" xfId="17498" xr:uid="{00000000-0005-0000-0000-00002E330000}"/>
    <cellStyle name="Normal 57 2 3 2 7" xfId="19402" xr:uid="{00000000-0005-0000-0000-00002F330000}"/>
    <cellStyle name="Normal 57 2 3 2_5h_Finance" xfId="7115" xr:uid="{00000000-0005-0000-0000-000030330000}"/>
    <cellStyle name="Normal 57 2 3 3" xfId="2803" xr:uid="{00000000-0005-0000-0000-000031330000}"/>
    <cellStyle name="Normal 57 2 3 3 2" xfId="10970" xr:uid="{00000000-0005-0000-0000-000032330000}"/>
    <cellStyle name="Normal 57 2 3 3_5h_Finance" xfId="7117" xr:uid="{00000000-0005-0000-0000-000033330000}"/>
    <cellStyle name="Normal 57 2 3 4" xfId="9066" xr:uid="{00000000-0005-0000-0000-000034330000}"/>
    <cellStyle name="Normal 57 2 3 5" xfId="13089" xr:uid="{00000000-0005-0000-0000-000035330000}"/>
    <cellStyle name="Normal 57 2 3 6" xfId="14927" xr:uid="{00000000-0005-0000-0000-000036330000}"/>
    <cellStyle name="Normal 57 2 3 7" xfId="16682" xr:uid="{00000000-0005-0000-0000-000037330000}"/>
    <cellStyle name="Normal 57 2 3 8" xfId="18586" xr:uid="{00000000-0005-0000-0000-000038330000}"/>
    <cellStyle name="Normal 57 2 3_5h_Finance" xfId="7114" xr:uid="{00000000-0005-0000-0000-000039330000}"/>
    <cellStyle name="Normal 57 2 4" xfId="1164" xr:uid="{00000000-0005-0000-0000-00003A330000}"/>
    <cellStyle name="Normal 57 2 4 2" xfId="1986" xr:uid="{00000000-0005-0000-0000-00003B330000}"/>
    <cellStyle name="Normal 57 2 4 2 2" xfId="3891" xr:uid="{00000000-0005-0000-0000-00003C330000}"/>
    <cellStyle name="Normal 57 2 4 2 2 2" xfId="12058" xr:uid="{00000000-0005-0000-0000-00003D330000}"/>
    <cellStyle name="Normal 57 2 4 2 2_5h_Finance" xfId="7120" xr:uid="{00000000-0005-0000-0000-00003E330000}"/>
    <cellStyle name="Normal 57 2 4 2 3" xfId="10154" xr:uid="{00000000-0005-0000-0000-00003F330000}"/>
    <cellStyle name="Normal 57 2 4 2 4" xfId="14180" xr:uid="{00000000-0005-0000-0000-000040330000}"/>
    <cellStyle name="Normal 57 2 4 2 5" xfId="16019" xr:uid="{00000000-0005-0000-0000-000041330000}"/>
    <cellStyle name="Normal 57 2 4 2 6" xfId="17770" xr:uid="{00000000-0005-0000-0000-000042330000}"/>
    <cellStyle name="Normal 57 2 4 2 7" xfId="19674" xr:uid="{00000000-0005-0000-0000-000043330000}"/>
    <cellStyle name="Normal 57 2 4 2_5h_Finance" xfId="7119" xr:uid="{00000000-0005-0000-0000-000044330000}"/>
    <cellStyle name="Normal 57 2 4 3" xfId="3075" xr:uid="{00000000-0005-0000-0000-000045330000}"/>
    <cellStyle name="Normal 57 2 4 3 2" xfId="11242" xr:uid="{00000000-0005-0000-0000-000046330000}"/>
    <cellStyle name="Normal 57 2 4 3_5h_Finance" xfId="7121" xr:uid="{00000000-0005-0000-0000-000047330000}"/>
    <cellStyle name="Normal 57 2 4 4" xfId="9338" xr:uid="{00000000-0005-0000-0000-000048330000}"/>
    <cellStyle name="Normal 57 2 4 5" xfId="13361" xr:uid="{00000000-0005-0000-0000-000049330000}"/>
    <cellStyle name="Normal 57 2 4 6" xfId="15199" xr:uid="{00000000-0005-0000-0000-00004A330000}"/>
    <cellStyle name="Normal 57 2 4 7" xfId="16954" xr:uid="{00000000-0005-0000-0000-00004B330000}"/>
    <cellStyle name="Normal 57 2 4 8" xfId="18858" xr:uid="{00000000-0005-0000-0000-00004C330000}"/>
    <cellStyle name="Normal 57 2 4_5h_Finance" xfId="7118" xr:uid="{00000000-0005-0000-0000-00004D330000}"/>
    <cellStyle name="Normal 57 2 5" xfId="1436" xr:uid="{00000000-0005-0000-0000-00004E330000}"/>
    <cellStyle name="Normal 57 2 5 2" xfId="3347" xr:uid="{00000000-0005-0000-0000-00004F330000}"/>
    <cellStyle name="Normal 57 2 5 2 2" xfId="11514" xr:uid="{00000000-0005-0000-0000-000050330000}"/>
    <cellStyle name="Normal 57 2 5 2_5h_Finance" xfId="7123" xr:uid="{00000000-0005-0000-0000-000051330000}"/>
    <cellStyle name="Normal 57 2 5 3" xfId="9610" xr:uid="{00000000-0005-0000-0000-000052330000}"/>
    <cellStyle name="Normal 57 2 5 4" xfId="13633" xr:uid="{00000000-0005-0000-0000-000053330000}"/>
    <cellStyle name="Normal 57 2 5 5" xfId="15471" xr:uid="{00000000-0005-0000-0000-000054330000}"/>
    <cellStyle name="Normal 57 2 5 6" xfId="17226" xr:uid="{00000000-0005-0000-0000-000055330000}"/>
    <cellStyle name="Normal 57 2 5 7" xfId="19130" xr:uid="{00000000-0005-0000-0000-000056330000}"/>
    <cellStyle name="Normal 57 2 5_5h_Finance" xfId="7122" xr:uid="{00000000-0005-0000-0000-000057330000}"/>
    <cellStyle name="Normal 57 2 6" xfId="2259" xr:uid="{00000000-0005-0000-0000-000058330000}"/>
    <cellStyle name="Normal 57 2 6 2" xfId="4163" xr:uid="{00000000-0005-0000-0000-000059330000}"/>
    <cellStyle name="Normal 57 2 6 2 2" xfId="12330" xr:uid="{00000000-0005-0000-0000-00005A330000}"/>
    <cellStyle name="Normal 57 2 6 2_5h_Finance" xfId="7125" xr:uid="{00000000-0005-0000-0000-00005B330000}"/>
    <cellStyle name="Normal 57 2 6 3" xfId="10426" xr:uid="{00000000-0005-0000-0000-00005C330000}"/>
    <cellStyle name="Normal 57 2 6 4" xfId="14452" xr:uid="{00000000-0005-0000-0000-00005D330000}"/>
    <cellStyle name="Normal 57 2 6 5" xfId="16292" xr:uid="{00000000-0005-0000-0000-00005E330000}"/>
    <cellStyle name="Normal 57 2 6 6" xfId="18042" xr:uid="{00000000-0005-0000-0000-00005F330000}"/>
    <cellStyle name="Normal 57 2 6 7" xfId="19946" xr:uid="{00000000-0005-0000-0000-000060330000}"/>
    <cellStyle name="Normal 57 2 6_5h_Finance" xfId="7124" xr:uid="{00000000-0005-0000-0000-000061330000}"/>
    <cellStyle name="Normal 57 2 7" xfId="543" xr:uid="{00000000-0005-0000-0000-000062330000}"/>
    <cellStyle name="Normal 57 2 7 2" xfId="8794" xr:uid="{00000000-0005-0000-0000-000063330000}"/>
    <cellStyle name="Normal 57 2 7_5h_Finance" xfId="7126" xr:uid="{00000000-0005-0000-0000-000064330000}"/>
    <cellStyle name="Normal 57 2 8" xfId="2531" xr:uid="{00000000-0005-0000-0000-000065330000}"/>
    <cellStyle name="Normal 57 2 8 2" xfId="10698" xr:uid="{00000000-0005-0000-0000-000066330000}"/>
    <cellStyle name="Normal 57 2 8_5h_Finance" xfId="7127" xr:uid="{00000000-0005-0000-0000-000067330000}"/>
    <cellStyle name="Normal 57 2 9" xfId="4435" xr:uid="{00000000-0005-0000-0000-000068330000}"/>
    <cellStyle name="Normal 57 2 9 2" xfId="12602" xr:uid="{00000000-0005-0000-0000-000069330000}"/>
    <cellStyle name="Normal 57 2 9_5h_Finance" xfId="7128" xr:uid="{00000000-0005-0000-0000-00006A330000}"/>
    <cellStyle name="Normal 57 2_5h_Finance" xfId="7099" xr:uid="{00000000-0005-0000-0000-00006B330000}"/>
    <cellStyle name="Normal 57 3" xfId="200" xr:uid="{00000000-0005-0000-0000-00006C330000}"/>
    <cellStyle name="Normal 57 3 10" xfId="16478" xr:uid="{00000000-0005-0000-0000-00006D330000}"/>
    <cellStyle name="Normal 57 3 11" xfId="18382" xr:uid="{00000000-0005-0000-0000-00006E330000}"/>
    <cellStyle name="Normal 57 3 12" xfId="611" xr:uid="{00000000-0005-0000-0000-00006F330000}"/>
    <cellStyle name="Normal 57 3 2" xfId="960" xr:uid="{00000000-0005-0000-0000-000070330000}"/>
    <cellStyle name="Normal 57 3 2 2" xfId="1782" xr:uid="{00000000-0005-0000-0000-000071330000}"/>
    <cellStyle name="Normal 57 3 2 2 2" xfId="3687" xr:uid="{00000000-0005-0000-0000-000072330000}"/>
    <cellStyle name="Normal 57 3 2 2 2 2" xfId="11854" xr:uid="{00000000-0005-0000-0000-000073330000}"/>
    <cellStyle name="Normal 57 3 2 2 2_5h_Finance" xfId="7132" xr:uid="{00000000-0005-0000-0000-000074330000}"/>
    <cellStyle name="Normal 57 3 2 2 3" xfId="9950" xr:uid="{00000000-0005-0000-0000-000075330000}"/>
    <cellStyle name="Normal 57 3 2 2 4" xfId="13976" xr:uid="{00000000-0005-0000-0000-000076330000}"/>
    <cellStyle name="Normal 57 3 2 2 5" xfId="15815" xr:uid="{00000000-0005-0000-0000-000077330000}"/>
    <cellStyle name="Normal 57 3 2 2 6" xfId="17566" xr:uid="{00000000-0005-0000-0000-000078330000}"/>
    <cellStyle name="Normal 57 3 2 2 7" xfId="19470" xr:uid="{00000000-0005-0000-0000-000079330000}"/>
    <cellStyle name="Normal 57 3 2 2_5h_Finance" xfId="7131" xr:uid="{00000000-0005-0000-0000-00007A330000}"/>
    <cellStyle name="Normal 57 3 2 3" xfId="2871" xr:uid="{00000000-0005-0000-0000-00007B330000}"/>
    <cellStyle name="Normal 57 3 2 3 2" xfId="11038" xr:uid="{00000000-0005-0000-0000-00007C330000}"/>
    <cellStyle name="Normal 57 3 2 3_5h_Finance" xfId="7133" xr:uid="{00000000-0005-0000-0000-00007D330000}"/>
    <cellStyle name="Normal 57 3 2 4" xfId="9134" xr:uid="{00000000-0005-0000-0000-00007E330000}"/>
    <cellStyle name="Normal 57 3 2 5" xfId="13157" xr:uid="{00000000-0005-0000-0000-00007F330000}"/>
    <cellStyle name="Normal 57 3 2 6" xfId="14995" xr:uid="{00000000-0005-0000-0000-000080330000}"/>
    <cellStyle name="Normal 57 3 2 7" xfId="16750" xr:uid="{00000000-0005-0000-0000-000081330000}"/>
    <cellStyle name="Normal 57 3 2 8" xfId="18654" xr:uid="{00000000-0005-0000-0000-000082330000}"/>
    <cellStyle name="Normal 57 3 2_5h_Finance" xfId="7130" xr:uid="{00000000-0005-0000-0000-000083330000}"/>
    <cellStyle name="Normal 57 3 3" xfId="1232" xr:uid="{00000000-0005-0000-0000-000084330000}"/>
    <cellStyle name="Normal 57 3 3 2" xfId="2054" xr:uid="{00000000-0005-0000-0000-000085330000}"/>
    <cellStyle name="Normal 57 3 3 2 2" xfId="3959" xr:uid="{00000000-0005-0000-0000-000086330000}"/>
    <cellStyle name="Normal 57 3 3 2 2 2" xfId="12126" xr:uid="{00000000-0005-0000-0000-000087330000}"/>
    <cellStyle name="Normal 57 3 3 2 2_5h_Finance" xfId="7136" xr:uid="{00000000-0005-0000-0000-000088330000}"/>
    <cellStyle name="Normal 57 3 3 2 3" xfId="10222" xr:uid="{00000000-0005-0000-0000-000089330000}"/>
    <cellStyle name="Normal 57 3 3 2 4" xfId="14248" xr:uid="{00000000-0005-0000-0000-00008A330000}"/>
    <cellStyle name="Normal 57 3 3 2 5" xfId="16087" xr:uid="{00000000-0005-0000-0000-00008B330000}"/>
    <cellStyle name="Normal 57 3 3 2 6" xfId="17838" xr:uid="{00000000-0005-0000-0000-00008C330000}"/>
    <cellStyle name="Normal 57 3 3 2 7" xfId="19742" xr:uid="{00000000-0005-0000-0000-00008D330000}"/>
    <cellStyle name="Normal 57 3 3 2_5h_Finance" xfId="7135" xr:uid="{00000000-0005-0000-0000-00008E330000}"/>
    <cellStyle name="Normal 57 3 3 3" xfId="3143" xr:uid="{00000000-0005-0000-0000-00008F330000}"/>
    <cellStyle name="Normal 57 3 3 3 2" xfId="11310" xr:uid="{00000000-0005-0000-0000-000090330000}"/>
    <cellStyle name="Normal 57 3 3 3_5h_Finance" xfId="7137" xr:uid="{00000000-0005-0000-0000-000091330000}"/>
    <cellStyle name="Normal 57 3 3 4" xfId="9406" xr:uid="{00000000-0005-0000-0000-000092330000}"/>
    <cellStyle name="Normal 57 3 3 5" xfId="13429" xr:uid="{00000000-0005-0000-0000-000093330000}"/>
    <cellStyle name="Normal 57 3 3 6" xfId="15267" xr:uid="{00000000-0005-0000-0000-000094330000}"/>
    <cellStyle name="Normal 57 3 3 7" xfId="17022" xr:uid="{00000000-0005-0000-0000-000095330000}"/>
    <cellStyle name="Normal 57 3 3 8" xfId="18926" xr:uid="{00000000-0005-0000-0000-000096330000}"/>
    <cellStyle name="Normal 57 3 3_5h_Finance" xfId="7134" xr:uid="{00000000-0005-0000-0000-000097330000}"/>
    <cellStyle name="Normal 57 3 4" xfId="1504" xr:uid="{00000000-0005-0000-0000-000098330000}"/>
    <cellStyle name="Normal 57 3 4 2" xfId="3415" xr:uid="{00000000-0005-0000-0000-000099330000}"/>
    <cellStyle name="Normal 57 3 4 2 2" xfId="11582" xr:uid="{00000000-0005-0000-0000-00009A330000}"/>
    <cellStyle name="Normal 57 3 4 2_5h_Finance" xfId="7139" xr:uid="{00000000-0005-0000-0000-00009B330000}"/>
    <cellStyle name="Normal 57 3 4 3" xfId="9678" xr:uid="{00000000-0005-0000-0000-00009C330000}"/>
    <cellStyle name="Normal 57 3 4 4" xfId="13701" xr:uid="{00000000-0005-0000-0000-00009D330000}"/>
    <cellStyle name="Normal 57 3 4 5" xfId="15539" xr:uid="{00000000-0005-0000-0000-00009E330000}"/>
    <cellStyle name="Normal 57 3 4 6" xfId="17294" xr:uid="{00000000-0005-0000-0000-00009F330000}"/>
    <cellStyle name="Normal 57 3 4 7" xfId="19198" xr:uid="{00000000-0005-0000-0000-0000A0330000}"/>
    <cellStyle name="Normal 57 3 4_5h_Finance" xfId="7138" xr:uid="{00000000-0005-0000-0000-0000A1330000}"/>
    <cellStyle name="Normal 57 3 5" xfId="2327" xr:uid="{00000000-0005-0000-0000-0000A2330000}"/>
    <cellStyle name="Normal 57 3 5 2" xfId="4231" xr:uid="{00000000-0005-0000-0000-0000A3330000}"/>
    <cellStyle name="Normal 57 3 5 2 2" xfId="12398" xr:uid="{00000000-0005-0000-0000-0000A4330000}"/>
    <cellStyle name="Normal 57 3 5 2_5h_Finance" xfId="7141" xr:uid="{00000000-0005-0000-0000-0000A5330000}"/>
    <cellStyle name="Normal 57 3 5 3" xfId="10494" xr:uid="{00000000-0005-0000-0000-0000A6330000}"/>
    <cellStyle name="Normal 57 3 5 4" xfId="14520" xr:uid="{00000000-0005-0000-0000-0000A7330000}"/>
    <cellStyle name="Normal 57 3 5 5" xfId="16360" xr:uid="{00000000-0005-0000-0000-0000A8330000}"/>
    <cellStyle name="Normal 57 3 5 6" xfId="18110" xr:uid="{00000000-0005-0000-0000-0000A9330000}"/>
    <cellStyle name="Normal 57 3 5 7" xfId="20014" xr:uid="{00000000-0005-0000-0000-0000AA330000}"/>
    <cellStyle name="Normal 57 3 5_5h_Finance" xfId="7140" xr:uid="{00000000-0005-0000-0000-0000AB330000}"/>
    <cellStyle name="Normal 57 3 6" xfId="2599" xr:uid="{00000000-0005-0000-0000-0000AC330000}"/>
    <cellStyle name="Normal 57 3 6 2" xfId="10766" xr:uid="{00000000-0005-0000-0000-0000AD330000}"/>
    <cellStyle name="Normal 57 3 6_5h_Finance" xfId="7142" xr:uid="{00000000-0005-0000-0000-0000AE330000}"/>
    <cellStyle name="Normal 57 3 7" xfId="8862" xr:uid="{00000000-0005-0000-0000-0000AF330000}"/>
    <cellStyle name="Normal 57 3 8" xfId="12819" xr:uid="{00000000-0005-0000-0000-0000B0330000}"/>
    <cellStyle name="Normal 57 3 9" xfId="14705" xr:uid="{00000000-0005-0000-0000-0000B1330000}"/>
    <cellStyle name="Normal 57 3_5h_Finance" xfId="7129" xr:uid="{00000000-0005-0000-0000-0000B2330000}"/>
    <cellStyle name="Normal 57 4" xfId="824" xr:uid="{00000000-0005-0000-0000-0000B3330000}"/>
    <cellStyle name="Normal 57 4 2" xfId="1646" xr:uid="{00000000-0005-0000-0000-0000B4330000}"/>
    <cellStyle name="Normal 57 4 2 2" xfId="3551" xr:uid="{00000000-0005-0000-0000-0000B5330000}"/>
    <cellStyle name="Normal 57 4 2 2 2" xfId="11718" xr:uid="{00000000-0005-0000-0000-0000B6330000}"/>
    <cellStyle name="Normal 57 4 2 2_5h_Finance" xfId="7145" xr:uid="{00000000-0005-0000-0000-0000B7330000}"/>
    <cellStyle name="Normal 57 4 2 3" xfId="9814" xr:uid="{00000000-0005-0000-0000-0000B8330000}"/>
    <cellStyle name="Normal 57 4 2 4" xfId="13840" xr:uid="{00000000-0005-0000-0000-0000B9330000}"/>
    <cellStyle name="Normal 57 4 2 5" xfId="15679" xr:uid="{00000000-0005-0000-0000-0000BA330000}"/>
    <cellStyle name="Normal 57 4 2 6" xfId="17430" xr:uid="{00000000-0005-0000-0000-0000BB330000}"/>
    <cellStyle name="Normal 57 4 2 7" xfId="19334" xr:uid="{00000000-0005-0000-0000-0000BC330000}"/>
    <cellStyle name="Normal 57 4 2_5h_Finance" xfId="7144" xr:uid="{00000000-0005-0000-0000-0000BD330000}"/>
    <cellStyle name="Normal 57 4 3" xfId="2735" xr:uid="{00000000-0005-0000-0000-0000BE330000}"/>
    <cellStyle name="Normal 57 4 3 2" xfId="10902" xr:uid="{00000000-0005-0000-0000-0000BF330000}"/>
    <cellStyle name="Normal 57 4 3_5h_Finance" xfId="7146" xr:uid="{00000000-0005-0000-0000-0000C0330000}"/>
    <cellStyle name="Normal 57 4 4" xfId="8998" xr:uid="{00000000-0005-0000-0000-0000C1330000}"/>
    <cellStyle name="Normal 57 4 5" xfId="13021" xr:uid="{00000000-0005-0000-0000-0000C2330000}"/>
    <cellStyle name="Normal 57 4 6" xfId="14859" xr:uid="{00000000-0005-0000-0000-0000C3330000}"/>
    <cellStyle name="Normal 57 4 7" xfId="16614" xr:uid="{00000000-0005-0000-0000-0000C4330000}"/>
    <cellStyle name="Normal 57 4 8" xfId="18518" xr:uid="{00000000-0005-0000-0000-0000C5330000}"/>
    <cellStyle name="Normal 57 4_5h_Finance" xfId="7143" xr:uid="{00000000-0005-0000-0000-0000C6330000}"/>
    <cellStyle name="Normal 57 5" xfId="1096" xr:uid="{00000000-0005-0000-0000-0000C7330000}"/>
    <cellStyle name="Normal 57 5 2" xfId="1918" xr:uid="{00000000-0005-0000-0000-0000C8330000}"/>
    <cellStyle name="Normal 57 5 2 2" xfId="3823" xr:uid="{00000000-0005-0000-0000-0000C9330000}"/>
    <cellStyle name="Normal 57 5 2 2 2" xfId="11990" xr:uid="{00000000-0005-0000-0000-0000CA330000}"/>
    <cellStyle name="Normal 57 5 2 2_5h_Finance" xfId="7149" xr:uid="{00000000-0005-0000-0000-0000CB330000}"/>
    <cellStyle name="Normal 57 5 2 3" xfId="10086" xr:uid="{00000000-0005-0000-0000-0000CC330000}"/>
    <cellStyle name="Normal 57 5 2 4" xfId="14112" xr:uid="{00000000-0005-0000-0000-0000CD330000}"/>
    <cellStyle name="Normal 57 5 2 5" xfId="15951" xr:uid="{00000000-0005-0000-0000-0000CE330000}"/>
    <cellStyle name="Normal 57 5 2 6" xfId="17702" xr:uid="{00000000-0005-0000-0000-0000CF330000}"/>
    <cellStyle name="Normal 57 5 2 7" xfId="19606" xr:uid="{00000000-0005-0000-0000-0000D0330000}"/>
    <cellStyle name="Normal 57 5 2_5h_Finance" xfId="7148" xr:uid="{00000000-0005-0000-0000-0000D1330000}"/>
    <cellStyle name="Normal 57 5 3" xfId="3007" xr:uid="{00000000-0005-0000-0000-0000D2330000}"/>
    <cellStyle name="Normal 57 5 3 2" xfId="11174" xr:uid="{00000000-0005-0000-0000-0000D3330000}"/>
    <cellStyle name="Normal 57 5 3_5h_Finance" xfId="7150" xr:uid="{00000000-0005-0000-0000-0000D4330000}"/>
    <cellStyle name="Normal 57 5 4" xfId="9270" xr:uid="{00000000-0005-0000-0000-0000D5330000}"/>
    <cellStyle name="Normal 57 5 5" xfId="13293" xr:uid="{00000000-0005-0000-0000-0000D6330000}"/>
    <cellStyle name="Normal 57 5 6" xfId="15131" xr:uid="{00000000-0005-0000-0000-0000D7330000}"/>
    <cellStyle name="Normal 57 5 7" xfId="16886" xr:uid="{00000000-0005-0000-0000-0000D8330000}"/>
    <cellStyle name="Normal 57 5 8" xfId="18790" xr:uid="{00000000-0005-0000-0000-0000D9330000}"/>
    <cellStyle name="Normal 57 5_5h_Finance" xfId="7147" xr:uid="{00000000-0005-0000-0000-0000DA330000}"/>
    <cellStyle name="Normal 57 6" xfId="1368" xr:uid="{00000000-0005-0000-0000-0000DB330000}"/>
    <cellStyle name="Normal 57 6 2" xfId="3279" xr:uid="{00000000-0005-0000-0000-0000DC330000}"/>
    <cellStyle name="Normal 57 6 2 2" xfId="11446" xr:uid="{00000000-0005-0000-0000-0000DD330000}"/>
    <cellStyle name="Normal 57 6 2_5h_Finance" xfId="7152" xr:uid="{00000000-0005-0000-0000-0000DE330000}"/>
    <cellStyle name="Normal 57 6 3" xfId="9542" xr:uid="{00000000-0005-0000-0000-0000DF330000}"/>
    <cellStyle name="Normal 57 6 4" xfId="13565" xr:uid="{00000000-0005-0000-0000-0000E0330000}"/>
    <cellStyle name="Normal 57 6 5" xfId="15403" xr:uid="{00000000-0005-0000-0000-0000E1330000}"/>
    <cellStyle name="Normal 57 6 6" xfId="17158" xr:uid="{00000000-0005-0000-0000-0000E2330000}"/>
    <cellStyle name="Normal 57 6 7" xfId="19062" xr:uid="{00000000-0005-0000-0000-0000E3330000}"/>
    <cellStyle name="Normal 57 6_5h_Finance" xfId="7151" xr:uid="{00000000-0005-0000-0000-0000E4330000}"/>
    <cellStyle name="Normal 57 7" xfId="2191" xr:uid="{00000000-0005-0000-0000-0000E5330000}"/>
    <cellStyle name="Normal 57 7 2" xfId="4095" xr:uid="{00000000-0005-0000-0000-0000E6330000}"/>
    <cellStyle name="Normal 57 7 2 2" xfId="12262" xr:uid="{00000000-0005-0000-0000-0000E7330000}"/>
    <cellStyle name="Normal 57 7 2_5h_Finance" xfId="7154" xr:uid="{00000000-0005-0000-0000-0000E8330000}"/>
    <cellStyle name="Normal 57 7 3" xfId="10358" xr:uid="{00000000-0005-0000-0000-0000E9330000}"/>
    <cellStyle name="Normal 57 7 4" xfId="14384" xr:uid="{00000000-0005-0000-0000-0000EA330000}"/>
    <cellStyle name="Normal 57 7 5" xfId="16224" xr:uid="{00000000-0005-0000-0000-0000EB330000}"/>
    <cellStyle name="Normal 57 7 6" xfId="17974" xr:uid="{00000000-0005-0000-0000-0000EC330000}"/>
    <cellStyle name="Normal 57 7 7" xfId="19878" xr:uid="{00000000-0005-0000-0000-0000ED330000}"/>
    <cellStyle name="Normal 57 7_5h_Finance" xfId="7153" xr:uid="{00000000-0005-0000-0000-0000EE330000}"/>
    <cellStyle name="Normal 57 8" xfId="475" xr:uid="{00000000-0005-0000-0000-0000EF330000}"/>
    <cellStyle name="Normal 57 8 2" xfId="8726" xr:uid="{00000000-0005-0000-0000-0000F0330000}"/>
    <cellStyle name="Normal 57 8_5h_Finance" xfId="7155" xr:uid="{00000000-0005-0000-0000-0000F1330000}"/>
    <cellStyle name="Normal 57 9" xfId="2463" xr:uid="{00000000-0005-0000-0000-0000F2330000}"/>
    <cellStyle name="Normal 57 9 2" xfId="10630" xr:uid="{00000000-0005-0000-0000-0000F3330000}"/>
    <cellStyle name="Normal 57 9_5h_Finance" xfId="7156" xr:uid="{00000000-0005-0000-0000-0000F4330000}"/>
    <cellStyle name="Normal 57_5h_Finance" xfId="7097" xr:uid="{00000000-0005-0000-0000-0000F5330000}"/>
    <cellStyle name="Normal 58" xfId="65" xr:uid="{00000000-0005-0000-0000-0000F6330000}"/>
    <cellStyle name="Normal 58 10" xfId="4368" xr:uid="{00000000-0005-0000-0000-0000F7330000}"/>
    <cellStyle name="Normal 58 10 2" xfId="12535" xr:uid="{00000000-0005-0000-0000-0000F8330000}"/>
    <cellStyle name="Normal 58 10_5h_Finance" xfId="7158" xr:uid="{00000000-0005-0000-0000-0000F9330000}"/>
    <cellStyle name="Normal 58 11" xfId="8591" xr:uid="{00000000-0005-0000-0000-0000FA330000}"/>
    <cellStyle name="Normal 58 12" xfId="12683" xr:uid="{00000000-0005-0000-0000-0000FB330000}"/>
    <cellStyle name="Normal 58 13" xfId="12945" xr:uid="{00000000-0005-0000-0000-0000FC330000}"/>
    <cellStyle name="Normal 58 14" xfId="14626" xr:uid="{00000000-0005-0000-0000-0000FD330000}"/>
    <cellStyle name="Normal 58 15" xfId="18247" xr:uid="{00000000-0005-0000-0000-0000FE330000}"/>
    <cellStyle name="Normal 58 16" xfId="337" xr:uid="{00000000-0005-0000-0000-0000FF330000}"/>
    <cellStyle name="Normal 58 2" xfId="133" xr:uid="{00000000-0005-0000-0000-000000340000}"/>
    <cellStyle name="Normal 58 2 10" xfId="8659" xr:uid="{00000000-0005-0000-0000-000001340000}"/>
    <cellStyle name="Normal 58 2 11" xfId="12751" xr:uid="{00000000-0005-0000-0000-000002340000}"/>
    <cellStyle name="Normal 58 2 12" xfId="18315" xr:uid="{00000000-0005-0000-0000-000003340000}"/>
    <cellStyle name="Normal 58 2 13" xfId="406" xr:uid="{00000000-0005-0000-0000-000004340000}"/>
    <cellStyle name="Normal 58 2 2" xfId="269" xr:uid="{00000000-0005-0000-0000-000005340000}"/>
    <cellStyle name="Normal 58 2 2 10" xfId="16547" xr:uid="{00000000-0005-0000-0000-000006340000}"/>
    <cellStyle name="Normal 58 2 2 11" xfId="18451" xr:uid="{00000000-0005-0000-0000-000007340000}"/>
    <cellStyle name="Normal 58 2 2 12" xfId="680" xr:uid="{00000000-0005-0000-0000-000008340000}"/>
    <cellStyle name="Normal 58 2 2 2" xfId="1029" xr:uid="{00000000-0005-0000-0000-000009340000}"/>
    <cellStyle name="Normal 58 2 2 2 2" xfId="1851" xr:uid="{00000000-0005-0000-0000-00000A340000}"/>
    <cellStyle name="Normal 58 2 2 2 2 2" xfId="3756" xr:uid="{00000000-0005-0000-0000-00000B340000}"/>
    <cellStyle name="Normal 58 2 2 2 2 2 2" xfId="11923" xr:uid="{00000000-0005-0000-0000-00000C340000}"/>
    <cellStyle name="Normal 58 2 2 2 2 2_5h_Finance" xfId="7163" xr:uid="{00000000-0005-0000-0000-00000D340000}"/>
    <cellStyle name="Normal 58 2 2 2 2 3" xfId="10019" xr:uid="{00000000-0005-0000-0000-00000E340000}"/>
    <cellStyle name="Normal 58 2 2 2 2 4" xfId="14045" xr:uid="{00000000-0005-0000-0000-00000F340000}"/>
    <cellStyle name="Normal 58 2 2 2 2 5" xfId="15884" xr:uid="{00000000-0005-0000-0000-000010340000}"/>
    <cellStyle name="Normal 58 2 2 2 2 6" xfId="17635" xr:uid="{00000000-0005-0000-0000-000011340000}"/>
    <cellStyle name="Normal 58 2 2 2 2 7" xfId="19539" xr:uid="{00000000-0005-0000-0000-000012340000}"/>
    <cellStyle name="Normal 58 2 2 2 2_5h_Finance" xfId="7162" xr:uid="{00000000-0005-0000-0000-000013340000}"/>
    <cellStyle name="Normal 58 2 2 2 3" xfId="2940" xr:uid="{00000000-0005-0000-0000-000014340000}"/>
    <cellStyle name="Normal 58 2 2 2 3 2" xfId="11107" xr:uid="{00000000-0005-0000-0000-000015340000}"/>
    <cellStyle name="Normal 58 2 2 2 3_5h_Finance" xfId="7164" xr:uid="{00000000-0005-0000-0000-000016340000}"/>
    <cellStyle name="Normal 58 2 2 2 4" xfId="9203" xr:uid="{00000000-0005-0000-0000-000017340000}"/>
    <cellStyle name="Normal 58 2 2 2 5" xfId="13226" xr:uid="{00000000-0005-0000-0000-000018340000}"/>
    <cellStyle name="Normal 58 2 2 2 6" xfId="15064" xr:uid="{00000000-0005-0000-0000-000019340000}"/>
    <cellStyle name="Normal 58 2 2 2 7" xfId="16819" xr:uid="{00000000-0005-0000-0000-00001A340000}"/>
    <cellStyle name="Normal 58 2 2 2 8" xfId="18723" xr:uid="{00000000-0005-0000-0000-00001B340000}"/>
    <cellStyle name="Normal 58 2 2 2_5h_Finance" xfId="7161" xr:uid="{00000000-0005-0000-0000-00001C340000}"/>
    <cellStyle name="Normal 58 2 2 3" xfId="1301" xr:uid="{00000000-0005-0000-0000-00001D340000}"/>
    <cellStyle name="Normal 58 2 2 3 2" xfId="2123" xr:uid="{00000000-0005-0000-0000-00001E340000}"/>
    <cellStyle name="Normal 58 2 2 3 2 2" xfId="4028" xr:uid="{00000000-0005-0000-0000-00001F340000}"/>
    <cellStyle name="Normal 58 2 2 3 2 2 2" xfId="12195" xr:uid="{00000000-0005-0000-0000-000020340000}"/>
    <cellStyle name="Normal 58 2 2 3 2 2_5h_Finance" xfId="7167" xr:uid="{00000000-0005-0000-0000-000021340000}"/>
    <cellStyle name="Normal 58 2 2 3 2 3" xfId="10291" xr:uid="{00000000-0005-0000-0000-000022340000}"/>
    <cellStyle name="Normal 58 2 2 3 2 4" xfId="14317" xr:uid="{00000000-0005-0000-0000-000023340000}"/>
    <cellStyle name="Normal 58 2 2 3 2 5" xfId="16156" xr:uid="{00000000-0005-0000-0000-000024340000}"/>
    <cellStyle name="Normal 58 2 2 3 2 6" xfId="17907" xr:uid="{00000000-0005-0000-0000-000025340000}"/>
    <cellStyle name="Normal 58 2 2 3 2 7" xfId="19811" xr:uid="{00000000-0005-0000-0000-000026340000}"/>
    <cellStyle name="Normal 58 2 2 3 2_5h_Finance" xfId="7166" xr:uid="{00000000-0005-0000-0000-000027340000}"/>
    <cellStyle name="Normal 58 2 2 3 3" xfId="3212" xr:uid="{00000000-0005-0000-0000-000028340000}"/>
    <cellStyle name="Normal 58 2 2 3 3 2" xfId="11379" xr:uid="{00000000-0005-0000-0000-000029340000}"/>
    <cellStyle name="Normal 58 2 2 3 3_5h_Finance" xfId="7168" xr:uid="{00000000-0005-0000-0000-00002A340000}"/>
    <cellStyle name="Normal 58 2 2 3 4" xfId="9475" xr:uid="{00000000-0005-0000-0000-00002B340000}"/>
    <cellStyle name="Normal 58 2 2 3 5" xfId="13498" xr:uid="{00000000-0005-0000-0000-00002C340000}"/>
    <cellStyle name="Normal 58 2 2 3 6" xfId="15336" xr:uid="{00000000-0005-0000-0000-00002D340000}"/>
    <cellStyle name="Normal 58 2 2 3 7" xfId="17091" xr:uid="{00000000-0005-0000-0000-00002E340000}"/>
    <cellStyle name="Normal 58 2 2 3 8" xfId="18995" xr:uid="{00000000-0005-0000-0000-00002F340000}"/>
    <cellStyle name="Normal 58 2 2 3_5h_Finance" xfId="7165" xr:uid="{00000000-0005-0000-0000-000030340000}"/>
    <cellStyle name="Normal 58 2 2 4" xfId="1573" xr:uid="{00000000-0005-0000-0000-000031340000}"/>
    <cellStyle name="Normal 58 2 2 4 2" xfId="3484" xr:uid="{00000000-0005-0000-0000-000032340000}"/>
    <cellStyle name="Normal 58 2 2 4 2 2" xfId="11651" xr:uid="{00000000-0005-0000-0000-000033340000}"/>
    <cellStyle name="Normal 58 2 2 4 2_5h_Finance" xfId="7170" xr:uid="{00000000-0005-0000-0000-000034340000}"/>
    <cellStyle name="Normal 58 2 2 4 3" xfId="9747" xr:uid="{00000000-0005-0000-0000-000035340000}"/>
    <cellStyle name="Normal 58 2 2 4 4" xfId="13770" xr:uid="{00000000-0005-0000-0000-000036340000}"/>
    <cellStyle name="Normal 58 2 2 4 5" xfId="15608" xr:uid="{00000000-0005-0000-0000-000037340000}"/>
    <cellStyle name="Normal 58 2 2 4 6" xfId="17363" xr:uid="{00000000-0005-0000-0000-000038340000}"/>
    <cellStyle name="Normal 58 2 2 4 7" xfId="19267" xr:uid="{00000000-0005-0000-0000-000039340000}"/>
    <cellStyle name="Normal 58 2 2 4_5h_Finance" xfId="7169" xr:uid="{00000000-0005-0000-0000-00003A340000}"/>
    <cellStyle name="Normal 58 2 2 5" xfId="2396" xr:uid="{00000000-0005-0000-0000-00003B340000}"/>
    <cellStyle name="Normal 58 2 2 5 2" xfId="4300" xr:uid="{00000000-0005-0000-0000-00003C340000}"/>
    <cellStyle name="Normal 58 2 2 5 2 2" xfId="12467" xr:uid="{00000000-0005-0000-0000-00003D340000}"/>
    <cellStyle name="Normal 58 2 2 5 2_5h_Finance" xfId="7172" xr:uid="{00000000-0005-0000-0000-00003E340000}"/>
    <cellStyle name="Normal 58 2 2 5 3" xfId="10563" xr:uid="{00000000-0005-0000-0000-00003F340000}"/>
    <cellStyle name="Normal 58 2 2 5 4" xfId="14589" xr:uid="{00000000-0005-0000-0000-000040340000}"/>
    <cellStyle name="Normal 58 2 2 5 5" xfId="16429" xr:uid="{00000000-0005-0000-0000-000041340000}"/>
    <cellStyle name="Normal 58 2 2 5 6" xfId="18179" xr:uid="{00000000-0005-0000-0000-000042340000}"/>
    <cellStyle name="Normal 58 2 2 5 7" xfId="20083" xr:uid="{00000000-0005-0000-0000-000043340000}"/>
    <cellStyle name="Normal 58 2 2 5_5h_Finance" xfId="7171" xr:uid="{00000000-0005-0000-0000-000044340000}"/>
    <cellStyle name="Normal 58 2 2 6" xfId="2668" xr:uid="{00000000-0005-0000-0000-000045340000}"/>
    <cellStyle name="Normal 58 2 2 6 2" xfId="10835" xr:uid="{00000000-0005-0000-0000-000046340000}"/>
    <cellStyle name="Normal 58 2 2 6_5h_Finance" xfId="7173" xr:uid="{00000000-0005-0000-0000-000047340000}"/>
    <cellStyle name="Normal 58 2 2 7" xfId="8931" xr:uid="{00000000-0005-0000-0000-000048340000}"/>
    <cellStyle name="Normal 58 2 2 8" xfId="12888" xr:uid="{00000000-0005-0000-0000-000049340000}"/>
    <cellStyle name="Normal 58 2 2 9" xfId="14774" xr:uid="{00000000-0005-0000-0000-00004A340000}"/>
    <cellStyle name="Normal 58 2 2_5h_Finance" xfId="7160" xr:uid="{00000000-0005-0000-0000-00004B340000}"/>
    <cellStyle name="Normal 58 2 3" xfId="893" xr:uid="{00000000-0005-0000-0000-00004C340000}"/>
    <cellStyle name="Normal 58 2 3 2" xfId="1715" xr:uid="{00000000-0005-0000-0000-00004D340000}"/>
    <cellStyle name="Normal 58 2 3 2 2" xfId="3620" xr:uid="{00000000-0005-0000-0000-00004E340000}"/>
    <cellStyle name="Normal 58 2 3 2 2 2" xfId="11787" xr:uid="{00000000-0005-0000-0000-00004F340000}"/>
    <cellStyle name="Normal 58 2 3 2 2_5h_Finance" xfId="7176" xr:uid="{00000000-0005-0000-0000-000050340000}"/>
    <cellStyle name="Normal 58 2 3 2 3" xfId="9883" xr:uid="{00000000-0005-0000-0000-000051340000}"/>
    <cellStyle name="Normal 58 2 3 2 4" xfId="13909" xr:uid="{00000000-0005-0000-0000-000052340000}"/>
    <cellStyle name="Normal 58 2 3 2 5" xfId="15748" xr:uid="{00000000-0005-0000-0000-000053340000}"/>
    <cellStyle name="Normal 58 2 3 2 6" xfId="17499" xr:uid="{00000000-0005-0000-0000-000054340000}"/>
    <cellStyle name="Normal 58 2 3 2 7" xfId="19403" xr:uid="{00000000-0005-0000-0000-000055340000}"/>
    <cellStyle name="Normal 58 2 3 2_5h_Finance" xfId="7175" xr:uid="{00000000-0005-0000-0000-000056340000}"/>
    <cellStyle name="Normal 58 2 3 3" xfId="2804" xr:uid="{00000000-0005-0000-0000-000057340000}"/>
    <cellStyle name="Normal 58 2 3 3 2" xfId="10971" xr:uid="{00000000-0005-0000-0000-000058340000}"/>
    <cellStyle name="Normal 58 2 3 3_5h_Finance" xfId="7177" xr:uid="{00000000-0005-0000-0000-000059340000}"/>
    <cellStyle name="Normal 58 2 3 4" xfId="9067" xr:uid="{00000000-0005-0000-0000-00005A340000}"/>
    <cellStyle name="Normal 58 2 3 5" xfId="13090" xr:uid="{00000000-0005-0000-0000-00005B340000}"/>
    <cellStyle name="Normal 58 2 3 6" xfId="14928" xr:uid="{00000000-0005-0000-0000-00005C340000}"/>
    <cellStyle name="Normal 58 2 3 7" xfId="16683" xr:uid="{00000000-0005-0000-0000-00005D340000}"/>
    <cellStyle name="Normal 58 2 3 8" xfId="18587" xr:uid="{00000000-0005-0000-0000-00005E340000}"/>
    <cellStyle name="Normal 58 2 3_5h_Finance" xfId="7174" xr:uid="{00000000-0005-0000-0000-00005F340000}"/>
    <cellStyle name="Normal 58 2 4" xfId="1165" xr:uid="{00000000-0005-0000-0000-000060340000}"/>
    <cellStyle name="Normal 58 2 4 2" xfId="1987" xr:uid="{00000000-0005-0000-0000-000061340000}"/>
    <cellStyle name="Normal 58 2 4 2 2" xfId="3892" xr:uid="{00000000-0005-0000-0000-000062340000}"/>
    <cellStyle name="Normal 58 2 4 2 2 2" xfId="12059" xr:uid="{00000000-0005-0000-0000-000063340000}"/>
    <cellStyle name="Normal 58 2 4 2 2_5h_Finance" xfId="7180" xr:uid="{00000000-0005-0000-0000-000064340000}"/>
    <cellStyle name="Normal 58 2 4 2 3" xfId="10155" xr:uid="{00000000-0005-0000-0000-000065340000}"/>
    <cellStyle name="Normal 58 2 4 2 4" xfId="14181" xr:uid="{00000000-0005-0000-0000-000066340000}"/>
    <cellStyle name="Normal 58 2 4 2 5" xfId="16020" xr:uid="{00000000-0005-0000-0000-000067340000}"/>
    <cellStyle name="Normal 58 2 4 2 6" xfId="17771" xr:uid="{00000000-0005-0000-0000-000068340000}"/>
    <cellStyle name="Normal 58 2 4 2 7" xfId="19675" xr:uid="{00000000-0005-0000-0000-000069340000}"/>
    <cellStyle name="Normal 58 2 4 2_5h_Finance" xfId="7179" xr:uid="{00000000-0005-0000-0000-00006A340000}"/>
    <cellStyle name="Normal 58 2 4 3" xfId="3076" xr:uid="{00000000-0005-0000-0000-00006B340000}"/>
    <cellStyle name="Normal 58 2 4 3 2" xfId="11243" xr:uid="{00000000-0005-0000-0000-00006C340000}"/>
    <cellStyle name="Normal 58 2 4 3_5h_Finance" xfId="7181" xr:uid="{00000000-0005-0000-0000-00006D340000}"/>
    <cellStyle name="Normal 58 2 4 4" xfId="9339" xr:uid="{00000000-0005-0000-0000-00006E340000}"/>
    <cellStyle name="Normal 58 2 4 5" xfId="13362" xr:uid="{00000000-0005-0000-0000-00006F340000}"/>
    <cellStyle name="Normal 58 2 4 6" xfId="15200" xr:uid="{00000000-0005-0000-0000-000070340000}"/>
    <cellStyle name="Normal 58 2 4 7" xfId="16955" xr:uid="{00000000-0005-0000-0000-000071340000}"/>
    <cellStyle name="Normal 58 2 4 8" xfId="18859" xr:uid="{00000000-0005-0000-0000-000072340000}"/>
    <cellStyle name="Normal 58 2 4_5h_Finance" xfId="7178" xr:uid="{00000000-0005-0000-0000-000073340000}"/>
    <cellStyle name="Normal 58 2 5" xfId="1437" xr:uid="{00000000-0005-0000-0000-000074340000}"/>
    <cellStyle name="Normal 58 2 5 2" xfId="3348" xr:uid="{00000000-0005-0000-0000-000075340000}"/>
    <cellStyle name="Normal 58 2 5 2 2" xfId="11515" xr:uid="{00000000-0005-0000-0000-000076340000}"/>
    <cellStyle name="Normal 58 2 5 2_5h_Finance" xfId="7183" xr:uid="{00000000-0005-0000-0000-000077340000}"/>
    <cellStyle name="Normal 58 2 5 3" xfId="9611" xr:uid="{00000000-0005-0000-0000-000078340000}"/>
    <cellStyle name="Normal 58 2 5 4" xfId="13634" xr:uid="{00000000-0005-0000-0000-000079340000}"/>
    <cellStyle name="Normal 58 2 5 5" xfId="15472" xr:uid="{00000000-0005-0000-0000-00007A340000}"/>
    <cellStyle name="Normal 58 2 5 6" xfId="17227" xr:uid="{00000000-0005-0000-0000-00007B340000}"/>
    <cellStyle name="Normal 58 2 5 7" xfId="19131" xr:uid="{00000000-0005-0000-0000-00007C340000}"/>
    <cellStyle name="Normal 58 2 5_5h_Finance" xfId="7182" xr:uid="{00000000-0005-0000-0000-00007D340000}"/>
    <cellStyle name="Normal 58 2 6" xfId="2260" xr:uid="{00000000-0005-0000-0000-00007E340000}"/>
    <cellStyle name="Normal 58 2 6 2" xfId="4164" xr:uid="{00000000-0005-0000-0000-00007F340000}"/>
    <cellStyle name="Normal 58 2 6 2 2" xfId="12331" xr:uid="{00000000-0005-0000-0000-000080340000}"/>
    <cellStyle name="Normal 58 2 6 2_5h_Finance" xfId="7185" xr:uid="{00000000-0005-0000-0000-000081340000}"/>
    <cellStyle name="Normal 58 2 6 3" xfId="10427" xr:uid="{00000000-0005-0000-0000-000082340000}"/>
    <cellStyle name="Normal 58 2 6 4" xfId="14453" xr:uid="{00000000-0005-0000-0000-000083340000}"/>
    <cellStyle name="Normal 58 2 6 5" xfId="16293" xr:uid="{00000000-0005-0000-0000-000084340000}"/>
    <cellStyle name="Normal 58 2 6 6" xfId="18043" xr:uid="{00000000-0005-0000-0000-000085340000}"/>
    <cellStyle name="Normal 58 2 6 7" xfId="19947" xr:uid="{00000000-0005-0000-0000-000086340000}"/>
    <cellStyle name="Normal 58 2 6_5h_Finance" xfId="7184" xr:uid="{00000000-0005-0000-0000-000087340000}"/>
    <cellStyle name="Normal 58 2 7" xfId="544" xr:uid="{00000000-0005-0000-0000-000088340000}"/>
    <cellStyle name="Normal 58 2 7 2" xfId="8795" xr:uid="{00000000-0005-0000-0000-000089340000}"/>
    <cellStyle name="Normal 58 2 7_5h_Finance" xfId="7186" xr:uid="{00000000-0005-0000-0000-00008A340000}"/>
    <cellStyle name="Normal 58 2 8" xfId="2532" xr:uid="{00000000-0005-0000-0000-00008B340000}"/>
    <cellStyle name="Normal 58 2 8 2" xfId="10699" xr:uid="{00000000-0005-0000-0000-00008C340000}"/>
    <cellStyle name="Normal 58 2 8_5h_Finance" xfId="7187" xr:uid="{00000000-0005-0000-0000-00008D340000}"/>
    <cellStyle name="Normal 58 2 9" xfId="4436" xr:uid="{00000000-0005-0000-0000-00008E340000}"/>
    <cellStyle name="Normal 58 2 9 2" xfId="12603" xr:uid="{00000000-0005-0000-0000-00008F340000}"/>
    <cellStyle name="Normal 58 2 9_5h_Finance" xfId="7188" xr:uid="{00000000-0005-0000-0000-000090340000}"/>
    <cellStyle name="Normal 58 2_5h_Finance" xfId="7159" xr:uid="{00000000-0005-0000-0000-000091340000}"/>
    <cellStyle name="Normal 58 3" xfId="201" xr:uid="{00000000-0005-0000-0000-000092340000}"/>
    <cellStyle name="Normal 58 3 10" xfId="16479" xr:uid="{00000000-0005-0000-0000-000093340000}"/>
    <cellStyle name="Normal 58 3 11" xfId="18383" xr:uid="{00000000-0005-0000-0000-000094340000}"/>
    <cellStyle name="Normal 58 3 12" xfId="612" xr:uid="{00000000-0005-0000-0000-000095340000}"/>
    <cellStyle name="Normal 58 3 2" xfId="961" xr:uid="{00000000-0005-0000-0000-000096340000}"/>
    <cellStyle name="Normal 58 3 2 2" xfId="1783" xr:uid="{00000000-0005-0000-0000-000097340000}"/>
    <cellStyle name="Normal 58 3 2 2 2" xfId="3688" xr:uid="{00000000-0005-0000-0000-000098340000}"/>
    <cellStyle name="Normal 58 3 2 2 2 2" xfId="11855" xr:uid="{00000000-0005-0000-0000-000099340000}"/>
    <cellStyle name="Normal 58 3 2 2 2_5h_Finance" xfId="7192" xr:uid="{00000000-0005-0000-0000-00009A340000}"/>
    <cellStyle name="Normal 58 3 2 2 3" xfId="9951" xr:uid="{00000000-0005-0000-0000-00009B340000}"/>
    <cellStyle name="Normal 58 3 2 2 4" xfId="13977" xr:uid="{00000000-0005-0000-0000-00009C340000}"/>
    <cellStyle name="Normal 58 3 2 2 5" xfId="15816" xr:uid="{00000000-0005-0000-0000-00009D340000}"/>
    <cellStyle name="Normal 58 3 2 2 6" xfId="17567" xr:uid="{00000000-0005-0000-0000-00009E340000}"/>
    <cellStyle name="Normal 58 3 2 2 7" xfId="19471" xr:uid="{00000000-0005-0000-0000-00009F340000}"/>
    <cellStyle name="Normal 58 3 2 2_5h_Finance" xfId="7191" xr:uid="{00000000-0005-0000-0000-0000A0340000}"/>
    <cellStyle name="Normal 58 3 2 3" xfId="2872" xr:uid="{00000000-0005-0000-0000-0000A1340000}"/>
    <cellStyle name="Normal 58 3 2 3 2" xfId="11039" xr:uid="{00000000-0005-0000-0000-0000A2340000}"/>
    <cellStyle name="Normal 58 3 2 3_5h_Finance" xfId="7193" xr:uid="{00000000-0005-0000-0000-0000A3340000}"/>
    <cellStyle name="Normal 58 3 2 4" xfId="9135" xr:uid="{00000000-0005-0000-0000-0000A4340000}"/>
    <cellStyle name="Normal 58 3 2 5" xfId="13158" xr:uid="{00000000-0005-0000-0000-0000A5340000}"/>
    <cellStyle name="Normal 58 3 2 6" xfId="14996" xr:uid="{00000000-0005-0000-0000-0000A6340000}"/>
    <cellStyle name="Normal 58 3 2 7" xfId="16751" xr:uid="{00000000-0005-0000-0000-0000A7340000}"/>
    <cellStyle name="Normal 58 3 2 8" xfId="18655" xr:uid="{00000000-0005-0000-0000-0000A8340000}"/>
    <cellStyle name="Normal 58 3 2_5h_Finance" xfId="7190" xr:uid="{00000000-0005-0000-0000-0000A9340000}"/>
    <cellStyle name="Normal 58 3 3" xfId="1233" xr:uid="{00000000-0005-0000-0000-0000AA340000}"/>
    <cellStyle name="Normal 58 3 3 2" xfId="2055" xr:uid="{00000000-0005-0000-0000-0000AB340000}"/>
    <cellStyle name="Normal 58 3 3 2 2" xfId="3960" xr:uid="{00000000-0005-0000-0000-0000AC340000}"/>
    <cellStyle name="Normal 58 3 3 2 2 2" xfId="12127" xr:uid="{00000000-0005-0000-0000-0000AD340000}"/>
    <cellStyle name="Normal 58 3 3 2 2_5h_Finance" xfId="7196" xr:uid="{00000000-0005-0000-0000-0000AE340000}"/>
    <cellStyle name="Normal 58 3 3 2 3" xfId="10223" xr:uid="{00000000-0005-0000-0000-0000AF340000}"/>
    <cellStyle name="Normal 58 3 3 2 4" xfId="14249" xr:uid="{00000000-0005-0000-0000-0000B0340000}"/>
    <cellStyle name="Normal 58 3 3 2 5" xfId="16088" xr:uid="{00000000-0005-0000-0000-0000B1340000}"/>
    <cellStyle name="Normal 58 3 3 2 6" xfId="17839" xr:uid="{00000000-0005-0000-0000-0000B2340000}"/>
    <cellStyle name="Normal 58 3 3 2 7" xfId="19743" xr:uid="{00000000-0005-0000-0000-0000B3340000}"/>
    <cellStyle name="Normal 58 3 3 2_5h_Finance" xfId="7195" xr:uid="{00000000-0005-0000-0000-0000B4340000}"/>
    <cellStyle name="Normal 58 3 3 3" xfId="3144" xr:uid="{00000000-0005-0000-0000-0000B5340000}"/>
    <cellStyle name="Normal 58 3 3 3 2" xfId="11311" xr:uid="{00000000-0005-0000-0000-0000B6340000}"/>
    <cellStyle name="Normal 58 3 3 3_5h_Finance" xfId="7197" xr:uid="{00000000-0005-0000-0000-0000B7340000}"/>
    <cellStyle name="Normal 58 3 3 4" xfId="9407" xr:uid="{00000000-0005-0000-0000-0000B8340000}"/>
    <cellStyle name="Normal 58 3 3 5" xfId="13430" xr:uid="{00000000-0005-0000-0000-0000B9340000}"/>
    <cellStyle name="Normal 58 3 3 6" xfId="15268" xr:uid="{00000000-0005-0000-0000-0000BA340000}"/>
    <cellStyle name="Normal 58 3 3 7" xfId="17023" xr:uid="{00000000-0005-0000-0000-0000BB340000}"/>
    <cellStyle name="Normal 58 3 3 8" xfId="18927" xr:uid="{00000000-0005-0000-0000-0000BC340000}"/>
    <cellStyle name="Normal 58 3 3_5h_Finance" xfId="7194" xr:uid="{00000000-0005-0000-0000-0000BD340000}"/>
    <cellStyle name="Normal 58 3 4" xfId="1505" xr:uid="{00000000-0005-0000-0000-0000BE340000}"/>
    <cellStyle name="Normal 58 3 4 2" xfId="3416" xr:uid="{00000000-0005-0000-0000-0000BF340000}"/>
    <cellStyle name="Normal 58 3 4 2 2" xfId="11583" xr:uid="{00000000-0005-0000-0000-0000C0340000}"/>
    <cellStyle name="Normal 58 3 4 2_5h_Finance" xfId="7199" xr:uid="{00000000-0005-0000-0000-0000C1340000}"/>
    <cellStyle name="Normal 58 3 4 3" xfId="9679" xr:uid="{00000000-0005-0000-0000-0000C2340000}"/>
    <cellStyle name="Normal 58 3 4 4" xfId="13702" xr:uid="{00000000-0005-0000-0000-0000C3340000}"/>
    <cellStyle name="Normal 58 3 4 5" xfId="15540" xr:uid="{00000000-0005-0000-0000-0000C4340000}"/>
    <cellStyle name="Normal 58 3 4 6" xfId="17295" xr:uid="{00000000-0005-0000-0000-0000C5340000}"/>
    <cellStyle name="Normal 58 3 4 7" xfId="19199" xr:uid="{00000000-0005-0000-0000-0000C6340000}"/>
    <cellStyle name="Normal 58 3 4_5h_Finance" xfId="7198" xr:uid="{00000000-0005-0000-0000-0000C7340000}"/>
    <cellStyle name="Normal 58 3 5" xfId="2328" xr:uid="{00000000-0005-0000-0000-0000C8340000}"/>
    <cellStyle name="Normal 58 3 5 2" xfId="4232" xr:uid="{00000000-0005-0000-0000-0000C9340000}"/>
    <cellStyle name="Normal 58 3 5 2 2" xfId="12399" xr:uid="{00000000-0005-0000-0000-0000CA340000}"/>
    <cellStyle name="Normal 58 3 5 2_5h_Finance" xfId="7201" xr:uid="{00000000-0005-0000-0000-0000CB340000}"/>
    <cellStyle name="Normal 58 3 5 3" xfId="10495" xr:uid="{00000000-0005-0000-0000-0000CC340000}"/>
    <cellStyle name="Normal 58 3 5 4" xfId="14521" xr:uid="{00000000-0005-0000-0000-0000CD340000}"/>
    <cellStyle name="Normal 58 3 5 5" xfId="16361" xr:uid="{00000000-0005-0000-0000-0000CE340000}"/>
    <cellStyle name="Normal 58 3 5 6" xfId="18111" xr:uid="{00000000-0005-0000-0000-0000CF340000}"/>
    <cellStyle name="Normal 58 3 5 7" xfId="20015" xr:uid="{00000000-0005-0000-0000-0000D0340000}"/>
    <cellStyle name="Normal 58 3 5_5h_Finance" xfId="7200" xr:uid="{00000000-0005-0000-0000-0000D1340000}"/>
    <cellStyle name="Normal 58 3 6" xfId="2600" xr:uid="{00000000-0005-0000-0000-0000D2340000}"/>
    <cellStyle name="Normal 58 3 6 2" xfId="10767" xr:uid="{00000000-0005-0000-0000-0000D3340000}"/>
    <cellStyle name="Normal 58 3 6_5h_Finance" xfId="7202" xr:uid="{00000000-0005-0000-0000-0000D4340000}"/>
    <cellStyle name="Normal 58 3 7" xfId="8863" xr:uid="{00000000-0005-0000-0000-0000D5340000}"/>
    <cellStyle name="Normal 58 3 8" xfId="12820" xr:uid="{00000000-0005-0000-0000-0000D6340000}"/>
    <cellStyle name="Normal 58 3 9" xfId="14706" xr:uid="{00000000-0005-0000-0000-0000D7340000}"/>
    <cellStyle name="Normal 58 3_5h_Finance" xfId="7189" xr:uid="{00000000-0005-0000-0000-0000D8340000}"/>
    <cellStyle name="Normal 58 4" xfId="825" xr:uid="{00000000-0005-0000-0000-0000D9340000}"/>
    <cellStyle name="Normal 58 4 2" xfId="1647" xr:uid="{00000000-0005-0000-0000-0000DA340000}"/>
    <cellStyle name="Normal 58 4 2 2" xfId="3552" xr:uid="{00000000-0005-0000-0000-0000DB340000}"/>
    <cellStyle name="Normal 58 4 2 2 2" xfId="11719" xr:uid="{00000000-0005-0000-0000-0000DC340000}"/>
    <cellStyle name="Normal 58 4 2 2_5h_Finance" xfId="7205" xr:uid="{00000000-0005-0000-0000-0000DD340000}"/>
    <cellStyle name="Normal 58 4 2 3" xfId="9815" xr:uid="{00000000-0005-0000-0000-0000DE340000}"/>
    <cellStyle name="Normal 58 4 2 4" xfId="13841" xr:uid="{00000000-0005-0000-0000-0000DF340000}"/>
    <cellStyle name="Normal 58 4 2 5" xfId="15680" xr:uid="{00000000-0005-0000-0000-0000E0340000}"/>
    <cellStyle name="Normal 58 4 2 6" xfId="17431" xr:uid="{00000000-0005-0000-0000-0000E1340000}"/>
    <cellStyle name="Normal 58 4 2 7" xfId="19335" xr:uid="{00000000-0005-0000-0000-0000E2340000}"/>
    <cellStyle name="Normal 58 4 2_5h_Finance" xfId="7204" xr:uid="{00000000-0005-0000-0000-0000E3340000}"/>
    <cellStyle name="Normal 58 4 3" xfId="2736" xr:uid="{00000000-0005-0000-0000-0000E4340000}"/>
    <cellStyle name="Normal 58 4 3 2" xfId="10903" xr:uid="{00000000-0005-0000-0000-0000E5340000}"/>
    <cellStyle name="Normal 58 4 3_5h_Finance" xfId="7206" xr:uid="{00000000-0005-0000-0000-0000E6340000}"/>
    <cellStyle name="Normal 58 4 4" xfId="8999" xr:uid="{00000000-0005-0000-0000-0000E7340000}"/>
    <cellStyle name="Normal 58 4 5" xfId="13022" xr:uid="{00000000-0005-0000-0000-0000E8340000}"/>
    <cellStyle name="Normal 58 4 6" xfId="14860" xr:uid="{00000000-0005-0000-0000-0000E9340000}"/>
    <cellStyle name="Normal 58 4 7" xfId="16615" xr:uid="{00000000-0005-0000-0000-0000EA340000}"/>
    <cellStyle name="Normal 58 4 8" xfId="18519" xr:uid="{00000000-0005-0000-0000-0000EB340000}"/>
    <cellStyle name="Normal 58 4_5h_Finance" xfId="7203" xr:uid="{00000000-0005-0000-0000-0000EC340000}"/>
    <cellStyle name="Normal 58 5" xfId="1097" xr:uid="{00000000-0005-0000-0000-0000ED340000}"/>
    <cellStyle name="Normal 58 5 2" xfId="1919" xr:uid="{00000000-0005-0000-0000-0000EE340000}"/>
    <cellStyle name="Normal 58 5 2 2" xfId="3824" xr:uid="{00000000-0005-0000-0000-0000EF340000}"/>
    <cellStyle name="Normal 58 5 2 2 2" xfId="11991" xr:uid="{00000000-0005-0000-0000-0000F0340000}"/>
    <cellStyle name="Normal 58 5 2 2_5h_Finance" xfId="7209" xr:uid="{00000000-0005-0000-0000-0000F1340000}"/>
    <cellStyle name="Normal 58 5 2 3" xfId="10087" xr:uid="{00000000-0005-0000-0000-0000F2340000}"/>
    <cellStyle name="Normal 58 5 2 4" xfId="14113" xr:uid="{00000000-0005-0000-0000-0000F3340000}"/>
    <cellStyle name="Normal 58 5 2 5" xfId="15952" xr:uid="{00000000-0005-0000-0000-0000F4340000}"/>
    <cellStyle name="Normal 58 5 2 6" xfId="17703" xr:uid="{00000000-0005-0000-0000-0000F5340000}"/>
    <cellStyle name="Normal 58 5 2 7" xfId="19607" xr:uid="{00000000-0005-0000-0000-0000F6340000}"/>
    <cellStyle name="Normal 58 5 2_5h_Finance" xfId="7208" xr:uid="{00000000-0005-0000-0000-0000F7340000}"/>
    <cellStyle name="Normal 58 5 3" xfId="3008" xr:uid="{00000000-0005-0000-0000-0000F8340000}"/>
    <cellStyle name="Normal 58 5 3 2" xfId="11175" xr:uid="{00000000-0005-0000-0000-0000F9340000}"/>
    <cellStyle name="Normal 58 5 3_5h_Finance" xfId="7210" xr:uid="{00000000-0005-0000-0000-0000FA340000}"/>
    <cellStyle name="Normal 58 5 4" xfId="9271" xr:uid="{00000000-0005-0000-0000-0000FB340000}"/>
    <cellStyle name="Normal 58 5 5" xfId="13294" xr:uid="{00000000-0005-0000-0000-0000FC340000}"/>
    <cellStyle name="Normal 58 5 6" xfId="15132" xr:uid="{00000000-0005-0000-0000-0000FD340000}"/>
    <cellStyle name="Normal 58 5 7" xfId="16887" xr:uid="{00000000-0005-0000-0000-0000FE340000}"/>
    <cellStyle name="Normal 58 5 8" xfId="18791" xr:uid="{00000000-0005-0000-0000-0000FF340000}"/>
    <cellStyle name="Normal 58 5_5h_Finance" xfId="7207" xr:uid="{00000000-0005-0000-0000-000000350000}"/>
    <cellStyle name="Normal 58 6" xfId="1369" xr:uid="{00000000-0005-0000-0000-000001350000}"/>
    <cellStyle name="Normal 58 6 2" xfId="3280" xr:uid="{00000000-0005-0000-0000-000002350000}"/>
    <cellStyle name="Normal 58 6 2 2" xfId="11447" xr:uid="{00000000-0005-0000-0000-000003350000}"/>
    <cellStyle name="Normal 58 6 2_5h_Finance" xfId="7212" xr:uid="{00000000-0005-0000-0000-000004350000}"/>
    <cellStyle name="Normal 58 6 3" xfId="9543" xr:uid="{00000000-0005-0000-0000-000005350000}"/>
    <cellStyle name="Normal 58 6 4" xfId="13566" xr:uid="{00000000-0005-0000-0000-000006350000}"/>
    <cellStyle name="Normal 58 6 5" xfId="15404" xr:uid="{00000000-0005-0000-0000-000007350000}"/>
    <cellStyle name="Normal 58 6 6" xfId="17159" xr:uid="{00000000-0005-0000-0000-000008350000}"/>
    <cellStyle name="Normal 58 6 7" xfId="19063" xr:uid="{00000000-0005-0000-0000-000009350000}"/>
    <cellStyle name="Normal 58 6_5h_Finance" xfId="7211" xr:uid="{00000000-0005-0000-0000-00000A350000}"/>
    <cellStyle name="Normal 58 7" xfId="2192" xr:uid="{00000000-0005-0000-0000-00000B350000}"/>
    <cellStyle name="Normal 58 7 2" xfId="4096" xr:uid="{00000000-0005-0000-0000-00000C350000}"/>
    <cellStyle name="Normal 58 7 2 2" xfId="12263" xr:uid="{00000000-0005-0000-0000-00000D350000}"/>
    <cellStyle name="Normal 58 7 2_5h_Finance" xfId="7214" xr:uid="{00000000-0005-0000-0000-00000E350000}"/>
    <cellStyle name="Normal 58 7 3" xfId="10359" xr:uid="{00000000-0005-0000-0000-00000F350000}"/>
    <cellStyle name="Normal 58 7 4" xfId="14385" xr:uid="{00000000-0005-0000-0000-000010350000}"/>
    <cellStyle name="Normal 58 7 5" xfId="16225" xr:uid="{00000000-0005-0000-0000-000011350000}"/>
    <cellStyle name="Normal 58 7 6" xfId="17975" xr:uid="{00000000-0005-0000-0000-000012350000}"/>
    <cellStyle name="Normal 58 7 7" xfId="19879" xr:uid="{00000000-0005-0000-0000-000013350000}"/>
    <cellStyle name="Normal 58 7_5h_Finance" xfId="7213" xr:uid="{00000000-0005-0000-0000-000014350000}"/>
    <cellStyle name="Normal 58 8" xfId="476" xr:uid="{00000000-0005-0000-0000-000015350000}"/>
    <cellStyle name="Normal 58 8 2" xfId="8727" xr:uid="{00000000-0005-0000-0000-000016350000}"/>
    <cellStyle name="Normal 58 8_5h_Finance" xfId="7215" xr:uid="{00000000-0005-0000-0000-000017350000}"/>
    <cellStyle name="Normal 58 9" xfId="2464" xr:uid="{00000000-0005-0000-0000-000018350000}"/>
    <cellStyle name="Normal 58 9 2" xfId="10631" xr:uid="{00000000-0005-0000-0000-000019350000}"/>
    <cellStyle name="Normal 58 9_5h_Finance" xfId="7216" xr:uid="{00000000-0005-0000-0000-00001A350000}"/>
    <cellStyle name="Normal 58_5h_Finance" xfId="7157" xr:uid="{00000000-0005-0000-0000-00001B350000}"/>
    <cellStyle name="Normal 59" xfId="66" xr:uid="{00000000-0005-0000-0000-00001C350000}"/>
    <cellStyle name="Normal 59 10" xfId="4369" xr:uid="{00000000-0005-0000-0000-00001D350000}"/>
    <cellStyle name="Normal 59 10 2" xfId="12536" xr:uid="{00000000-0005-0000-0000-00001E350000}"/>
    <cellStyle name="Normal 59 10_5h_Finance" xfId="7218" xr:uid="{00000000-0005-0000-0000-00001F350000}"/>
    <cellStyle name="Normal 59 11" xfId="8592" xr:uid="{00000000-0005-0000-0000-000020350000}"/>
    <cellStyle name="Normal 59 12" xfId="12684" xr:uid="{00000000-0005-0000-0000-000021350000}"/>
    <cellStyle name="Normal 59 13" xfId="12944" xr:uid="{00000000-0005-0000-0000-000022350000}"/>
    <cellStyle name="Normal 59 14" xfId="14622" xr:uid="{00000000-0005-0000-0000-000023350000}"/>
    <cellStyle name="Normal 59 15" xfId="18248" xr:uid="{00000000-0005-0000-0000-000024350000}"/>
    <cellStyle name="Normal 59 16" xfId="338" xr:uid="{00000000-0005-0000-0000-000025350000}"/>
    <cellStyle name="Normal 59 2" xfId="134" xr:uid="{00000000-0005-0000-0000-000026350000}"/>
    <cellStyle name="Normal 59 2 10" xfId="8660" xr:uid="{00000000-0005-0000-0000-000027350000}"/>
    <cellStyle name="Normal 59 2 11" xfId="12752" xr:uid="{00000000-0005-0000-0000-000028350000}"/>
    <cellStyle name="Normal 59 2 12" xfId="18316" xr:uid="{00000000-0005-0000-0000-000029350000}"/>
    <cellStyle name="Normal 59 2 13" xfId="407" xr:uid="{00000000-0005-0000-0000-00002A350000}"/>
    <cellStyle name="Normal 59 2 2" xfId="270" xr:uid="{00000000-0005-0000-0000-00002B350000}"/>
    <cellStyle name="Normal 59 2 2 10" xfId="16548" xr:uid="{00000000-0005-0000-0000-00002C350000}"/>
    <cellStyle name="Normal 59 2 2 11" xfId="18452" xr:uid="{00000000-0005-0000-0000-00002D350000}"/>
    <cellStyle name="Normal 59 2 2 12" xfId="681" xr:uid="{00000000-0005-0000-0000-00002E350000}"/>
    <cellStyle name="Normal 59 2 2 2" xfId="1030" xr:uid="{00000000-0005-0000-0000-00002F350000}"/>
    <cellStyle name="Normal 59 2 2 2 2" xfId="1852" xr:uid="{00000000-0005-0000-0000-000030350000}"/>
    <cellStyle name="Normal 59 2 2 2 2 2" xfId="3757" xr:uid="{00000000-0005-0000-0000-000031350000}"/>
    <cellStyle name="Normal 59 2 2 2 2 2 2" xfId="11924" xr:uid="{00000000-0005-0000-0000-000032350000}"/>
    <cellStyle name="Normal 59 2 2 2 2 2_5h_Finance" xfId="7223" xr:uid="{00000000-0005-0000-0000-000033350000}"/>
    <cellStyle name="Normal 59 2 2 2 2 3" xfId="10020" xr:uid="{00000000-0005-0000-0000-000034350000}"/>
    <cellStyle name="Normal 59 2 2 2 2 4" xfId="14046" xr:uid="{00000000-0005-0000-0000-000035350000}"/>
    <cellStyle name="Normal 59 2 2 2 2 5" xfId="15885" xr:uid="{00000000-0005-0000-0000-000036350000}"/>
    <cellStyle name="Normal 59 2 2 2 2 6" xfId="17636" xr:uid="{00000000-0005-0000-0000-000037350000}"/>
    <cellStyle name="Normal 59 2 2 2 2 7" xfId="19540" xr:uid="{00000000-0005-0000-0000-000038350000}"/>
    <cellStyle name="Normal 59 2 2 2 2_5h_Finance" xfId="7222" xr:uid="{00000000-0005-0000-0000-000039350000}"/>
    <cellStyle name="Normal 59 2 2 2 3" xfId="2941" xr:uid="{00000000-0005-0000-0000-00003A350000}"/>
    <cellStyle name="Normal 59 2 2 2 3 2" xfId="11108" xr:uid="{00000000-0005-0000-0000-00003B350000}"/>
    <cellStyle name="Normal 59 2 2 2 3_5h_Finance" xfId="7224" xr:uid="{00000000-0005-0000-0000-00003C350000}"/>
    <cellStyle name="Normal 59 2 2 2 4" xfId="9204" xr:uid="{00000000-0005-0000-0000-00003D350000}"/>
    <cellStyle name="Normal 59 2 2 2 5" xfId="13227" xr:uid="{00000000-0005-0000-0000-00003E350000}"/>
    <cellStyle name="Normal 59 2 2 2 6" xfId="15065" xr:uid="{00000000-0005-0000-0000-00003F350000}"/>
    <cellStyle name="Normal 59 2 2 2 7" xfId="16820" xr:uid="{00000000-0005-0000-0000-000040350000}"/>
    <cellStyle name="Normal 59 2 2 2 8" xfId="18724" xr:uid="{00000000-0005-0000-0000-000041350000}"/>
    <cellStyle name="Normal 59 2 2 2_5h_Finance" xfId="7221" xr:uid="{00000000-0005-0000-0000-000042350000}"/>
    <cellStyle name="Normal 59 2 2 3" xfId="1302" xr:uid="{00000000-0005-0000-0000-000043350000}"/>
    <cellStyle name="Normal 59 2 2 3 2" xfId="2124" xr:uid="{00000000-0005-0000-0000-000044350000}"/>
    <cellStyle name="Normal 59 2 2 3 2 2" xfId="4029" xr:uid="{00000000-0005-0000-0000-000045350000}"/>
    <cellStyle name="Normal 59 2 2 3 2 2 2" xfId="12196" xr:uid="{00000000-0005-0000-0000-000046350000}"/>
    <cellStyle name="Normal 59 2 2 3 2 2_5h_Finance" xfId="7227" xr:uid="{00000000-0005-0000-0000-000047350000}"/>
    <cellStyle name="Normal 59 2 2 3 2 3" xfId="10292" xr:uid="{00000000-0005-0000-0000-000048350000}"/>
    <cellStyle name="Normal 59 2 2 3 2 4" xfId="14318" xr:uid="{00000000-0005-0000-0000-000049350000}"/>
    <cellStyle name="Normal 59 2 2 3 2 5" xfId="16157" xr:uid="{00000000-0005-0000-0000-00004A350000}"/>
    <cellStyle name="Normal 59 2 2 3 2 6" xfId="17908" xr:uid="{00000000-0005-0000-0000-00004B350000}"/>
    <cellStyle name="Normal 59 2 2 3 2 7" xfId="19812" xr:uid="{00000000-0005-0000-0000-00004C350000}"/>
    <cellStyle name="Normal 59 2 2 3 2_5h_Finance" xfId="7226" xr:uid="{00000000-0005-0000-0000-00004D350000}"/>
    <cellStyle name="Normal 59 2 2 3 3" xfId="3213" xr:uid="{00000000-0005-0000-0000-00004E350000}"/>
    <cellStyle name="Normal 59 2 2 3 3 2" xfId="11380" xr:uid="{00000000-0005-0000-0000-00004F350000}"/>
    <cellStyle name="Normal 59 2 2 3 3_5h_Finance" xfId="7228" xr:uid="{00000000-0005-0000-0000-000050350000}"/>
    <cellStyle name="Normal 59 2 2 3 4" xfId="9476" xr:uid="{00000000-0005-0000-0000-000051350000}"/>
    <cellStyle name="Normal 59 2 2 3 5" xfId="13499" xr:uid="{00000000-0005-0000-0000-000052350000}"/>
    <cellStyle name="Normal 59 2 2 3 6" xfId="15337" xr:uid="{00000000-0005-0000-0000-000053350000}"/>
    <cellStyle name="Normal 59 2 2 3 7" xfId="17092" xr:uid="{00000000-0005-0000-0000-000054350000}"/>
    <cellStyle name="Normal 59 2 2 3 8" xfId="18996" xr:uid="{00000000-0005-0000-0000-000055350000}"/>
    <cellStyle name="Normal 59 2 2 3_5h_Finance" xfId="7225" xr:uid="{00000000-0005-0000-0000-000056350000}"/>
    <cellStyle name="Normal 59 2 2 4" xfId="1574" xr:uid="{00000000-0005-0000-0000-000057350000}"/>
    <cellStyle name="Normal 59 2 2 4 2" xfId="3485" xr:uid="{00000000-0005-0000-0000-000058350000}"/>
    <cellStyle name="Normal 59 2 2 4 2 2" xfId="11652" xr:uid="{00000000-0005-0000-0000-000059350000}"/>
    <cellStyle name="Normal 59 2 2 4 2_5h_Finance" xfId="7230" xr:uid="{00000000-0005-0000-0000-00005A350000}"/>
    <cellStyle name="Normal 59 2 2 4 3" xfId="9748" xr:uid="{00000000-0005-0000-0000-00005B350000}"/>
    <cellStyle name="Normal 59 2 2 4 4" xfId="13771" xr:uid="{00000000-0005-0000-0000-00005C350000}"/>
    <cellStyle name="Normal 59 2 2 4 5" xfId="15609" xr:uid="{00000000-0005-0000-0000-00005D350000}"/>
    <cellStyle name="Normal 59 2 2 4 6" xfId="17364" xr:uid="{00000000-0005-0000-0000-00005E350000}"/>
    <cellStyle name="Normal 59 2 2 4 7" xfId="19268" xr:uid="{00000000-0005-0000-0000-00005F350000}"/>
    <cellStyle name="Normal 59 2 2 4_5h_Finance" xfId="7229" xr:uid="{00000000-0005-0000-0000-000060350000}"/>
    <cellStyle name="Normal 59 2 2 5" xfId="2397" xr:uid="{00000000-0005-0000-0000-000061350000}"/>
    <cellStyle name="Normal 59 2 2 5 2" xfId="4301" xr:uid="{00000000-0005-0000-0000-000062350000}"/>
    <cellStyle name="Normal 59 2 2 5 2 2" xfId="12468" xr:uid="{00000000-0005-0000-0000-000063350000}"/>
    <cellStyle name="Normal 59 2 2 5 2_5h_Finance" xfId="7232" xr:uid="{00000000-0005-0000-0000-000064350000}"/>
    <cellStyle name="Normal 59 2 2 5 3" xfId="10564" xr:uid="{00000000-0005-0000-0000-000065350000}"/>
    <cellStyle name="Normal 59 2 2 5 4" xfId="14590" xr:uid="{00000000-0005-0000-0000-000066350000}"/>
    <cellStyle name="Normal 59 2 2 5 5" xfId="16430" xr:uid="{00000000-0005-0000-0000-000067350000}"/>
    <cellStyle name="Normal 59 2 2 5 6" xfId="18180" xr:uid="{00000000-0005-0000-0000-000068350000}"/>
    <cellStyle name="Normal 59 2 2 5 7" xfId="20084" xr:uid="{00000000-0005-0000-0000-000069350000}"/>
    <cellStyle name="Normal 59 2 2 5_5h_Finance" xfId="7231" xr:uid="{00000000-0005-0000-0000-00006A350000}"/>
    <cellStyle name="Normal 59 2 2 6" xfId="2669" xr:uid="{00000000-0005-0000-0000-00006B350000}"/>
    <cellStyle name="Normal 59 2 2 6 2" xfId="10836" xr:uid="{00000000-0005-0000-0000-00006C350000}"/>
    <cellStyle name="Normal 59 2 2 6_5h_Finance" xfId="7233" xr:uid="{00000000-0005-0000-0000-00006D350000}"/>
    <cellStyle name="Normal 59 2 2 7" xfId="8932" xr:uid="{00000000-0005-0000-0000-00006E350000}"/>
    <cellStyle name="Normal 59 2 2 8" xfId="12889" xr:uid="{00000000-0005-0000-0000-00006F350000}"/>
    <cellStyle name="Normal 59 2 2 9" xfId="14775" xr:uid="{00000000-0005-0000-0000-000070350000}"/>
    <cellStyle name="Normal 59 2 2_5h_Finance" xfId="7220" xr:uid="{00000000-0005-0000-0000-000071350000}"/>
    <cellStyle name="Normal 59 2 3" xfId="894" xr:uid="{00000000-0005-0000-0000-000072350000}"/>
    <cellStyle name="Normal 59 2 3 2" xfId="1716" xr:uid="{00000000-0005-0000-0000-000073350000}"/>
    <cellStyle name="Normal 59 2 3 2 2" xfId="3621" xr:uid="{00000000-0005-0000-0000-000074350000}"/>
    <cellStyle name="Normal 59 2 3 2 2 2" xfId="11788" xr:uid="{00000000-0005-0000-0000-000075350000}"/>
    <cellStyle name="Normal 59 2 3 2 2_5h_Finance" xfId="7236" xr:uid="{00000000-0005-0000-0000-000076350000}"/>
    <cellStyle name="Normal 59 2 3 2 3" xfId="9884" xr:uid="{00000000-0005-0000-0000-000077350000}"/>
    <cellStyle name="Normal 59 2 3 2 4" xfId="13910" xr:uid="{00000000-0005-0000-0000-000078350000}"/>
    <cellStyle name="Normal 59 2 3 2 5" xfId="15749" xr:uid="{00000000-0005-0000-0000-000079350000}"/>
    <cellStyle name="Normal 59 2 3 2 6" xfId="17500" xr:uid="{00000000-0005-0000-0000-00007A350000}"/>
    <cellStyle name="Normal 59 2 3 2 7" xfId="19404" xr:uid="{00000000-0005-0000-0000-00007B350000}"/>
    <cellStyle name="Normal 59 2 3 2_5h_Finance" xfId="7235" xr:uid="{00000000-0005-0000-0000-00007C350000}"/>
    <cellStyle name="Normal 59 2 3 3" xfId="2805" xr:uid="{00000000-0005-0000-0000-00007D350000}"/>
    <cellStyle name="Normal 59 2 3 3 2" xfId="10972" xr:uid="{00000000-0005-0000-0000-00007E350000}"/>
    <cellStyle name="Normal 59 2 3 3_5h_Finance" xfId="7237" xr:uid="{00000000-0005-0000-0000-00007F350000}"/>
    <cellStyle name="Normal 59 2 3 4" xfId="9068" xr:uid="{00000000-0005-0000-0000-000080350000}"/>
    <cellStyle name="Normal 59 2 3 5" xfId="13091" xr:uid="{00000000-0005-0000-0000-000081350000}"/>
    <cellStyle name="Normal 59 2 3 6" xfId="14929" xr:uid="{00000000-0005-0000-0000-000082350000}"/>
    <cellStyle name="Normal 59 2 3 7" xfId="16684" xr:uid="{00000000-0005-0000-0000-000083350000}"/>
    <cellStyle name="Normal 59 2 3 8" xfId="18588" xr:uid="{00000000-0005-0000-0000-000084350000}"/>
    <cellStyle name="Normal 59 2 3_5h_Finance" xfId="7234" xr:uid="{00000000-0005-0000-0000-000085350000}"/>
    <cellStyle name="Normal 59 2 4" xfId="1166" xr:uid="{00000000-0005-0000-0000-000086350000}"/>
    <cellStyle name="Normal 59 2 4 2" xfId="1988" xr:uid="{00000000-0005-0000-0000-000087350000}"/>
    <cellStyle name="Normal 59 2 4 2 2" xfId="3893" xr:uid="{00000000-0005-0000-0000-000088350000}"/>
    <cellStyle name="Normal 59 2 4 2 2 2" xfId="12060" xr:uid="{00000000-0005-0000-0000-000089350000}"/>
    <cellStyle name="Normal 59 2 4 2 2_5h_Finance" xfId="7240" xr:uid="{00000000-0005-0000-0000-00008A350000}"/>
    <cellStyle name="Normal 59 2 4 2 3" xfId="10156" xr:uid="{00000000-0005-0000-0000-00008B350000}"/>
    <cellStyle name="Normal 59 2 4 2 4" xfId="14182" xr:uid="{00000000-0005-0000-0000-00008C350000}"/>
    <cellStyle name="Normal 59 2 4 2 5" xfId="16021" xr:uid="{00000000-0005-0000-0000-00008D350000}"/>
    <cellStyle name="Normal 59 2 4 2 6" xfId="17772" xr:uid="{00000000-0005-0000-0000-00008E350000}"/>
    <cellStyle name="Normal 59 2 4 2 7" xfId="19676" xr:uid="{00000000-0005-0000-0000-00008F350000}"/>
    <cellStyle name="Normal 59 2 4 2_5h_Finance" xfId="7239" xr:uid="{00000000-0005-0000-0000-000090350000}"/>
    <cellStyle name="Normal 59 2 4 3" xfId="3077" xr:uid="{00000000-0005-0000-0000-000091350000}"/>
    <cellStyle name="Normal 59 2 4 3 2" xfId="11244" xr:uid="{00000000-0005-0000-0000-000092350000}"/>
    <cellStyle name="Normal 59 2 4 3_5h_Finance" xfId="7241" xr:uid="{00000000-0005-0000-0000-000093350000}"/>
    <cellStyle name="Normal 59 2 4 4" xfId="9340" xr:uid="{00000000-0005-0000-0000-000094350000}"/>
    <cellStyle name="Normal 59 2 4 5" xfId="13363" xr:uid="{00000000-0005-0000-0000-000095350000}"/>
    <cellStyle name="Normal 59 2 4 6" xfId="15201" xr:uid="{00000000-0005-0000-0000-000096350000}"/>
    <cellStyle name="Normal 59 2 4 7" xfId="16956" xr:uid="{00000000-0005-0000-0000-000097350000}"/>
    <cellStyle name="Normal 59 2 4 8" xfId="18860" xr:uid="{00000000-0005-0000-0000-000098350000}"/>
    <cellStyle name="Normal 59 2 4_5h_Finance" xfId="7238" xr:uid="{00000000-0005-0000-0000-000099350000}"/>
    <cellStyle name="Normal 59 2 5" xfId="1438" xr:uid="{00000000-0005-0000-0000-00009A350000}"/>
    <cellStyle name="Normal 59 2 5 2" xfId="3349" xr:uid="{00000000-0005-0000-0000-00009B350000}"/>
    <cellStyle name="Normal 59 2 5 2 2" xfId="11516" xr:uid="{00000000-0005-0000-0000-00009C350000}"/>
    <cellStyle name="Normal 59 2 5 2_5h_Finance" xfId="7243" xr:uid="{00000000-0005-0000-0000-00009D350000}"/>
    <cellStyle name="Normal 59 2 5 3" xfId="9612" xr:uid="{00000000-0005-0000-0000-00009E350000}"/>
    <cellStyle name="Normal 59 2 5 4" xfId="13635" xr:uid="{00000000-0005-0000-0000-00009F350000}"/>
    <cellStyle name="Normal 59 2 5 5" xfId="15473" xr:uid="{00000000-0005-0000-0000-0000A0350000}"/>
    <cellStyle name="Normal 59 2 5 6" xfId="17228" xr:uid="{00000000-0005-0000-0000-0000A1350000}"/>
    <cellStyle name="Normal 59 2 5 7" xfId="19132" xr:uid="{00000000-0005-0000-0000-0000A2350000}"/>
    <cellStyle name="Normal 59 2 5_5h_Finance" xfId="7242" xr:uid="{00000000-0005-0000-0000-0000A3350000}"/>
    <cellStyle name="Normal 59 2 6" xfId="2261" xr:uid="{00000000-0005-0000-0000-0000A4350000}"/>
    <cellStyle name="Normal 59 2 6 2" xfId="4165" xr:uid="{00000000-0005-0000-0000-0000A5350000}"/>
    <cellStyle name="Normal 59 2 6 2 2" xfId="12332" xr:uid="{00000000-0005-0000-0000-0000A6350000}"/>
    <cellStyle name="Normal 59 2 6 2_5h_Finance" xfId="7245" xr:uid="{00000000-0005-0000-0000-0000A7350000}"/>
    <cellStyle name="Normal 59 2 6 3" xfId="10428" xr:uid="{00000000-0005-0000-0000-0000A8350000}"/>
    <cellStyle name="Normal 59 2 6 4" xfId="14454" xr:uid="{00000000-0005-0000-0000-0000A9350000}"/>
    <cellStyle name="Normal 59 2 6 5" xfId="16294" xr:uid="{00000000-0005-0000-0000-0000AA350000}"/>
    <cellStyle name="Normal 59 2 6 6" xfId="18044" xr:uid="{00000000-0005-0000-0000-0000AB350000}"/>
    <cellStyle name="Normal 59 2 6 7" xfId="19948" xr:uid="{00000000-0005-0000-0000-0000AC350000}"/>
    <cellStyle name="Normal 59 2 6_5h_Finance" xfId="7244" xr:uid="{00000000-0005-0000-0000-0000AD350000}"/>
    <cellStyle name="Normal 59 2 7" xfId="545" xr:uid="{00000000-0005-0000-0000-0000AE350000}"/>
    <cellStyle name="Normal 59 2 7 2" xfId="8796" xr:uid="{00000000-0005-0000-0000-0000AF350000}"/>
    <cellStyle name="Normal 59 2 7_5h_Finance" xfId="7246" xr:uid="{00000000-0005-0000-0000-0000B0350000}"/>
    <cellStyle name="Normal 59 2 8" xfId="2533" xr:uid="{00000000-0005-0000-0000-0000B1350000}"/>
    <cellStyle name="Normal 59 2 8 2" xfId="10700" xr:uid="{00000000-0005-0000-0000-0000B2350000}"/>
    <cellStyle name="Normal 59 2 8_5h_Finance" xfId="7247" xr:uid="{00000000-0005-0000-0000-0000B3350000}"/>
    <cellStyle name="Normal 59 2 9" xfId="4437" xr:uid="{00000000-0005-0000-0000-0000B4350000}"/>
    <cellStyle name="Normal 59 2 9 2" xfId="12604" xr:uid="{00000000-0005-0000-0000-0000B5350000}"/>
    <cellStyle name="Normal 59 2 9_5h_Finance" xfId="7248" xr:uid="{00000000-0005-0000-0000-0000B6350000}"/>
    <cellStyle name="Normal 59 2_5h_Finance" xfId="7219" xr:uid="{00000000-0005-0000-0000-0000B7350000}"/>
    <cellStyle name="Normal 59 3" xfId="202" xr:uid="{00000000-0005-0000-0000-0000B8350000}"/>
    <cellStyle name="Normal 59 3 10" xfId="16480" xr:uid="{00000000-0005-0000-0000-0000B9350000}"/>
    <cellStyle name="Normal 59 3 11" xfId="18384" xr:uid="{00000000-0005-0000-0000-0000BA350000}"/>
    <cellStyle name="Normal 59 3 12" xfId="613" xr:uid="{00000000-0005-0000-0000-0000BB350000}"/>
    <cellStyle name="Normal 59 3 2" xfId="962" xr:uid="{00000000-0005-0000-0000-0000BC350000}"/>
    <cellStyle name="Normal 59 3 2 2" xfId="1784" xr:uid="{00000000-0005-0000-0000-0000BD350000}"/>
    <cellStyle name="Normal 59 3 2 2 2" xfId="3689" xr:uid="{00000000-0005-0000-0000-0000BE350000}"/>
    <cellStyle name="Normal 59 3 2 2 2 2" xfId="11856" xr:uid="{00000000-0005-0000-0000-0000BF350000}"/>
    <cellStyle name="Normal 59 3 2 2 2_5h_Finance" xfId="7252" xr:uid="{00000000-0005-0000-0000-0000C0350000}"/>
    <cellStyle name="Normal 59 3 2 2 3" xfId="9952" xr:uid="{00000000-0005-0000-0000-0000C1350000}"/>
    <cellStyle name="Normal 59 3 2 2 4" xfId="13978" xr:uid="{00000000-0005-0000-0000-0000C2350000}"/>
    <cellStyle name="Normal 59 3 2 2 5" xfId="15817" xr:uid="{00000000-0005-0000-0000-0000C3350000}"/>
    <cellStyle name="Normal 59 3 2 2 6" xfId="17568" xr:uid="{00000000-0005-0000-0000-0000C4350000}"/>
    <cellStyle name="Normal 59 3 2 2 7" xfId="19472" xr:uid="{00000000-0005-0000-0000-0000C5350000}"/>
    <cellStyle name="Normal 59 3 2 2_5h_Finance" xfId="7251" xr:uid="{00000000-0005-0000-0000-0000C6350000}"/>
    <cellStyle name="Normal 59 3 2 3" xfId="2873" xr:uid="{00000000-0005-0000-0000-0000C7350000}"/>
    <cellStyle name="Normal 59 3 2 3 2" xfId="11040" xr:uid="{00000000-0005-0000-0000-0000C8350000}"/>
    <cellStyle name="Normal 59 3 2 3_5h_Finance" xfId="7253" xr:uid="{00000000-0005-0000-0000-0000C9350000}"/>
    <cellStyle name="Normal 59 3 2 4" xfId="9136" xr:uid="{00000000-0005-0000-0000-0000CA350000}"/>
    <cellStyle name="Normal 59 3 2 5" xfId="13159" xr:uid="{00000000-0005-0000-0000-0000CB350000}"/>
    <cellStyle name="Normal 59 3 2 6" xfId="14997" xr:uid="{00000000-0005-0000-0000-0000CC350000}"/>
    <cellStyle name="Normal 59 3 2 7" xfId="16752" xr:uid="{00000000-0005-0000-0000-0000CD350000}"/>
    <cellStyle name="Normal 59 3 2 8" xfId="18656" xr:uid="{00000000-0005-0000-0000-0000CE350000}"/>
    <cellStyle name="Normal 59 3 2_5h_Finance" xfId="7250" xr:uid="{00000000-0005-0000-0000-0000CF350000}"/>
    <cellStyle name="Normal 59 3 3" xfId="1234" xr:uid="{00000000-0005-0000-0000-0000D0350000}"/>
    <cellStyle name="Normal 59 3 3 2" xfId="2056" xr:uid="{00000000-0005-0000-0000-0000D1350000}"/>
    <cellStyle name="Normal 59 3 3 2 2" xfId="3961" xr:uid="{00000000-0005-0000-0000-0000D2350000}"/>
    <cellStyle name="Normal 59 3 3 2 2 2" xfId="12128" xr:uid="{00000000-0005-0000-0000-0000D3350000}"/>
    <cellStyle name="Normal 59 3 3 2 2_5h_Finance" xfId="7256" xr:uid="{00000000-0005-0000-0000-0000D4350000}"/>
    <cellStyle name="Normal 59 3 3 2 3" xfId="10224" xr:uid="{00000000-0005-0000-0000-0000D5350000}"/>
    <cellStyle name="Normal 59 3 3 2 4" xfId="14250" xr:uid="{00000000-0005-0000-0000-0000D6350000}"/>
    <cellStyle name="Normal 59 3 3 2 5" xfId="16089" xr:uid="{00000000-0005-0000-0000-0000D7350000}"/>
    <cellStyle name="Normal 59 3 3 2 6" xfId="17840" xr:uid="{00000000-0005-0000-0000-0000D8350000}"/>
    <cellStyle name="Normal 59 3 3 2 7" xfId="19744" xr:uid="{00000000-0005-0000-0000-0000D9350000}"/>
    <cellStyle name="Normal 59 3 3 2_5h_Finance" xfId="7255" xr:uid="{00000000-0005-0000-0000-0000DA350000}"/>
    <cellStyle name="Normal 59 3 3 3" xfId="3145" xr:uid="{00000000-0005-0000-0000-0000DB350000}"/>
    <cellStyle name="Normal 59 3 3 3 2" xfId="11312" xr:uid="{00000000-0005-0000-0000-0000DC350000}"/>
    <cellStyle name="Normal 59 3 3 3_5h_Finance" xfId="7257" xr:uid="{00000000-0005-0000-0000-0000DD350000}"/>
    <cellStyle name="Normal 59 3 3 4" xfId="9408" xr:uid="{00000000-0005-0000-0000-0000DE350000}"/>
    <cellStyle name="Normal 59 3 3 5" xfId="13431" xr:uid="{00000000-0005-0000-0000-0000DF350000}"/>
    <cellStyle name="Normal 59 3 3 6" xfId="15269" xr:uid="{00000000-0005-0000-0000-0000E0350000}"/>
    <cellStyle name="Normal 59 3 3 7" xfId="17024" xr:uid="{00000000-0005-0000-0000-0000E1350000}"/>
    <cellStyle name="Normal 59 3 3 8" xfId="18928" xr:uid="{00000000-0005-0000-0000-0000E2350000}"/>
    <cellStyle name="Normal 59 3 3_5h_Finance" xfId="7254" xr:uid="{00000000-0005-0000-0000-0000E3350000}"/>
    <cellStyle name="Normal 59 3 4" xfId="1506" xr:uid="{00000000-0005-0000-0000-0000E4350000}"/>
    <cellStyle name="Normal 59 3 4 2" xfId="3417" xr:uid="{00000000-0005-0000-0000-0000E5350000}"/>
    <cellStyle name="Normal 59 3 4 2 2" xfId="11584" xr:uid="{00000000-0005-0000-0000-0000E6350000}"/>
    <cellStyle name="Normal 59 3 4 2_5h_Finance" xfId="7259" xr:uid="{00000000-0005-0000-0000-0000E7350000}"/>
    <cellStyle name="Normal 59 3 4 3" xfId="9680" xr:uid="{00000000-0005-0000-0000-0000E8350000}"/>
    <cellStyle name="Normal 59 3 4 4" xfId="13703" xr:uid="{00000000-0005-0000-0000-0000E9350000}"/>
    <cellStyle name="Normal 59 3 4 5" xfId="15541" xr:uid="{00000000-0005-0000-0000-0000EA350000}"/>
    <cellStyle name="Normal 59 3 4 6" xfId="17296" xr:uid="{00000000-0005-0000-0000-0000EB350000}"/>
    <cellStyle name="Normal 59 3 4 7" xfId="19200" xr:uid="{00000000-0005-0000-0000-0000EC350000}"/>
    <cellStyle name="Normal 59 3 4_5h_Finance" xfId="7258" xr:uid="{00000000-0005-0000-0000-0000ED350000}"/>
    <cellStyle name="Normal 59 3 5" xfId="2329" xr:uid="{00000000-0005-0000-0000-0000EE350000}"/>
    <cellStyle name="Normal 59 3 5 2" xfId="4233" xr:uid="{00000000-0005-0000-0000-0000EF350000}"/>
    <cellStyle name="Normal 59 3 5 2 2" xfId="12400" xr:uid="{00000000-0005-0000-0000-0000F0350000}"/>
    <cellStyle name="Normal 59 3 5 2_5h_Finance" xfId="7261" xr:uid="{00000000-0005-0000-0000-0000F1350000}"/>
    <cellStyle name="Normal 59 3 5 3" xfId="10496" xr:uid="{00000000-0005-0000-0000-0000F2350000}"/>
    <cellStyle name="Normal 59 3 5 4" xfId="14522" xr:uid="{00000000-0005-0000-0000-0000F3350000}"/>
    <cellStyle name="Normal 59 3 5 5" xfId="16362" xr:uid="{00000000-0005-0000-0000-0000F4350000}"/>
    <cellStyle name="Normal 59 3 5 6" xfId="18112" xr:uid="{00000000-0005-0000-0000-0000F5350000}"/>
    <cellStyle name="Normal 59 3 5 7" xfId="20016" xr:uid="{00000000-0005-0000-0000-0000F6350000}"/>
    <cellStyle name="Normal 59 3 5_5h_Finance" xfId="7260" xr:uid="{00000000-0005-0000-0000-0000F7350000}"/>
    <cellStyle name="Normal 59 3 6" xfId="2601" xr:uid="{00000000-0005-0000-0000-0000F8350000}"/>
    <cellStyle name="Normal 59 3 6 2" xfId="10768" xr:uid="{00000000-0005-0000-0000-0000F9350000}"/>
    <cellStyle name="Normal 59 3 6_5h_Finance" xfId="7262" xr:uid="{00000000-0005-0000-0000-0000FA350000}"/>
    <cellStyle name="Normal 59 3 7" xfId="8864" xr:uid="{00000000-0005-0000-0000-0000FB350000}"/>
    <cellStyle name="Normal 59 3 8" xfId="12821" xr:uid="{00000000-0005-0000-0000-0000FC350000}"/>
    <cellStyle name="Normal 59 3 9" xfId="14707" xr:uid="{00000000-0005-0000-0000-0000FD350000}"/>
    <cellStyle name="Normal 59 3_5h_Finance" xfId="7249" xr:uid="{00000000-0005-0000-0000-0000FE350000}"/>
    <cellStyle name="Normal 59 4" xfId="826" xr:uid="{00000000-0005-0000-0000-0000FF350000}"/>
    <cellStyle name="Normal 59 4 2" xfId="1648" xr:uid="{00000000-0005-0000-0000-000000360000}"/>
    <cellStyle name="Normal 59 4 2 2" xfId="3553" xr:uid="{00000000-0005-0000-0000-000001360000}"/>
    <cellStyle name="Normal 59 4 2 2 2" xfId="11720" xr:uid="{00000000-0005-0000-0000-000002360000}"/>
    <cellStyle name="Normal 59 4 2 2_5h_Finance" xfId="7265" xr:uid="{00000000-0005-0000-0000-000003360000}"/>
    <cellStyle name="Normal 59 4 2 3" xfId="9816" xr:uid="{00000000-0005-0000-0000-000004360000}"/>
    <cellStyle name="Normal 59 4 2 4" xfId="13842" xr:uid="{00000000-0005-0000-0000-000005360000}"/>
    <cellStyle name="Normal 59 4 2 5" xfId="15681" xr:uid="{00000000-0005-0000-0000-000006360000}"/>
    <cellStyle name="Normal 59 4 2 6" xfId="17432" xr:uid="{00000000-0005-0000-0000-000007360000}"/>
    <cellStyle name="Normal 59 4 2 7" xfId="19336" xr:uid="{00000000-0005-0000-0000-000008360000}"/>
    <cellStyle name="Normal 59 4 2_5h_Finance" xfId="7264" xr:uid="{00000000-0005-0000-0000-000009360000}"/>
    <cellStyle name="Normal 59 4 3" xfId="2737" xr:uid="{00000000-0005-0000-0000-00000A360000}"/>
    <cellStyle name="Normal 59 4 3 2" xfId="10904" xr:uid="{00000000-0005-0000-0000-00000B360000}"/>
    <cellStyle name="Normal 59 4 3_5h_Finance" xfId="7266" xr:uid="{00000000-0005-0000-0000-00000C360000}"/>
    <cellStyle name="Normal 59 4 4" xfId="9000" xr:uid="{00000000-0005-0000-0000-00000D360000}"/>
    <cellStyle name="Normal 59 4 5" xfId="13023" xr:uid="{00000000-0005-0000-0000-00000E360000}"/>
    <cellStyle name="Normal 59 4 6" xfId="14861" xr:uid="{00000000-0005-0000-0000-00000F360000}"/>
    <cellStyle name="Normal 59 4 7" xfId="16616" xr:uid="{00000000-0005-0000-0000-000010360000}"/>
    <cellStyle name="Normal 59 4 8" xfId="18520" xr:uid="{00000000-0005-0000-0000-000011360000}"/>
    <cellStyle name="Normal 59 4_5h_Finance" xfId="7263" xr:uid="{00000000-0005-0000-0000-000012360000}"/>
    <cellStyle name="Normal 59 5" xfId="1098" xr:uid="{00000000-0005-0000-0000-000013360000}"/>
    <cellStyle name="Normal 59 5 2" xfId="1920" xr:uid="{00000000-0005-0000-0000-000014360000}"/>
    <cellStyle name="Normal 59 5 2 2" xfId="3825" xr:uid="{00000000-0005-0000-0000-000015360000}"/>
    <cellStyle name="Normal 59 5 2 2 2" xfId="11992" xr:uid="{00000000-0005-0000-0000-000016360000}"/>
    <cellStyle name="Normal 59 5 2 2_5h_Finance" xfId="7269" xr:uid="{00000000-0005-0000-0000-000017360000}"/>
    <cellStyle name="Normal 59 5 2 3" xfId="10088" xr:uid="{00000000-0005-0000-0000-000018360000}"/>
    <cellStyle name="Normal 59 5 2 4" xfId="14114" xr:uid="{00000000-0005-0000-0000-000019360000}"/>
    <cellStyle name="Normal 59 5 2 5" xfId="15953" xr:uid="{00000000-0005-0000-0000-00001A360000}"/>
    <cellStyle name="Normal 59 5 2 6" xfId="17704" xr:uid="{00000000-0005-0000-0000-00001B360000}"/>
    <cellStyle name="Normal 59 5 2 7" xfId="19608" xr:uid="{00000000-0005-0000-0000-00001C360000}"/>
    <cellStyle name="Normal 59 5 2_5h_Finance" xfId="7268" xr:uid="{00000000-0005-0000-0000-00001D360000}"/>
    <cellStyle name="Normal 59 5 3" xfId="3009" xr:uid="{00000000-0005-0000-0000-00001E360000}"/>
    <cellStyle name="Normal 59 5 3 2" xfId="11176" xr:uid="{00000000-0005-0000-0000-00001F360000}"/>
    <cellStyle name="Normal 59 5 3_5h_Finance" xfId="7270" xr:uid="{00000000-0005-0000-0000-000020360000}"/>
    <cellStyle name="Normal 59 5 4" xfId="9272" xr:uid="{00000000-0005-0000-0000-000021360000}"/>
    <cellStyle name="Normal 59 5 5" xfId="13295" xr:uid="{00000000-0005-0000-0000-000022360000}"/>
    <cellStyle name="Normal 59 5 6" xfId="15133" xr:uid="{00000000-0005-0000-0000-000023360000}"/>
    <cellStyle name="Normal 59 5 7" xfId="16888" xr:uid="{00000000-0005-0000-0000-000024360000}"/>
    <cellStyle name="Normal 59 5 8" xfId="18792" xr:uid="{00000000-0005-0000-0000-000025360000}"/>
    <cellStyle name="Normal 59 5_5h_Finance" xfId="7267" xr:uid="{00000000-0005-0000-0000-000026360000}"/>
    <cellStyle name="Normal 59 6" xfId="1370" xr:uid="{00000000-0005-0000-0000-000027360000}"/>
    <cellStyle name="Normal 59 6 2" xfId="3281" xr:uid="{00000000-0005-0000-0000-000028360000}"/>
    <cellStyle name="Normal 59 6 2 2" xfId="11448" xr:uid="{00000000-0005-0000-0000-000029360000}"/>
    <cellStyle name="Normal 59 6 2_5h_Finance" xfId="7272" xr:uid="{00000000-0005-0000-0000-00002A360000}"/>
    <cellStyle name="Normal 59 6 3" xfId="9544" xr:uid="{00000000-0005-0000-0000-00002B360000}"/>
    <cellStyle name="Normal 59 6 4" xfId="13567" xr:uid="{00000000-0005-0000-0000-00002C360000}"/>
    <cellStyle name="Normal 59 6 5" xfId="15405" xr:uid="{00000000-0005-0000-0000-00002D360000}"/>
    <cellStyle name="Normal 59 6 6" xfId="17160" xr:uid="{00000000-0005-0000-0000-00002E360000}"/>
    <cellStyle name="Normal 59 6 7" xfId="19064" xr:uid="{00000000-0005-0000-0000-00002F360000}"/>
    <cellStyle name="Normal 59 6_5h_Finance" xfId="7271" xr:uid="{00000000-0005-0000-0000-000030360000}"/>
    <cellStyle name="Normal 59 7" xfId="2193" xr:uid="{00000000-0005-0000-0000-000031360000}"/>
    <cellStyle name="Normal 59 7 2" xfId="4097" xr:uid="{00000000-0005-0000-0000-000032360000}"/>
    <cellStyle name="Normal 59 7 2 2" xfId="12264" xr:uid="{00000000-0005-0000-0000-000033360000}"/>
    <cellStyle name="Normal 59 7 2_5h_Finance" xfId="7274" xr:uid="{00000000-0005-0000-0000-000034360000}"/>
    <cellStyle name="Normal 59 7 3" xfId="10360" xr:uid="{00000000-0005-0000-0000-000035360000}"/>
    <cellStyle name="Normal 59 7 4" xfId="14386" xr:uid="{00000000-0005-0000-0000-000036360000}"/>
    <cellStyle name="Normal 59 7 5" xfId="16226" xr:uid="{00000000-0005-0000-0000-000037360000}"/>
    <cellStyle name="Normal 59 7 6" xfId="17976" xr:uid="{00000000-0005-0000-0000-000038360000}"/>
    <cellStyle name="Normal 59 7 7" xfId="19880" xr:uid="{00000000-0005-0000-0000-000039360000}"/>
    <cellStyle name="Normal 59 7_5h_Finance" xfId="7273" xr:uid="{00000000-0005-0000-0000-00003A360000}"/>
    <cellStyle name="Normal 59 8" xfId="477" xr:uid="{00000000-0005-0000-0000-00003B360000}"/>
    <cellStyle name="Normal 59 8 2" xfId="8728" xr:uid="{00000000-0005-0000-0000-00003C360000}"/>
    <cellStyle name="Normal 59 8_5h_Finance" xfId="7275" xr:uid="{00000000-0005-0000-0000-00003D360000}"/>
    <cellStyle name="Normal 59 9" xfId="2465" xr:uid="{00000000-0005-0000-0000-00003E360000}"/>
    <cellStyle name="Normal 59 9 2" xfId="10632" xr:uid="{00000000-0005-0000-0000-00003F360000}"/>
    <cellStyle name="Normal 59 9_5h_Finance" xfId="7276" xr:uid="{00000000-0005-0000-0000-000040360000}"/>
    <cellStyle name="Normal 59_5h_Finance" xfId="7217" xr:uid="{00000000-0005-0000-0000-000041360000}"/>
    <cellStyle name="Normal 6" xfId="10" xr:uid="{00000000-0005-0000-0000-000042360000}"/>
    <cellStyle name="Normal 60" xfId="67" xr:uid="{00000000-0005-0000-0000-000043360000}"/>
    <cellStyle name="Normal 60 10" xfId="4370" xr:uid="{00000000-0005-0000-0000-000044360000}"/>
    <cellStyle name="Normal 60 10 2" xfId="12537" xr:uid="{00000000-0005-0000-0000-000045360000}"/>
    <cellStyle name="Normal 60 10_5h_Finance" xfId="7278" xr:uid="{00000000-0005-0000-0000-000046360000}"/>
    <cellStyle name="Normal 60 11" xfId="8593" xr:uid="{00000000-0005-0000-0000-000047360000}"/>
    <cellStyle name="Normal 60 12" xfId="12685" xr:uid="{00000000-0005-0000-0000-000048360000}"/>
    <cellStyle name="Normal 60 13" xfId="12943" xr:uid="{00000000-0005-0000-0000-000049360000}"/>
    <cellStyle name="Normal 60 14" xfId="14630" xr:uid="{00000000-0005-0000-0000-00004A360000}"/>
    <cellStyle name="Normal 60 15" xfId="18249" xr:uid="{00000000-0005-0000-0000-00004B360000}"/>
    <cellStyle name="Normal 60 16" xfId="339" xr:uid="{00000000-0005-0000-0000-00004C360000}"/>
    <cellStyle name="Normal 60 2" xfId="135" xr:uid="{00000000-0005-0000-0000-00004D360000}"/>
    <cellStyle name="Normal 60 2 10" xfId="8661" xr:uid="{00000000-0005-0000-0000-00004E360000}"/>
    <cellStyle name="Normal 60 2 11" xfId="12753" xr:uid="{00000000-0005-0000-0000-00004F360000}"/>
    <cellStyle name="Normal 60 2 12" xfId="18317" xr:uid="{00000000-0005-0000-0000-000050360000}"/>
    <cellStyle name="Normal 60 2 13" xfId="408" xr:uid="{00000000-0005-0000-0000-000051360000}"/>
    <cellStyle name="Normal 60 2 2" xfId="271" xr:uid="{00000000-0005-0000-0000-000052360000}"/>
    <cellStyle name="Normal 60 2 2 10" xfId="16549" xr:uid="{00000000-0005-0000-0000-000053360000}"/>
    <cellStyle name="Normal 60 2 2 11" xfId="18453" xr:uid="{00000000-0005-0000-0000-000054360000}"/>
    <cellStyle name="Normal 60 2 2 12" xfId="682" xr:uid="{00000000-0005-0000-0000-000055360000}"/>
    <cellStyle name="Normal 60 2 2 2" xfId="1031" xr:uid="{00000000-0005-0000-0000-000056360000}"/>
    <cellStyle name="Normal 60 2 2 2 2" xfId="1853" xr:uid="{00000000-0005-0000-0000-000057360000}"/>
    <cellStyle name="Normal 60 2 2 2 2 2" xfId="3758" xr:uid="{00000000-0005-0000-0000-000058360000}"/>
    <cellStyle name="Normal 60 2 2 2 2 2 2" xfId="11925" xr:uid="{00000000-0005-0000-0000-000059360000}"/>
    <cellStyle name="Normal 60 2 2 2 2 2_5h_Finance" xfId="7283" xr:uid="{00000000-0005-0000-0000-00005A360000}"/>
    <cellStyle name="Normal 60 2 2 2 2 3" xfId="10021" xr:uid="{00000000-0005-0000-0000-00005B360000}"/>
    <cellStyle name="Normal 60 2 2 2 2 4" xfId="14047" xr:uid="{00000000-0005-0000-0000-00005C360000}"/>
    <cellStyle name="Normal 60 2 2 2 2 5" xfId="15886" xr:uid="{00000000-0005-0000-0000-00005D360000}"/>
    <cellStyle name="Normal 60 2 2 2 2 6" xfId="17637" xr:uid="{00000000-0005-0000-0000-00005E360000}"/>
    <cellStyle name="Normal 60 2 2 2 2 7" xfId="19541" xr:uid="{00000000-0005-0000-0000-00005F360000}"/>
    <cellStyle name="Normal 60 2 2 2 2_5h_Finance" xfId="7282" xr:uid="{00000000-0005-0000-0000-000060360000}"/>
    <cellStyle name="Normal 60 2 2 2 3" xfId="2942" xr:uid="{00000000-0005-0000-0000-000061360000}"/>
    <cellStyle name="Normal 60 2 2 2 3 2" xfId="11109" xr:uid="{00000000-0005-0000-0000-000062360000}"/>
    <cellStyle name="Normal 60 2 2 2 3_5h_Finance" xfId="7284" xr:uid="{00000000-0005-0000-0000-000063360000}"/>
    <cellStyle name="Normal 60 2 2 2 4" xfId="9205" xr:uid="{00000000-0005-0000-0000-000064360000}"/>
    <cellStyle name="Normal 60 2 2 2 5" xfId="13228" xr:uid="{00000000-0005-0000-0000-000065360000}"/>
    <cellStyle name="Normal 60 2 2 2 6" xfId="15066" xr:uid="{00000000-0005-0000-0000-000066360000}"/>
    <cellStyle name="Normal 60 2 2 2 7" xfId="16821" xr:uid="{00000000-0005-0000-0000-000067360000}"/>
    <cellStyle name="Normal 60 2 2 2 8" xfId="18725" xr:uid="{00000000-0005-0000-0000-000068360000}"/>
    <cellStyle name="Normal 60 2 2 2_5h_Finance" xfId="7281" xr:uid="{00000000-0005-0000-0000-000069360000}"/>
    <cellStyle name="Normal 60 2 2 3" xfId="1303" xr:uid="{00000000-0005-0000-0000-00006A360000}"/>
    <cellStyle name="Normal 60 2 2 3 2" xfId="2125" xr:uid="{00000000-0005-0000-0000-00006B360000}"/>
    <cellStyle name="Normal 60 2 2 3 2 2" xfId="4030" xr:uid="{00000000-0005-0000-0000-00006C360000}"/>
    <cellStyle name="Normal 60 2 2 3 2 2 2" xfId="12197" xr:uid="{00000000-0005-0000-0000-00006D360000}"/>
    <cellStyle name="Normal 60 2 2 3 2 2_5h_Finance" xfId="7287" xr:uid="{00000000-0005-0000-0000-00006E360000}"/>
    <cellStyle name="Normal 60 2 2 3 2 3" xfId="10293" xr:uid="{00000000-0005-0000-0000-00006F360000}"/>
    <cellStyle name="Normal 60 2 2 3 2 4" xfId="14319" xr:uid="{00000000-0005-0000-0000-000070360000}"/>
    <cellStyle name="Normal 60 2 2 3 2 5" xfId="16158" xr:uid="{00000000-0005-0000-0000-000071360000}"/>
    <cellStyle name="Normal 60 2 2 3 2 6" xfId="17909" xr:uid="{00000000-0005-0000-0000-000072360000}"/>
    <cellStyle name="Normal 60 2 2 3 2 7" xfId="19813" xr:uid="{00000000-0005-0000-0000-000073360000}"/>
    <cellStyle name="Normal 60 2 2 3 2_5h_Finance" xfId="7286" xr:uid="{00000000-0005-0000-0000-000074360000}"/>
    <cellStyle name="Normal 60 2 2 3 3" xfId="3214" xr:uid="{00000000-0005-0000-0000-000075360000}"/>
    <cellStyle name="Normal 60 2 2 3 3 2" xfId="11381" xr:uid="{00000000-0005-0000-0000-000076360000}"/>
    <cellStyle name="Normal 60 2 2 3 3_5h_Finance" xfId="7288" xr:uid="{00000000-0005-0000-0000-000077360000}"/>
    <cellStyle name="Normal 60 2 2 3 4" xfId="9477" xr:uid="{00000000-0005-0000-0000-000078360000}"/>
    <cellStyle name="Normal 60 2 2 3 5" xfId="13500" xr:uid="{00000000-0005-0000-0000-000079360000}"/>
    <cellStyle name="Normal 60 2 2 3 6" xfId="15338" xr:uid="{00000000-0005-0000-0000-00007A360000}"/>
    <cellStyle name="Normal 60 2 2 3 7" xfId="17093" xr:uid="{00000000-0005-0000-0000-00007B360000}"/>
    <cellStyle name="Normal 60 2 2 3 8" xfId="18997" xr:uid="{00000000-0005-0000-0000-00007C360000}"/>
    <cellStyle name="Normal 60 2 2 3_5h_Finance" xfId="7285" xr:uid="{00000000-0005-0000-0000-00007D360000}"/>
    <cellStyle name="Normal 60 2 2 4" xfId="1575" xr:uid="{00000000-0005-0000-0000-00007E360000}"/>
    <cellStyle name="Normal 60 2 2 4 2" xfId="3486" xr:uid="{00000000-0005-0000-0000-00007F360000}"/>
    <cellStyle name="Normal 60 2 2 4 2 2" xfId="11653" xr:uid="{00000000-0005-0000-0000-000080360000}"/>
    <cellStyle name="Normal 60 2 2 4 2_5h_Finance" xfId="7290" xr:uid="{00000000-0005-0000-0000-000081360000}"/>
    <cellStyle name="Normal 60 2 2 4 3" xfId="9749" xr:uid="{00000000-0005-0000-0000-000082360000}"/>
    <cellStyle name="Normal 60 2 2 4 4" xfId="13772" xr:uid="{00000000-0005-0000-0000-000083360000}"/>
    <cellStyle name="Normal 60 2 2 4 5" xfId="15610" xr:uid="{00000000-0005-0000-0000-000084360000}"/>
    <cellStyle name="Normal 60 2 2 4 6" xfId="17365" xr:uid="{00000000-0005-0000-0000-000085360000}"/>
    <cellStyle name="Normal 60 2 2 4 7" xfId="19269" xr:uid="{00000000-0005-0000-0000-000086360000}"/>
    <cellStyle name="Normal 60 2 2 4_5h_Finance" xfId="7289" xr:uid="{00000000-0005-0000-0000-000087360000}"/>
    <cellStyle name="Normal 60 2 2 5" xfId="2398" xr:uid="{00000000-0005-0000-0000-000088360000}"/>
    <cellStyle name="Normal 60 2 2 5 2" xfId="4302" xr:uid="{00000000-0005-0000-0000-000089360000}"/>
    <cellStyle name="Normal 60 2 2 5 2 2" xfId="12469" xr:uid="{00000000-0005-0000-0000-00008A360000}"/>
    <cellStyle name="Normal 60 2 2 5 2_5h_Finance" xfId="7292" xr:uid="{00000000-0005-0000-0000-00008B360000}"/>
    <cellStyle name="Normal 60 2 2 5 3" xfId="10565" xr:uid="{00000000-0005-0000-0000-00008C360000}"/>
    <cellStyle name="Normal 60 2 2 5 4" xfId="14591" xr:uid="{00000000-0005-0000-0000-00008D360000}"/>
    <cellStyle name="Normal 60 2 2 5 5" xfId="16431" xr:uid="{00000000-0005-0000-0000-00008E360000}"/>
    <cellStyle name="Normal 60 2 2 5 6" xfId="18181" xr:uid="{00000000-0005-0000-0000-00008F360000}"/>
    <cellStyle name="Normal 60 2 2 5 7" xfId="20085" xr:uid="{00000000-0005-0000-0000-000090360000}"/>
    <cellStyle name="Normal 60 2 2 5_5h_Finance" xfId="7291" xr:uid="{00000000-0005-0000-0000-000091360000}"/>
    <cellStyle name="Normal 60 2 2 6" xfId="2670" xr:uid="{00000000-0005-0000-0000-000092360000}"/>
    <cellStyle name="Normal 60 2 2 6 2" xfId="10837" xr:uid="{00000000-0005-0000-0000-000093360000}"/>
    <cellStyle name="Normal 60 2 2 6_5h_Finance" xfId="7293" xr:uid="{00000000-0005-0000-0000-000094360000}"/>
    <cellStyle name="Normal 60 2 2 7" xfId="8933" xr:uid="{00000000-0005-0000-0000-000095360000}"/>
    <cellStyle name="Normal 60 2 2 8" xfId="12890" xr:uid="{00000000-0005-0000-0000-000096360000}"/>
    <cellStyle name="Normal 60 2 2 9" xfId="14776" xr:uid="{00000000-0005-0000-0000-000097360000}"/>
    <cellStyle name="Normal 60 2 2_5h_Finance" xfId="7280" xr:uid="{00000000-0005-0000-0000-000098360000}"/>
    <cellStyle name="Normal 60 2 3" xfId="895" xr:uid="{00000000-0005-0000-0000-000099360000}"/>
    <cellStyle name="Normal 60 2 3 2" xfId="1717" xr:uid="{00000000-0005-0000-0000-00009A360000}"/>
    <cellStyle name="Normal 60 2 3 2 2" xfId="3622" xr:uid="{00000000-0005-0000-0000-00009B360000}"/>
    <cellStyle name="Normal 60 2 3 2 2 2" xfId="11789" xr:uid="{00000000-0005-0000-0000-00009C360000}"/>
    <cellStyle name="Normal 60 2 3 2 2_5h_Finance" xfId="7296" xr:uid="{00000000-0005-0000-0000-00009D360000}"/>
    <cellStyle name="Normal 60 2 3 2 3" xfId="9885" xr:uid="{00000000-0005-0000-0000-00009E360000}"/>
    <cellStyle name="Normal 60 2 3 2 4" xfId="13911" xr:uid="{00000000-0005-0000-0000-00009F360000}"/>
    <cellStyle name="Normal 60 2 3 2 5" xfId="15750" xr:uid="{00000000-0005-0000-0000-0000A0360000}"/>
    <cellStyle name="Normal 60 2 3 2 6" xfId="17501" xr:uid="{00000000-0005-0000-0000-0000A1360000}"/>
    <cellStyle name="Normal 60 2 3 2 7" xfId="19405" xr:uid="{00000000-0005-0000-0000-0000A2360000}"/>
    <cellStyle name="Normal 60 2 3 2_5h_Finance" xfId="7295" xr:uid="{00000000-0005-0000-0000-0000A3360000}"/>
    <cellStyle name="Normal 60 2 3 3" xfId="2806" xr:uid="{00000000-0005-0000-0000-0000A4360000}"/>
    <cellStyle name="Normal 60 2 3 3 2" xfId="10973" xr:uid="{00000000-0005-0000-0000-0000A5360000}"/>
    <cellStyle name="Normal 60 2 3 3_5h_Finance" xfId="7297" xr:uid="{00000000-0005-0000-0000-0000A6360000}"/>
    <cellStyle name="Normal 60 2 3 4" xfId="9069" xr:uid="{00000000-0005-0000-0000-0000A7360000}"/>
    <cellStyle name="Normal 60 2 3 5" xfId="13092" xr:uid="{00000000-0005-0000-0000-0000A8360000}"/>
    <cellStyle name="Normal 60 2 3 6" xfId="14930" xr:uid="{00000000-0005-0000-0000-0000A9360000}"/>
    <cellStyle name="Normal 60 2 3 7" xfId="16685" xr:uid="{00000000-0005-0000-0000-0000AA360000}"/>
    <cellStyle name="Normal 60 2 3 8" xfId="18589" xr:uid="{00000000-0005-0000-0000-0000AB360000}"/>
    <cellStyle name="Normal 60 2 3_5h_Finance" xfId="7294" xr:uid="{00000000-0005-0000-0000-0000AC360000}"/>
    <cellStyle name="Normal 60 2 4" xfId="1167" xr:uid="{00000000-0005-0000-0000-0000AD360000}"/>
    <cellStyle name="Normal 60 2 4 2" xfId="1989" xr:uid="{00000000-0005-0000-0000-0000AE360000}"/>
    <cellStyle name="Normal 60 2 4 2 2" xfId="3894" xr:uid="{00000000-0005-0000-0000-0000AF360000}"/>
    <cellStyle name="Normal 60 2 4 2 2 2" xfId="12061" xr:uid="{00000000-0005-0000-0000-0000B0360000}"/>
    <cellStyle name="Normal 60 2 4 2 2_5h_Finance" xfId="7300" xr:uid="{00000000-0005-0000-0000-0000B1360000}"/>
    <cellStyle name="Normal 60 2 4 2 3" xfId="10157" xr:uid="{00000000-0005-0000-0000-0000B2360000}"/>
    <cellStyle name="Normal 60 2 4 2 4" xfId="14183" xr:uid="{00000000-0005-0000-0000-0000B3360000}"/>
    <cellStyle name="Normal 60 2 4 2 5" xfId="16022" xr:uid="{00000000-0005-0000-0000-0000B4360000}"/>
    <cellStyle name="Normal 60 2 4 2 6" xfId="17773" xr:uid="{00000000-0005-0000-0000-0000B5360000}"/>
    <cellStyle name="Normal 60 2 4 2 7" xfId="19677" xr:uid="{00000000-0005-0000-0000-0000B6360000}"/>
    <cellStyle name="Normal 60 2 4 2_5h_Finance" xfId="7299" xr:uid="{00000000-0005-0000-0000-0000B7360000}"/>
    <cellStyle name="Normal 60 2 4 3" xfId="3078" xr:uid="{00000000-0005-0000-0000-0000B8360000}"/>
    <cellStyle name="Normal 60 2 4 3 2" xfId="11245" xr:uid="{00000000-0005-0000-0000-0000B9360000}"/>
    <cellStyle name="Normal 60 2 4 3_5h_Finance" xfId="7301" xr:uid="{00000000-0005-0000-0000-0000BA360000}"/>
    <cellStyle name="Normal 60 2 4 4" xfId="9341" xr:uid="{00000000-0005-0000-0000-0000BB360000}"/>
    <cellStyle name="Normal 60 2 4 5" xfId="13364" xr:uid="{00000000-0005-0000-0000-0000BC360000}"/>
    <cellStyle name="Normal 60 2 4 6" xfId="15202" xr:uid="{00000000-0005-0000-0000-0000BD360000}"/>
    <cellStyle name="Normal 60 2 4 7" xfId="16957" xr:uid="{00000000-0005-0000-0000-0000BE360000}"/>
    <cellStyle name="Normal 60 2 4 8" xfId="18861" xr:uid="{00000000-0005-0000-0000-0000BF360000}"/>
    <cellStyle name="Normal 60 2 4_5h_Finance" xfId="7298" xr:uid="{00000000-0005-0000-0000-0000C0360000}"/>
    <cellStyle name="Normal 60 2 5" xfId="1439" xr:uid="{00000000-0005-0000-0000-0000C1360000}"/>
    <cellStyle name="Normal 60 2 5 2" xfId="3350" xr:uid="{00000000-0005-0000-0000-0000C2360000}"/>
    <cellStyle name="Normal 60 2 5 2 2" xfId="11517" xr:uid="{00000000-0005-0000-0000-0000C3360000}"/>
    <cellStyle name="Normal 60 2 5 2_5h_Finance" xfId="7303" xr:uid="{00000000-0005-0000-0000-0000C4360000}"/>
    <cellStyle name="Normal 60 2 5 3" xfId="9613" xr:uid="{00000000-0005-0000-0000-0000C5360000}"/>
    <cellStyle name="Normal 60 2 5 4" xfId="13636" xr:uid="{00000000-0005-0000-0000-0000C6360000}"/>
    <cellStyle name="Normal 60 2 5 5" xfId="15474" xr:uid="{00000000-0005-0000-0000-0000C7360000}"/>
    <cellStyle name="Normal 60 2 5 6" xfId="17229" xr:uid="{00000000-0005-0000-0000-0000C8360000}"/>
    <cellStyle name="Normal 60 2 5 7" xfId="19133" xr:uid="{00000000-0005-0000-0000-0000C9360000}"/>
    <cellStyle name="Normal 60 2 5_5h_Finance" xfId="7302" xr:uid="{00000000-0005-0000-0000-0000CA360000}"/>
    <cellStyle name="Normal 60 2 6" xfId="2262" xr:uid="{00000000-0005-0000-0000-0000CB360000}"/>
    <cellStyle name="Normal 60 2 6 2" xfId="4166" xr:uid="{00000000-0005-0000-0000-0000CC360000}"/>
    <cellStyle name="Normal 60 2 6 2 2" xfId="12333" xr:uid="{00000000-0005-0000-0000-0000CD360000}"/>
    <cellStyle name="Normal 60 2 6 2_5h_Finance" xfId="7305" xr:uid="{00000000-0005-0000-0000-0000CE360000}"/>
    <cellStyle name="Normal 60 2 6 3" xfId="10429" xr:uid="{00000000-0005-0000-0000-0000CF360000}"/>
    <cellStyle name="Normal 60 2 6 4" xfId="14455" xr:uid="{00000000-0005-0000-0000-0000D0360000}"/>
    <cellStyle name="Normal 60 2 6 5" xfId="16295" xr:uid="{00000000-0005-0000-0000-0000D1360000}"/>
    <cellStyle name="Normal 60 2 6 6" xfId="18045" xr:uid="{00000000-0005-0000-0000-0000D2360000}"/>
    <cellStyle name="Normal 60 2 6 7" xfId="19949" xr:uid="{00000000-0005-0000-0000-0000D3360000}"/>
    <cellStyle name="Normal 60 2 6_5h_Finance" xfId="7304" xr:uid="{00000000-0005-0000-0000-0000D4360000}"/>
    <cellStyle name="Normal 60 2 7" xfId="546" xr:uid="{00000000-0005-0000-0000-0000D5360000}"/>
    <cellStyle name="Normal 60 2 7 2" xfId="8797" xr:uid="{00000000-0005-0000-0000-0000D6360000}"/>
    <cellStyle name="Normal 60 2 7_5h_Finance" xfId="7306" xr:uid="{00000000-0005-0000-0000-0000D7360000}"/>
    <cellStyle name="Normal 60 2 8" xfId="2534" xr:uid="{00000000-0005-0000-0000-0000D8360000}"/>
    <cellStyle name="Normal 60 2 8 2" xfId="10701" xr:uid="{00000000-0005-0000-0000-0000D9360000}"/>
    <cellStyle name="Normal 60 2 8_5h_Finance" xfId="7307" xr:uid="{00000000-0005-0000-0000-0000DA360000}"/>
    <cellStyle name="Normal 60 2 9" xfId="4438" xr:uid="{00000000-0005-0000-0000-0000DB360000}"/>
    <cellStyle name="Normal 60 2 9 2" xfId="12605" xr:uid="{00000000-0005-0000-0000-0000DC360000}"/>
    <cellStyle name="Normal 60 2 9_5h_Finance" xfId="7308" xr:uid="{00000000-0005-0000-0000-0000DD360000}"/>
    <cellStyle name="Normal 60 2_5h_Finance" xfId="7279" xr:uid="{00000000-0005-0000-0000-0000DE360000}"/>
    <cellStyle name="Normal 60 3" xfId="203" xr:uid="{00000000-0005-0000-0000-0000DF360000}"/>
    <cellStyle name="Normal 60 3 10" xfId="16481" xr:uid="{00000000-0005-0000-0000-0000E0360000}"/>
    <cellStyle name="Normal 60 3 11" xfId="18385" xr:uid="{00000000-0005-0000-0000-0000E1360000}"/>
    <cellStyle name="Normal 60 3 12" xfId="614" xr:uid="{00000000-0005-0000-0000-0000E2360000}"/>
    <cellStyle name="Normal 60 3 2" xfId="963" xr:uid="{00000000-0005-0000-0000-0000E3360000}"/>
    <cellStyle name="Normal 60 3 2 2" xfId="1785" xr:uid="{00000000-0005-0000-0000-0000E4360000}"/>
    <cellStyle name="Normal 60 3 2 2 2" xfId="3690" xr:uid="{00000000-0005-0000-0000-0000E5360000}"/>
    <cellStyle name="Normal 60 3 2 2 2 2" xfId="11857" xr:uid="{00000000-0005-0000-0000-0000E6360000}"/>
    <cellStyle name="Normal 60 3 2 2 2_5h_Finance" xfId="7312" xr:uid="{00000000-0005-0000-0000-0000E7360000}"/>
    <cellStyle name="Normal 60 3 2 2 3" xfId="9953" xr:uid="{00000000-0005-0000-0000-0000E8360000}"/>
    <cellStyle name="Normal 60 3 2 2 4" xfId="13979" xr:uid="{00000000-0005-0000-0000-0000E9360000}"/>
    <cellStyle name="Normal 60 3 2 2 5" xfId="15818" xr:uid="{00000000-0005-0000-0000-0000EA360000}"/>
    <cellStyle name="Normal 60 3 2 2 6" xfId="17569" xr:uid="{00000000-0005-0000-0000-0000EB360000}"/>
    <cellStyle name="Normal 60 3 2 2 7" xfId="19473" xr:uid="{00000000-0005-0000-0000-0000EC360000}"/>
    <cellStyle name="Normal 60 3 2 2_5h_Finance" xfId="7311" xr:uid="{00000000-0005-0000-0000-0000ED360000}"/>
    <cellStyle name="Normal 60 3 2 3" xfId="2874" xr:uid="{00000000-0005-0000-0000-0000EE360000}"/>
    <cellStyle name="Normal 60 3 2 3 2" xfId="11041" xr:uid="{00000000-0005-0000-0000-0000EF360000}"/>
    <cellStyle name="Normal 60 3 2 3_5h_Finance" xfId="7313" xr:uid="{00000000-0005-0000-0000-0000F0360000}"/>
    <cellStyle name="Normal 60 3 2 4" xfId="9137" xr:uid="{00000000-0005-0000-0000-0000F1360000}"/>
    <cellStyle name="Normal 60 3 2 5" xfId="13160" xr:uid="{00000000-0005-0000-0000-0000F2360000}"/>
    <cellStyle name="Normal 60 3 2 6" xfId="14998" xr:uid="{00000000-0005-0000-0000-0000F3360000}"/>
    <cellStyle name="Normal 60 3 2 7" xfId="16753" xr:uid="{00000000-0005-0000-0000-0000F4360000}"/>
    <cellStyle name="Normal 60 3 2 8" xfId="18657" xr:uid="{00000000-0005-0000-0000-0000F5360000}"/>
    <cellStyle name="Normal 60 3 2_5h_Finance" xfId="7310" xr:uid="{00000000-0005-0000-0000-0000F6360000}"/>
    <cellStyle name="Normal 60 3 3" xfId="1235" xr:uid="{00000000-0005-0000-0000-0000F7360000}"/>
    <cellStyle name="Normal 60 3 3 2" xfId="2057" xr:uid="{00000000-0005-0000-0000-0000F8360000}"/>
    <cellStyle name="Normal 60 3 3 2 2" xfId="3962" xr:uid="{00000000-0005-0000-0000-0000F9360000}"/>
    <cellStyle name="Normal 60 3 3 2 2 2" xfId="12129" xr:uid="{00000000-0005-0000-0000-0000FA360000}"/>
    <cellStyle name="Normal 60 3 3 2 2_5h_Finance" xfId="7316" xr:uid="{00000000-0005-0000-0000-0000FB360000}"/>
    <cellStyle name="Normal 60 3 3 2 3" xfId="10225" xr:uid="{00000000-0005-0000-0000-0000FC360000}"/>
    <cellStyle name="Normal 60 3 3 2 4" xfId="14251" xr:uid="{00000000-0005-0000-0000-0000FD360000}"/>
    <cellStyle name="Normal 60 3 3 2 5" xfId="16090" xr:uid="{00000000-0005-0000-0000-0000FE360000}"/>
    <cellStyle name="Normal 60 3 3 2 6" xfId="17841" xr:uid="{00000000-0005-0000-0000-0000FF360000}"/>
    <cellStyle name="Normal 60 3 3 2 7" xfId="19745" xr:uid="{00000000-0005-0000-0000-000000370000}"/>
    <cellStyle name="Normal 60 3 3 2_5h_Finance" xfId="7315" xr:uid="{00000000-0005-0000-0000-000001370000}"/>
    <cellStyle name="Normal 60 3 3 3" xfId="3146" xr:uid="{00000000-0005-0000-0000-000002370000}"/>
    <cellStyle name="Normal 60 3 3 3 2" xfId="11313" xr:uid="{00000000-0005-0000-0000-000003370000}"/>
    <cellStyle name="Normal 60 3 3 3_5h_Finance" xfId="7317" xr:uid="{00000000-0005-0000-0000-000004370000}"/>
    <cellStyle name="Normal 60 3 3 4" xfId="9409" xr:uid="{00000000-0005-0000-0000-000005370000}"/>
    <cellStyle name="Normal 60 3 3 5" xfId="13432" xr:uid="{00000000-0005-0000-0000-000006370000}"/>
    <cellStyle name="Normal 60 3 3 6" xfId="15270" xr:uid="{00000000-0005-0000-0000-000007370000}"/>
    <cellStyle name="Normal 60 3 3 7" xfId="17025" xr:uid="{00000000-0005-0000-0000-000008370000}"/>
    <cellStyle name="Normal 60 3 3 8" xfId="18929" xr:uid="{00000000-0005-0000-0000-000009370000}"/>
    <cellStyle name="Normal 60 3 3_5h_Finance" xfId="7314" xr:uid="{00000000-0005-0000-0000-00000A370000}"/>
    <cellStyle name="Normal 60 3 4" xfId="1507" xr:uid="{00000000-0005-0000-0000-00000B370000}"/>
    <cellStyle name="Normal 60 3 4 2" xfId="3418" xr:uid="{00000000-0005-0000-0000-00000C370000}"/>
    <cellStyle name="Normal 60 3 4 2 2" xfId="11585" xr:uid="{00000000-0005-0000-0000-00000D370000}"/>
    <cellStyle name="Normal 60 3 4 2_5h_Finance" xfId="7319" xr:uid="{00000000-0005-0000-0000-00000E370000}"/>
    <cellStyle name="Normal 60 3 4 3" xfId="9681" xr:uid="{00000000-0005-0000-0000-00000F370000}"/>
    <cellStyle name="Normal 60 3 4 4" xfId="13704" xr:uid="{00000000-0005-0000-0000-000010370000}"/>
    <cellStyle name="Normal 60 3 4 5" xfId="15542" xr:uid="{00000000-0005-0000-0000-000011370000}"/>
    <cellStyle name="Normal 60 3 4 6" xfId="17297" xr:uid="{00000000-0005-0000-0000-000012370000}"/>
    <cellStyle name="Normal 60 3 4 7" xfId="19201" xr:uid="{00000000-0005-0000-0000-000013370000}"/>
    <cellStyle name="Normal 60 3 4_5h_Finance" xfId="7318" xr:uid="{00000000-0005-0000-0000-000014370000}"/>
    <cellStyle name="Normal 60 3 5" xfId="2330" xr:uid="{00000000-0005-0000-0000-000015370000}"/>
    <cellStyle name="Normal 60 3 5 2" xfId="4234" xr:uid="{00000000-0005-0000-0000-000016370000}"/>
    <cellStyle name="Normal 60 3 5 2 2" xfId="12401" xr:uid="{00000000-0005-0000-0000-000017370000}"/>
    <cellStyle name="Normal 60 3 5 2_5h_Finance" xfId="7321" xr:uid="{00000000-0005-0000-0000-000018370000}"/>
    <cellStyle name="Normal 60 3 5 3" xfId="10497" xr:uid="{00000000-0005-0000-0000-000019370000}"/>
    <cellStyle name="Normal 60 3 5 4" xfId="14523" xr:uid="{00000000-0005-0000-0000-00001A370000}"/>
    <cellStyle name="Normal 60 3 5 5" xfId="16363" xr:uid="{00000000-0005-0000-0000-00001B370000}"/>
    <cellStyle name="Normal 60 3 5 6" xfId="18113" xr:uid="{00000000-0005-0000-0000-00001C370000}"/>
    <cellStyle name="Normal 60 3 5 7" xfId="20017" xr:uid="{00000000-0005-0000-0000-00001D370000}"/>
    <cellStyle name="Normal 60 3 5_5h_Finance" xfId="7320" xr:uid="{00000000-0005-0000-0000-00001E370000}"/>
    <cellStyle name="Normal 60 3 6" xfId="2602" xr:uid="{00000000-0005-0000-0000-00001F370000}"/>
    <cellStyle name="Normal 60 3 6 2" xfId="10769" xr:uid="{00000000-0005-0000-0000-000020370000}"/>
    <cellStyle name="Normal 60 3 6_5h_Finance" xfId="7322" xr:uid="{00000000-0005-0000-0000-000021370000}"/>
    <cellStyle name="Normal 60 3 7" xfId="8865" xr:uid="{00000000-0005-0000-0000-000022370000}"/>
    <cellStyle name="Normal 60 3 8" xfId="12822" xr:uid="{00000000-0005-0000-0000-000023370000}"/>
    <cellStyle name="Normal 60 3 9" xfId="14708" xr:uid="{00000000-0005-0000-0000-000024370000}"/>
    <cellStyle name="Normal 60 3_5h_Finance" xfId="7309" xr:uid="{00000000-0005-0000-0000-000025370000}"/>
    <cellStyle name="Normal 60 4" xfId="827" xr:uid="{00000000-0005-0000-0000-000026370000}"/>
    <cellStyle name="Normal 60 4 2" xfId="1649" xr:uid="{00000000-0005-0000-0000-000027370000}"/>
    <cellStyle name="Normal 60 4 2 2" xfId="3554" xr:uid="{00000000-0005-0000-0000-000028370000}"/>
    <cellStyle name="Normal 60 4 2 2 2" xfId="11721" xr:uid="{00000000-0005-0000-0000-000029370000}"/>
    <cellStyle name="Normal 60 4 2 2_5h_Finance" xfId="7325" xr:uid="{00000000-0005-0000-0000-00002A370000}"/>
    <cellStyle name="Normal 60 4 2 3" xfId="9817" xr:uid="{00000000-0005-0000-0000-00002B370000}"/>
    <cellStyle name="Normal 60 4 2 4" xfId="13843" xr:uid="{00000000-0005-0000-0000-00002C370000}"/>
    <cellStyle name="Normal 60 4 2 5" xfId="15682" xr:uid="{00000000-0005-0000-0000-00002D370000}"/>
    <cellStyle name="Normal 60 4 2 6" xfId="17433" xr:uid="{00000000-0005-0000-0000-00002E370000}"/>
    <cellStyle name="Normal 60 4 2 7" xfId="19337" xr:uid="{00000000-0005-0000-0000-00002F370000}"/>
    <cellStyle name="Normal 60 4 2_5h_Finance" xfId="7324" xr:uid="{00000000-0005-0000-0000-000030370000}"/>
    <cellStyle name="Normal 60 4 3" xfId="2738" xr:uid="{00000000-0005-0000-0000-000031370000}"/>
    <cellStyle name="Normal 60 4 3 2" xfId="10905" xr:uid="{00000000-0005-0000-0000-000032370000}"/>
    <cellStyle name="Normal 60 4 3_5h_Finance" xfId="7326" xr:uid="{00000000-0005-0000-0000-000033370000}"/>
    <cellStyle name="Normal 60 4 4" xfId="9001" xr:uid="{00000000-0005-0000-0000-000034370000}"/>
    <cellStyle name="Normal 60 4 5" xfId="13024" xr:uid="{00000000-0005-0000-0000-000035370000}"/>
    <cellStyle name="Normal 60 4 6" xfId="14862" xr:uid="{00000000-0005-0000-0000-000036370000}"/>
    <cellStyle name="Normal 60 4 7" xfId="16617" xr:uid="{00000000-0005-0000-0000-000037370000}"/>
    <cellStyle name="Normal 60 4 8" xfId="18521" xr:uid="{00000000-0005-0000-0000-000038370000}"/>
    <cellStyle name="Normal 60 4_5h_Finance" xfId="7323" xr:uid="{00000000-0005-0000-0000-000039370000}"/>
    <cellStyle name="Normal 60 5" xfId="1099" xr:uid="{00000000-0005-0000-0000-00003A370000}"/>
    <cellStyle name="Normal 60 5 2" xfId="1921" xr:uid="{00000000-0005-0000-0000-00003B370000}"/>
    <cellStyle name="Normal 60 5 2 2" xfId="3826" xr:uid="{00000000-0005-0000-0000-00003C370000}"/>
    <cellStyle name="Normal 60 5 2 2 2" xfId="11993" xr:uid="{00000000-0005-0000-0000-00003D370000}"/>
    <cellStyle name="Normal 60 5 2 2_5h_Finance" xfId="7329" xr:uid="{00000000-0005-0000-0000-00003E370000}"/>
    <cellStyle name="Normal 60 5 2 3" xfId="10089" xr:uid="{00000000-0005-0000-0000-00003F370000}"/>
    <cellStyle name="Normal 60 5 2 4" xfId="14115" xr:uid="{00000000-0005-0000-0000-000040370000}"/>
    <cellStyle name="Normal 60 5 2 5" xfId="15954" xr:uid="{00000000-0005-0000-0000-000041370000}"/>
    <cellStyle name="Normal 60 5 2 6" xfId="17705" xr:uid="{00000000-0005-0000-0000-000042370000}"/>
    <cellStyle name="Normal 60 5 2 7" xfId="19609" xr:uid="{00000000-0005-0000-0000-000043370000}"/>
    <cellStyle name="Normal 60 5 2_5h_Finance" xfId="7328" xr:uid="{00000000-0005-0000-0000-000044370000}"/>
    <cellStyle name="Normal 60 5 3" xfId="3010" xr:uid="{00000000-0005-0000-0000-000045370000}"/>
    <cellStyle name="Normal 60 5 3 2" xfId="11177" xr:uid="{00000000-0005-0000-0000-000046370000}"/>
    <cellStyle name="Normal 60 5 3_5h_Finance" xfId="7330" xr:uid="{00000000-0005-0000-0000-000047370000}"/>
    <cellStyle name="Normal 60 5 4" xfId="9273" xr:uid="{00000000-0005-0000-0000-000048370000}"/>
    <cellStyle name="Normal 60 5 5" xfId="13296" xr:uid="{00000000-0005-0000-0000-000049370000}"/>
    <cellStyle name="Normal 60 5 6" xfId="15134" xr:uid="{00000000-0005-0000-0000-00004A370000}"/>
    <cellStyle name="Normal 60 5 7" xfId="16889" xr:uid="{00000000-0005-0000-0000-00004B370000}"/>
    <cellStyle name="Normal 60 5 8" xfId="18793" xr:uid="{00000000-0005-0000-0000-00004C370000}"/>
    <cellStyle name="Normal 60 5_5h_Finance" xfId="7327" xr:uid="{00000000-0005-0000-0000-00004D370000}"/>
    <cellStyle name="Normal 60 6" xfId="1371" xr:uid="{00000000-0005-0000-0000-00004E370000}"/>
    <cellStyle name="Normal 60 6 2" xfId="3282" xr:uid="{00000000-0005-0000-0000-00004F370000}"/>
    <cellStyle name="Normal 60 6 2 2" xfId="11449" xr:uid="{00000000-0005-0000-0000-000050370000}"/>
    <cellStyle name="Normal 60 6 2_5h_Finance" xfId="7332" xr:uid="{00000000-0005-0000-0000-000051370000}"/>
    <cellStyle name="Normal 60 6 3" xfId="9545" xr:uid="{00000000-0005-0000-0000-000052370000}"/>
    <cellStyle name="Normal 60 6 4" xfId="13568" xr:uid="{00000000-0005-0000-0000-000053370000}"/>
    <cellStyle name="Normal 60 6 5" xfId="15406" xr:uid="{00000000-0005-0000-0000-000054370000}"/>
    <cellStyle name="Normal 60 6 6" xfId="17161" xr:uid="{00000000-0005-0000-0000-000055370000}"/>
    <cellStyle name="Normal 60 6 7" xfId="19065" xr:uid="{00000000-0005-0000-0000-000056370000}"/>
    <cellStyle name="Normal 60 6_5h_Finance" xfId="7331" xr:uid="{00000000-0005-0000-0000-000057370000}"/>
    <cellStyle name="Normal 60 7" xfId="2194" xr:uid="{00000000-0005-0000-0000-000058370000}"/>
    <cellStyle name="Normal 60 7 2" xfId="4098" xr:uid="{00000000-0005-0000-0000-000059370000}"/>
    <cellStyle name="Normal 60 7 2 2" xfId="12265" xr:uid="{00000000-0005-0000-0000-00005A370000}"/>
    <cellStyle name="Normal 60 7 2_5h_Finance" xfId="7334" xr:uid="{00000000-0005-0000-0000-00005B370000}"/>
    <cellStyle name="Normal 60 7 3" xfId="10361" xr:uid="{00000000-0005-0000-0000-00005C370000}"/>
    <cellStyle name="Normal 60 7 4" xfId="14387" xr:uid="{00000000-0005-0000-0000-00005D370000}"/>
    <cellStyle name="Normal 60 7 5" xfId="16227" xr:uid="{00000000-0005-0000-0000-00005E370000}"/>
    <cellStyle name="Normal 60 7 6" xfId="17977" xr:uid="{00000000-0005-0000-0000-00005F370000}"/>
    <cellStyle name="Normal 60 7 7" xfId="19881" xr:uid="{00000000-0005-0000-0000-000060370000}"/>
    <cellStyle name="Normal 60 7_5h_Finance" xfId="7333" xr:uid="{00000000-0005-0000-0000-000061370000}"/>
    <cellStyle name="Normal 60 8" xfId="478" xr:uid="{00000000-0005-0000-0000-000062370000}"/>
    <cellStyle name="Normal 60 8 2" xfId="8729" xr:uid="{00000000-0005-0000-0000-000063370000}"/>
    <cellStyle name="Normal 60 8_5h_Finance" xfId="7335" xr:uid="{00000000-0005-0000-0000-000064370000}"/>
    <cellStyle name="Normal 60 9" xfId="2466" xr:uid="{00000000-0005-0000-0000-000065370000}"/>
    <cellStyle name="Normal 60 9 2" xfId="10633" xr:uid="{00000000-0005-0000-0000-000066370000}"/>
    <cellStyle name="Normal 60 9_5h_Finance" xfId="7336" xr:uid="{00000000-0005-0000-0000-000067370000}"/>
    <cellStyle name="Normal 60_5h_Finance" xfId="7277" xr:uid="{00000000-0005-0000-0000-000068370000}"/>
    <cellStyle name="Normal 61" xfId="68" xr:uid="{00000000-0005-0000-0000-000069370000}"/>
    <cellStyle name="Normal 61 10" xfId="4371" xr:uid="{00000000-0005-0000-0000-00006A370000}"/>
    <cellStyle name="Normal 61 10 2" xfId="12538" xr:uid="{00000000-0005-0000-0000-00006B370000}"/>
    <cellStyle name="Normal 61 10_5h_Finance" xfId="7338" xr:uid="{00000000-0005-0000-0000-00006C370000}"/>
    <cellStyle name="Normal 61 11" xfId="8594" xr:uid="{00000000-0005-0000-0000-00006D370000}"/>
    <cellStyle name="Normal 61 12" xfId="12686" xr:uid="{00000000-0005-0000-0000-00006E370000}"/>
    <cellStyle name="Normal 61 13" xfId="12942" xr:uid="{00000000-0005-0000-0000-00006F370000}"/>
    <cellStyle name="Normal 61 14" xfId="14629" xr:uid="{00000000-0005-0000-0000-000070370000}"/>
    <cellStyle name="Normal 61 15" xfId="18250" xr:uid="{00000000-0005-0000-0000-000071370000}"/>
    <cellStyle name="Normal 61 16" xfId="340" xr:uid="{00000000-0005-0000-0000-000072370000}"/>
    <cellStyle name="Normal 61 2" xfId="136" xr:uid="{00000000-0005-0000-0000-000073370000}"/>
    <cellStyle name="Normal 61 2 10" xfId="8662" xr:uid="{00000000-0005-0000-0000-000074370000}"/>
    <cellStyle name="Normal 61 2 11" xfId="12754" xr:uid="{00000000-0005-0000-0000-000075370000}"/>
    <cellStyle name="Normal 61 2 12" xfId="18318" xr:uid="{00000000-0005-0000-0000-000076370000}"/>
    <cellStyle name="Normal 61 2 13" xfId="409" xr:uid="{00000000-0005-0000-0000-000077370000}"/>
    <cellStyle name="Normal 61 2 2" xfId="272" xr:uid="{00000000-0005-0000-0000-000078370000}"/>
    <cellStyle name="Normal 61 2 2 10" xfId="16550" xr:uid="{00000000-0005-0000-0000-000079370000}"/>
    <cellStyle name="Normal 61 2 2 11" xfId="18454" xr:uid="{00000000-0005-0000-0000-00007A370000}"/>
    <cellStyle name="Normal 61 2 2 12" xfId="683" xr:uid="{00000000-0005-0000-0000-00007B370000}"/>
    <cellStyle name="Normal 61 2 2 2" xfId="1032" xr:uid="{00000000-0005-0000-0000-00007C370000}"/>
    <cellStyle name="Normal 61 2 2 2 2" xfId="1854" xr:uid="{00000000-0005-0000-0000-00007D370000}"/>
    <cellStyle name="Normal 61 2 2 2 2 2" xfId="3759" xr:uid="{00000000-0005-0000-0000-00007E370000}"/>
    <cellStyle name="Normal 61 2 2 2 2 2 2" xfId="11926" xr:uid="{00000000-0005-0000-0000-00007F370000}"/>
    <cellStyle name="Normal 61 2 2 2 2 2_5h_Finance" xfId="7343" xr:uid="{00000000-0005-0000-0000-000080370000}"/>
    <cellStyle name="Normal 61 2 2 2 2 3" xfId="10022" xr:uid="{00000000-0005-0000-0000-000081370000}"/>
    <cellStyle name="Normal 61 2 2 2 2 4" xfId="14048" xr:uid="{00000000-0005-0000-0000-000082370000}"/>
    <cellStyle name="Normal 61 2 2 2 2 5" xfId="15887" xr:uid="{00000000-0005-0000-0000-000083370000}"/>
    <cellStyle name="Normal 61 2 2 2 2 6" xfId="17638" xr:uid="{00000000-0005-0000-0000-000084370000}"/>
    <cellStyle name="Normal 61 2 2 2 2 7" xfId="19542" xr:uid="{00000000-0005-0000-0000-000085370000}"/>
    <cellStyle name="Normal 61 2 2 2 2_5h_Finance" xfId="7342" xr:uid="{00000000-0005-0000-0000-000086370000}"/>
    <cellStyle name="Normal 61 2 2 2 3" xfId="2943" xr:uid="{00000000-0005-0000-0000-000087370000}"/>
    <cellStyle name="Normal 61 2 2 2 3 2" xfId="11110" xr:uid="{00000000-0005-0000-0000-000088370000}"/>
    <cellStyle name="Normal 61 2 2 2 3_5h_Finance" xfId="7344" xr:uid="{00000000-0005-0000-0000-000089370000}"/>
    <cellStyle name="Normal 61 2 2 2 4" xfId="9206" xr:uid="{00000000-0005-0000-0000-00008A370000}"/>
    <cellStyle name="Normal 61 2 2 2 5" xfId="13229" xr:uid="{00000000-0005-0000-0000-00008B370000}"/>
    <cellStyle name="Normal 61 2 2 2 6" xfId="15067" xr:uid="{00000000-0005-0000-0000-00008C370000}"/>
    <cellStyle name="Normal 61 2 2 2 7" xfId="16822" xr:uid="{00000000-0005-0000-0000-00008D370000}"/>
    <cellStyle name="Normal 61 2 2 2 8" xfId="18726" xr:uid="{00000000-0005-0000-0000-00008E370000}"/>
    <cellStyle name="Normal 61 2 2 2_5h_Finance" xfId="7341" xr:uid="{00000000-0005-0000-0000-00008F370000}"/>
    <cellStyle name="Normal 61 2 2 3" xfId="1304" xr:uid="{00000000-0005-0000-0000-000090370000}"/>
    <cellStyle name="Normal 61 2 2 3 2" xfId="2126" xr:uid="{00000000-0005-0000-0000-000091370000}"/>
    <cellStyle name="Normal 61 2 2 3 2 2" xfId="4031" xr:uid="{00000000-0005-0000-0000-000092370000}"/>
    <cellStyle name="Normal 61 2 2 3 2 2 2" xfId="12198" xr:uid="{00000000-0005-0000-0000-000093370000}"/>
    <cellStyle name="Normal 61 2 2 3 2 2_5h_Finance" xfId="7347" xr:uid="{00000000-0005-0000-0000-000094370000}"/>
    <cellStyle name="Normal 61 2 2 3 2 3" xfId="10294" xr:uid="{00000000-0005-0000-0000-000095370000}"/>
    <cellStyle name="Normal 61 2 2 3 2 4" xfId="14320" xr:uid="{00000000-0005-0000-0000-000096370000}"/>
    <cellStyle name="Normal 61 2 2 3 2 5" xfId="16159" xr:uid="{00000000-0005-0000-0000-000097370000}"/>
    <cellStyle name="Normal 61 2 2 3 2 6" xfId="17910" xr:uid="{00000000-0005-0000-0000-000098370000}"/>
    <cellStyle name="Normal 61 2 2 3 2 7" xfId="19814" xr:uid="{00000000-0005-0000-0000-000099370000}"/>
    <cellStyle name="Normal 61 2 2 3 2_5h_Finance" xfId="7346" xr:uid="{00000000-0005-0000-0000-00009A370000}"/>
    <cellStyle name="Normal 61 2 2 3 3" xfId="3215" xr:uid="{00000000-0005-0000-0000-00009B370000}"/>
    <cellStyle name="Normal 61 2 2 3 3 2" xfId="11382" xr:uid="{00000000-0005-0000-0000-00009C370000}"/>
    <cellStyle name="Normal 61 2 2 3 3_5h_Finance" xfId="7348" xr:uid="{00000000-0005-0000-0000-00009D370000}"/>
    <cellStyle name="Normal 61 2 2 3 4" xfId="9478" xr:uid="{00000000-0005-0000-0000-00009E370000}"/>
    <cellStyle name="Normal 61 2 2 3 5" xfId="13501" xr:uid="{00000000-0005-0000-0000-00009F370000}"/>
    <cellStyle name="Normal 61 2 2 3 6" xfId="15339" xr:uid="{00000000-0005-0000-0000-0000A0370000}"/>
    <cellStyle name="Normal 61 2 2 3 7" xfId="17094" xr:uid="{00000000-0005-0000-0000-0000A1370000}"/>
    <cellStyle name="Normal 61 2 2 3 8" xfId="18998" xr:uid="{00000000-0005-0000-0000-0000A2370000}"/>
    <cellStyle name="Normal 61 2 2 3_5h_Finance" xfId="7345" xr:uid="{00000000-0005-0000-0000-0000A3370000}"/>
    <cellStyle name="Normal 61 2 2 4" xfId="1576" xr:uid="{00000000-0005-0000-0000-0000A4370000}"/>
    <cellStyle name="Normal 61 2 2 4 2" xfId="3487" xr:uid="{00000000-0005-0000-0000-0000A5370000}"/>
    <cellStyle name="Normal 61 2 2 4 2 2" xfId="11654" xr:uid="{00000000-0005-0000-0000-0000A6370000}"/>
    <cellStyle name="Normal 61 2 2 4 2_5h_Finance" xfId="7350" xr:uid="{00000000-0005-0000-0000-0000A7370000}"/>
    <cellStyle name="Normal 61 2 2 4 3" xfId="9750" xr:uid="{00000000-0005-0000-0000-0000A8370000}"/>
    <cellStyle name="Normal 61 2 2 4 4" xfId="13773" xr:uid="{00000000-0005-0000-0000-0000A9370000}"/>
    <cellStyle name="Normal 61 2 2 4 5" xfId="15611" xr:uid="{00000000-0005-0000-0000-0000AA370000}"/>
    <cellStyle name="Normal 61 2 2 4 6" xfId="17366" xr:uid="{00000000-0005-0000-0000-0000AB370000}"/>
    <cellStyle name="Normal 61 2 2 4 7" xfId="19270" xr:uid="{00000000-0005-0000-0000-0000AC370000}"/>
    <cellStyle name="Normal 61 2 2 4_5h_Finance" xfId="7349" xr:uid="{00000000-0005-0000-0000-0000AD370000}"/>
    <cellStyle name="Normal 61 2 2 5" xfId="2399" xr:uid="{00000000-0005-0000-0000-0000AE370000}"/>
    <cellStyle name="Normal 61 2 2 5 2" xfId="4303" xr:uid="{00000000-0005-0000-0000-0000AF370000}"/>
    <cellStyle name="Normal 61 2 2 5 2 2" xfId="12470" xr:uid="{00000000-0005-0000-0000-0000B0370000}"/>
    <cellStyle name="Normal 61 2 2 5 2_5h_Finance" xfId="7352" xr:uid="{00000000-0005-0000-0000-0000B1370000}"/>
    <cellStyle name="Normal 61 2 2 5 3" xfId="10566" xr:uid="{00000000-0005-0000-0000-0000B2370000}"/>
    <cellStyle name="Normal 61 2 2 5 4" xfId="14592" xr:uid="{00000000-0005-0000-0000-0000B3370000}"/>
    <cellStyle name="Normal 61 2 2 5 5" xfId="16432" xr:uid="{00000000-0005-0000-0000-0000B4370000}"/>
    <cellStyle name="Normal 61 2 2 5 6" xfId="18182" xr:uid="{00000000-0005-0000-0000-0000B5370000}"/>
    <cellStyle name="Normal 61 2 2 5 7" xfId="20086" xr:uid="{00000000-0005-0000-0000-0000B6370000}"/>
    <cellStyle name="Normal 61 2 2 5_5h_Finance" xfId="7351" xr:uid="{00000000-0005-0000-0000-0000B7370000}"/>
    <cellStyle name="Normal 61 2 2 6" xfId="2671" xr:uid="{00000000-0005-0000-0000-0000B8370000}"/>
    <cellStyle name="Normal 61 2 2 6 2" xfId="10838" xr:uid="{00000000-0005-0000-0000-0000B9370000}"/>
    <cellStyle name="Normal 61 2 2 6_5h_Finance" xfId="7353" xr:uid="{00000000-0005-0000-0000-0000BA370000}"/>
    <cellStyle name="Normal 61 2 2 7" xfId="8934" xr:uid="{00000000-0005-0000-0000-0000BB370000}"/>
    <cellStyle name="Normal 61 2 2 8" xfId="12891" xr:uid="{00000000-0005-0000-0000-0000BC370000}"/>
    <cellStyle name="Normal 61 2 2 9" xfId="14777" xr:uid="{00000000-0005-0000-0000-0000BD370000}"/>
    <cellStyle name="Normal 61 2 2_5h_Finance" xfId="7340" xr:uid="{00000000-0005-0000-0000-0000BE370000}"/>
    <cellStyle name="Normal 61 2 3" xfId="896" xr:uid="{00000000-0005-0000-0000-0000BF370000}"/>
    <cellStyle name="Normal 61 2 3 2" xfId="1718" xr:uid="{00000000-0005-0000-0000-0000C0370000}"/>
    <cellStyle name="Normal 61 2 3 2 2" xfId="3623" xr:uid="{00000000-0005-0000-0000-0000C1370000}"/>
    <cellStyle name="Normal 61 2 3 2 2 2" xfId="11790" xr:uid="{00000000-0005-0000-0000-0000C2370000}"/>
    <cellStyle name="Normal 61 2 3 2 2_5h_Finance" xfId="7356" xr:uid="{00000000-0005-0000-0000-0000C3370000}"/>
    <cellStyle name="Normal 61 2 3 2 3" xfId="9886" xr:uid="{00000000-0005-0000-0000-0000C4370000}"/>
    <cellStyle name="Normal 61 2 3 2 4" xfId="13912" xr:uid="{00000000-0005-0000-0000-0000C5370000}"/>
    <cellStyle name="Normal 61 2 3 2 5" xfId="15751" xr:uid="{00000000-0005-0000-0000-0000C6370000}"/>
    <cellStyle name="Normal 61 2 3 2 6" xfId="17502" xr:uid="{00000000-0005-0000-0000-0000C7370000}"/>
    <cellStyle name="Normal 61 2 3 2 7" xfId="19406" xr:uid="{00000000-0005-0000-0000-0000C8370000}"/>
    <cellStyle name="Normal 61 2 3 2_5h_Finance" xfId="7355" xr:uid="{00000000-0005-0000-0000-0000C9370000}"/>
    <cellStyle name="Normal 61 2 3 3" xfId="2807" xr:uid="{00000000-0005-0000-0000-0000CA370000}"/>
    <cellStyle name="Normal 61 2 3 3 2" xfId="10974" xr:uid="{00000000-0005-0000-0000-0000CB370000}"/>
    <cellStyle name="Normal 61 2 3 3_5h_Finance" xfId="7357" xr:uid="{00000000-0005-0000-0000-0000CC370000}"/>
    <cellStyle name="Normal 61 2 3 4" xfId="9070" xr:uid="{00000000-0005-0000-0000-0000CD370000}"/>
    <cellStyle name="Normal 61 2 3 5" xfId="13093" xr:uid="{00000000-0005-0000-0000-0000CE370000}"/>
    <cellStyle name="Normal 61 2 3 6" xfId="14931" xr:uid="{00000000-0005-0000-0000-0000CF370000}"/>
    <cellStyle name="Normal 61 2 3 7" xfId="16686" xr:uid="{00000000-0005-0000-0000-0000D0370000}"/>
    <cellStyle name="Normal 61 2 3 8" xfId="18590" xr:uid="{00000000-0005-0000-0000-0000D1370000}"/>
    <cellStyle name="Normal 61 2 3_5h_Finance" xfId="7354" xr:uid="{00000000-0005-0000-0000-0000D2370000}"/>
    <cellStyle name="Normal 61 2 4" xfId="1168" xr:uid="{00000000-0005-0000-0000-0000D3370000}"/>
    <cellStyle name="Normal 61 2 4 2" xfId="1990" xr:uid="{00000000-0005-0000-0000-0000D4370000}"/>
    <cellStyle name="Normal 61 2 4 2 2" xfId="3895" xr:uid="{00000000-0005-0000-0000-0000D5370000}"/>
    <cellStyle name="Normal 61 2 4 2 2 2" xfId="12062" xr:uid="{00000000-0005-0000-0000-0000D6370000}"/>
    <cellStyle name="Normal 61 2 4 2 2_5h_Finance" xfId="7360" xr:uid="{00000000-0005-0000-0000-0000D7370000}"/>
    <cellStyle name="Normal 61 2 4 2 3" xfId="10158" xr:uid="{00000000-0005-0000-0000-0000D8370000}"/>
    <cellStyle name="Normal 61 2 4 2 4" xfId="14184" xr:uid="{00000000-0005-0000-0000-0000D9370000}"/>
    <cellStyle name="Normal 61 2 4 2 5" xfId="16023" xr:uid="{00000000-0005-0000-0000-0000DA370000}"/>
    <cellStyle name="Normal 61 2 4 2 6" xfId="17774" xr:uid="{00000000-0005-0000-0000-0000DB370000}"/>
    <cellStyle name="Normal 61 2 4 2 7" xfId="19678" xr:uid="{00000000-0005-0000-0000-0000DC370000}"/>
    <cellStyle name="Normal 61 2 4 2_5h_Finance" xfId="7359" xr:uid="{00000000-0005-0000-0000-0000DD370000}"/>
    <cellStyle name="Normal 61 2 4 3" xfId="3079" xr:uid="{00000000-0005-0000-0000-0000DE370000}"/>
    <cellStyle name="Normal 61 2 4 3 2" xfId="11246" xr:uid="{00000000-0005-0000-0000-0000DF370000}"/>
    <cellStyle name="Normal 61 2 4 3_5h_Finance" xfId="7361" xr:uid="{00000000-0005-0000-0000-0000E0370000}"/>
    <cellStyle name="Normal 61 2 4 4" xfId="9342" xr:uid="{00000000-0005-0000-0000-0000E1370000}"/>
    <cellStyle name="Normal 61 2 4 5" xfId="13365" xr:uid="{00000000-0005-0000-0000-0000E2370000}"/>
    <cellStyle name="Normal 61 2 4 6" xfId="15203" xr:uid="{00000000-0005-0000-0000-0000E3370000}"/>
    <cellStyle name="Normal 61 2 4 7" xfId="16958" xr:uid="{00000000-0005-0000-0000-0000E4370000}"/>
    <cellStyle name="Normal 61 2 4 8" xfId="18862" xr:uid="{00000000-0005-0000-0000-0000E5370000}"/>
    <cellStyle name="Normal 61 2 4_5h_Finance" xfId="7358" xr:uid="{00000000-0005-0000-0000-0000E6370000}"/>
    <cellStyle name="Normal 61 2 5" xfId="1440" xr:uid="{00000000-0005-0000-0000-0000E7370000}"/>
    <cellStyle name="Normal 61 2 5 2" xfId="3351" xr:uid="{00000000-0005-0000-0000-0000E8370000}"/>
    <cellStyle name="Normal 61 2 5 2 2" xfId="11518" xr:uid="{00000000-0005-0000-0000-0000E9370000}"/>
    <cellStyle name="Normal 61 2 5 2_5h_Finance" xfId="7363" xr:uid="{00000000-0005-0000-0000-0000EA370000}"/>
    <cellStyle name="Normal 61 2 5 3" xfId="9614" xr:uid="{00000000-0005-0000-0000-0000EB370000}"/>
    <cellStyle name="Normal 61 2 5 4" xfId="13637" xr:uid="{00000000-0005-0000-0000-0000EC370000}"/>
    <cellStyle name="Normal 61 2 5 5" xfId="15475" xr:uid="{00000000-0005-0000-0000-0000ED370000}"/>
    <cellStyle name="Normal 61 2 5 6" xfId="17230" xr:uid="{00000000-0005-0000-0000-0000EE370000}"/>
    <cellStyle name="Normal 61 2 5 7" xfId="19134" xr:uid="{00000000-0005-0000-0000-0000EF370000}"/>
    <cellStyle name="Normal 61 2 5_5h_Finance" xfId="7362" xr:uid="{00000000-0005-0000-0000-0000F0370000}"/>
    <cellStyle name="Normal 61 2 6" xfId="2263" xr:uid="{00000000-0005-0000-0000-0000F1370000}"/>
    <cellStyle name="Normal 61 2 6 2" xfId="4167" xr:uid="{00000000-0005-0000-0000-0000F2370000}"/>
    <cellStyle name="Normal 61 2 6 2 2" xfId="12334" xr:uid="{00000000-0005-0000-0000-0000F3370000}"/>
    <cellStyle name="Normal 61 2 6 2_5h_Finance" xfId="7365" xr:uid="{00000000-0005-0000-0000-0000F4370000}"/>
    <cellStyle name="Normal 61 2 6 3" xfId="10430" xr:uid="{00000000-0005-0000-0000-0000F5370000}"/>
    <cellStyle name="Normal 61 2 6 4" xfId="14456" xr:uid="{00000000-0005-0000-0000-0000F6370000}"/>
    <cellStyle name="Normal 61 2 6 5" xfId="16296" xr:uid="{00000000-0005-0000-0000-0000F7370000}"/>
    <cellStyle name="Normal 61 2 6 6" xfId="18046" xr:uid="{00000000-0005-0000-0000-0000F8370000}"/>
    <cellStyle name="Normal 61 2 6 7" xfId="19950" xr:uid="{00000000-0005-0000-0000-0000F9370000}"/>
    <cellStyle name="Normal 61 2 6_5h_Finance" xfId="7364" xr:uid="{00000000-0005-0000-0000-0000FA370000}"/>
    <cellStyle name="Normal 61 2 7" xfId="547" xr:uid="{00000000-0005-0000-0000-0000FB370000}"/>
    <cellStyle name="Normal 61 2 7 2" xfId="8798" xr:uid="{00000000-0005-0000-0000-0000FC370000}"/>
    <cellStyle name="Normal 61 2 7_5h_Finance" xfId="7366" xr:uid="{00000000-0005-0000-0000-0000FD370000}"/>
    <cellStyle name="Normal 61 2 8" xfId="2535" xr:uid="{00000000-0005-0000-0000-0000FE370000}"/>
    <cellStyle name="Normal 61 2 8 2" xfId="10702" xr:uid="{00000000-0005-0000-0000-0000FF370000}"/>
    <cellStyle name="Normal 61 2 8_5h_Finance" xfId="7367" xr:uid="{00000000-0005-0000-0000-000000380000}"/>
    <cellStyle name="Normal 61 2 9" xfId="4439" xr:uid="{00000000-0005-0000-0000-000001380000}"/>
    <cellStyle name="Normal 61 2 9 2" xfId="12606" xr:uid="{00000000-0005-0000-0000-000002380000}"/>
    <cellStyle name="Normal 61 2 9_5h_Finance" xfId="7368" xr:uid="{00000000-0005-0000-0000-000003380000}"/>
    <cellStyle name="Normal 61 2_5h_Finance" xfId="7339" xr:uid="{00000000-0005-0000-0000-000004380000}"/>
    <cellStyle name="Normal 61 3" xfId="204" xr:uid="{00000000-0005-0000-0000-000005380000}"/>
    <cellStyle name="Normal 61 3 10" xfId="16482" xr:uid="{00000000-0005-0000-0000-000006380000}"/>
    <cellStyle name="Normal 61 3 11" xfId="18386" xr:uid="{00000000-0005-0000-0000-000007380000}"/>
    <cellStyle name="Normal 61 3 12" xfId="615" xr:uid="{00000000-0005-0000-0000-000008380000}"/>
    <cellStyle name="Normal 61 3 2" xfId="964" xr:uid="{00000000-0005-0000-0000-000009380000}"/>
    <cellStyle name="Normal 61 3 2 2" xfId="1786" xr:uid="{00000000-0005-0000-0000-00000A380000}"/>
    <cellStyle name="Normal 61 3 2 2 2" xfId="3691" xr:uid="{00000000-0005-0000-0000-00000B380000}"/>
    <cellStyle name="Normal 61 3 2 2 2 2" xfId="11858" xr:uid="{00000000-0005-0000-0000-00000C380000}"/>
    <cellStyle name="Normal 61 3 2 2 2_5h_Finance" xfId="7372" xr:uid="{00000000-0005-0000-0000-00000D380000}"/>
    <cellStyle name="Normal 61 3 2 2 3" xfId="9954" xr:uid="{00000000-0005-0000-0000-00000E380000}"/>
    <cellStyle name="Normal 61 3 2 2 4" xfId="13980" xr:uid="{00000000-0005-0000-0000-00000F380000}"/>
    <cellStyle name="Normal 61 3 2 2 5" xfId="15819" xr:uid="{00000000-0005-0000-0000-000010380000}"/>
    <cellStyle name="Normal 61 3 2 2 6" xfId="17570" xr:uid="{00000000-0005-0000-0000-000011380000}"/>
    <cellStyle name="Normal 61 3 2 2 7" xfId="19474" xr:uid="{00000000-0005-0000-0000-000012380000}"/>
    <cellStyle name="Normal 61 3 2 2_5h_Finance" xfId="7371" xr:uid="{00000000-0005-0000-0000-000013380000}"/>
    <cellStyle name="Normal 61 3 2 3" xfId="2875" xr:uid="{00000000-0005-0000-0000-000014380000}"/>
    <cellStyle name="Normal 61 3 2 3 2" xfId="11042" xr:uid="{00000000-0005-0000-0000-000015380000}"/>
    <cellStyle name="Normal 61 3 2 3_5h_Finance" xfId="7373" xr:uid="{00000000-0005-0000-0000-000016380000}"/>
    <cellStyle name="Normal 61 3 2 4" xfId="9138" xr:uid="{00000000-0005-0000-0000-000017380000}"/>
    <cellStyle name="Normal 61 3 2 5" xfId="13161" xr:uid="{00000000-0005-0000-0000-000018380000}"/>
    <cellStyle name="Normal 61 3 2 6" xfId="14999" xr:uid="{00000000-0005-0000-0000-000019380000}"/>
    <cellStyle name="Normal 61 3 2 7" xfId="16754" xr:uid="{00000000-0005-0000-0000-00001A380000}"/>
    <cellStyle name="Normal 61 3 2 8" xfId="18658" xr:uid="{00000000-0005-0000-0000-00001B380000}"/>
    <cellStyle name="Normal 61 3 2_5h_Finance" xfId="7370" xr:uid="{00000000-0005-0000-0000-00001C380000}"/>
    <cellStyle name="Normal 61 3 3" xfId="1236" xr:uid="{00000000-0005-0000-0000-00001D380000}"/>
    <cellStyle name="Normal 61 3 3 2" xfId="2058" xr:uid="{00000000-0005-0000-0000-00001E380000}"/>
    <cellStyle name="Normal 61 3 3 2 2" xfId="3963" xr:uid="{00000000-0005-0000-0000-00001F380000}"/>
    <cellStyle name="Normal 61 3 3 2 2 2" xfId="12130" xr:uid="{00000000-0005-0000-0000-000020380000}"/>
    <cellStyle name="Normal 61 3 3 2 2_5h_Finance" xfId="7376" xr:uid="{00000000-0005-0000-0000-000021380000}"/>
    <cellStyle name="Normal 61 3 3 2 3" xfId="10226" xr:uid="{00000000-0005-0000-0000-000022380000}"/>
    <cellStyle name="Normal 61 3 3 2 4" xfId="14252" xr:uid="{00000000-0005-0000-0000-000023380000}"/>
    <cellStyle name="Normal 61 3 3 2 5" xfId="16091" xr:uid="{00000000-0005-0000-0000-000024380000}"/>
    <cellStyle name="Normal 61 3 3 2 6" xfId="17842" xr:uid="{00000000-0005-0000-0000-000025380000}"/>
    <cellStyle name="Normal 61 3 3 2 7" xfId="19746" xr:uid="{00000000-0005-0000-0000-000026380000}"/>
    <cellStyle name="Normal 61 3 3 2_5h_Finance" xfId="7375" xr:uid="{00000000-0005-0000-0000-000027380000}"/>
    <cellStyle name="Normal 61 3 3 3" xfId="3147" xr:uid="{00000000-0005-0000-0000-000028380000}"/>
    <cellStyle name="Normal 61 3 3 3 2" xfId="11314" xr:uid="{00000000-0005-0000-0000-000029380000}"/>
    <cellStyle name="Normal 61 3 3 3_5h_Finance" xfId="7377" xr:uid="{00000000-0005-0000-0000-00002A380000}"/>
    <cellStyle name="Normal 61 3 3 4" xfId="9410" xr:uid="{00000000-0005-0000-0000-00002B380000}"/>
    <cellStyle name="Normal 61 3 3 5" xfId="13433" xr:uid="{00000000-0005-0000-0000-00002C380000}"/>
    <cellStyle name="Normal 61 3 3 6" xfId="15271" xr:uid="{00000000-0005-0000-0000-00002D380000}"/>
    <cellStyle name="Normal 61 3 3 7" xfId="17026" xr:uid="{00000000-0005-0000-0000-00002E380000}"/>
    <cellStyle name="Normal 61 3 3 8" xfId="18930" xr:uid="{00000000-0005-0000-0000-00002F380000}"/>
    <cellStyle name="Normal 61 3 3_5h_Finance" xfId="7374" xr:uid="{00000000-0005-0000-0000-000030380000}"/>
    <cellStyle name="Normal 61 3 4" xfId="1508" xr:uid="{00000000-0005-0000-0000-000031380000}"/>
    <cellStyle name="Normal 61 3 4 2" xfId="3419" xr:uid="{00000000-0005-0000-0000-000032380000}"/>
    <cellStyle name="Normal 61 3 4 2 2" xfId="11586" xr:uid="{00000000-0005-0000-0000-000033380000}"/>
    <cellStyle name="Normal 61 3 4 2_5h_Finance" xfId="7379" xr:uid="{00000000-0005-0000-0000-000034380000}"/>
    <cellStyle name="Normal 61 3 4 3" xfId="9682" xr:uid="{00000000-0005-0000-0000-000035380000}"/>
    <cellStyle name="Normal 61 3 4 4" xfId="13705" xr:uid="{00000000-0005-0000-0000-000036380000}"/>
    <cellStyle name="Normal 61 3 4 5" xfId="15543" xr:uid="{00000000-0005-0000-0000-000037380000}"/>
    <cellStyle name="Normal 61 3 4 6" xfId="17298" xr:uid="{00000000-0005-0000-0000-000038380000}"/>
    <cellStyle name="Normal 61 3 4 7" xfId="19202" xr:uid="{00000000-0005-0000-0000-000039380000}"/>
    <cellStyle name="Normal 61 3 4_5h_Finance" xfId="7378" xr:uid="{00000000-0005-0000-0000-00003A380000}"/>
    <cellStyle name="Normal 61 3 5" xfId="2331" xr:uid="{00000000-0005-0000-0000-00003B380000}"/>
    <cellStyle name="Normal 61 3 5 2" xfId="4235" xr:uid="{00000000-0005-0000-0000-00003C380000}"/>
    <cellStyle name="Normal 61 3 5 2 2" xfId="12402" xr:uid="{00000000-0005-0000-0000-00003D380000}"/>
    <cellStyle name="Normal 61 3 5 2_5h_Finance" xfId="7381" xr:uid="{00000000-0005-0000-0000-00003E380000}"/>
    <cellStyle name="Normal 61 3 5 3" xfId="10498" xr:uid="{00000000-0005-0000-0000-00003F380000}"/>
    <cellStyle name="Normal 61 3 5 4" xfId="14524" xr:uid="{00000000-0005-0000-0000-000040380000}"/>
    <cellStyle name="Normal 61 3 5 5" xfId="16364" xr:uid="{00000000-0005-0000-0000-000041380000}"/>
    <cellStyle name="Normal 61 3 5 6" xfId="18114" xr:uid="{00000000-0005-0000-0000-000042380000}"/>
    <cellStyle name="Normal 61 3 5 7" xfId="20018" xr:uid="{00000000-0005-0000-0000-000043380000}"/>
    <cellStyle name="Normal 61 3 5_5h_Finance" xfId="7380" xr:uid="{00000000-0005-0000-0000-000044380000}"/>
    <cellStyle name="Normal 61 3 6" xfId="2603" xr:uid="{00000000-0005-0000-0000-000045380000}"/>
    <cellStyle name="Normal 61 3 6 2" xfId="10770" xr:uid="{00000000-0005-0000-0000-000046380000}"/>
    <cellStyle name="Normal 61 3 6_5h_Finance" xfId="7382" xr:uid="{00000000-0005-0000-0000-000047380000}"/>
    <cellStyle name="Normal 61 3 7" xfId="8866" xr:uid="{00000000-0005-0000-0000-000048380000}"/>
    <cellStyle name="Normal 61 3 8" xfId="12823" xr:uid="{00000000-0005-0000-0000-000049380000}"/>
    <cellStyle name="Normal 61 3 9" xfId="14709" xr:uid="{00000000-0005-0000-0000-00004A380000}"/>
    <cellStyle name="Normal 61 3_5h_Finance" xfId="7369" xr:uid="{00000000-0005-0000-0000-00004B380000}"/>
    <cellStyle name="Normal 61 4" xfId="828" xr:uid="{00000000-0005-0000-0000-00004C380000}"/>
    <cellStyle name="Normal 61 4 2" xfId="1650" xr:uid="{00000000-0005-0000-0000-00004D380000}"/>
    <cellStyle name="Normal 61 4 2 2" xfId="3555" xr:uid="{00000000-0005-0000-0000-00004E380000}"/>
    <cellStyle name="Normal 61 4 2 2 2" xfId="11722" xr:uid="{00000000-0005-0000-0000-00004F380000}"/>
    <cellStyle name="Normal 61 4 2 2_5h_Finance" xfId="7385" xr:uid="{00000000-0005-0000-0000-000050380000}"/>
    <cellStyle name="Normal 61 4 2 3" xfId="9818" xr:uid="{00000000-0005-0000-0000-000051380000}"/>
    <cellStyle name="Normal 61 4 2 4" xfId="13844" xr:uid="{00000000-0005-0000-0000-000052380000}"/>
    <cellStyle name="Normal 61 4 2 5" xfId="15683" xr:uid="{00000000-0005-0000-0000-000053380000}"/>
    <cellStyle name="Normal 61 4 2 6" xfId="17434" xr:uid="{00000000-0005-0000-0000-000054380000}"/>
    <cellStyle name="Normal 61 4 2 7" xfId="19338" xr:uid="{00000000-0005-0000-0000-000055380000}"/>
    <cellStyle name="Normal 61 4 2_5h_Finance" xfId="7384" xr:uid="{00000000-0005-0000-0000-000056380000}"/>
    <cellStyle name="Normal 61 4 3" xfId="2739" xr:uid="{00000000-0005-0000-0000-000057380000}"/>
    <cellStyle name="Normal 61 4 3 2" xfId="10906" xr:uid="{00000000-0005-0000-0000-000058380000}"/>
    <cellStyle name="Normal 61 4 3_5h_Finance" xfId="7386" xr:uid="{00000000-0005-0000-0000-000059380000}"/>
    <cellStyle name="Normal 61 4 4" xfId="9002" xr:uid="{00000000-0005-0000-0000-00005A380000}"/>
    <cellStyle name="Normal 61 4 5" xfId="13025" xr:uid="{00000000-0005-0000-0000-00005B380000}"/>
    <cellStyle name="Normal 61 4 6" xfId="14863" xr:uid="{00000000-0005-0000-0000-00005C380000}"/>
    <cellStyle name="Normal 61 4 7" xfId="16618" xr:uid="{00000000-0005-0000-0000-00005D380000}"/>
    <cellStyle name="Normal 61 4 8" xfId="18522" xr:uid="{00000000-0005-0000-0000-00005E380000}"/>
    <cellStyle name="Normal 61 4_5h_Finance" xfId="7383" xr:uid="{00000000-0005-0000-0000-00005F380000}"/>
    <cellStyle name="Normal 61 5" xfId="1100" xr:uid="{00000000-0005-0000-0000-000060380000}"/>
    <cellStyle name="Normal 61 5 2" xfId="1922" xr:uid="{00000000-0005-0000-0000-000061380000}"/>
    <cellStyle name="Normal 61 5 2 2" xfId="3827" xr:uid="{00000000-0005-0000-0000-000062380000}"/>
    <cellStyle name="Normal 61 5 2 2 2" xfId="11994" xr:uid="{00000000-0005-0000-0000-000063380000}"/>
    <cellStyle name="Normal 61 5 2 2_5h_Finance" xfId="7389" xr:uid="{00000000-0005-0000-0000-000064380000}"/>
    <cellStyle name="Normal 61 5 2 3" xfId="10090" xr:uid="{00000000-0005-0000-0000-000065380000}"/>
    <cellStyle name="Normal 61 5 2 4" xfId="14116" xr:uid="{00000000-0005-0000-0000-000066380000}"/>
    <cellStyle name="Normal 61 5 2 5" xfId="15955" xr:uid="{00000000-0005-0000-0000-000067380000}"/>
    <cellStyle name="Normal 61 5 2 6" xfId="17706" xr:uid="{00000000-0005-0000-0000-000068380000}"/>
    <cellStyle name="Normal 61 5 2 7" xfId="19610" xr:uid="{00000000-0005-0000-0000-000069380000}"/>
    <cellStyle name="Normal 61 5 2_5h_Finance" xfId="7388" xr:uid="{00000000-0005-0000-0000-00006A380000}"/>
    <cellStyle name="Normal 61 5 3" xfId="3011" xr:uid="{00000000-0005-0000-0000-00006B380000}"/>
    <cellStyle name="Normal 61 5 3 2" xfId="11178" xr:uid="{00000000-0005-0000-0000-00006C380000}"/>
    <cellStyle name="Normal 61 5 3_5h_Finance" xfId="7390" xr:uid="{00000000-0005-0000-0000-00006D380000}"/>
    <cellStyle name="Normal 61 5 4" xfId="9274" xr:uid="{00000000-0005-0000-0000-00006E380000}"/>
    <cellStyle name="Normal 61 5 5" xfId="13297" xr:uid="{00000000-0005-0000-0000-00006F380000}"/>
    <cellStyle name="Normal 61 5 6" xfId="15135" xr:uid="{00000000-0005-0000-0000-000070380000}"/>
    <cellStyle name="Normal 61 5 7" xfId="16890" xr:uid="{00000000-0005-0000-0000-000071380000}"/>
    <cellStyle name="Normal 61 5 8" xfId="18794" xr:uid="{00000000-0005-0000-0000-000072380000}"/>
    <cellStyle name="Normal 61 5_5h_Finance" xfId="7387" xr:uid="{00000000-0005-0000-0000-000073380000}"/>
    <cellStyle name="Normal 61 6" xfId="1372" xr:uid="{00000000-0005-0000-0000-000074380000}"/>
    <cellStyle name="Normal 61 6 2" xfId="3283" xr:uid="{00000000-0005-0000-0000-000075380000}"/>
    <cellStyle name="Normal 61 6 2 2" xfId="11450" xr:uid="{00000000-0005-0000-0000-000076380000}"/>
    <cellStyle name="Normal 61 6 2_5h_Finance" xfId="7392" xr:uid="{00000000-0005-0000-0000-000077380000}"/>
    <cellStyle name="Normal 61 6 3" xfId="9546" xr:uid="{00000000-0005-0000-0000-000078380000}"/>
    <cellStyle name="Normal 61 6 4" xfId="13569" xr:uid="{00000000-0005-0000-0000-000079380000}"/>
    <cellStyle name="Normal 61 6 5" xfId="15407" xr:uid="{00000000-0005-0000-0000-00007A380000}"/>
    <cellStyle name="Normal 61 6 6" xfId="17162" xr:uid="{00000000-0005-0000-0000-00007B380000}"/>
    <cellStyle name="Normal 61 6 7" xfId="19066" xr:uid="{00000000-0005-0000-0000-00007C380000}"/>
    <cellStyle name="Normal 61 6_5h_Finance" xfId="7391" xr:uid="{00000000-0005-0000-0000-00007D380000}"/>
    <cellStyle name="Normal 61 7" xfId="2195" xr:uid="{00000000-0005-0000-0000-00007E380000}"/>
    <cellStyle name="Normal 61 7 2" xfId="4099" xr:uid="{00000000-0005-0000-0000-00007F380000}"/>
    <cellStyle name="Normal 61 7 2 2" xfId="12266" xr:uid="{00000000-0005-0000-0000-000080380000}"/>
    <cellStyle name="Normal 61 7 2_5h_Finance" xfId="7394" xr:uid="{00000000-0005-0000-0000-000081380000}"/>
    <cellStyle name="Normal 61 7 3" xfId="10362" xr:uid="{00000000-0005-0000-0000-000082380000}"/>
    <cellStyle name="Normal 61 7 4" xfId="14388" xr:uid="{00000000-0005-0000-0000-000083380000}"/>
    <cellStyle name="Normal 61 7 5" xfId="16228" xr:uid="{00000000-0005-0000-0000-000084380000}"/>
    <cellStyle name="Normal 61 7 6" xfId="17978" xr:uid="{00000000-0005-0000-0000-000085380000}"/>
    <cellStyle name="Normal 61 7 7" xfId="19882" xr:uid="{00000000-0005-0000-0000-000086380000}"/>
    <cellStyle name="Normal 61 7_5h_Finance" xfId="7393" xr:uid="{00000000-0005-0000-0000-000087380000}"/>
    <cellStyle name="Normal 61 8" xfId="479" xr:uid="{00000000-0005-0000-0000-000088380000}"/>
    <cellStyle name="Normal 61 8 2" xfId="8730" xr:uid="{00000000-0005-0000-0000-000089380000}"/>
    <cellStyle name="Normal 61 8_5h_Finance" xfId="7395" xr:uid="{00000000-0005-0000-0000-00008A380000}"/>
    <cellStyle name="Normal 61 9" xfId="2467" xr:uid="{00000000-0005-0000-0000-00008B380000}"/>
    <cellStyle name="Normal 61 9 2" xfId="10634" xr:uid="{00000000-0005-0000-0000-00008C380000}"/>
    <cellStyle name="Normal 61 9_5h_Finance" xfId="7396" xr:uid="{00000000-0005-0000-0000-00008D380000}"/>
    <cellStyle name="Normal 61_5h_Finance" xfId="7337" xr:uid="{00000000-0005-0000-0000-00008E380000}"/>
    <cellStyle name="Normal 62" xfId="69" xr:uid="{00000000-0005-0000-0000-00008F380000}"/>
    <cellStyle name="Normal 62 10" xfId="4372" xr:uid="{00000000-0005-0000-0000-000090380000}"/>
    <cellStyle name="Normal 62 10 2" xfId="12539" xr:uid="{00000000-0005-0000-0000-000091380000}"/>
    <cellStyle name="Normal 62 10_5h_Finance" xfId="7398" xr:uid="{00000000-0005-0000-0000-000092380000}"/>
    <cellStyle name="Normal 62 11" xfId="8595" xr:uid="{00000000-0005-0000-0000-000093380000}"/>
    <cellStyle name="Normal 62 12" xfId="12687" xr:uid="{00000000-0005-0000-0000-000094380000}"/>
    <cellStyle name="Normal 62 13" xfId="12941" xr:uid="{00000000-0005-0000-0000-000095380000}"/>
    <cellStyle name="Normal 62 14" xfId="14628" xr:uid="{00000000-0005-0000-0000-000096380000}"/>
    <cellStyle name="Normal 62 15" xfId="18251" xr:uid="{00000000-0005-0000-0000-000097380000}"/>
    <cellStyle name="Normal 62 16" xfId="341" xr:uid="{00000000-0005-0000-0000-000098380000}"/>
    <cellStyle name="Normal 62 2" xfId="137" xr:uid="{00000000-0005-0000-0000-000099380000}"/>
    <cellStyle name="Normal 62 2 10" xfId="8663" xr:uid="{00000000-0005-0000-0000-00009A380000}"/>
    <cellStyle name="Normal 62 2 11" xfId="12755" xr:uid="{00000000-0005-0000-0000-00009B380000}"/>
    <cellStyle name="Normal 62 2 12" xfId="18319" xr:uid="{00000000-0005-0000-0000-00009C380000}"/>
    <cellStyle name="Normal 62 2 13" xfId="410" xr:uid="{00000000-0005-0000-0000-00009D380000}"/>
    <cellStyle name="Normal 62 2 2" xfId="273" xr:uid="{00000000-0005-0000-0000-00009E380000}"/>
    <cellStyle name="Normal 62 2 2 10" xfId="16551" xr:uid="{00000000-0005-0000-0000-00009F380000}"/>
    <cellStyle name="Normal 62 2 2 11" xfId="18455" xr:uid="{00000000-0005-0000-0000-0000A0380000}"/>
    <cellStyle name="Normal 62 2 2 12" xfId="684" xr:uid="{00000000-0005-0000-0000-0000A1380000}"/>
    <cellStyle name="Normal 62 2 2 2" xfId="1033" xr:uid="{00000000-0005-0000-0000-0000A2380000}"/>
    <cellStyle name="Normal 62 2 2 2 2" xfId="1855" xr:uid="{00000000-0005-0000-0000-0000A3380000}"/>
    <cellStyle name="Normal 62 2 2 2 2 2" xfId="3760" xr:uid="{00000000-0005-0000-0000-0000A4380000}"/>
    <cellStyle name="Normal 62 2 2 2 2 2 2" xfId="11927" xr:uid="{00000000-0005-0000-0000-0000A5380000}"/>
    <cellStyle name="Normal 62 2 2 2 2 2_5h_Finance" xfId="7403" xr:uid="{00000000-0005-0000-0000-0000A6380000}"/>
    <cellStyle name="Normal 62 2 2 2 2 3" xfId="10023" xr:uid="{00000000-0005-0000-0000-0000A7380000}"/>
    <cellStyle name="Normal 62 2 2 2 2 4" xfId="14049" xr:uid="{00000000-0005-0000-0000-0000A8380000}"/>
    <cellStyle name="Normal 62 2 2 2 2 5" xfId="15888" xr:uid="{00000000-0005-0000-0000-0000A9380000}"/>
    <cellStyle name="Normal 62 2 2 2 2 6" xfId="17639" xr:uid="{00000000-0005-0000-0000-0000AA380000}"/>
    <cellStyle name="Normal 62 2 2 2 2 7" xfId="19543" xr:uid="{00000000-0005-0000-0000-0000AB380000}"/>
    <cellStyle name="Normal 62 2 2 2 2_5h_Finance" xfId="7402" xr:uid="{00000000-0005-0000-0000-0000AC380000}"/>
    <cellStyle name="Normal 62 2 2 2 3" xfId="2944" xr:uid="{00000000-0005-0000-0000-0000AD380000}"/>
    <cellStyle name="Normal 62 2 2 2 3 2" xfId="11111" xr:uid="{00000000-0005-0000-0000-0000AE380000}"/>
    <cellStyle name="Normal 62 2 2 2 3_5h_Finance" xfId="7404" xr:uid="{00000000-0005-0000-0000-0000AF380000}"/>
    <cellStyle name="Normal 62 2 2 2 4" xfId="9207" xr:uid="{00000000-0005-0000-0000-0000B0380000}"/>
    <cellStyle name="Normal 62 2 2 2 5" xfId="13230" xr:uid="{00000000-0005-0000-0000-0000B1380000}"/>
    <cellStyle name="Normal 62 2 2 2 6" xfId="15068" xr:uid="{00000000-0005-0000-0000-0000B2380000}"/>
    <cellStyle name="Normal 62 2 2 2 7" xfId="16823" xr:uid="{00000000-0005-0000-0000-0000B3380000}"/>
    <cellStyle name="Normal 62 2 2 2 8" xfId="18727" xr:uid="{00000000-0005-0000-0000-0000B4380000}"/>
    <cellStyle name="Normal 62 2 2 2_5h_Finance" xfId="7401" xr:uid="{00000000-0005-0000-0000-0000B5380000}"/>
    <cellStyle name="Normal 62 2 2 3" xfId="1305" xr:uid="{00000000-0005-0000-0000-0000B6380000}"/>
    <cellStyle name="Normal 62 2 2 3 2" xfId="2127" xr:uid="{00000000-0005-0000-0000-0000B7380000}"/>
    <cellStyle name="Normal 62 2 2 3 2 2" xfId="4032" xr:uid="{00000000-0005-0000-0000-0000B8380000}"/>
    <cellStyle name="Normal 62 2 2 3 2 2 2" xfId="12199" xr:uid="{00000000-0005-0000-0000-0000B9380000}"/>
    <cellStyle name="Normal 62 2 2 3 2 2_5h_Finance" xfId="7407" xr:uid="{00000000-0005-0000-0000-0000BA380000}"/>
    <cellStyle name="Normal 62 2 2 3 2 3" xfId="10295" xr:uid="{00000000-0005-0000-0000-0000BB380000}"/>
    <cellStyle name="Normal 62 2 2 3 2 4" xfId="14321" xr:uid="{00000000-0005-0000-0000-0000BC380000}"/>
    <cellStyle name="Normal 62 2 2 3 2 5" xfId="16160" xr:uid="{00000000-0005-0000-0000-0000BD380000}"/>
    <cellStyle name="Normal 62 2 2 3 2 6" xfId="17911" xr:uid="{00000000-0005-0000-0000-0000BE380000}"/>
    <cellStyle name="Normal 62 2 2 3 2 7" xfId="19815" xr:uid="{00000000-0005-0000-0000-0000BF380000}"/>
    <cellStyle name="Normal 62 2 2 3 2_5h_Finance" xfId="7406" xr:uid="{00000000-0005-0000-0000-0000C0380000}"/>
    <cellStyle name="Normal 62 2 2 3 3" xfId="3216" xr:uid="{00000000-0005-0000-0000-0000C1380000}"/>
    <cellStyle name="Normal 62 2 2 3 3 2" xfId="11383" xr:uid="{00000000-0005-0000-0000-0000C2380000}"/>
    <cellStyle name="Normal 62 2 2 3 3_5h_Finance" xfId="7408" xr:uid="{00000000-0005-0000-0000-0000C3380000}"/>
    <cellStyle name="Normal 62 2 2 3 4" xfId="9479" xr:uid="{00000000-0005-0000-0000-0000C4380000}"/>
    <cellStyle name="Normal 62 2 2 3 5" xfId="13502" xr:uid="{00000000-0005-0000-0000-0000C5380000}"/>
    <cellStyle name="Normal 62 2 2 3 6" xfId="15340" xr:uid="{00000000-0005-0000-0000-0000C6380000}"/>
    <cellStyle name="Normal 62 2 2 3 7" xfId="17095" xr:uid="{00000000-0005-0000-0000-0000C7380000}"/>
    <cellStyle name="Normal 62 2 2 3 8" xfId="18999" xr:uid="{00000000-0005-0000-0000-0000C8380000}"/>
    <cellStyle name="Normal 62 2 2 3_5h_Finance" xfId="7405" xr:uid="{00000000-0005-0000-0000-0000C9380000}"/>
    <cellStyle name="Normal 62 2 2 4" xfId="1577" xr:uid="{00000000-0005-0000-0000-0000CA380000}"/>
    <cellStyle name="Normal 62 2 2 4 2" xfId="3488" xr:uid="{00000000-0005-0000-0000-0000CB380000}"/>
    <cellStyle name="Normal 62 2 2 4 2 2" xfId="11655" xr:uid="{00000000-0005-0000-0000-0000CC380000}"/>
    <cellStyle name="Normal 62 2 2 4 2_5h_Finance" xfId="7410" xr:uid="{00000000-0005-0000-0000-0000CD380000}"/>
    <cellStyle name="Normal 62 2 2 4 3" xfId="9751" xr:uid="{00000000-0005-0000-0000-0000CE380000}"/>
    <cellStyle name="Normal 62 2 2 4 4" xfId="13774" xr:uid="{00000000-0005-0000-0000-0000CF380000}"/>
    <cellStyle name="Normal 62 2 2 4 5" xfId="15612" xr:uid="{00000000-0005-0000-0000-0000D0380000}"/>
    <cellStyle name="Normal 62 2 2 4 6" xfId="17367" xr:uid="{00000000-0005-0000-0000-0000D1380000}"/>
    <cellStyle name="Normal 62 2 2 4 7" xfId="19271" xr:uid="{00000000-0005-0000-0000-0000D2380000}"/>
    <cellStyle name="Normal 62 2 2 4_5h_Finance" xfId="7409" xr:uid="{00000000-0005-0000-0000-0000D3380000}"/>
    <cellStyle name="Normal 62 2 2 5" xfId="2400" xr:uid="{00000000-0005-0000-0000-0000D4380000}"/>
    <cellStyle name="Normal 62 2 2 5 2" xfId="4304" xr:uid="{00000000-0005-0000-0000-0000D5380000}"/>
    <cellStyle name="Normal 62 2 2 5 2 2" xfId="12471" xr:uid="{00000000-0005-0000-0000-0000D6380000}"/>
    <cellStyle name="Normal 62 2 2 5 2_5h_Finance" xfId="7412" xr:uid="{00000000-0005-0000-0000-0000D7380000}"/>
    <cellStyle name="Normal 62 2 2 5 3" xfId="10567" xr:uid="{00000000-0005-0000-0000-0000D8380000}"/>
    <cellStyle name="Normal 62 2 2 5 4" xfId="14593" xr:uid="{00000000-0005-0000-0000-0000D9380000}"/>
    <cellStyle name="Normal 62 2 2 5 5" xfId="16433" xr:uid="{00000000-0005-0000-0000-0000DA380000}"/>
    <cellStyle name="Normal 62 2 2 5 6" xfId="18183" xr:uid="{00000000-0005-0000-0000-0000DB380000}"/>
    <cellStyle name="Normal 62 2 2 5 7" xfId="20087" xr:uid="{00000000-0005-0000-0000-0000DC380000}"/>
    <cellStyle name="Normal 62 2 2 5_5h_Finance" xfId="7411" xr:uid="{00000000-0005-0000-0000-0000DD380000}"/>
    <cellStyle name="Normal 62 2 2 6" xfId="2672" xr:uid="{00000000-0005-0000-0000-0000DE380000}"/>
    <cellStyle name="Normal 62 2 2 6 2" xfId="10839" xr:uid="{00000000-0005-0000-0000-0000DF380000}"/>
    <cellStyle name="Normal 62 2 2 6_5h_Finance" xfId="7413" xr:uid="{00000000-0005-0000-0000-0000E0380000}"/>
    <cellStyle name="Normal 62 2 2 7" xfId="8935" xr:uid="{00000000-0005-0000-0000-0000E1380000}"/>
    <cellStyle name="Normal 62 2 2 8" xfId="12892" xr:uid="{00000000-0005-0000-0000-0000E2380000}"/>
    <cellStyle name="Normal 62 2 2 9" xfId="14778" xr:uid="{00000000-0005-0000-0000-0000E3380000}"/>
    <cellStyle name="Normal 62 2 2_5h_Finance" xfId="7400" xr:uid="{00000000-0005-0000-0000-0000E4380000}"/>
    <cellStyle name="Normal 62 2 3" xfId="897" xr:uid="{00000000-0005-0000-0000-0000E5380000}"/>
    <cellStyle name="Normal 62 2 3 2" xfId="1719" xr:uid="{00000000-0005-0000-0000-0000E6380000}"/>
    <cellStyle name="Normal 62 2 3 2 2" xfId="3624" xr:uid="{00000000-0005-0000-0000-0000E7380000}"/>
    <cellStyle name="Normal 62 2 3 2 2 2" xfId="11791" xr:uid="{00000000-0005-0000-0000-0000E8380000}"/>
    <cellStyle name="Normal 62 2 3 2 2_5h_Finance" xfId="7416" xr:uid="{00000000-0005-0000-0000-0000E9380000}"/>
    <cellStyle name="Normal 62 2 3 2 3" xfId="9887" xr:uid="{00000000-0005-0000-0000-0000EA380000}"/>
    <cellStyle name="Normal 62 2 3 2 4" xfId="13913" xr:uid="{00000000-0005-0000-0000-0000EB380000}"/>
    <cellStyle name="Normal 62 2 3 2 5" xfId="15752" xr:uid="{00000000-0005-0000-0000-0000EC380000}"/>
    <cellStyle name="Normal 62 2 3 2 6" xfId="17503" xr:uid="{00000000-0005-0000-0000-0000ED380000}"/>
    <cellStyle name="Normal 62 2 3 2 7" xfId="19407" xr:uid="{00000000-0005-0000-0000-0000EE380000}"/>
    <cellStyle name="Normal 62 2 3 2_5h_Finance" xfId="7415" xr:uid="{00000000-0005-0000-0000-0000EF380000}"/>
    <cellStyle name="Normal 62 2 3 3" xfId="2808" xr:uid="{00000000-0005-0000-0000-0000F0380000}"/>
    <cellStyle name="Normal 62 2 3 3 2" xfId="10975" xr:uid="{00000000-0005-0000-0000-0000F1380000}"/>
    <cellStyle name="Normal 62 2 3 3_5h_Finance" xfId="7417" xr:uid="{00000000-0005-0000-0000-0000F2380000}"/>
    <cellStyle name="Normal 62 2 3 4" xfId="9071" xr:uid="{00000000-0005-0000-0000-0000F3380000}"/>
    <cellStyle name="Normal 62 2 3 5" xfId="13094" xr:uid="{00000000-0005-0000-0000-0000F4380000}"/>
    <cellStyle name="Normal 62 2 3 6" xfId="14932" xr:uid="{00000000-0005-0000-0000-0000F5380000}"/>
    <cellStyle name="Normal 62 2 3 7" xfId="16687" xr:uid="{00000000-0005-0000-0000-0000F6380000}"/>
    <cellStyle name="Normal 62 2 3 8" xfId="18591" xr:uid="{00000000-0005-0000-0000-0000F7380000}"/>
    <cellStyle name="Normal 62 2 3_5h_Finance" xfId="7414" xr:uid="{00000000-0005-0000-0000-0000F8380000}"/>
    <cellStyle name="Normal 62 2 4" xfId="1169" xr:uid="{00000000-0005-0000-0000-0000F9380000}"/>
    <cellStyle name="Normal 62 2 4 2" xfId="1991" xr:uid="{00000000-0005-0000-0000-0000FA380000}"/>
    <cellStyle name="Normal 62 2 4 2 2" xfId="3896" xr:uid="{00000000-0005-0000-0000-0000FB380000}"/>
    <cellStyle name="Normal 62 2 4 2 2 2" xfId="12063" xr:uid="{00000000-0005-0000-0000-0000FC380000}"/>
    <cellStyle name="Normal 62 2 4 2 2_5h_Finance" xfId="7420" xr:uid="{00000000-0005-0000-0000-0000FD380000}"/>
    <cellStyle name="Normal 62 2 4 2 3" xfId="10159" xr:uid="{00000000-0005-0000-0000-0000FE380000}"/>
    <cellStyle name="Normal 62 2 4 2 4" xfId="14185" xr:uid="{00000000-0005-0000-0000-0000FF380000}"/>
    <cellStyle name="Normal 62 2 4 2 5" xfId="16024" xr:uid="{00000000-0005-0000-0000-000000390000}"/>
    <cellStyle name="Normal 62 2 4 2 6" xfId="17775" xr:uid="{00000000-0005-0000-0000-000001390000}"/>
    <cellStyle name="Normal 62 2 4 2 7" xfId="19679" xr:uid="{00000000-0005-0000-0000-000002390000}"/>
    <cellStyle name="Normal 62 2 4 2_5h_Finance" xfId="7419" xr:uid="{00000000-0005-0000-0000-000003390000}"/>
    <cellStyle name="Normal 62 2 4 3" xfId="3080" xr:uid="{00000000-0005-0000-0000-000004390000}"/>
    <cellStyle name="Normal 62 2 4 3 2" xfId="11247" xr:uid="{00000000-0005-0000-0000-000005390000}"/>
    <cellStyle name="Normal 62 2 4 3_5h_Finance" xfId="7421" xr:uid="{00000000-0005-0000-0000-000006390000}"/>
    <cellStyle name="Normal 62 2 4 4" xfId="9343" xr:uid="{00000000-0005-0000-0000-000007390000}"/>
    <cellStyle name="Normal 62 2 4 5" xfId="13366" xr:uid="{00000000-0005-0000-0000-000008390000}"/>
    <cellStyle name="Normal 62 2 4 6" xfId="15204" xr:uid="{00000000-0005-0000-0000-000009390000}"/>
    <cellStyle name="Normal 62 2 4 7" xfId="16959" xr:uid="{00000000-0005-0000-0000-00000A390000}"/>
    <cellStyle name="Normal 62 2 4 8" xfId="18863" xr:uid="{00000000-0005-0000-0000-00000B390000}"/>
    <cellStyle name="Normal 62 2 4_5h_Finance" xfId="7418" xr:uid="{00000000-0005-0000-0000-00000C390000}"/>
    <cellStyle name="Normal 62 2 5" xfId="1441" xr:uid="{00000000-0005-0000-0000-00000D390000}"/>
    <cellStyle name="Normal 62 2 5 2" xfId="3352" xr:uid="{00000000-0005-0000-0000-00000E390000}"/>
    <cellStyle name="Normal 62 2 5 2 2" xfId="11519" xr:uid="{00000000-0005-0000-0000-00000F390000}"/>
    <cellStyle name="Normal 62 2 5 2_5h_Finance" xfId="7423" xr:uid="{00000000-0005-0000-0000-000010390000}"/>
    <cellStyle name="Normal 62 2 5 3" xfId="9615" xr:uid="{00000000-0005-0000-0000-000011390000}"/>
    <cellStyle name="Normal 62 2 5 4" xfId="13638" xr:uid="{00000000-0005-0000-0000-000012390000}"/>
    <cellStyle name="Normal 62 2 5 5" xfId="15476" xr:uid="{00000000-0005-0000-0000-000013390000}"/>
    <cellStyle name="Normal 62 2 5 6" xfId="17231" xr:uid="{00000000-0005-0000-0000-000014390000}"/>
    <cellStyle name="Normal 62 2 5 7" xfId="19135" xr:uid="{00000000-0005-0000-0000-000015390000}"/>
    <cellStyle name="Normal 62 2 5_5h_Finance" xfId="7422" xr:uid="{00000000-0005-0000-0000-000016390000}"/>
    <cellStyle name="Normal 62 2 6" xfId="2264" xr:uid="{00000000-0005-0000-0000-000017390000}"/>
    <cellStyle name="Normal 62 2 6 2" xfId="4168" xr:uid="{00000000-0005-0000-0000-000018390000}"/>
    <cellStyle name="Normal 62 2 6 2 2" xfId="12335" xr:uid="{00000000-0005-0000-0000-000019390000}"/>
    <cellStyle name="Normal 62 2 6 2_5h_Finance" xfId="7425" xr:uid="{00000000-0005-0000-0000-00001A390000}"/>
    <cellStyle name="Normal 62 2 6 3" xfId="10431" xr:uid="{00000000-0005-0000-0000-00001B390000}"/>
    <cellStyle name="Normal 62 2 6 4" xfId="14457" xr:uid="{00000000-0005-0000-0000-00001C390000}"/>
    <cellStyle name="Normal 62 2 6 5" xfId="16297" xr:uid="{00000000-0005-0000-0000-00001D390000}"/>
    <cellStyle name="Normal 62 2 6 6" xfId="18047" xr:uid="{00000000-0005-0000-0000-00001E390000}"/>
    <cellStyle name="Normal 62 2 6 7" xfId="19951" xr:uid="{00000000-0005-0000-0000-00001F390000}"/>
    <cellStyle name="Normal 62 2 6_5h_Finance" xfId="7424" xr:uid="{00000000-0005-0000-0000-000020390000}"/>
    <cellStyle name="Normal 62 2 7" xfId="548" xr:uid="{00000000-0005-0000-0000-000021390000}"/>
    <cellStyle name="Normal 62 2 7 2" xfId="8799" xr:uid="{00000000-0005-0000-0000-000022390000}"/>
    <cellStyle name="Normal 62 2 7_5h_Finance" xfId="7426" xr:uid="{00000000-0005-0000-0000-000023390000}"/>
    <cellStyle name="Normal 62 2 8" xfId="2536" xr:uid="{00000000-0005-0000-0000-000024390000}"/>
    <cellStyle name="Normal 62 2 8 2" xfId="10703" xr:uid="{00000000-0005-0000-0000-000025390000}"/>
    <cellStyle name="Normal 62 2 8_5h_Finance" xfId="7427" xr:uid="{00000000-0005-0000-0000-000026390000}"/>
    <cellStyle name="Normal 62 2 9" xfId="4440" xr:uid="{00000000-0005-0000-0000-000027390000}"/>
    <cellStyle name="Normal 62 2 9 2" xfId="12607" xr:uid="{00000000-0005-0000-0000-000028390000}"/>
    <cellStyle name="Normal 62 2 9_5h_Finance" xfId="7428" xr:uid="{00000000-0005-0000-0000-000029390000}"/>
    <cellStyle name="Normal 62 2_5h_Finance" xfId="7399" xr:uid="{00000000-0005-0000-0000-00002A390000}"/>
    <cellStyle name="Normal 62 3" xfId="205" xr:uid="{00000000-0005-0000-0000-00002B390000}"/>
    <cellStyle name="Normal 62 3 10" xfId="16483" xr:uid="{00000000-0005-0000-0000-00002C390000}"/>
    <cellStyle name="Normal 62 3 11" xfId="18387" xr:uid="{00000000-0005-0000-0000-00002D390000}"/>
    <cellStyle name="Normal 62 3 12" xfId="616" xr:uid="{00000000-0005-0000-0000-00002E390000}"/>
    <cellStyle name="Normal 62 3 2" xfId="965" xr:uid="{00000000-0005-0000-0000-00002F390000}"/>
    <cellStyle name="Normal 62 3 2 2" xfId="1787" xr:uid="{00000000-0005-0000-0000-000030390000}"/>
    <cellStyle name="Normal 62 3 2 2 2" xfId="3692" xr:uid="{00000000-0005-0000-0000-000031390000}"/>
    <cellStyle name="Normal 62 3 2 2 2 2" xfId="11859" xr:uid="{00000000-0005-0000-0000-000032390000}"/>
    <cellStyle name="Normal 62 3 2 2 2_5h_Finance" xfId="7432" xr:uid="{00000000-0005-0000-0000-000033390000}"/>
    <cellStyle name="Normal 62 3 2 2 3" xfId="9955" xr:uid="{00000000-0005-0000-0000-000034390000}"/>
    <cellStyle name="Normal 62 3 2 2 4" xfId="13981" xr:uid="{00000000-0005-0000-0000-000035390000}"/>
    <cellStyle name="Normal 62 3 2 2 5" xfId="15820" xr:uid="{00000000-0005-0000-0000-000036390000}"/>
    <cellStyle name="Normal 62 3 2 2 6" xfId="17571" xr:uid="{00000000-0005-0000-0000-000037390000}"/>
    <cellStyle name="Normal 62 3 2 2 7" xfId="19475" xr:uid="{00000000-0005-0000-0000-000038390000}"/>
    <cellStyle name="Normal 62 3 2 2_5h_Finance" xfId="7431" xr:uid="{00000000-0005-0000-0000-000039390000}"/>
    <cellStyle name="Normal 62 3 2 3" xfId="2876" xr:uid="{00000000-0005-0000-0000-00003A390000}"/>
    <cellStyle name="Normal 62 3 2 3 2" xfId="11043" xr:uid="{00000000-0005-0000-0000-00003B390000}"/>
    <cellStyle name="Normal 62 3 2 3_5h_Finance" xfId="7433" xr:uid="{00000000-0005-0000-0000-00003C390000}"/>
    <cellStyle name="Normal 62 3 2 4" xfId="9139" xr:uid="{00000000-0005-0000-0000-00003D390000}"/>
    <cellStyle name="Normal 62 3 2 5" xfId="13162" xr:uid="{00000000-0005-0000-0000-00003E390000}"/>
    <cellStyle name="Normal 62 3 2 6" xfId="15000" xr:uid="{00000000-0005-0000-0000-00003F390000}"/>
    <cellStyle name="Normal 62 3 2 7" xfId="16755" xr:uid="{00000000-0005-0000-0000-000040390000}"/>
    <cellStyle name="Normal 62 3 2 8" xfId="18659" xr:uid="{00000000-0005-0000-0000-000041390000}"/>
    <cellStyle name="Normal 62 3 2_5h_Finance" xfId="7430" xr:uid="{00000000-0005-0000-0000-000042390000}"/>
    <cellStyle name="Normal 62 3 3" xfId="1237" xr:uid="{00000000-0005-0000-0000-000043390000}"/>
    <cellStyle name="Normal 62 3 3 2" xfId="2059" xr:uid="{00000000-0005-0000-0000-000044390000}"/>
    <cellStyle name="Normal 62 3 3 2 2" xfId="3964" xr:uid="{00000000-0005-0000-0000-000045390000}"/>
    <cellStyle name="Normal 62 3 3 2 2 2" xfId="12131" xr:uid="{00000000-0005-0000-0000-000046390000}"/>
    <cellStyle name="Normal 62 3 3 2 2_5h_Finance" xfId="7436" xr:uid="{00000000-0005-0000-0000-000047390000}"/>
    <cellStyle name="Normal 62 3 3 2 3" xfId="10227" xr:uid="{00000000-0005-0000-0000-000048390000}"/>
    <cellStyle name="Normal 62 3 3 2 4" xfId="14253" xr:uid="{00000000-0005-0000-0000-000049390000}"/>
    <cellStyle name="Normal 62 3 3 2 5" xfId="16092" xr:uid="{00000000-0005-0000-0000-00004A390000}"/>
    <cellStyle name="Normal 62 3 3 2 6" xfId="17843" xr:uid="{00000000-0005-0000-0000-00004B390000}"/>
    <cellStyle name="Normal 62 3 3 2 7" xfId="19747" xr:uid="{00000000-0005-0000-0000-00004C390000}"/>
    <cellStyle name="Normal 62 3 3 2_5h_Finance" xfId="7435" xr:uid="{00000000-0005-0000-0000-00004D390000}"/>
    <cellStyle name="Normal 62 3 3 3" xfId="3148" xr:uid="{00000000-0005-0000-0000-00004E390000}"/>
    <cellStyle name="Normal 62 3 3 3 2" xfId="11315" xr:uid="{00000000-0005-0000-0000-00004F390000}"/>
    <cellStyle name="Normal 62 3 3 3_5h_Finance" xfId="7437" xr:uid="{00000000-0005-0000-0000-000050390000}"/>
    <cellStyle name="Normal 62 3 3 4" xfId="9411" xr:uid="{00000000-0005-0000-0000-000051390000}"/>
    <cellStyle name="Normal 62 3 3 5" xfId="13434" xr:uid="{00000000-0005-0000-0000-000052390000}"/>
    <cellStyle name="Normal 62 3 3 6" xfId="15272" xr:uid="{00000000-0005-0000-0000-000053390000}"/>
    <cellStyle name="Normal 62 3 3 7" xfId="17027" xr:uid="{00000000-0005-0000-0000-000054390000}"/>
    <cellStyle name="Normal 62 3 3 8" xfId="18931" xr:uid="{00000000-0005-0000-0000-000055390000}"/>
    <cellStyle name="Normal 62 3 3_5h_Finance" xfId="7434" xr:uid="{00000000-0005-0000-0000-000056390000}"/>
    <cellStyle name="Normal 62 3 4" xfId="1509" xr:uid="{00000000-0005-0000-0000-000057390000}"/>
    <cellStyle name="Normal 62 3 4 2" xfId="3420" xr:uid="{00000000-0005-0000-0000-000058390000}"/>
    <cellStyle name="Normal 62 3 4 2 2" xfId="11587" xr:uid="{00000000-0005-0000-0000-000059390000}"/>
    <cellStyle name="Normal 62 3 4 2_5h_Finance" xfId="7439" xr:uid="{00000000-0005-0000-0000-00005A390000}"/>
    <cellStyle name="Normal 62 3 4 3" xfId="9683" xr:uid="{00000000-0005-0000-0000-00005B390000}"/>
    <cellStyle name="Normal 62 3 4 4" xfId="13706" xr:uid="{00000000-0005-0000-0000-00005C390000}"/>
    <cellStyle name="Normal 62 3 4 5" xfId="15544" xr:uid="{00000000-0005-0000-0000-00005D390000}"/>
    <cellStyle name="Normal 62 3 4 6" xfId="17299" xr:uid="{00000000-0005-0000-0000-00005E390000}"/>
    <cellStyle name="Normal 62 3 4 7" xfId="19203" xr:uid="{00000000-0005-0000-0000-00005F390000}"/>
    <cellStyle name="Normal 62 3 4_5h_Finance" xfId="7438" xr:uid="{00000000-0005-0000-0000-000060390000}"/>
    <cellStyle name="Normal 62 3 5" xfId="2332" xr:uid="{00000000-0005-0000-0000-000061390000}"/>
    <cellStyle name="Normal 62 3 5 2" xfId="4236" xr:uid="{00000000-0005-0000-0000-000062390000}"/>
    <cellStyle name="Normal 62 3 5 2 2" xfId="12403" xr:uid="{00000000-0005-0000-0000-000063390000}"/>
    <cellStyle name="Normal 62 3 5 2_5h_Finance" xfId="7441" xr:uid="{00000000-0005-0000-0000-000064390000}"/>
    <cellStyle name="Normal 62 3 5 3" xfId="10499" xr:uid="{00000000-0005-0000-0000-000065390000}"/>
    <cellStyle name="Normal 62 3 5 4" xfId="14525" xr:uid="{00000000-0005-0000-0000-000066390000}"/>
    <cellStyle name="Normal 62 3 5 5" xfId="16365" xr:uid="{00000000-0005-0000-0000-000067390000}"/>
    <cellStyle name="Normal 62 3 5 6" xfId="18115" xr:uid="{00000000-0005-0000-0000-000068390000}"/>
    <cellStyle name="Normal 62 3 5 7" xfId="20019" xr:uid="{00000000-0005-0000-0000-000069390000}"/>
    <cellStyle name="Normal 62 3 5_5h_Finance" xfId="7440" xr:uid="{00000000-0005-0000-0000-00006A390000}"/>
    <cellStyle name="Normal 62 3 6" xfId="2604" xr:uid="{00000000-0005-0000-0000-00006B390000}"/>
    <cellStyle name="Normal 62 3 6 2" xfId="10771" xr:uid="{00000000-0005-0000-0000-00006C390000}"/>
    <cellStyle name="Normal 62 3 6_5h_Finance" xfId="7442" xr:uid="{00000000-0005-0000-0000-00006D390000}"/>
    <cellStyle name="Normal 62 3 7" xfId="8867" xr:uid="{00000000-0005-0000-0000-00006E390000}"/>
    <cellStyle name="Normal 62 3 8" xfId="12824" xr:uid="{00000000-0005-0000-0000-00006F390000}"/>
    <cellStyle name="Normal 62 3 9" xfId="14710" xr:uid="{00000000-0005-0000-0000-000070390000}"/>
    <cellStyle name="Normal 62 3_5h_Finance" xfId="7429" xr:uid="{00000000-0005-0000-0000-000071390000}"/>
    <cellStyle name="Normal 62 4" xfId="829" xr:uid="{00000000-0005-0000-0000-000072390000}"/>
    <cellStyle name="Normal 62 4 2" xfId="1651" xr:uid="{00000000-0005-0000-0000-000073390000}"/>
    <cellStyle name="Normal 62 4 2 2" xfId="3556" xr:uid="{00000000-0005-0000-0000-000074390000}"/>
    <cellStyle name="Normal 62 4 2 2 2" xfId="11723" xr:uid="{00000000-0005-0000-0000-000075390000}"/>
    <cellStyle name="Normal 62 4 2 2_5h_Finance" xfId="7445" xr:uid="{00000000-0005-0000-0000-000076390000}"/>
    <cellStyle name="Normal 62 4 2 3" xfId="9819" xr:uid="{00000000-0005-0000-0000-000077390000}"/>
    <cellStyle name="Normal 62 4 2 4" xfId="13845" xr:uid="{00000000-0005-0000-0000-000078390000}"/>
    <cellStyle name="Normal 62 4 2 5" xfId="15684" xr:uid="{00000000-0005-0000-0000-000079390000}"/>
    <cellStyle name="Normal 62 4 2 6" xfId="17435" xr:uid="{00000000-0005-0000-0000-00007A390000}"/>
    <cellStyle name="Normal 62 4 2 7" xfId="19339" xr:uid="{00000000-0005-0000-0000-00007B390000}"/>
    <cellStyle name="Normal 62 4 2_5h_Finance" xfId="7444" xr:uid="{00000000-0005-0000-0000-00007C390000}"/>
    <cellStyle name="Normal 62 4 3" xfId="2740" xr:uid="{00000000-0005-0000-0000-00007D390000}"/>
    <cellStyle name="Normal 62 4 3 2" xfId="10907" xr:uid="{00000000-0005-0000-0000-00007E390000}"/>
    <cellStyle name="Normal 62 4 3_5h_Finance" xfId="7446" xr:uid="{00000000-0005-0000-0000-00007F390000}"/>
    <cellStyle name="Normal 62 4 4" xfId="9003" xr:uid="{00000000-0005-0000-0000-000080390000}"/>
    <cellStyle name="Normal 62 4 5" xfId="13026" xr:uid="{00000000-0005-0000-0000-000081390000}"/>
    <cellStyle name="Normal 62 4 6" xfId="14864" xr:uid="{00000000-0005-0000-0000-000082390000}"/>
    <cellStyle name="Normal 62 4 7" xfId="16619" xr:uid="{00000000-0005-0000-0000-000083390000}"/>
    <cellStyle name="Normal 62 4 8" xfId="18523" xr:uid="{00000000-0005-0000-0000-000084390000}"/>
    <cellStyle name="Normal 62 4_5h_Finance" xfId="7443" xr:uid="{00000000-0005-0000-0000-000085390000}"/>
    <cellStyle name="Normal 62 5" xfId="1101" xr:uid="{00000000-0005-0000-0000-000086390000}"/>
    <cellStyle name="Normal 62 5 2" xfId="1923" xr:uid="{00000000-0005-0000-0000-000087390000}"/>
    <cellStyle name="Normal 62 5 2 2" xfId="3828" xr:uid="{00000000-0005-0000-0000-000088390000}"/>
    <cellStyle name="Normal 62 5 2 2 2" xfId="11995" xr:uid="{00000000-0005-0000-0000-000089390000}"/>
    <cellStyle name="Normal 62 5 2 2_5h_Finance" xfId="7449" xr:uid="{00000000-0005-0000-0000-00008A390000}"/>
    <cellStyle name="Normal 62 5 2 3" xfId="10091" xr:uid="{00000000-0005-0000-0000-00008B390000}"/>
    <cellStyle name="Normal 62 5 2 4" xfId="14117" xr:uid="{00000000-0005-0000-0000-00008C390000}"/>
    <cellStyle name="Normal 62 5 2 5" xfId="15956" xr:uid="{00000000-0005-0000-0000-00008D390000}"/>
    <cellStyle name="Normal 62 5 2 6" xfId="17707" xr:uid="{00000000-0005-0000-0000-00008E390000}"/>
    <cellStyle name="Normal 62 5 2 7" xfId="19611" xr:uid="{00000000-0005-0000-0000-00008F390000}"/>
    <cellStyle name="Normal 62 5 2_5h_Finance" xfId="7448" xr:uid="{00000000-0005-0000-0000-000090390000}"/>
    <cellStyle name="Normal 62 5 3" xfId="3012" xr:uid="{00000000-0005-0000-0000-000091390000}"/>
    <cellStyle name="Normal 62 5 3 2" xfId="11179" xr:uid="{00000000-0005-0000-0000-000092390000}"/>
    <cellStyle name="Normal 62 5 3_5h_Finance" xfId="7450" xr:uid="{00000000-0005-0000-0000-000093390000}"/>
    <cellStyle name="Normal 62 5 4" xfId="9275" xr:uid="{00000000-0005-0000-0000-000094390000}"/>
    <cellStyle name="Normal 62 5 5" xfId="13298" xr:uid="{00000000-0005-0000-0000-000095390000}"/>
    <cellStyle name="Normal 62 5 6" xfId="15136" xr:uid="{00000000-0005-0000-0000-000096390000}"/>
    <cellStyle name="Normal 62 5 7" xfId="16891" xr:uid="{00000000-0005-0000-0000-000097390000}"/>
    <cellStyle name="Normal 62 5 8" xfId="18795" xr:uid="{00000000-0005-0000-0000-000098390000}"/>
    <cellStyle name="Normal 62 5_5h_Finance" xfId="7447" xr:uid="{00000000-0005-0000-0000-000099390000}"/>
    <cellStyle name="Normal 62 6" xfId="1373" xr:uid="{00000000-0005-0000-0000-00009A390000}"/>
    <cellStyle name="Normal 62 6 2" xfId="3284" xr:uid="{00000000-0005-0000-0000-00009B390000}"/>
    <cellStyle name="Normal 62 6 2 2" xfId="11451" xr:uid="{00000000-0005-0000-0000-00009C390000}"/>
    <cellStyle name="Normal 62 6 2_5h_Finance" xfId="7452" xr:uid="{00000000-0005-0000-0000-00009D390000}"/>
    <cellStyle name="Normal 62 6 3" xfId="9547" xr:uid="{00000000-0005-0000-0000-00009E390000}"/>
    <cellStyle name="Normal 62 6 4" xfId="13570" xr:uid="{00000000-0005-0000-0000-00009F390000}"/>
    <cellStyle name="Normal 62 6 5" xfId="15408" xr:uid="{00000000-0005-0000-0000-0000A0390000}"/>
    <cellStyle name="Normal 62 6 6" xfId="17163" xr:uid="{00000000-0005-0000-0000-0000A1390000}"/>
    <cellStyle name="Normal 62 6 7" xfId="19067" xr:uid="{00000000-0005-0000-0000-0000A2390000}"/>
    <cellStyle name="Normal 62 6_5h_Finance" xfId="7451" xr:uid="{00000000-0005-0000-0000-0000A3390000}"/>
    <cellStyle name="Normal 62 7" xfId="2196" xr:uid="{00000000-0005-0000-0000-0000A4390000}"/>
    <cellStyle name="Normal 62 7 2" xfId="4100" xr:uid="{00000000-0005-0000-0000-0000A5390000}"/>
    <cellStyle name="Normal 62 7 2 2" xfId="12267" xr:uid="{00000000-0005-0000-0000-0000A6390000}"/>
    <cellStyle name="Normal 62 7 2_5h_Finance" xfId="7454" xr:uid="{00000000-0005-0000-0000-0000A7390000}"/>
    <cellStyle name="Normal 62 7 3" xfId="10363" xr:uid="{00000000-0005-0000-0000-0000A8390000}"/>
    <cellStyle name="Normal 62 7 4" xfId="14389" xr:uid="{00000000-0005-0000-0000-0000A9390000}"/>
    <cellStyle name="Normal 62 7 5" xfId="16229" xr:uid="{00000000-0005-0000-0000-0000AA390000}"/>
    <cellStyle name="Normal 62 7 6" xfId="17979" xr:uid="{00000000-0005-0000-0000-0000AB390000}"/>
    <cellStyle name="Normal 62 7 7" xfId="19883" xr:uid="{00000000-0005-0000-0000-0000AC390000}"/>
    <cellStyle name="Normal 62 7_5h_Finance" xfId="7453" xr:uid="{00000000-0005-0000-0000-0000AD390000}"/>
    <cellStyle name="Normal 62 8" xfId="480" xr:uid="{00000000-0005-0000-0000-0000AE390000}"/>
    <cellStyle name="Normal 62 8 2" xfId="8731" xr:uid="{00000000-0005-0000-0000-0000AF390000}"/>
    <cellStyle name="Normal 62 8_5h_Finance" xfId="7455" xr:uid="{00000000-0005-0000-0000-0000B0390000}"/>
    <cellStyle name="Normal 62 9" xfId="2468" xr:uid="{00000000-0005-0000-0000-0000B1390000}"/>
    <cellStyle name="Normal 62 9 2" xfId="10635" xr:uid="{00000000-0005-0000-0000-0000B2390000}"/>
    <cellStyle name="Normal 62 9_5h_Finance" xfId="7456" xr:uid="{00000000-0005-0000-0000-0000B3390000}"/>
    <cellStyle name="Normal 62_5h_Finance" xfId="7397" xr:uid="{00000000-0005-0000-0000-0000B4390000}"/>
    <cellStyle name="Normal 63" xfId="70" xr:uid="{00000000-0005-0000-0000-0000B5390000}"/>
    <cellStyle name="Normal 63 10" xfId="4373" xr:uid="{00000000-0005-0000-0000-0000B6390000}"/>
    <cellStyle name="Normal 63 10 2" xfId="12540" xr:uid="{00000000-0005-0000-0000-0000B7390000}"/>
    <cellStyle name="Normal 63 10_5h_Finance" xfId="7458" xr:uid="{00000000-0005-0000-0000-0000B8390000}"/>
    <cellStyle name="Normal 63 11" xfId="8596" xr:uid="{00000000-0005-0000-0000-0000B9390000}"/>
    <cellStyle name="Normal 63 12" xfId="12688" xr:uid="{00000000-0005-0000-0000-0000BA390000}"/>
    <cellStyle name="Normal 63 13" xfId="12940" xr:uid="{00000000-0005-0000-0000-0000BB390000}"/>
    <cellStyle name="Normal 63 14" xfId="14627" xr:uid="{00000000-0005-0000-0000-0000BC390000}"/>
    <cellStyle name="Normal 63 15" xfId="18252" xr:uid="{00000000-0005-0000-0000-0000BD390000}"/>
    <cellStyle name="Normal 63 16" xfId="342" xr:uid="{00000000-0005-0000-0000-0000BE390000}"/>
    <cellStyle name="Normal 63 2" xfId="138" xr:uid="{00000000-0005-0000-0000-0000BF390000}"/>
    <cellStyle name="Normal 63 2 10" xfId="8664" xr:uid="{00000000-0005-0000-0000-0000C0390000}"/>
    <cellStyle name="Normal 63 2 11" xfId="12756" xr:uid="{00000000-0005-0000-0000-0000C1390000}"/>
    <cellStyle name="Normal 63 2 12" xfId="18320" xr:uid="{00000000-0005-0000-0000-0000C2390000}"/>
    <cellStyle name="Normal 63 2 13" xfId="411" xr:uid="{00000000-0005-0000-0000-0000C3390000}"/>
    <cellStyle name="Normal 63 2 2" xfId="274" xr:uid="{00000000-0005-0000-0000-0000C4390000}"/>
    <cellStyle name="Normal 63 2 2 10" xfId="16552" xr:uid="{00000000-0005-0000-0000-0000C5390000}"/>
    <cellStyle name="Normal 63 2 2 11" xfId="18456" xr:uid="{00000000-0005-0000-0000-0000C6390000}"/>
    <cellStyle name="Normal 63 2 2 12" xfId="685" xr:uid="{00000000-0005-0000-0000-0000C7390000}"/>
    <cellStyle name="Normal 63 2 2 2" xfId="1034" xr:uid="{00000000-0005-0000-0000-0000C8390000}"/>
    <cellStyle name="Normal 63 2 2 2 2" xfId="1856" xr:uid="{00000000-0005-0000-0000-0000C9390000}"/>
    <cellStyle name="Normal 63 2 2 2 2 2" xfId="3761" xr:uid="{00000000-0005-0000-0000-0000CA390000}"/>
    <cellStyle name="Normal 63 2 2 2 2 2 2" xfId="11928" xr:uid="{00000000-0005-0000-0000-0000CB390000}"/>
    <cellStyle name="Normal 63 2 2 2 2 2_5h_Finance" xfId="7463" xr:uid="{00000000-0005-0000-0000-0000CC390000}"/>
    <cellStyle name="Normal 63 2 2 2 2 3" xfId="10024" xr:uid="{00000000-0005-0000-0000-0000CD390000}"/>
    <cellStyle name="Normal 63 2 2 2 2 4" xfId="14050" xr:uid="{00000000-0005-0000-0000-0000CE390000}"/>
    <cellStyle name="Normal 63 2 2 2 2 5" xfId="15889" xr:uid="{00000000-0005-0000-0000-0000CF390000}"/>
    <cellStyle name="Normal 63 2 2 2 2 6" xfId="17640" xr:uid="{00000000-0005-0000-0000-0000D0390000}"/>
    <cellStyle name="Normal 63 2 2 2 2 7" xfId="19544" xr:uid="{00000000-0005-0000-0000-0000D1390000}"/>
    <cellStyle name="Normal 63 2 2 2 2_5h_Finance" xfId="7462" xr:uid="{00000000-0005-0000-0000-0000D2390000}"/>
    <cellStyle name="Normal 63 2 2 2 3" xfId="2945" xr:uid="{00000000-0005-0000-0000-0000D3390000}"/>
    <cellStyle name="Normal 63 2 2 2 3 2" xfId="11112" xr:uid="{00000000-0005-0000-0000-0000D4390000}"/>
    <cellStyle name="Normal 63 2 2 2 3_5h_Finance" xfId="7464" xr:uid="{00000000-0005-0000-0000-0000D5390000}"/>
    <cellStyle name="Normal 63 2 2 2 4" xfId="9208" xr:uid="{00000000-0005-0000-0000-0000D6390000}"/>
    <cellStyle name="Normal 63 2 2 2 5" xfId="13231" xr:uid="{00000000-0005-0000-0000-0000D7390000}"/>
    <cellStyle name="Normal 63 2 2 2 6" xfId="15069" xr:uid="{00000000-0005-0000-0000-0000D8390000}"/>
    <cellStyle name="Normal 63 2 2 2 7" xfId="16824" xr:uid="{00000000-0005-0000-0000-0000D9390000}"/>
    <cellStyle name="Normal 63 2 2 2 8" xfId="18728" xr:uid="{00000000-0005-0000-0000-0000DA390000}"/>
    <cellStyle name="Normal 63 2 2 2_5h_Finance" xfId="7461" xr:uid="{00000000-0005-0000-0000-0000DB390000}"/>
    <cellStyle name="Normal 63 2 2 3" xfId="1306" xr:uid="{00000000-0005-0000-0000-0000DC390000}"/>
    <cellStyle name="Normal 63 2 2 3 2" xfId="2128" xr:uid="{00000000-0005-0000-0000-0000DD390000}"/>
    <cellStyle name="Normal 63 2 2 3 2 2" xfId="4033" xr:uid="{00000000-0005-0000-0000-0000DE390000}"/>
    <cellStyle name="Normal 63 2 2 3 2 2 2" xfId="12200" xr:uid="{00000000-0005-0000-0000-0000DF390000}"/>
    <cellStyle name="Normal 63 2 2 3 2 2_5h_Finance" xfId="7467" xr:uid="{00000000-0005-0000-0000-0000E0390000}"/>
    <cellStyle name="Normal 63 2 2 3 2 3" xfId="10296" xr:uid="{00000000-0005-0000-0000-0000E1390000}"/>
    <cellStyle name="Normal 63 2 2 3 2 4" xfId="14322" xr:uid="{00000000-0005-0000-0000-0000E2390000}"/>
    <cellStyle name="Normal 63 2 2 3 2 5" xfId="16161" xr:uid="{00000000-0005-0000-0000-0000E3390000}"/>
    <cellStyle name="Normal 63 2 2 3 2 6" xfId="17912" xr:uid="{00000000-0005-0000-0000-0000E4390000}"/>
    <cellStyle name="Normal 63 2 2 3 2 7" xfId="19816" xr:uid="{00000000-0005-0000-0000-0000E5390000}"/>
    <cellStyle name="Normal 63 2 2 3 2_5h_Finance" xfId="7466" xr:uid="{00000000-0005-0000-0000-0000E6390000}"/>
    <cellStyle name="Normal 63 2 2 3 3" xfId="3217" xr:uid="{00000000-0005-0000-0000-0000E7390000}"/>
    <cellStyle name="Normal 63 2 2 3 3 2" xfId="11384" xr:uid="{00000000-0005-0000-0000-0000E8390000}"/>
    <cellStyle name="Normal 63 2 2 3 3_5h_Finance" xfId="7468" xr:uid="{00000000-0005-0000-0000-0000E9390000}"/>
    <cellStyle name="Normal 63 2 2 3 4" xfId="9480" xr:uid="{00000000-0005-0000-0000-0000EA390000}"/>
    <cellStyle name="Normal 63 2 2 3 5" xfId="13503" xr:uid="{00000000-0005-0000-0000-0000EB390000}"/>
    <cellStyle name="Normal 63 2 2 3 6" xfId="15341" xr:uid="{00000000-0005-0000-0000-0000EC390000}"/>
    <cellStyle name="Normal 63 2 2 3 7" xfId="17096" xr:uid="{00000000-0005-0000-0000-0000ED390000}"/>
    <cellStyle name="Normal 63 2 2 3 8" xfId="19000" xr:uid="{00000000-0005-0000-0000-0000EE390000}"/>
    <cellStyle name="Normal 63 2 2 3_5h_Finance" xfId="7465" xr:uid="{00000000-0005-0000-0000-0000EF390000}"/>
    <cellStyle name="Normal 63 2 2 4" xfId="1578" xr:uid="{00000000-0005-0000-0000-0000F0390000}"/>
    <cellStyle name="Normal 63 2 2 4 2" xfId="3489" xr:uid="{00000000-0005-0000-0000-0000F1390000}"/>
    <cellStyle name="Normal 63 2 2 4 2 2" xfId="11656" xr:uid="{00000000-0005-0000-0000-0000F2390000}"/>
    <cellStyle name="Normal 63 2 2 4 2_5h_Finance" xfId="7470" xr:uid="{00000000-0005-0000-0000-0000F3390000}"/>
    <cellStyle name="Normal 63 2 2 4 3" xfId="9752" xr:uid="{00000000-0005-0000-0000-0000F4390000}"/>
    <cellStyle name="Normal 63 2 2 4 4" xfId="13775" xr:uid="{00000000-0005-0000-0000-0000F5390000}"/>
    <cellStyle name="Normal 63 2 2 4 5" xfId="15613" xr:uid="{00000000-0005-0000-0000-0000F6390000}"/>
    <cellStyle name="Normal 63 2 2 4 6" xfId="17368" xr:uid="{00000000-0005-0000-0000-0000F7390000}"/>
    <cellStyle name="Normal 63 2 2 4 7" xfId="19272" xr:uid="{00000000-0005-0000-0000-0000F8390000}"/>
    <cellStyle name="Normal 63 2 2 4_5h_Finance" xfId="7469" xr:uid="{00000000-0005-0000-0000-0000F9390000}"/>
    <cellStyle name="Normal 63 2 2 5" xfId="2401" xr:uid="{00000000-0005-0000-0000-0000FA390000}"/>
    <cellStyle name="Normal 63 2 2 5 2" xfId="4305" xr:uid="{00000000-0005-0000-0000-0000FB390000}"/>
    <cellStyle name="Normal 63 2 2 5 2 2" xfId="12472" xr:uid="{00000000-0005-0000-0000-0000FC390000}"/>
    <cellStyle name="Normal 63 2 2 5 2_5h_Finance" xfId="7472" xr:uid="{00000000-0005-0000-0000-0000FD390000}"/>
    <cellStyle name="Normal 63 2 2 5 3" xfId="10568" xr:uid="{00000000-0005-0000-0000-0000FE390000}"/>
    <cellStyle name="Normal 63 2 2 5 4" xfId="14594" xr:uid="{00000000-0005-0000-0000-0000FF390000}"/>
    <cellStyle name="Normal 63 2 2 5 5" xfId="16434" xr:uid="{00000000-0005-0000-0000-0000003A0000}"/>
    <cellStyle name="Normal 63 2 2 5 6" xfId="18184" xr:uid="{00000000-0005-0000-0000-0000013A0000}"/>
    <cellStyle name="Normal 63 2 2 5 7" xfId="20088" xr:uid="{00000000-0005-0000-0000-0000023A0000}"/>
    <cellStyle name="Normal 63 2 2 5_5h_Finance" xfId="7471" xr:uid="{00000000-0005-0000-0000-0000033A0000}"/>
    <cellStyle name="Normal 63 2 2 6" xfId="2673" xr:uid="{00000000-0005-0000-0000-0000043A0000}"/>
    <cellStyle name="Normal 63 2 2 6 2" xfId="10840" xr:uid="{00000000-0005-0000-0000-0000053A0000}"/>
    <cellStyle name="Normal 63 2 2 6_5h_Finance" xfId="7473" xr:uid="{00000000-0005-0000-0000-0000063A0000}"/>
    <cellStyle name="Normal 63 2 2 7" xfId="8936" xr:uid="{00000000-0005-0000-0000-0000073A0000}"/>
    <cellStyle name="Normal 63 2 2 8" xfId="12893" xr:uid="{00000000-0005-0000-0000-0000083A0000}"/>
    <cellStyle name="Normal 63 2 2 9" xfId="14779" xr:uid="{00000000-0005-0000-0000-0000093A0000}"/>
    <cellStyle name="Normal 63 2 2_5h_Finance" xfId="7460" xr:uid="{00000000-0005-0000-0000-00000A3A0000}"/>
    <cellStyle name="Normal 63 2 3" xfId="898" xr:uid="{00000000-0005-0000-0000-00000B3A0000}"/>
    <cellStyle name="Normal 63 2 3 2" xfId="1720" xr:uid="{00000000-0005-0000-0000-00000C3A0000}"/>
    <cellStyle name="Normal 63 2 3 2 2" xfId="3625" xr:uid="{00000000-0005-0000-0000-00000D3A0000}"/>
    <cellStyle name="Normal 63 2 3 2 2 2" xfId="11792" xr:uid="{00000000-0005-0000-0000-00000E3A0000}"/>
    <cellStyle name="Normal 63 2 3 2 2_5h_Finance" xfId="7476" xr:uid="{00000000-0005-0000-0000-00000F3A0000}"/>
    <cellStyle name="Normal 63 2 3 2 3" xfId="9888" xr:uid="{00000000-0005-0000-0000-0000103A0000}"/>
    <cellStyle name="Normal 63 2 3 2 4" xfId="13914" xr:uid="{00000000-0005-0000-0000-0000113A0000}"/>
    <cellStyle name="Normal 63 2 3 2 5" xfId="15753" xr:uid="{00000000-0005-0000-0000-0000123A0000}"/>
    <cellStyle name="Normal 63 2 3 2 6" xfId="17504" xr:uid="{00000000-0005-0000-0000-0000133A0000}"/>
    <cellStyle name="Normal 63 2 3 2 7" xfId="19408" xr:uid="{00000000-0005-0000-0000-0000143A0000}"/>
    <cellStyle name="Normal 63 2 3 2_5h_Finance" xfId="7475" xr:uid="{00000000-0005-0000-0000-0000153A0000}"/>
    <cellStyle name="Normal 63 2 3 3" xfId="2809" xr:uid="{00000000-0005-0000-0000-0000163A0000}"/>
    <cellStyle name="Normal 63 2 3 3 2" xfId="10976" xr:uid="{00000000-0005-0000-0000-0000173A0000}"/>
    <cellStyle name="Normal 63 2 3 3_5h_Finance" xfId="7477" xr:uid="{00000000-0005-0000-0000-0000183A0000}"/>
    <cellStyle name="Normal 63 2 3 4" xfId="9072" xr:uid="{00000000-0005-0000-0000-0000193A0000}"/>
    <cellStyle name="Normal 63 2 3 5" xfId="13095" xr:uid="{00000000-0005-0000-0000-00001A3A0000}"/>
    <cellStyle name="Normal 63 2 3 6" xfId="14933" xr:uid="{00000000-0005-0000-0000-00001B3A0000}"/>
    <cellStyle name="Normal 63 2 3 7" xfId="16688" xr:uid="{00000000-0005-0000-0000-00001C3A0000}"/>
    <cellStyle name="Normal 63 2 3 8" xfId="18592" xr:uid="{00000000-0005-0000-0000-00001D3A0000}"/>
    <cellStyle name="Normal 63 2 3_5h_Finance" xfId="7474" xr:uid="{00000000-0005-0000-0000-00001E3A0000}"/>
    <cellStyle name="Normal 63 2 4" xfId="1170" xr:uid="{00000000-0005-0000-0000-00001F3A0000}"/>
    <cellStyle name="Normal 63 2 4 2" xfId="1992" xr:uid="{00000000-0005-0000-0000-0000203A0000}"/>
    <cellStyle name="Normal 63 2 4 2 2" xfId="3897" xr:uid="{00000000-0005-0000-0000-0000213A0000}"/>
    <cellStyle name="Normal 63 2 4 2 2 2" xfId="12064" xr:uid="{00000000-0005-0000-0000-0000223A0000}"/>
    <cellStyle name="Normal 63 2 4 2 2_5h_Finance" xfId="7480" xr:uid="{00000000-0005-0000-0000-0000233A0000}"/>
    <cellStyle name="Normal 63 2 4 2 3" xfId="10160" xr:uid="{00000000-0005-0000-0000-0000243A0000}"/>
    <cellStyle name="Normal 63 2 4 2 4" xfId="14186" xr:uid="{00000000-0005-0000-0000-0000253A0000}"/>
    <cellStyle name="Normal 63 2 4 2 5" xfId="16025" xr:uid="{00000000-0005-0000-0000-0000263A0000}"/>
    <cellStyle name="Normal 63 2 4 2 6" xfId="17776" xr:uid="{00000000-0005-0000-0000-0000273A0000}"/>
    <cellStyle name="Normal 63 2 4 2 7" xfId="19680" xr:uid="{00000000-0005-0000-0000-0000283A0000}"/>
    <cellStyle name="Normal 63 2 4 2_5h_Finance" xfId="7479" xr:uid="{00000000-0005-0000-0000-0000293A0000}"/>
    <cellStyle name="Normal 63 2 4 3" xfId="3081" xr:uid="{00000000-0005-0000-0000-00002A3A0000}"/>
    <cellStyle name="Normal 63 2 4 3 2" xfId="11248" xr:uid="{00000000-0005-0000-0000-00002B3A0000}"/>
    <cellStyle name="Normal 63 2 4 3_5h_Finance" xfId="7481" xr:uid="{00000000-0005-0000-0000-00002C3A0000}"/>
    <cellStyle name="Normal 63 2 4 4" xfId="9344" xr:uid="{00000000-0005-0000-0000-00002D3A0000}"/>
    <cellStyle name="Normal 63 2 4 5" xfId="13367" xr:uid="{00000000-0005-0000-0000-00002E3A0000}"/>
    <cellStyle name="Normal 63 2 4 6" xfId="15205" xr:uid="{00000000-0005-0000-0000-00002F3A0000}"/>
    <cellStyle name="Normal 63 2 4 7" xfId="16960" xr:uid="{00000000-0005-0000-0000-0000303A0000}"/>
    <cellStyle name="Normal 63 2 4 8" xfId="18864" xr:uid="{00000000-0005-0000-0000-0000313A0000}"/>
    <cellStyle name="Normal 63 2 4_5h_Finance" xfId="7478" xr:uid="{00000000-0005-0000-0000-0000323A0000}"/>
    <cellStyle name="Normal 63 2 5" xfId="1442" xr:uid="{00000000-0005-0000-0000-0000333A0000}"/>
    <cellStyle name="Normal 63 2 5 2" xfId="3353" xr:uid="{00000000-0005-0000-0000-0000343A0000}"/>
    <cellStyle name="Normal 63 2 5 2 2" xfId="11520" xr:uid="{00000000-0005-0000-0000-0000353A0000}"/>
    <cellStyle name="Normal 63 2 5 2_5h_Finance" xfId="7483" xr:uid="{00000000-0005-0000-0000-0000363A0000}"/>
    <cellStyle name="Normal 63 2 5 3" xfId="9616" xr:uid="{00000000-0005-0000-0000-0000373A0000}"/>
    <cellStyle name="Normal 63 2 5 4" xfId="13639" xr:uid="{00000000-0005-0000-0000-0000383A0000}"/>
    <cellStyle name="Normal 63 2 5 5" xfId="15477" xr:uid="{00000000-0005-0000-0000-0000393A0000}"/>
    <cellStyle name="Normal 63 2 5 6" xfId="17232" xr:uid="{00000000-0005-0000-0000-00003A3A0000}"/>
    <cellStyle name="Normal 63 2 5 7" xfId="19136" xr:uid="{00000000-0005-0000-0000-00003B3A0000}"/>
    <cellStyle name="Normal 63 2 5_5h_Finance" xfId="7482" xr:uid="{00000000-0005-0000-0000-00003C3A0000}"/>
    <cellStyle name="Normal 63 2 6" xfId="2265" xr:uid="{00000000-0005-0000-0000-00003D3A0000}"/>
    <cellStyle name="Normal 63 2 6 2" xfId="4169" xr:uid="{00000000-0005-0000-0000-00003E3A0000}"/>
    <cellStyle name="Normal 63 2 6 2 2" xfId="12336" xr:uid="{00000000-0005-0000-0000-00003F3A0000}"/>
    <cellStyle name="Normal 63 2 6 2_5h_Finance" xfId="7485" xr:uid="{00000000-0005-0000-0000-0000403A0000}"/>
    <cellStyle name="Normal 63 2 6 3" xfId="10432" xr:uid="{00000000-0005-0000-0000-0000413A0000}"/>
    <cellStyle name="Normal 63 2 6 4" xfId="14458" xr:uid="{00000000-0005-0000-0000-0000423A0000}"/>
    <cellStyle name="Normal 63 2 6 5" xfId="16298" xr:uid="{00000000-0005-0000-0000-0000433A0000}"/>
    <cellStyle name="Normal 63 2 6 6" xfId="18048" xr:uid="{00000000-0005-0000-0000-0000443A0000}"/>
    <cellStyle name="Normal 63 2 6 7" xfId="19952" xr:uid="{00000000-0005-0000-0000-0000453A0000}"/>
    <cellStyle name="Normal 63 2 6_5h_Finance" xfId="7484" xr:uid="{00000000-0005-0000-0000-0000463A0000}"/>
    <cellStyle name="Normal 63 2 7" xfId="549" xr:uid="{00000000-0005-0000-0000-0000473A0000}"/>
    <cellStyle name="Normal 63 2 7 2" xfId="8800" xr:uid="{00000000-0005-0000-0000-0000483A0000}"/>
    <cellStyle name="Normal 63 2 7_5h_Finance" xfId="7486" xr:uid="{00000000-0005-0000-0000-0000493A0000}"/>
    <cellStyle name="Normal 63 2 8" xfId="2537" xr:uid="{00000000-0005-0000-0000-00004A3A0000}"/>
    <cellStyle name="Normal 63 2 8 2" xfId="10704" xr:uid="{00000000-0005-0000-0000-00004B3A0000}"/>
    <cellStyle name="Normal 63 2 8_5h_Finance" xfId="7487" xr:uid="{00000000-0005-0000-0000-00004C3A0000}"/>
    <cellStyle name="Normal 63 2 9" xfId="4441" xr:uid="{00000000-0005-0000-0000-00004D3A0000}"/>
    <cellStyle name="Normal 63 2 9 2" xfId="12608" xr:uid="{00000000-0005-0000-0000-00004E3A0000}"/>
    <cellStyle name="Normal 63 2 9_5h_Finance" xfId="7488" xr:uid="{00000000-0005-0000-0000-00004F3A0000}"/>
    <cellStyle name="Normal 63 2_5h_Finance" xfId="7459" xr:uid="{00000000-0005-0000-0000-0000503A0000}"/>
    <cellStyle name="Normal 63 3" xfId="206" xr:uid="{00000000-0005-0000-0000-0000513A0000}"/>
    <cellStyle name="Normal 63 3 10" xfId="16484" xr:uid="{00000000-0005-0000-0000-0000523A0000}"/>
    <cellStyle name="Normal 63 3 11" xfId="18388" xr:uid="{00000000-0005-0000-0000-0000533A0000}"/>
    <cellStyle name="Normal 63 3 12" xfId="617" xr:uid="{00000000-0005-0000-0000-0000543A0000}"/>
    <cellStyle name="Normal 63 3 2" xfId="966" xr:uid="{00000000-0005-0000-0000-0000553A0000}"/>
    <cellStyle name="Normal 63 3 2 2" xfId="1788" xr:uid="{00000000-0005-0000-0000-0000563A0000}"/>
    <cellStyle name="Normal 63 3 2 2 2" xfId="3693" xr:uid="{00000000-0005-0000-0000-0000573A0000}"/>
    <cellStyle name="Normal 63 3 2 2 2 2" xfId="11860" xr:uid="{00000000-0005-0000-0000-0000583A0000}"/>
    <cellStyle name="Normal 63 3 2 2 2_5h_Finance" xfId="7492" xr:uid="{00000000-0005-0000-0000-0000593A0000}"/>
    <cellStyle name="Normal 63 3 2 2 3" xfId="9956" xr:uid="{00000000-0005-0000-0000-00005A3A0000}"/>
    <cellStyle name="Normal 63 3 2 2 4" xfId="13982" xr:uid="{00000000-0005-0000-0000-00005B3A0000}"/>
    <cellStyle name="Normal 63 3 2 2 5" xfId="15821" xr:uid="{00000000-0005-0000-0000-00005C3A0000}"/>
    <cellStyle name="Normal 63 3 2 2 6" xfId="17572" xr:uid="{00000000-0005-0000-0000-00005D3A0000}"/>
    <cellStyle name="Normal 63 3 2 2 7" xfId="19476" xr:uid="{00000000-0005-0000-0000-00005E3A0000}"/>
    <cellStyle name="Normal 63 3 2 2_5h_Finance" xfId="7491" xr:uid="{00000000-0005-0000-0000-00005F3A0000}"/>
    <cellStyle name="Normal 63 3 2 3" xfId="2877" xr:uid="{00000000-0005-0000-0000-0000603A0000}"/>
    <cellStyle name="Normal 63 3 2 3 2" xfId="11044" xr:uid="{00000000-0005-0000-0000-0000613A0000}"/>
    <cellStyle name="Normal 63 3 2 3_5h_Finance" xfId="7493" xr:uid="{00000000-0005-0000-0000-0000623A0000}"/>
    <cellStyle name="Normal 63 3 2 4" xfId="9140" xr:uid="{00000000-0005-0000-0000-0000633A0000}"/>
    <cellStyle name="Normal 63 3 2 5" xfId="13163" xr:uid="{00000000-0005-0000-0000-0000643A0000}"/>
    <cellStyle name="Normal 63 3 2 6" xfId="15001" xr:uid="{00000000-0005-0000-0000-0000653A0000}"/>
    <cellStyle name="Normal 63 3 2 7" xfId="16756" xr:uid="{00000000-0005-0000-0000-0000663A0000}"/>
    <cellStyle name="Normal 63 3 2 8" xfId="18660" xr:uid="{00000000-0005-0000-0000-0000673A0000}"/>
    <cellStyle name="Normal 63 3 2_5h_Finance" xfId="7490" xr:uid="{00000000-0005-0000-0000-0000683A0000}"/>
    <cellStyle name="Normal 63 3 3" xfId="1238" xr:uid="{00000000-0005-0000-0000-0000693A0000}"/>
    <cellStyle name="Normal 63 3 3 2" xfId="2060" xr:uid="{00000000-0005-0000-0000-00006A3A0000}"/>
    <cellStyle name="Normal 63 3 3 2 2" xfId="3965" xr:uid="{00000000-0005-0000-0000-00006B3A0000}"/>
    <cellStyle name="Normal 63 3 3 2 2 2" xfId="12132" xr:uid="{00000000-0005-0000-0000-00006C3A0000}"/>
    <cellStyle name="Normal 63 3 3 2 2_5h_Finance" xfId="7496" xr:uid="{00000000-0005-0000-0000-00006D3A0000}"/>
    <cellStyle name="Normal 63 3 3 2 3" xfId="10228" xr:uid="{00000000-0005-0000-0000-00006E3A0000}"/>
    <cellStyle name="Normal 63 3 3 2 4" xfId="14254" xr:uid="{00000000-0005-0000-0000-00006F3A0000}"/>
    <cellStyle name="Normal 63 3 3 2 5" xfId="16093" xr:uid="{00000000-0005-0000-0000-0000703A0000}"/>
    <cellStyle name="Normal 63 3 3 2 6" xfId="17844" xr:uid="{00000000-0005-0000-0000-0000713A0000}"/>
    <cellStyle name="Normal 63 3 3 2 7" xfId="19748" xr:uid="{00000000-0005-0000-0000-0000723A0000}"/>
    <cellStyle name="Normal 63 3 3 2_5h_Finance" xfId="7495" xr:uid="{00000000-0005-0000-0000-0000733A0000}"/>
    <cellStyle name="Normal 63 3 3 3" xfId="3149" xr:uid="{00000000-0005-0000-0000-0000743A0000}"/>
    <cellStyle name="Normal 63 3 3 3 2" xfId="11316" xr:uid="{00000000-0005-0000-0000-0000753A0000}"/>
    <cellStyle name="Normal 63 3 3 3_5h_Finance" xfId="7497" xr:uid="{00000000-0005-0000-0000-0000763A0000}"/>
    <cellStyle name="Normal 63 3 3 4" xfId="9412" xr:uid="{00000000-0005-0000-0000-0000773A0000}"/>
    <cellStyle name="Normal 63 3 3 5" xfId="13435" xr:uid="{00000000-0005-0000-0000-0000783A0000}"/>
    <cellStyle name="Normal 63 3 3 6" xfId="15273" xr:uid="{00000000-0005-0000-0000-0000793A0000}"/>
    <cellStyle name="Normal 63 3 3 7" xfId="17028" xr:uid="{00000000-0005-0000-0000-00007A3A0000}"/>
    <cellStyle name="Normal 63 3 3 8" xfId="18932" xr:uid="{00000000-0005-0000-0000-00007B3A0000}"/>
    <cellStyle name="Normal 63 3 3_5h_Finance" xfId="7494" xr:uid="{00000000-0005-0000-0000-00007C3A0000}"/>
    <cellStyle name="Normal 63 3 4" xfId="1510" xr:uid="{00000000-0005-0000-0000-00007D3A0000}"/>
    <cellStyle name="Normal 63 3 4 2" xfId="3421" xr:uid="{00000000-0005-0000-0000-00007E3A0000}"/>
    <cellStyle name="Normal 63 3 4 2 2" xfId="11588" xr:uid="{00000000-0005-0000-0000-00007F3A0000}"/>
    <cellStyle name="Normal 63 3 4 2_5h_Finance" xfId="7499" xr:uid="{00000000-0005-0000-0000-0000803A0000}"/>
    <cellStyle name="Normal 63 3 4 3" xfId="9684" xr:uid="{00000000-0005-0000-0000-0000813A0000}"/>
    <cellStyle name="Normal 63 3 4 4" xfId="13707" xr:uid="{00000000-0005-0000-0000-0000823A0000}"/>
    <cellStyle name="Normal 63 3 4 5" xfId="15545" xr:uid="{00000000-0005-0000-0000-0000833A0000}"/>
    <cellStyle name="Normal 63 3 4 6" xfId="17300" xr:uid="{00000000-0005-0000-0000-0000843A0000}"/>
    <cellStyle name="Normal 63 3 4 7" xfId="19204" xr:uid="{00000000-0005-0000-0000-0000853A0000}"/>
    <cellStyle name="Normal 63 3 4_5h_Finance" xfId="7498" xr:uid="{00000000-0005-0000-0000-0000863A0000}"/>
    <cellStyle name="Normal 63 3 5" xfId="2333" xr:uid="{00000000-0005-0000-0000-0000873A0000}"/>
    <cellStyle name="Normal 63 3 5 2" xfId="4237" xr:uid="{00000000-0005-0000-0000-0000883A0000}"/>
    <cellStyle name="Normal 63 3 5 2 2" xfId="12404" xr:uid="{00000000-0005-0000-0000-0000893A0000}"/>
    <cellStyle name="Normal 63 3 5 2_5h_Finance" xfId="7501" xr:uid="{00000000-0005-0000-0000-00008A3A0000}"/>
    <cellStyle name="Normal 63 3 5 3" xfId="10500" xr:uid="{00000000-0005-0000-0000-00008B3A0000}"/>
    <cellStyle name="Normal 63 3 5 4" xfId="14526" xr:uid="{00000000-0005-0000-0000-00008C3A0000}"/>
    <cellStyle name="Normal 63 3 5 5" xfId="16366" xr:uid="{00000000-0005-0000-0000-00008D3A0000}"/>
    <cellStyle name="Normal 63 3 5 6" xfId="18116" xr:uid="{00000000-0005-0000-0000-00008E3A0000}"/>
    <cellStyle name="Normal 63 3 5 7" xfId="20020" xr:uid="{00000000-0005-0000-0000-00008F3A0000}"/>
    <cellStyle name="Normal 63 3 5_5h_Finance" xfId="7500" xr:uid="{00000000-0005-0000-0000-0000903A0000}"/>
    <cellStyle name="Normal 63 3 6" xfId="2605" xr:uid="{00000000-0005-0000-0000-0000913A0000}"/>
    <cellStyle name="Normal 63 3 6 2" xfId="10772" xr:uid="{00000000-0005-0000-0000-0000923A0000}"/>
    <cellStyle name="Normal 63 3 6_5h_Finance" xfId="7502" xr:uid="{00000000-0005-0000-0000-0000933A0000}"/>
    <cellStyle name="Normal 63 3 7" xfId="8868" xr:uid="{00000000-0005-0000-0000-0000943A0000}"/>
    <cellStyle name="Normal 63 3 8" xfId="12825" xr:uid="{00000000-0005-0000-0000-0000953A0000}"/>
    <cellStyle name="Normal 63 3 9" xfId="14711" xr:uid="{00000000-0005-0000-0000-0000963A0000}"/>
    <cellStyle name="Normal 63 3_5h_Finance" xfId="7489" xr:uid="{00000000-0005-0000-0000-0000973A0000}"/>
    <cellStyle name="Normal 63 4" xfId="830" xr:uid="{00000000-0005-0000-0000-0000983A0000}"/>
    <cellStyle name="Normal 63 4 2" xfId="1652" xr:uid="{00000000-0005-0000-0000-0000993A0000}"/>
    <cellStyle name="Normal 63 4 2 2" xfId="3557" xr:uid="{00000000-0005-0000-0000-00009A3A0000}"/>
    <cellStyle name="Normal 63 4 2 2 2" xfId="11724" xr:uid="{00000000-0005-0000-0000-00009B3A0000}"/>
    <cellStyle name="Normal 63 4 2 2_5h_Finance" xfId="7505" xr:uid="{00000000-0005-0000-0000-00009C3A0000}"/>
    <cellStyle name="Normal 63 4 2 3" xfId="9820" xr:uid="{00000000-0005-0000-0000-00009D3A0000}"/>
    <cellStyle name="Normal 63 4 2 4" xfId="13846" xr:uid="{00000000-0005-0000-0000-00009E3A0000}"/>
    <cellStyle name="Normal 63 4 2 5" xfId="15685" xr:uid="{00000000-0005-0000-0000-00009F3A0000}"/>
    <cellStyle name="Normal 63 4 2 6" xfId="17436" xr:uid="{00000000-0005-0000-0000-0000A03A0000}"/>
    <cellStyle name="Normal 63 4 2 7" xfId="19340" xr:uid="{00000000-0005-0000-0000-0000A13A0000}"/>
    <cellStyle name="Normal 63 4 2_5h_Finance" xfId="7504" xr:uid="{00000000-0005-0000-0000-0000A23A0000}"/>
    <cellStyle name="Normal 63 4 3" xfId="2741" xr:uid="{00000000-0005-0000-0000-0000A33A0000}"/>
    <cellStyle name="Normal 63 4 3 2" xfId="10908" xr:uid="{00000000-0005-0000-0000-0000A43A0000}"/>
    <cellStyle name="Normal 63 4 3_5h_Finance" xfId="7506" xr:uid="{00000000-0005-0000-0000-0000A53A0000}"/>
    <cellStyle name="Normal 63 4 4" xfId="9004" xr:uid="{00000000-0005-0000-0000-0000A63A0000}"/>
    <cellStyle name="Normal 63 4 5" xfId="13027" xr:uid="{00000000-0005-0000-0000-0000A73A0000}"/>
    <cellStyle name="Normal 63 4 6" xfId="14865" xr:uid="{00000000-0005-0000-0000-0000A83A0000}"/>
    <cellStyle name="Normal 63 4 7" xfId="16620" xr:uid="{00000000-0005-0000-0000-0000A93A0000}"/>
    <cellStyle name="Normal 63 4 8" xfId="18524" xr:uid="{00000000-0005-0000-0000-0000AA3A0000}"/>
    <cellStyle name="Normal 63 4_5h_Finance" xfId="7503" xr:uid="{00000000-0005-0000-0000-0000AB3A0000}"/>
    <cellStyle name="Normal 63 5" xfId="1102" xr:uid="{00000000-0005-0000-0000-0000AC3A0000}"/>
    <cellStyle name="Normal 63 5 2" xfId="1924" xr:uid="{00000000-0005-0000-0000-0000AD3A0000}"/>
    <cellStyle name="Normal 63 5 2 2" xfId="3829" xr:uid="{00000000-0005-0000-0000-0000AE3A0000}"/>
    <cellStyle name="Normal 63 5 2 2 2" xfId="11996" xr:uid="{00000000-0005-0000-0000-0000AF3A0000}"/>
    <cellStyle name="Normal 63 5 2 2_5h_Finance" xfId="7509" xr:uid="{00000000-0005-0000-0000-0000B03A0000}"/>
    <cellStyle name="Normal 63 5 2 3" xfId="10092" xr:uid="{00000000-0005-0000-0000-0000B13A0000}"/>
    <cellStyle name="Normal 63 5 2 4" xfId="14118" xr:uid="{00000000-0005-0000-0000-0000B23A0000}"/>
    <cellStyle name="Normal 63 5 2 5" xfId="15957" xr:uid="{00000000-0005-0000-0000-0000B33A0000}"/>
    <cellStyle name="Normal 63 5 2 6" xfId="17708" xr:uid="{00000000-0005-0000-0000-0000B43A0000}"/>
    <cellStyle name="Normal 63 5 2 7" xfId="19612" xr:uid="{00000000-0005-0000-0000-0000B53A0000}"/>
    <cellStyle name="Normal 63 5 2_5h_Finance" xfId="7508" xr:uid="{00000000-0005-0000-0000-0000B63A0000}"/>
    <cellStyle name="Normal 63 5 3" xfId="3013" xr:uid="{00000000-0005-0000-0000-0000B73A0000}"/>
    <cellStyle name="Normal 63 5 3 2" xfId="11180" xr:uid="{00000000-0005-0000-0000-0000B83A0000}"/>
    <cellStyle name="Normal 63 5 3_5h_Finance" xfId="7510" xr:uid="{00000000-0005-0000-0000-0000B93A0000}"/>
    <cellStyle name="Normal 63 5 4" xfId="9276" xr:uid="{00000000-0005-0000-0000-0000BA3A0000}"/>
    <cellStyle name="Normal 63 5 5" xfId="13299" xr:uid="{00000000-0005-0000-0000-0000BB3A0000}"/>
    <cellStyle name="Normal 63 5 6" xfId="15137" xr:uid="{00000000-0005-0000-0000-0000BC3A0000}"/>
    <cellStyle name="Normal 63 5 7" xfId="16892" xr:uid="{00000000-0005-0000-0000-0000BD3A0000}"/>
    <cellStyle name="Normal 63 5 8" xfId="18796" xr:uid="{00000000-0005-0000-0000-0000BE3A0000}"/>
    <cellStyle name="Normal 63 5_5h_Finance" xfId="7507" xr:uid="{00000000-0005-0000-0000-0000BF3A0000}"/>
    <cellStyle name="Normal 63 6" xfId="1374" xr:uid="{00000000-0005-0000-0000-0000C03A0000}"/>
    <cellStyle name="Normal 63 6 2" xfId="3285" xr:uid="{00000000-0005-0000-0000-0000C13A0000}"/>
    <cellStyle name="Normal 63 6 2 2" xfId="11452" xr:uid="{00000000-0005-0000-0000-0000C23A0000}"/>
    <cellStyle name="Normal 63 6 2_5h_Finance" xfId="7512" xr:uid="{00000000-0005-0000-0000-0000C33A0000}"/>
    <cellStyle name="Normal 63 6 3" xfId="9548" xr:uid="{00000000-0005-0000-0000-0000C43A0000}"/>
    <cellStyle name="Normal 63 6 4" xfId="13571" xr:uid="{00000000-0005-0000-0000-0000C53A0000}"/>
    <cellStyle name="Normal 63 6 5" xfId="15409" xr:uid="{00000000-0005-0000-0000-0000C63A0000}"/>
    <cellStyle name="Normal 63 6 6" xfId="17164" xr:uid="{00000000-0005-0000-0000-0000C73A0000}"/>
    <cellStyle name="Normal 63 6 7" xfId="19068" xr:uid="{00000000-0005-0000-0000-0000C83A0000}"/>
    <cellStyle name="Normal 63 6_5h_Finance" xfId="7511" xr:uid="{00000000-0005-0000-0000-0000C93A0000}"/>
    <cellStyle name="Normal 63 7" xfId="2197" xr:uid="{00000000-0005-0000-0000-0000CA3A0000}"/>
    <cellStyle name="Normal 63 7 2" xfId="4101" xr:uid="{00000000-0005-0000-0000-0000CB3A0000}"/>
    <cellStyle name="Normal 63 7 2 2" xfId="12268" xr:uid="{00000000-0005-0000-0000-0000CC3A0000}"/>
    <cellStyle name="Normal 63 7 2_5h_Finance" xfId="7514" xr:uid="{00000000-0005-0000-0000-0000CD3A0000}"/>
    <cellStyle name="Normal 63 7 3" xfId="10364" xr:uid="{00000000-0005-0000-0000-0000CE3A0000}"/>
    <cellStyle name="Normal 63 7 4" xfId="14390" xr:uid="{00000000-0005-0000-0000-0000CF3A0000}"/>
    <cellStyle name="Normal 63 7 5" xfId="16230" xr:uid="{00000000-0005-0000-0000-0000D03A0000}"/>
    <cellStyle name="Normal 63 7 6" xfId="17980" xr:uid="{00000000-0005-0000-0000-0000D13A0000}"/>
    <cellStyle name="Normal 63 7 7" xfId="19884" xr:uid="{00000000-0005-0000-0000-0000D23A0000}"/>
    <cellStyle name="Normal 63 7_5h_Finance" xfId="7513" xr:uid="{00000000-0005-0000-0000-0000D33A0000}"/>
    <cellStyle name="Normal 63 8" xfId="481" xr:uid="{00000000-0005-0000-0000-0000D43A0000}"/>
    <cellStyle name="Normal 63 8 2" xfId="8732" xr:uid="{00000000-0005-0000-0000-0000D53A0000}"/>
    <cellStyle name="Normal 63 8_5h_Finance" xfId="7515" xr:uid="{00000000-0005-0000-0000-0000D63A0000}"/>
    <cellStyle name="Normal 63 9" xfId="2469" xr:uid="{00000000-0005-0000-0000-0000D73A0000}"/>
    <cellStyle name="Normal 63 9 2" xfId="10636" xr:uid="{00000000-0005-0000-0000-0000D83A0000}"/>
    <cellStyle name="Normal 63 9_5h_Finance" xfId="7516" xr:uid="{00000000-0005-0000-0000-0000D93A0000}"/>
    <cellStyle name="Normal 63_5h_Finance" xfId="7457" xr:uid="{00000000-0005-0000-0000-0000DA3A0000}"/>
    <cellStyle name="Normal 64" xfId="71" xr:uid="{00000000-0005-0000-0000-0000DB3A0000}"/>
    <cellStyle name="Normal 64 10" xfId="4374" xr:uid="{00000000-0005-0000-0000-0000DC3A0000}"/>
    <cellStyle name="Normal 64 10 2" xfId="12541" xr:uid="{00000000-0005-0000-0000-0000DD3A0000}"/>
    <cellStyle name="Normal 64 10_5h_Finance" xfId="7518" xr:uid="{00000000-0005-0000-0000-0000DE3A0000}"/>
    <cellStyle name="Normal 64 11" xfId="8597" xr:uid="{00000000-0005-0000-0000-0000DF3A0000}"/>
    <cellStyle name="Normal 64 12" xfId="12689" xr:uid="{00000000-0005-0000-0000-0000E03A0000}"/>
    <cellStyle name="Normal 64 13" xfId="12939" xr:uid="{00000000-0005-0000-0000-0000E13A0000}"/>
    <cellStyle name="Normal 64 14" xfId="14612" xr:uid="{00000000-0005-0000-0000-0000E23A0000}"/>
    <cellStyle name="Normal 64 15" xfId="18253" xr:uid="{00000000-0005-0000-0000-0000E33A0000}"/>
    <cellStyle name="Normal 64 16" xfId="343" xr:uid="{00000000-0005-0000-0000-0000E43A0000}"/>
    <cellStyle name="Normal 64 2" xfId="139" xr:uid="{00000000-0005-0000-0000-0000E53A0000}"/>
    <cellStyle name="Normal 64 2 10" xfId="8665" xr:uid="{00000000-0005-0000-0000-0000E63A0000}"/>
    <cellStyle name="Normal 64 2 11" xfId="12757" xr:uid="{00000000-0005-0000-0000-0000E73A0000}"/>
    <cellStyle name="Normal 64 2 12" xfId="18321" xr:uid="{00000000-0005-0000-0000-0000E83A0000}"/>
    <cellStyle name="Normal 64 2 13" xfId="412" xr:uid="{00000000-0005-0000-0000-0000E93A0000}"/>
    <cellStyle name="Normal 64 2 2" xfId="275" xr:uid="{00000000-0005-0000-0000-0000EA3A0000}"/>
    <cellStyle name="Normal 64 2 2 10" xfId="16553" xr:uid="{00000000-0005-0000-0000-0000EB3A0000}"/>
    <cellStyle name="Normal 64 2 2 11" xfId="18457" xr:uid="{00000000-0005-0000-0000-0000EC3A0000}"/>
    <cellStyle name="Normal 64 2 2 12" xfId="686" xr:uid="{00000000-0005-0000-0000-0000ED3A0000}"/>
    <cellStyle name="Normal 64 2 2 2" xfId="1035" xr:uid="{00000000-0005-0000-0000-0000EE3A0000}"/>
    <cellStyle name="Normal 64 2 2 2 2" xfId="1857" xr:uid="{00000000-0005-0000-0000-0000EF3A0000}"/>
    <cellStyle name="Normal 64 2 2 2 2 2" xfId="3762" xr:uid="{00000000-0005-0000-0000-0000F03A0000}"/>
    <cellStyle name="Normal 64 2 2 2 2 2 2" xfId="11929" xr:uid="{00000000-0005-0000-0000-0000F13A0000}"/>
    <cellStyle name="Normal 64 2 2 2 2 2_5h_Finance" xfId="7523" xr:uid="{00000000-0005-0000-0000-0000F23A0000}"/>
    <cellStyle name="Normal 64 2 2 2 2 3" xfId="10025" xr:uid="{00000000-0005-0000-0000-0000F33A0000}"/>
    <cellStyle name="Normal 64 2 2 2 2 4" xfId="14051" xr:uid="{00000000-0005-0000-0000-0000F43A0000}"/>
    <cellStyle name="Normal 64 2 2 2 2 5" xfId="15890" xr:uid="{00000000-0005-0000-0000-0000F53A0000}"/>
    <cellStyle name="Normal 64 2 2 2 2 6" xfId="17641" xr:uid="{00000000-0005-0000-0000-0000F63A0000}"/>
    <cellStyle name="Normal 64 2 2 2 2 7" xfId="19545" xr:uid="{00000000-0005-0000-0000-0000F73A0000}"/>
    <cellStyle name="Normal 64 2 2 2 2_5h_Finance" xfId="7522" xr:uid="{00000000-0005-0000-0000-0000F83A0000}"/>
    <cellStyle name="Normal 64 2 2 2 3" xfId="2946" xr:uid="{00000000-0005-0000-0000-0000F93A0000}"/>
    <cellStyle name="Normal 64 2 2 2 3 2" xfId="11113" xr:uid="{00000000-0005-0000-0000-0000FA3A0000}"/>
    <cellStyle name="Normal 64 2 2 2 3_5h_Finance" xfId="7524" xr:uid="{00000000-0005-0000-0000-0000FB3A0000}"/>
    <cellStyle name="Normal 64 2 2 2 4" xfId="9209" xr:uid="{00000000-0005-0000-0000-0000FC3A0000}"/>
    <cellStyle name="Normal 64 2 2 2 5" xfId="13232" xr:uid="{00000000-0005-0000-0000-0000FD3A0000}"/>
    <cellStyle name="Normal 64 2 2 2 6" xfId="15070" xr:uid="{00000000-0005-0000-0000-0000FE3A0000}"/>
    <cellStyle name="Normal 64 2 2 2 7" xfId="16825" xr:uid="{00000000-0005-0000-0000-0000FF3A0000}"/>
    <cellStyle name="Normal 64 2 2 2 8" xfId="18729" xr:uid="{00000000-0005-0000-0000-0000003B0000}"/>
    <cellStyle name="Normal 64 2 2 2_5h_Finance" xfId="7521" xr:uid="{00000000-0005-0000-0000-0000013B0000}"/>
    <cellStyle name="Normal 64 2 2 3" xfId="1307" xr:uid="{00000000-0005-0000-0000-0000023B0000}"/>
    <cellStyle name="Normal 64 2 2 3 2" xfId="2129" xr:uid="{00000000-0005-0000-0000-0000033B0000}"/>
    <cellStyle name="Normal 64 2 2 3 2 2" xfId="4034" xr:uid="{00000000-0005-0000-0000-0000043B0000}"/>
    <cellStyle name="Normal 64 2 2 3 2 2 2" xfId="12201" xr:uid="{00000000-0005-0000-0000-0000053B0000}"/>
    <cellStyle name="Normal 64 2 2 3 2 2_5h_Finance" xfId="7527" xr:uid="{00000000-0005-0000-0000-0000063B0000}"/>
    <cellStyle name="Normal 64 2 2 3 2 3" xfId="10297" xr:uid="{00000000-0005-0000-0000-0000073B0000}"/>
    <cellStyle name="Normal 64 2 2 3 2 4" xfId="14323" xr:uid="{00000000-0005-0000-0000-0000083B0000}"/>
    <cellStyle name="Normal 64 2 2 3 2 5" xfId="16162" xr:uid="{00000000-0005-0000-0000-0000093B0000}"/>
    <cellStyle name="Normal 64 2 2 3 2 6" xfId="17913" xr:uid="{00000000-0005-0000-0000-00000A3B0000}"/>
    <cellStyle name="Normal 64 2 2 3 2 7" xfId="19817" xr:uid="{00000000-0005-0000-0000-00000B3B0000}"/>
    <cellStyle name="Normal 64 2 2 3 2_5h_Finance" xfId="7526" xr:uid="{00000000-0005-0000-0000-00000C3B0000}"/>
    <cellStyle name="Normal 64 2 2 3 3" xfId="3218" xr:uid="{00000000-0005-0000-0000-00000D3B0000}"/>
    <cellStyle name="Normal 64 2 2 3 3 2" xfId="11385" xr:uid="{00000000-0005-0000-0000-00000E3B0000}"/>
    <cellStyle name="Normal 64 2 2 3 3_5h_Finance" xfId="7528" xr:uid="{00000000-0005-0000-0000-00000F3B0000}"/>
    <cellStyle name="Normal 64 2 2 3 4" xfId="9481" xr:uid="{00000000-0005-0000-0000-0000103B0000}"/>
    <cellStyle name="Normal 64 2 2 3 5" xfId="13504" xr:uid="{00000000-0005-0000-0000-0000113B0000}"/>
    <cellStyle name="Normal 64 2 2 3 6" xfId="15342" xr:uid="{00000000-0005-0000-0000-0000123B0000}"/>
    <cellStyle name="Normal 64 2 2 3 7" xfId="17097" xr:uid="{00000000-0005-0000-0000-0000133B0000}"/>
    <cellStyle name="Normal 64 2 2 3 8" xfId="19001" xr:uid="{00000000-0005-0000-0000-0000143B0000}"/>
    <cellStyle name="Normal 64 2 2 3_5h_Finance" xfId="7525" xr:uid="{00000000-0005-0000-0000-0000153B0000}"/>
    <cellStyle name="Normal 64 2 2 4" xfId="1579" xr:uid="{00000000-0005-0000-0000-0000163B0000}"/>
    <cellStyle name="Normal 64 2 2 4 2" xfId="3490" xr:uid="{00000000-0005-0000-0000-0000173B0000}"/>
    <cellStyle name="Normal 64 2 2 4 2 2" xfId="11657" xr:uid="{00000000-0005-0000-0000-0000183B0000}"/>
    <cellStyle name="Normal 64 2 2 4 2_5h_Finance" xfId="7530" xr:uid="{00000000-0005-0000-0000-0000193B0000}"/>
    <cellStyle name="Normal 64 2 2 4 3" xfId="9753" xr:uid="{00000000-0005-0000-0000-00001A3B0000}"/>
    <cellStyle name="Normal 64 2 2 4 4" xfId="13776" xr:uid="{00000000-0005-0000-0000-00001B3B0000}"/>
    <cellStyle name="Normal 64 2 2 4 5" xfId="15614" xr:uid="{00000000-0005-0000-0000-00001C3B0000}"/>
    <cellStyle name="Normal 64 2 2 4 6" xfId="17369" xr:uid="{00000000-0005-0000-0000-00001D3B0000}"/>
    <cellStyle name="Normal 64 2 2 4 7" xfId="19273" xr:uid="{00000000-0005-0000-0000-00001E3B0000}"/>
    <cellStyle name="Normal 64 2 2 4_5h_Finance" xfId="7529" xr:uid="{00000000-0005-0000-0000-00001F3B0000}"/>
    <cellStyle name="Normal 64 2 2 5" xfId="2402" xr:uid="{00000000-0005-0000-0000-0000203B0000}"/>
    <cellStyle name="Normal 64 2 2 5 2" xfId="4306" xr:uid="{00000000-0005-0000-0000-0000213B0000}"/>
    <cellStyle name="Normal 64 2 2 5 2 2" xfId="12473" xr:uid="{00000000-0005-0000-0000-0000223B0000}"/>
    <cellStyle name="Normal 64 2 2 5 2_5h_Finance" xfId="7532" xr:uid="{00000000-0005-0000-0000-0000233B0000}"/>
    <cellStyle name="Normal 64 2 2 5 3" xfId="10569" xr:uid="{00000000-0005-0000-0000-0000243B0000}"/>
    <cellStyle name="Normal 64 2 2 5 4" xfId="14595" xr:uid="{00000000-0005-0000-0000-0000253B0000}"/>
    <cellStyle name="Normal 64 2 2 5 5" xfId="16435" xr:uid="{00000000-0005-0000-0000-0000263B0000}"/>
    <cellStyle name="Normal 64 2 2 5 6" xfId="18185" xr:uid="{00000000-0005-0000-0000-0000273B0000}"/>
    <cellStyle name="Normal 64 2 2 5 7" xfId="20089" xr:uid="{00000000-0005-0000-0000-0000283B0000}"/>
    <cellStyle name="Normal 64 2 2 5_5h_Finance" xfId="7531" xr:uid="{00000000-0005-0000-0000-0000293B0000}"/>
    <cellStyle name="Normal 64 2 2 6" xfId="2674" xr:uid="{00000000-0005-0000-0000-00002A3B0000}"/>
    <cellStyle name="Normal 64 2 2 6 2" xfId="10841" xr:uid="{00000000-0005-0000-0000-00002B3B0000}"/>
    <cellStyle name="Normal 64 2 2 6_5h_Finance" xfId="7533" xr:uid="{00000000-0005-0000-0000-00002C3B0000}"/>
    <cellStyle name="Normal 64 2 2 7" xfId="8937" xr:uid="{00000000-0005-0000-0000-00002D3B0000}"/>
    <cellStyle name="Normal 64 2 2 8" xfId="12894" xr:uid="{00000000-0005-0000-0000-00002E3B0000}"/>
    <cellStyle name="Normal 64 2 2 9" xfId="14780" xr:uid="{00000000-0005-0000-0000-00002F3B0000}"/>
    <cellStyle name="Normal 64 2 2_5h_Finance" xfId="7520" xr:uid="{00000000-0005-0000-0000-0000303B0000}"/>
    <cellStyle name="Normal 64 2 3" xfId="899" xr:uid="{00000000-0005-0000-0000-0000313B0000}"/>
    <cellStyle name="Normal 64 2 3 2" xfId="1721" xr:uid="{00000000-0005-0000-0000-0000323B0000}"/>
    <cellStyle name="Normal 64 2 3 2 2" xfId="3626" xr:uid="{00000000-0005-0000-0000-0000333B0000}"/>
    <cellStyle name="Normal 64 2 3 2 2 2" xfId="11793" xr:uid="{00000000-0005-0000-0000-0000343B0000}"/>
    <cellStyle name="Normal 64 2 3 2 2_5h_Finance" xfId="7536" xr:uid="{00000000-0005-0000-0000-0000353B0000}"/>
    <cellStyle name="Normal 64 2 3 2 3" xfId="9889" xr:uid="{00000000-0005-0000-0000-0000363B0000}"/>
    <cellStyle name="Normal 64 2 3 2 4" xfId="13915" xr:uid="{00000000-0005-0000-0000-0000373B0000}"/>
    <cellStyle name="Normal 64 2 3 2 5" xfId="15754" xr:uid="{00000000-0005-0000-0000-0000383B0000}"/>
    <cellStyle name="Normal 64 2 3 2 6" xfId="17505" xr:uid="{00000000-0005-0000-0000-0000393B0000}"/>
    <cellStyle name="Normal 64 2 3 2 7" xfId="19409" xr:uid="{00000000-0005-0000-0000-00003A3B0000}"/>
    <cellStyle name="Normal 64 2 3 2_5h_Finance" xfId="7535" xr:uid="{00000000-0005-0000-0000-00003B3B0000}"/>
    <cellStyle name="Normal 64 2 3 3" xfId="2810" xr:uid="{00000000-0005-0000-0000-00003C3B0000}"/>
    <cellStyle name="Normal 64 2 3 3 2" xfId="10977" xr:uid="{00000000-0005-0000-0000-00003D3B0000}"/>
    <cellStyle name="Normal 64 2 3 3_5h_Finance" xfId="7537" xr:uid="{00000000-0005-0000-0000-00003E3B0000}"/>
    <cellStyle name="Normal 64 2 3 4" xfId="9073" xr:uid="{00000000-0005-0000-0000-00003F3B0000}"/>
    <cellStyle name="Normal 64 2 3 5" xfId="13096" xr:uid="{00000000-0005-0000-0000-0000403B0000}"/>
    <cellStyle name="Normal 64 2 3 6" xfId="14934" xr:uid="{00000000-0005-0000-0000-0000413B0000}"/>
    <cellStyle name="Normal 64 2 3 7" xfId="16689" xr:uid="{00000000-0005-0000-0000-0000423B0000}"/>
    <cellStyle name="Normal 64 2 3 8" xfId="18593" xr:uid="{00000000-0005-0000-0000-0000433B0000}"/>
    <cellStyle name="Normal 64 2 3_5h_Finance" xfId="7534" xr:uid="{00000000-0005-0000-0000-0000443B0000}"/>
    <cellStyle name="Normal 64 2 4" xfId="1171" xr:uid="{00000000-0005-0000-0000-0000453B0000}"/>
    <cellStyle name="Normal 64 2 4 2" xfId="1993" xr:uid="{00000000-0005-0000-0000-0000463B0000}"/>
    <cellStyle name="Normal 64 2 4 2 2" xfId="3898" xr:uid="{00000000-0005-0000-0000-0000473B0000}"/>
    <cellStyle name="Normal 64 2 4 2 2 2" xfId="12065" xr:uid="{00000000-0005-0000-0000-0000483B0000}"/>
    <cellStyle name="Normal 64 2 4 2 2_5h_Finance" xfId="7540" xr:uid="{00000000-0005-0000-0000-0000493B0000}"/>
    <cellStyle name="Normal 64 2 4 2 3" xfId="10161" xr:uid="{00000000-0005-0000-0000-00004A3B0000}"/>
    <cellStyle name="Normal 64 2 4 2 4" xfId="14187" xr:uid="{00000000-0005-0000-0000-00004B3B0000}"/>
    <cellStyle name="Normal 64 2 4 2 5" xfId="16026" xr:uid="{00000000-0005-0000-0000-00004C3B0000}"/>
    <cellStyle name="Normal 64 2 4 2 6" xfId="17777" xr:uid="{00000000-0005-0000-0000-00004D3B0000}"/>
    <cellStyle name="Normal 64 2 4 2 7" xfId="19681" xr:uid="{00000000-0005-0000-0000-00004E3B0000}"/>
    <cellStyle name="Normal 64 2 4 2_5h_Finance" xfId="7539" xr:uid="{00000000-0005-0000-0000-00004F3B0000}"/>
    <cellStyle name="Normal 64 2 4 3" xfId="3082" xr:uid="{00000000-0005-0000-0000-0000503B0000}"/>
    <cellStyle name="Normal 64 2 4 3 2" xfId="11249" xr:uid="{00000000-0005-0000-0000-0000513B0000}"/>
    <cellStyle name="Normal 64 2 4 3_5h_Finance" xfId="7541" xr:uid="{00000000-0005-0000-0000-0000523B0000}"/>
    <cellStyle name="Normal 64 2 4 4" xfId="9345" xr:uid="{00000000-0005-0000-0000-0000533B0000}"/>
    <cellStyle name="Normal 64 2 4 5" xfId="13368" xr:uid="{00000000-0005-0000-0000-0000543B0000}"/>
    <cellStyle name="Normal 64 2 4 6" xfId="15206" xr:uid="{00000000-0005-0000-0000-0000553B0000}"/>
    <cellStyle name="Normal 64 2 4 7" xfId="16961" xr:uid="{00000000-0005-0000-0000-0000563B0000}"/>
    <cellStyle name="Normal 64 2 4 8" xfId="18865" xr:uid="{00000000-0005-0000-0000-0000573B0000}"/>
    <cellStyle name="Normal 64 2 4_5h_Finance" xfId="7538" xr:uid="{00000000-0005-0000-0000-0000583B0000}"/>
    <cellStyle name="Normal 64 2 5" xfId="1443" xr:uid="{00000000-0005-0000-0000-0000593B0000}"/>
    <cellStyle name="Normal 64 2 5 2" xfId="3354" xr:uid="{00000000-0005-0000-0000-00005A3B0000}"/>
    <cellStyle name="Normal 64 2 5 2 2" xfId="11521" xr:uid="{00000000-0005-0000-0000-00005B3B0000}"/>
    <cellStyle name="Normal 64 2 5 2_5h_Finance" xfId="7543" xr:uid="{00000000-0005-0000-0000-00005C3B0000}"/>
    <cellStyle name="Normal 64 2 5 3" xfId="9617" xr:uid="{00000000-0005-0000-0000-00005D3B0000}"/>
    <cellStyle name="Normal 64 2 5 4" xfId="13640" xr:uid="{00000000-0005-0000-0000-00005E3B0000}"/>
    <cellStyle name="Normal 64 2 5 5" xfId="15478" xr:uid="{00000000-0005-0000-0000-00005F3B0000}"/>
    <cellStyle name="Normal 64 2 5 6" xfId="17233" xr:uid="{00000000-0005-0000-0000-0000603B0000}"/>
    <cellStyle name="Normal 64 2 5 7" xfId="19137" xr:uid="{00000000-0005-0000-0000-0000613B0000}"/>
    <cellStyle name="Normal 64 2 5_5h_Finance" xfId="7542" xr:uid="{00000000-0005-0000-0000-0000623B0000}"/>
    <cellStyle name="Normal 64 2 6" xfId="2266" xr:uid="{00000000-0005-0000-0000-0000633B0000}"/>
    <cellStyle name="Normal 64 2 6 2" xfId="4170" xr:uid="{00000000-0005-0000-0000-0000643B0000}"/>
    <cellStyle name="Normal 64 2 6 2 2" xfId="12337" xr:uid="{00000000-0005-0000-0000-0000653B0000}"/>
    <cellStyle name="Normal 64 2 6 2_5h_Finance" xfId="7545" xr:uid="{00000000-0005-0000-0000-0000663B0000}"/>
    <cellStyle name="Normal 64 2 6 3" xfId="10433" xr:uid="{00000000-0005-0000-0000-0000673B0000}"/>
    <cellStyle name="Normal 64 2 6 4" xfId="14459" xr:uid="{00000000-0005-0000-0000-0000683B0000}"/>
    <cellStyle name="Normal 64 2 6 5" xfId="16299" xr:uid="{00000000-0005-0000-0000-0000693B0000}"/>
    <cellStyle name="Normal 64 2 6 6" xfId="18049" xr:uid="{00000000-0005-0000-0000-00006A3B0000}"/>
    <cellStyle name="Normal 64 2 6 7" xfId="19953" xr:uid="{00000000-0005-0000-0000-00006B3B0000}"/>
    <cellStyle name="Normal 64 2 6_5h_Finance" xfId="7544" xr:uid="{00000000-0005-0000-0000-00006C3B0000}"/>
    <cellStyle name="Normal 64 2 7" xfId="550" xr:uid="{00000000-0005-0000-0000-00006D3B0000}"/>
    <cellStyle name="Normal 64 2 7 2" xfId="8801" xr:uid="{00000000-0005-0000-0000-00006E3B0000}"/>
    <cellStyle name="Normal 64 2 7_5h_Finance" xfId="7546" xr:uid="{00000000-0005-0000-0000-00006F3B0000}"/>
    <cellStyle name="Normal 64 2 8" xfId="2538" xr:uid="{00000000-0005-0000-0000-0000703B0000}"/>
    <cellStyle name="Normal 64 2 8 2" xfId="10705" xr:uid="{00000000-0005-0000-0000-0000713B0000}"/>
    <cellStyle name="Normal 64 2 8_5h_Finance" xfId="7547" xr:uid="{00000000-0005-0000-0000-0000723B0000}"/>
    <cellStyle name="Normal 64 2 9" xfId="4442" xr:uid="{00000000-0005-0000-0000-0000733B0000}"/>
    <cellStyle name="Normal 64 2 9 2" xfId="12609" xr:uid="{00000000-0005-0000-0000-0000743B0000}"/>
    <cellStyle name="Normal 64 2 9_5h_Finance" xfId="7548" xr:uid="{00000000-0005-0000-0000-0000753B0000}"/>
    <cellStyle name="Normal 64 2_5h_Finance" xfId="7519" xr:uid="{00000000-0005-0000-0000-0000763B0000}"/>
    <cellStyle name="Normal 64 3" xfId="207" xr:uid="{00000000-0005-0000-0000-0000773B0000}"/>
    <cellStyle name="Normal 64 3 10" xfId="16485" xr:uid="{00000000-0005-0000-0000-0000783B0000}"/>
    <cellStyle name="Normal 64 3 11" xfId="18389" xr:uid="{00000000-0005-0000-0000-0000793B0000}"/>
    <cellStyle name="Normal 64 3 12" xfId="618" xr:uid="{00000000-0005-0000-0000-00007A3B0000}"/>
    <cellStyle name="Normal 64 3 2" xfId="967" xr:uid="{00000000-0005-0000-0000-00007B3B0000}"/>
    <cellStyle name="Normal 64 3 2 2" xfId="1789" xr:uid="{00000000-0005-0000-0000-00007C3B0000}"/>
    <cellStyle name="Normal 64 3 2 2 2" xfId="3694" xr:uid="{00000000-0005-0000-0000-00007D3B0000}"/>
    <cellStyle name="Normal 64 3 2 2 2 2" xfId="11861" xr:uid="{00000000-0005-0000-0000-00007E3B0000}"/>
    <cellStyle name="Normal 64 3 2 2 2_5h_Finance" xfId="7552" xr:uid="{00000000-0005-0000-0000-00007F3B0000}"/>
    <cellStyle name="Normal 64 3 2 2 3" xfId="9957" xr:uid="{00000000-0005-0000-0000-0000803B0000}"/>
    <cellStyle name="Normal 64 3 2 2 4" xfId="13983" xr:uid="{00000000-0005-0000-0000-0000813B0000}"/>
    <cellStyle name="Normal 64 3 2 2 5" xfId="15822" xr:uid="{00000000-0005-0000-0000-0000823B0000}"/>
    <cellStyle name="Normal 64 3 2 2 6" xfId="17573" xr:uid="{00000000-0005-0000-0000-0000833B0000}"/>
    <cellStyle name="Normal 64 3 2 2 7" xfId="19477" xr:uid="{00000000-0005-0000-0000-0000843B0000}"/>
    <cellStyle name="Normal 64 3 2 2_5h_Finance" xfId="7551" xr:uid="{00000000-0005-0000-0000-0000853B0000}"/>
    <cellStyle name="Normal 64 3 2 3" xfId="2878" xr:uid="{00000000-0005-0000-0000-0000863B0000}"/>
    <cellStyle name="Normal 64 3 2 3 2" xfId="11045" xr:uid="{00000000-0005-0000-0000-0000873B0000}"/>
    <cellStyle name="Normal 64 3 2 3_5h_Finance" xfId="7553" xr:uid="{00000000-0005-0000-0000-0000883B0000}"/>
    <cellStyle name="Normal 64 3 2 4" xfId="9141" xr:uid="{00000000-0005-0000-0000-0000893B0000}"/>
    <cellStyle name="Normal 64 3 2 5" xfId="13164" xr:uid="{00000000-0005-0000-0000-00008A3B0000}"/>
    <cellStyle name="Normal 64 3 2 6" xfId="15002" xr:uid="{00000000-0005-0000-0000-00008B3B0000}"/>
    <cellStyle name="Normal 64 3 2 7" xfId="16757" xr:uid="{00000000-0005-0000-0000-00008C3B0000}"/>
    <cellStyle name="Normal 64 3 2 8" xfId="18661" xr:uid="{00000000-0005-0000-0000-00008D3B0000}"/>
    <cellStyle name="Normal 64 3 2_5h_Finance" xfId="7550" xr:uid="{00000000-0005-0000-0000-00008E3B0000}"/>
    <cellStyle name="Normal 64 3 3" xfId="1239" xr:uid="{00000000-0005-0000-0000-00008F3B0000}"/>
    <cellStyle name="Normal 64 3 3 2" xfId="2061" xr:uid="{00000000-0005-0000-0000-0000903B0000}"/>
    <cellStyle name="Normal 64 3 3 2 2" xfId="3966" xr:uid="{00000000-0005-0000-0000-0000913B0000}"/>
    <cellStyle name="Normal 64 3 3 2 2 2" xfId="12133" xr:uid="{00000000-0005-0000-0000-0000923B0000}"/>
    <cellStyle name="Normal 64 3 3 2 2_5h_Finance" xfId="7556" xr:uid="{00000000-0005-0000-0000-0000933B0000}"/>
    <cellStyle name="Normal 64 3 3 2 3" xfId="10229" xr:uid="{00000000-0005-0000-0000-0000943B0000}"/>
    <cellStyle name="Normal 64 3 3 2 4" xfId="14255" xr:uid="{00000000-0005-0000-0000-0000953B0000}"/>
    <cellStyle name="Normal 64 3 3 2 5" xfId="16094" xr:uid="{00000000-0005-0000-0000-0000963B0000}"/>
    <cellStyle name="Normal 64 3 3 2 6" xfId="17845" xr:uid="{00000000-0005-0000-0000-0000973B0000}"/>
    <cellStyle name="Normal 64 3 3 2 7" xfId="19749" xr:uid="{00000000-0005-0000-0000-0000983B0000}"/>
    <cellStyle name="Normal 64 3 3 2_5h_Finance" xfId="7555" xr:uid="{00000000-0005-0000-0000-0000993B0000}"/>
    <cellStyle name="Normal 64 3 3 3" xfId="3150" xr:uid="{00000000-0005-0000-0000-00009A3B0000}"/>
    <cellStyle name="Normal 64 3 3 3 2" xfId="11317" xr:uid="{00000000-0005-0000-0000-00009B3B0000}"/>
    <cellStyle name="Normal 64 3 3 3_5h_Finance" xfId="7557" xr:uid="{00000000-0005-0000-0000-00009C3B0000}"/>
    <cellStyle name="Normal 64 3 3 4" xfId="9413" xr:uid="{00000000-0005-0000-0000-00009D3B0000}"/>
    <cellStyle name="Normal 64 3 3 5" xfId="13436" xr:uid="{00000000-0005-0000-0000-00009E3B0000}"/>
    <cellStyle name="Normal 64 3 3 6" xfId="15274" xr:uid="{00000000-0005-0000-0000-00009F3B0000}"/>
    <cellStyle name="Normal 64 3 3 7" xfId="17029" xr:uid="{00000000-0005-0000-0000-0000A03B0000}"/>
    <cellStyle name="Normal 64 3 3 8" xfId="18933" xr:uid="{00000000-0005-0000-0000-0000A13B0000}"/>
    <cellStyle name="Normal 64 3 3_5h_Finance" xfId="7554" xr:uid="{00000000-0005-0000-0000-0000A23B0000}"/>
    <cellStyle name="Normal 64 3 4" xfId="1511" xr:uid="{00000000-0005-0000-0000-0000A33B0000}"/>
    <cellStyle name="Normal 64 3 4 2" xfId="3422" xr:uid="{00000000-0005-0000-0000-0000A43B0000}"/>
    <cellStyle name="Normal 64 3 4 2 2" xfId="11589" xr:uid="{00000000-0005-0000-0000-0000A53B0000}"/>
    <cellStyle name="Normal 64 3 4 2_5h_Finance" xfId="7559" xr:uid="{00000000-0005-0000-0000-0000A63B0000}"/>
    <cellStyle name="Normal 64 3 4 3" xfId="9685" xr:uid="{00000000-0005-0000-0000-0000A73B0000}"/>
    <cellStyle name="Normal 64 3 4 4" xfId="13708" xr:uid="{00000000-0005-0000-0000-0000A83B0000}"/>
    <cellStyle name="Normal 64 3 4 5" xfId="15546" xr:uid="{00000000-0005-0000-0000-0000A93B0000}"/>
    <cellStyle name="Normal 64 3 4 6" xfId="17301" xr:uid="{00000000-0005-0000-0000-0000AA3B0000}"/>
    <cellStyle name="Normal 64 3 4 7" xfId="19205" xr:uid="{00000000-0005-0000-0000-0000AB3B0000}"/>
    <cellStyle name="Normal 64 3 4_5h_Finance" xfId="7558" xr:uid="{00000000-0005-0000-0000-0000AC3B0000}"/>
    <cellStyle name="Normal 64 3 5" xfId="2334" xr:uid="{00000000-0005-0000-0000-0000AD3B0000}"/>
    <cellStyle name="Normal 64 3 5 2" xfId="4238" xr:uid="{00000000-0005-0000-0000-0000AE3B0000}"/>
    <cellStyle name="Normal 64 3 5 2 2" xfId="12405" xr:uid="{00000000-0005-0000-0000-0000AF3B0000}"/>
    <cellStyle name="Normal 64 3 5 2_5h_Finance" xfId="7561" xr:uid="{00000000-0005-0000-0000-0000B03B0000}"/>
    <cellStyle name="Normal 64 3 5 3" xfId="10501" xr:uid="{00000000-0005-0000-0000-0000B13B0000}"/>
    <cellStyle name="Normal 64 3 5 4" xfId="14527" xr:uid="{00000000-0005-0000-0000-0000B23B0000}"/>
    <cellStyle name="Normal 64 3 5 5" xfId="16367" xr:uid="{00000000-0005-0000-0000-0000B33B0000}"/>
    <cellStyle name="Normal 64 3 5 6" xfId="18117" xr:uid="{00000000-0005-0000-0000-0000B43B0000}"/>
    <cellStyle name="Normal 64 3 5 7" xfId="20021" xr:uid="{00000000-0005-0000-0000-0000B53B0000}"/>
    <cellStyle name="Normal 64 3 5_5h_Finance" xfId="7560" xr:uid="{00000000-0005-0000-0000-0000B63B0000}"/>
    <cellStyle name="Normal 64 3 6" xfId="2606" xr:uid="{00000000-0005-0000-0000-0000B73B0000}"/>
    <cellStyle name="Normal 64 3 6 2" xfId="10773" xr:uid="{00000000-0005-0000-0000-0000B83B0000}"/>
    <cellStyle name="Normal 64 3 6_5h_Finance" xfId="7562" xr:uid="{00000000-0005-0000-0000-0000B93B0000}"/>
    <cellStyle name="Normal 64 3 7" xfId="8869" xr:uid="{00000000-0005-0000-0000-0000BA3B0000}"/>
    <cellStyle name="Normal 64 3 8" xfId="12826" xr:uid="{00000000-0005-0000-0000-0000BB3B0000}"/>
    <cellStyle name="Normal 64 3 9" xfId="14712" xr:uid="{00000000-0005-0000-0000-0000BC3B0000}"/>
    <cellStyle name="Normal 64 3_5h_Finance" xfId="7549" xr:uid="{00000000-0005-0000-0000-0000BD3B0000}"/>
    <cellStyle name="Normal 64 4" xfId="831" xr:uid="{00000000-0005-0000-0000-0000BE3B0000}"/>
    <cellStyle name="Normal 64 4 2" xfId="1653" xr:uid="{00000000-0005-0000-0000-0000BF3B0000}"/>
    <cellStyle name="Normal 64 4 2 2" xfId="3558" xr:uid="{00000000-0005-0000-0000-0000C03B0000}"/>
    <cellStyle name="Normal 64 4 2 2 2" xfId="11725" xr:uid="{00000000-0005-0000-0000-0000C13B0000}"/>
    <cellStyle name="Normal 64 4 2 2_5h_Finance" xfId="7565" xr:uid="{00000000-0005-0000-0000-0000C23B0000}"/>
    <cellStyle name="Normal 64 4 2 3" xfId="9821" xr:uid="{00000000-0005-0000-0000-0000C33B0000}"/>
    <cellStyle name="Normal 64 4 2 4" xfId="13847" xr:uid="{00000000-0005-0000-0000-0000C43B0000}"/>
    <cellStyle name="Normal 64 4 2 5" xfId="15686" xr:uid="{00000000-0005-0000-0000-0000C53B0000}"/>
    <cellStyle name="Normal 64 4 2 6" xfId="17437" xr:uid="{00000000-0005-0000-0000-0000C63B0000}"/>
    <cellStyle name="Normal 64 4 2 7" xfId="19341" xr:uid="{00000000-0005-0000-0000-0000C73B0000}"/>
    <cellStyle name="Normal 64 4 2_5h_Finance" xfId="7564" xr:uid="{00000000-0005-0000-0000-0000C83B0000}"/>
    <cellStyle name="Normal 64 4 3" xfId="2742" xr:uid="{00000000-0005-0000-0000-0000C93B0000}"/>
    <cellStyle name="Normal 64 4 3 2" xfId="10909" xr:uid="{00000000-0005-0000-0000-0000CA3B0000}"/>
    <cellStyle name="Normal 64 4 3_5h_Finance" xfId="7566" xr:uid="{00000000-0005-0000-0000-0000CB3B0000}"/>
    <cellStyle name="Normal 64 4 4" xfId="9005" xr:uid="{00000000-0005-0000-0000-0000CC3B0000}"/>
    <cellStyle name="Normal 64 4 5" xfId="13028" xr:uid="{00000000-0005-0000-0000-0000CD3B0000}"/>
    <cellStyle name="Normal 64 4 6" xfId="14866" xr:uid="{00000000-0005-0000-0000-0000CE3B0000}"/>
    <cellStyle name="Normal 64 4 7" xfId="16621" xr:uid="{00000000-0005-0000-0000-0000CF3B0000}"/>
    <cellStyle name="Normal 64 4 8" xfId="18525" xr:uid="{00000000-0005-0000-0000-0000D03B0000}"/>
    <cellStyle name="Normal 64 4_5h_Finance" xfId="7563" xr:uid="{00000000-0005-0000-0000-0000D13B0000}"/>
    <cellStyle name="Normal 64 5" xfId="1103" xr:uid="{00000000-0005-0000-0000-0000D23B0000}"/>
    <cellStyle name="Normal 64 5 2" xfId="1925" xr:uid="{00000000-0005-0000-0000-0000D33B0000}"/>
    <cellStyle name="Normal 64 5 2 2" xfId="3830" xr:uid="{00000000-0005-0000-0000-0000D43B0000}"/>
    <cellStyle name="Normal 64 5 2 2 2" xfId="11997" xr:uid="{00000000-0005-0000-0000-0000D53B0000}"/>
    <cellStyle name="Normal 64 5 2 2_5h_Finance" xfId="7569" xr:uid="{00000000-0005-0000-0000-0000D63B0000}"/>
    <cellStyle name="Normal 64 5 2 3" xfId="10093" xr:uid="{00000000-0005-0000-0000-0000D73B0000}"/>
    <cellStyle name="Normal 64 5 2 4" xfId="14119" xr:uid="{00000000-0005-0000-0000-0000D83B0000}"/>
    <cellStyle name="Normal 64 5 2 5" xfId="15958" xr:uid="{00000000-0005-0000-0000-0000D93B0000}"/>
    <cellStyle name="Normal 64 5 2 6" xfId="17709" xr:uid="{00000000-0005-0000-0000-0000DA3B0000}"/>
    <cellStyle name="Normal 64 5 2 7" xfId="19613" xr:uid="{00000000-0005-0000-0000-0000DB3B0000}"/>
    <cellStyle name="Normal 64 5 2_5h_Finance" xfId="7568" xr:uid="{00000000-0005-0000-0000-0000DC3B0000}"/>
    <cellStyle name="Normal 64 5 3" xfId="3014" xr:uid="{00000000-0005-0000-0000-0000DD3B0000}"/>
    <cellStyle name="Normal 64 5 3 2" xfId="11181" xr:uid="{00000000-0005-0000-0000-0000DE3B0000}"/>
    <cellStyle name="Normal 64 5 3_5h_Finance" xfId="7570" xr:uid="{00000000-0005-0000-0000-0000DF3B0000}"/>
    <cellStyle name="Normal 64 5 4" xfId="9277" xr:uid="{00000000-0005-0000-0000-0000E03B0000}"/>
    <cellStyle name="Normal 64 5 5" xfId="13300" xr:uid="{00000000-0005-0000-0000-0000E13B0000}"/>
    <cellStyle name="Normal 64 5 6" xfId="15138" xr:uid="{00000000-0005-0000-0000-0000E23B0000}"/>
    <cellStyle name="Normal 64 5 7" xfId="16893" xr:uid="{00000000-0005-0000-0000-0000E33B0000}"/>
    <cellStyle name="Normal 64 5 8" xfId="18797" xr:uid="{00000000-0005-0000-0000-0000E43B0000}"/>
    <cellStyle name="Normal 64 5_5h_Finance" xfId="7567" xr:uid="{00000000-0005-0000-0000-0000E53B0000}"/>
    <cellStyle name="Normal 64 6" xfId="1375" xr:uid="{00000000-0005-0000-0000-0000E63B0000}"/>
    <cellStyle name="Normal 64 6 2" xfId="3286" xr:uid="{00000000-0005-0000-0000-0000E73B0000}"/>
    <cellStyle name="Normal 64 6 2 2" xfId="11453" xr:uid="{00000000-0005-0000-0000-0000E83B0000}"/>
    <cellStyle name="Normal 64 6 2_5h_Finance" xfId="7572" xr:uid="{00000000-0005-0000-0000-0000E93B0000}"/>
    <cellStyle name="Normal 64 6 3" xfId="9549" xr:uid="{00000000-0005-0000-0000-0000EA3B0000}"/>
    <cellStyle name="Normal 64 6 4" xfId="13572" xr:uid="{00000000-0005-0000-0000-0000EB3B0000}"/>
    <cellStyle name="Normal 64 6 5" xfId="15410" xr:uid="{00000000-0005-0000-0000-0000EC3B0000}"/>
    <cellStyle name="Normal 64 6 6" xfId="17165" xr:uid="{00000000-0005-0000-0000-0000ED3B0000}"/>
    <cellStyle name="Normal 64 6 7" xfId="19069" xr:uid="{00000000-0005-0000-0000-0000EE3B0000}"/>
    <cellStyle name="Normal 64 6_5h_Finance" xfId="7571" xr:uid="{00000000-0005-0000-0000-0000EF3B0000}"/>
    <cellStyle name="Normal 64 7" xfId="2198" xr:uid="{00000000-0005-0000-0000-0000F03B0000}"/>
    <cellStyle name="Normal 64 7 2" xfId="4102" xr:uid="{00000000-0005-0000-0000-0000F13B0000}"/>
    <cellStyle name="Normal 64 7 2 2" xfId="12269" xr:uid="{00000000-0005-0000-0000-0000F23B0000}"/>
    <cellStyle name="Normal 64 7 2_5h_Finance" xfId="7574" xr:uid="{00000000-0005-0000-0000-0000F33B0000}"/>
    <cellStyle name="Normal 64 7 3" xfId="10365" xr:uid="{00000000-0005-0000-0000-0000F43B0000}"/>
    <cellStyle name="Normal 64 7 4" xfId="14391" xr:uid="{00000000-0005-0000-0000-0000F53B0000}"/>
    <cellStyle name="Normal 64 7 5" xfId="16231" xr:uid="{00000000-0005-0000-0000-0000F63B0000}"/>
    <cellStyle name="Normal 64 7 6" xfId="17981" xr:uid="{00000000-0005-0000-0000-0000F73B0000}"/>
    <cellStyle name="Normal 64 7 7" xfId="19885" xr:uid="{00000000-0005-0000-0000-0000F83B0000}"/>
    <cellStyle name="Normal 64 7_5h_Finance" xfId="7573" xr:uid="{00000000-0005-0000-0000-0000F93B0000}"/>
    <cellStyle name="Normal 64 8" xfId="482" xr:uid="{00000000-0005-0000-0000-0000FA3B0000}"/>
    <cellStyle name="Normal 64 8 2" xfId="8733" xr:uid="{00000000-0005-0000-0000-0000FB3B0000}"/>
    <cellStyle name="Normal 64 8_5h_Finance" xfId="7575" xr:uid="{00000000-0005-0000-0000-0000FC3B0000}"/>
    <cellStyle name="Normal 64 9" xfId="2470" xr:uid="{00000000-0005-0000-0000-0000FD3B0000}"/>
    <cellStyle name="Normal 64 9 2" xfId="10637" xr:uid="{00000000-0005-0000-0000-0000FE3B0000}"/>
    <cellStyle name="Normal 64 9_5h_Finance" xfId="7576" xr:uid="{00000000-0005-0000-0000-0000FF3B0000}"/>
    <cellStyle name="Normal 64_5h_Finance" xfId="7517" xr:uid="{00000000-0005-0000-0000-0000003C0000}"/>
    <cellStyle name="Normal 65" xfId="72" xr:uid="{00000000-0005-0000-0000-0000013C0000}"/>
    <cellStyle name="Normal 65 10" xfId="4375" xr:uid="{00000000-0005-0000-0000-0000023C0000}"/>
    <cellStyle name="Normal 65 10 2" xfId="12542" xr:uid="{00000000-0005-0000-0000-0000033C0000}"/>
    <cellStyle name="Normal 65 10_5h_Finance" xfId="7578" xr:uid="{00000000-0005-0000-0000-0000043C0000}"/>
    <cellStyle name="Normal 65 11" xfId="8598" xr:uid="{00000000-0005-0000-0000-0000053C0000}"/>
    <cellStyle name="Normal 65 12" xfId="12690" xr:uid="{00000000-0005-0000-0000-0000063C0000}"/>
    <cellStyle name="Normal 65 13" xfId="12938" xr:uid="{00000000-0005-0000-0000-0000073C0000}"/>
    <cellStyle name="Normal 65 14" xfId="14623" xr:uid="{00000000-0005-0000-0000-0000083C0000}"/>
    <cellStyle name="Normal 65 15" xfId="18254" xr:uid="{00000000-0005-0000-0000-0000093C0000}"/>
    <cellStyle name="Normal 65 16" xfId="344" xr:uid="{00000000-0005-0000-0000-00000A3C0000}"/>
    <cellStyle name="Normal 65 2" xfId="140" xr:uid="{00000000-0005-0000-0000-00000B3C0000}"/>
    <cellStyle name="Normal 65 2 10" xfId="8666" xr:uid="{00000000-0005-0000-0000-00000C3C0000}"/>
    <cellStyle name="Normal 65 2 11" xfId="12758" xr:uid="{00000000-0005-0000-0000-00000D3C0000}"/>
    <cellStyle name="Normal 65 2 12" xfId="18322" xr:uid="{00000000-0005-0000-0000-00000E3C0000}"/>
    <cellStyle name="Normal 65 2 13" xfId="413" xr:uid="{00000000-0005-0000-0000-00000F3C0000}"/>
    <cellStyle name="Normal 65 2 2" xfId="276" xr:uid="{00000000-0005-0000-0000-0000103C0000}"/>
    <cellStyle name="Normal 65 2 2 10" xfId="16554" xr:uid="{00000000-0005-0000-0000-0000113C0000}"/>
    <cellStyle name="Normal 65 2 2 11" xfId="18458" xr:uid="{00000000-0005-0000-0000-0000123C0000}"/>
    <cellStyle name="Normal 65 2 2 12" xfId="687" xr:uid="{00000000-0005-0000-0000-0000133C0000}"/>
    <cellStyle name="Normal 65 2 2 2" xfId="1036" xr:uid="{00000000-0005-0000-0000-0000143C0000}"/>
    <cellStyle name="Normal 65 2 2 2 2" xfId="1858" xr:uid="{00000000-0005-0000-0000-0000153C0000}"/>
    <cellStyle name="Normal 65 2 2 2 2 2" xfId="3763" xr:uid="{00000000-0005-0000-0000-0000163C0000}"/>
    <cellStyle name="Normal 65 2 2 2 2 2 2" xfId="11930" xr:uid="{00000000-0005-0000-0000-0000173C0000}"/>
    <cellStyle name="Normal 65 2 2 2 2 2_5h_Finance" xfId="7583" xr:uid="{00000000-0005-0000-0000-0000183C0000}"/>
    <cellStyle name="Normal 65 2 2 2 2 3" xfId="10026" xr:uid="{00000000-0005-0000-0000-0000193C0000}"/>
    <cellStyle name="Normal 65 2 2 2 2 4" xfId="14052" xr:uid="{00000000-0005-0000-0000-00001A3C0000}"/>
    <cellStyle name="Normal 65 2 2 2 2 5" xfId="15891" xr:uid="{00000000-0005-0000-0000-00001B3C0000}"/>
    <cellStyle name="Normal 65 2 2 2 2 6" xfId="17642" xr:uid="{00000000-0005-0000-0000-00001C3C0000}"/>
    <cellStyle name="Normal 65 2 2 2 2 7" xfId="19546" xr:uid="{00000000-0005-0000-0000-00001D3C0000}"/>
    <cellStyle name="Normal 65 2 2 2 2_5h_Finance" xfId="7582" xr:uid="{00000000-0005-0000-0000-00001E3C0000}"/>
    <cellStyle name="Normal 65 2 2 2 3" xfId="2947" xr:uid="{00000000-0005-0000-0000-00001F3C0000}"/>
    <cellStyle name="Normal 65 2 2 2 3 2" xfId="11114" xr:uid="{00000000-0005-0000-0000-0000203C0000}"/>
    <cellStyle name="Normal 65 2 2 2 3_5h_Finance" xfId="7584" xr:uid="{00000000-0005-0000-0000-0000213C0000}"/>
    <cellStyle name="Normal 65 2 2 2 4" xfId="9210" xr:uid="{00000000-0005-0000-0000-0000223C0000}"/>
    <cellStyle name="Normal 65 2 2 2 5" xfId="13233" xr:uid="{00000000-0005-0000-0000-0000233C0000}"/>
    <cellStyle name="Normal 65 2 2 2 6" xfId="15071" xr:uid="{00000000-0005-0000-0000-0000243C0000}"/>
    <cellStyle name="Normal 65 2 2 2 7" xfId="16826" xr:uid="{00000000-0005-0000-0000-0000253C0000}"/>
    <cellStyle name="Normal 65 2 2 2 8" xfId="18730" xr:uid="{00000000-0005-0000-0000-0000263C0000}"/>
    <cellStyle name="Normal 65 2 2 2_5h_Finance" xfId="7581" xr:uid="{00000000-0005-0000-0000-0000273C0000}"/>
    <cellStyle name="Normal 65 2 2 3" xfId="1308" xr:uid="{00000000-0005-0000-0000-0000283C0000}"/>
    <cellStyle name="Normal 65 2 2 3 2" xfId="2130" xr:uid="{00000000-0005-0000-0000-0000293C0000}"/>
    <cellStyle name="Normal 65 2 2 3 2 2" xfId="4035" xr:uid="{00000000-0005-0000-0000-00002A3C0000}"/>
    <cellStyle name="Normal 65 2 2 3 2 2 2" xfId="12202" xr:uid="{00000000-0005-0000-0000-00002B3C0000}"/>
    <cellStyle name="Normal 65 2 2 3 2 2_5h_Finance" xfId="7587" xr:uid="{00000000-0005-0000-0000-00002C3C0000}"/>
    <cellStyle name="Normal 65 2 2 3 2 3" xfId="10298" xr:uid="{00000000-0005-0000-0000-00002D3C0000}"/>
    <cellStyle name="Normal 65 2 2 3 2 4" xfId="14324" xr:uid="{00000000-0005-0000-0000-00002E3C0000}"/>
    <cellStyle name="Normal 65 2 2 3 2 5" xfId="16163" xr:uid="{00000000-0005-0000-0000-00002F3C0000}"/>
    <cellStyle name="Normal 65 2 2 3 2 6" xfId="17914" xr:uid="{00000000-0005-0000-0000-0000303C0000}"/>
    <cellStyle name="Normal 65 2 2 3 2 7" xfId="19818" xr:uid="{00000000-0005-0000-0000-0000313C0000}"/>
    <cellStyle name="Normal 65 2 2 3 2_5h_Finance" xfId="7586" xr:uid="{00000000-0005-0000-0000-0000323C0000}"/>
    <cellStyle name="Normal 65 2 2 3 3" xfId="3219" xr:uid="{00000000-0005-0000-0000-0000333C0000}"/>
    <cellStyle name="Normal 65 2 2 3 3 2" xfId="11386" xr:uid="{00000000-0005-0000-0000-0000343C0000}"/>
    <cellStyle name="Normal 65 2 2 3 3_5h_Finance" xfId="7588" xr:uid="{00000000-0005-0000-0000-0000353C0000}"/>
    <cellStyle name="Normal 65 2 2 3 4" xfId="9482" xr:uid="{00000000-0005-0000-0000-0000363C0000}"/>
    <cellStyle name="Normal 65 2 2 3 5" xfId="13505" xr:uid="{00000000-0005-0000-0000-0000373C0000}"/>
    <cellStyle name="Normal 65 2 2 3 6" xfId="15343" xr:uid="{00000000-0005-0000-0000-0000383C0000}"/>
    <cellStyle name="Normal 65 2 2 3 7" xfId="17098" xr:uid="{00000000-0005-0000-0000-0000393C0000}"/>
    <cellStyle name="Normal 65 2 2 3 8" xfId="19002" xr:uid="{00000000-0005-0000-0000-00003A3C0000}"/>
    <cellStyle name="Normal 65 2 2 3_5h_Finance" xfId="7585" xr:uid="{00000000-0005-0000-0000-00003B3C0000}"/>
    <cellStyle name="Normal 65 2 2 4" xfId="1580" xr:uid="{00000000-0005-0000-0000-00003C3C0000}"/>
    <cellStyle name="Normal 65 2 2 4 2" xfId="3491" xr:uid="{00000000-0005-0000-0000-00003D3C0000}"/>
    <cellStyle name="Normal 65 2 2 4 2 2" xfId="11658" xr:uid="{00000000-0005-0000-0000-00003E3C0000}"/>
    <cellStyle name="Normal 65 2 2 4 2_5h_Finance" xfId="7590" xr:uid="{00000000-0005-0000-0000-00003F3C0000}"/>
    <cellStyle name="Normal 65 2 2 4 3" xfId="9754" xr:uid="{00000000-0005-0000-0000-0000403C0000}"/>
    <cellStyle name="Normal 65 2 2 4 4" xfId="13777" xr:uid="{00000000-0005-0000-0000-0000413C0000}"/>
    <cellStyle name="Normal 65 2 2 4 5" xfId="15615" xr:uid="{00000000-0005-0000-0000-0000423C0000}"/>
    <cellStyle name="Normal 65 2 2 4 6" xfId="17370" xr:uid="{00000000-0005-0000-0000-0000433C0000}"/>
    <cellStyle name="Normal 65 2 2 4 7" xfId="19274" xr:uid="{00000000-0005-0000-0000-0000443C0000}"/>
    <cellStyle name="Normal 65 2 2 4_5h_Finance" xfId="7589" xr:uid="{00000000-0005-0000-0000-0000453C0000}"/>
    <cellStyle name="Normal 65 2 2 5" xfId="2403" xr:uid="{00000000-0005-0000-0000-0000463C0000}"/>
    <cellStyle name="Normal 65 2 2 5 2" xfId="4307" xr:uid="{00000000-0005-0000-0000-0000473C0000}"/>
    <cellStyle name="Normal 65 2 2 5 2 2" xfId="12474" xr:uid="{00000000-0005-0000-0000-0000483C0000}"/>
    <cellStyle name="Normal 65 2 2 5 2_5h_Finance" xfId="7592" xr:uid="{00000000-0005-0000-0000-0000493C0000}"/>
    <cellStyle name="Normal 65 2 2 5 3" xfId="10570" xr:uid="{00000000-0005-0000-0000-00004A3C0000}"/>
    <cellStyle name="Normal 65 2 2 5 4" xfId="14596" xr:uid="{00000000-0005-0000-0000-00004B3C0000}"/>
    <cellStyle name="Normal 65 2 2 5 5" xfId="16436" xr:uid="{00000000-0005-0000-0000-00004C3C0000}"/>
    <cellStyle name="Normal 65 2 2 5 6" xfId="18186" xr:uid="{00000000-0005-0000-0000-00004D3C0000}"/>
    <cellStyle name="Normal 65 2 2 5 7" xfId="20090" xr:uid="{00000000-0005-0000-0000-00004E3C0000}"/>
    <cellStyle name="Normal 65 2 2 5_5h_Finance" xfId="7591" xr:uid="{00000000-0005-0000-0000-00004F3C0000}"/>
    <cellStyle name="Normal 65 2 2 6" xfId="2675" xr:uid="{00000000-0005-0000-0000-0000503C0000}"/>
    <cellStyle name="Normal 65 2 2 6 2" xfId="10842" xr:uid="{00000000-0005-0000-0000-0000513C0000}"/>
    <cellStyle name="Normal 65 2 2 6_5h_Finance" xfId="7593" xr:uid="{00000000-0005-0000-0000-0000523C0000}"/>
    <cellStyle name="Normal 65 2 2 7" xfId="8938" xr:uid="{00000000-0005-0000-0000-0000533C0000}"/>
    <cellStyle name="Normal 65 2 2 8" xfId="12895" xr:uid="{00000000-0005-0000-0000-0000543C0000}"/>
    <cellStyle name="Normal 65 2 2 9" xfId="14781" xr:uid="{00000000-0005-0000-0000-0000553C0000}"/>
    <cellStyle name="Normal 65 2 2_5h_Finance" xfId="7580" xr:uid="{00000000-0005-0000-0000-0000563C0000}"/>
    <cellStyle name="Normal 65 2 3" xfId="900" xr:uid="{00000000-0005-0000-0000-0000573C0000}"/>
    <cellStyle name="Normal 65 2 3 2" xfId="1722" xr:uid="{00000000-0005-0000-0000-0000583C0000}"/>
    <cellStyle name="Normal 65 2 3 2 2" xfId="3627" xr:uid="{00000000-0005-0000-0000-0000593C0000}"/>
    <cellStyle name="Normal 65 2 3 2 2 2" xfId="11794" xr:uid="{00000000-0005-0000-0000-00005A3C0000}"/>
    <cellStyle name="Normal 65 2 3 2 2_5h_Finance" xfId="7596" xr:uid="{00000000-0005-0000-0000-00005B3C0000}"/>
    <cellStyle name="Normal 65 2 3 2 3" xfId="9890" xr:uid="{00000000-0005-0000-0000-00005C3C0000}"/>
    <cellStyle name="Normal 65 2 3 2 4" xfId="13916" xr:uid="{00000000-0005-0000-0000-00005D3C0000}"/>
    <cellStyle name="Normal 65 2 3 2 5" xfId="15755" xr:uid="{00000000-0005-0000-0000-00005E3C0000}"/>
    <cellStyle name="Normal 65 2 3 2 6" xfId="17506" xr:uid="{00000000-0005-0000-0000-00005F3C0000}"/>
    <cellStyle name="Normal 65 2 3 2 7" xfId="19410" xr:uid="{00000000-0005-0000-0000-0000603C0000}"/>
    <cellStyle name="Normal 65 2 3 2_5h_Finance" xfId="7595" xr:uid="{00000000-0005-0000-0000-0000613C0000}"/>
    <cellStyle name="Normal 65 2 3 3" xfId="2811" xr:uid="{00000000-0005-0000-0000-0000623C0000}"/>
    <cellStyle name="Normal 65 2 3 3 2" xfId="10978" xr:uid="{00000000-0005-0000-0000-0000633C0000}"/>
    <cellStyle name="Normal 65 2 3 3_5h_Finance" xfId="7597" xr:uid="{00000000-0005-0000-0000-0000643C0000}"/>
    <cellStyle name="Normal 65 2 3 4" xfId="9074" xr:uid="{00000000-0005-0000-0000-0000653C0000}"/>
    <cellStyle name="Normal 65 2 3 5" xfId="13097" xr:uid="{00000000-0005-0000-0000-0000663C0000}"/>
    <cellStyle name="Normal 65 2 3 6" xfId="14935" xr:uid="{00000000-0005-0000-0000-0000673C0000}"/>
    <cellStyle name="Normal 65 2 3 7" xfId="16690" xr:uid="{00000000-0005-0000-0000-0000683C0000}"/>
    <cellStyle name="Normal 65 2 3 8" xfId="18594" xr:uid="{00000000-0005-0000-0000-0000693C0000}"/>
    <cellStyle name="Normal 65 2 3_5h_Finance" xfId="7594" xr:uid="{00000000-0005-0000-0000-00006A3C0000}"/>
    <cellStyle name="Normal 65 2 4" xfId="1172" xr:uid="{00000000-0005-0000-0000-00006B3C0000}"/>
    <cellStyle name="Normal 65 2 4 2" xfId="1994" xr:uid="{00000000-0005-0000-0000-00006C3C0000}"/>
    <cellStyle name="Normal 65 2 4 2 2" xfId="3899" xr:uid="{00000000-0005-0000-0000-00006D3C0000}"/>
    <cellStyle name="Normal 65 2 4 2 2 2" xfId="12066" xr:uid="{00000000-0005-0000-0000-00006E3C0000}"/>
    <cellStyle name="Normal 65 2 4 2 2_5h_Finance" xfId="7600" xr:uid="{00000000-0005-0000-0000-00006F3C0000}"/>
    <cellStyle name="Normal 65 2 4 2 3" xfId="10162" xr:uid="{00000000-0005-0000-0000-0000703C0000}"/>
    <cellStyle name="Normal 65 2 4 2 4" xfId="14188" xr:uid="{00000000-0005-0000-0000-0000713C0000}"/>
    <cellStyle name="Normal 65 2 4 2 5" xfId="16027" xr:uid="{00000000-0005-0000-0000-0000723C0000}"/>
    <cellStyle name="Normal 65 2 4 2 6" xfId="17778" xr:uid="{00000000-0005-0000-0000-0000733C0000}"/>
    <cellStyle name="Normal 65 2 4 2 7" xfId="19682" xr:uid="{00000000-0005-0000-0000-0000743C0000}"/>
    <cellStyle name="Normal 65 2 4 2_5h_Finance" xfId="7599" xr:uid="{00000000-0005-0000-0000-0000753C0000}"/>
    <cellStyle name="Normal 65 2 4 3" xfId="3083" xr:uid="{00000000-0005-0000-0000-0000763C0000}"/>
    <cellStyle name="Normal 65 2 4 3 2" xfId="11250" xr:uid="{00000000-0005-0000-0000-0000773C0000}"/>
    <cellStyle name="Normal 65 2 4 3_5h_Finance" xfId="7601" xr:uid="{00000000-0005-0000-0000-0000783C0000}"/>
    <cellStyle name="Normal 65 2 4 4" xfId="9346" xr:uid="{00000000-0005-0000-0000-0000793C0000}"/>
    <cellStyle name="Normal 65 2 4 5" xfId="13369" xr:uid="{00000000-0005-0000-0000-00007A3C0000}"/>
    <cellStyle name="Normal 65 2 4 6" xfId="15207" xr:uid="{00000000-0005-0000-0000-00007B3C0000}"/>
    <cellStyle name="Normal 65 2 4 7" xfId="16962" xr:uid="{00000000-0005-0000-0000-00007C3C0000}"/>
    <cellStyle name="Normal 65 2 4 8" xfId="18866" xr:uid="{00000000-0005-0000-0000-00007D3C0000}"/>
    <cellStyle name="Normal 65 2 4_5h_Finance" xfId="7598" xr:uid="{00000000-0005-0000-0000-00007E3C0000}"/>
    <cellStyle name="Normal 65 2 5" xfId="1444" xr:uid="{00000000-0005-0000-0000-00007F3C0000}"/>
    <cellStyle name="Normal 65 2 5 2" xfId="3355" xr:uid="{00000000-0005-0000-0000-0000803C0000}"/>
    <cellStyle name="Normal 65 2 5 2 2" xfId="11522" xr:uid="{00000000-0005-0000-0000-0000813C0000}"/>
    <cellStyle name="Normal 65 2 5 2_5h_Finance" xfId="7603" xr:uid="{00000000-0005-0000-0000-0000823C0000}"/>
    <cellStyle name="Normal 65 2 5 3" xfId="9618" xr:uid="{00000000-0005-0000-0000-0000833C0000}"/>
    <cellStyle name="Normal 65 2 5 4" xfId="13641" xr:uid="{00000000-0005-0000-0000-0000843C0000}"/>
    <cellStyle name="Normal 65 2 5 5" xfId="15479" xr:uid="{00000000-0005-0000-0000-0000853C0000}"/>
    <cellStyle name="Normal 65 2 5 6" xfId="17234" xr:uid="{00000000-0005-0000-0000-0000863C0000}"/>
    <cellStyle name="Normal 65 2 5 7" xfId="19138" xr:uid="{00000000-0005-0000-0000-0000873C0000}"/>
    <cellStyle name="Normal 65 2 5_5h_Finance" xfId="7602" xr:uid="{00000000-0005-0000-0000-0000883C0000}"/>
    <cellStyle name="Normal 65 2 6" xfId="2267" xr:uid="{00000000-0005-0000-0000-0000893C0000}"/>
    <cellStyle name="Normal 65 2 6 2" xfId="4171" xr:uid="{00000000-0005-0000-0000-00008A3C0000}"/>
    <cellStyle name="Normal 65 2 6 2 2" xfId="12338" xr:uid="{00000000-0005-0000-0000-00008B3C0000}"/>
    <cellStyle name="Normal 65 2 6 2_5h_Finance" xfId="7605" xr:uid="{00000000-0005-0000-0000-00008C3C0000}"/>
    <cellStyle name="Normal 65 2 6 3" xfId="10434" xr:uid="{00000000-0005-0000-0000-00008D3C0000}"/>
    <cellStyle name="Normal 65 2 6 4" xfId="14460" xr:uid="{00000000-0005-0000-0000-00008E3C0000}"/>
    <cellStyle name="Normal 65 2 6 5" xfId="16300" xr:uid="{00000000-0005-0000-0000-00008F3C0000}"/>
    <cellStyle name="Normal 65 2 6 6" xfId="18050" xr:uid="{00000000-0005-0000-0000-0000903C0000}"/>
    <cellStyle name="Normal 65 2 6 7" xfId="19954" xr:uid="{00000000-0005-0000-0000-0000913C0000}"/>
    <cellStyle name="Normal 65 2 6_5h_Finance" xfId="7604" xr:uid="{00000000-0005-0000-0000-0000923C0000}"/>
    <cellStyle name="Normal 65 2 7" xfId="551" xr:uid="{00000000-0005-0000-0000-0000933C0000}"/>
    <cellStyle name="Normal 65 2 7 2" xfId="8802" xr:uid="{00000000-0005-0000-0000-0000943C0000}"/>
    <cellStyle name="Normal 65 2 7_5h_Finance" xfId="7606" xr:uid="{00000000-0005-0000-0000-0000953C0000}"/>
    <cellStyle name="Normal 65 2 8" xfId="2539" xr:uid="{00000000-0005-0000-0000-0000963C0000}"/>
    <cellStyle name="Normal 65 2 8 2" xfId="10706" xr:uid="{00000000-0005-0000-0000-0000973C0000}"/>
    <cellStyle name="Normal 65 2 8_5h_Finance" xfId="7607" xr:uid="{00000000-0005-0000-0000-0000983C0000}"/>
    <cellStyle name="Normal 65 2 9" xfId="4443" xr:uid="{00000000-0005-0000-0000-0000993C0000}"/>
    <cellStyle name="Normal 65 2 9 2" xfId="12610" xr:uid="{00000000-0005-0000-0000-00009A3C0000}"/>
    <cellStyle name="Normal 65 2 9_5h_Finance" xfId="7608" xr:uid="{00000000-0005-0000-0000-00009B3C0000}"/>
    <cellStyle name="Normal 65 2_5h_Finance" xfId="7579" xr:uid="{00000000-0005-0000-0000-00009C3C0000}"/>
    <cellStyle name="Normal 65 3" xfId="208" xr:uid="{00000000-0005-0000-0000-00009D3C0000}"/>
    <cellStyle name="Normal 65 3 10" xfId="16486" xr:uid="{00000000-0005-0000-0000-00009E3C0000}"/>
    <cellStyle name="Normal 65 3 11" xfId="18390" xr:uid="{00000000-0005-0000-0000-00009F3C0000}"/>
    <cellStyle name="Normal 65 3 12" xfId="619" xr:uid="{00000000-0005-0000-0000-0000A03C0000}"/>
    <cellStyle name="Normal 65 3 2" xfId="968" xr:uid="{00000000-0005-0000-0000-0000A13C0000}"/>
    <cellStyle name="Normal 65 3 2 2" xfId="1790" xr:uid="{00000000-0005-0000-0000-0000A23C0000}"/>
    <cellStyle name="Normal 65 3 2 2 2" xfId="3695" xr:uid="{00000000-0005-0000-0000-0000A33C0000}"/>
    <cellStyle name="Normal 65 3 2 2 2 2" xfId="11862" xr:uid="{00000000-0005-0000-0000-0000A43C0000}"/>
    <cellStyle name="Normal 65 3 2 2 2_5h_Finance" xfId="7612" xr:uid="{00000000-0005-0000-0000-0000A53C0000}"/>
    <cellStyle name="Normal 65 3 2 2 3" xfId="9958" xr:uid="{00000000-0005-0000-0000-0000A63C0000}"/>
    <cellStyle name="Normal 65 3 2 2 4" xfId="13984" xr:uid="{00000000-0005-0000-0000-0000A73C0000}"/>
    <cellStyle name="Normal 65 3 2 2 5" xfId="15823" xr:uid="{00000000-0005-0000-0000-0000A83C0000}"/>
    <cellStyle name="Normal 65 3 2 2 6" xfId="17574" xr:uid="{00000000-0005-0000-0000-0000A93C0000}"/>
    <cellStyle name="Normal 65 3 2 2 7" xfId="19478" xr:uid="{00000000-0005-0000-0000-0000AA3C0000}"/>
    <cellStyle name="Normal 65 3 2 2_5h_Finance" xfId="7611" xr:uid="{00000000-0005-0000-0000-0000AB3C0000}"/>
    <cellStyle name="Normal 65 3 2 3" xfId="2879" xr:uid="{00000000-0005-0000-0000-0000AC3C0000}"/>
    <cellStyle name="Normal 65 3 2 3 2" xfId="11046" xr:uid="{00000000-0005-0000-0000-0000AD3C0000}"/>
    <cellStyle name="Normal 65 3 2 3_5h_Finance" xfId="7613" xr:uid="{00000000-0005-0000-0000-0000AE3C0000}"/>
    <cellStyle name="Normal 65 3 2 4" xfId="9142" xr:uid="{00000000-0005-0000-0000-0000AF3C0000}"/>
    <cellStyle name="Normal 65 3 2 5" xfId="13165" xr:uid="{00000000-0005-0000-0000-0000B03C0000}"/>
    <cellStyle name="Normal 65 3 2 6" xfId="15003" xr:uid="{00000000-0005-0000-0000-0000B13C0000}"/>
    <cellStyle name="Normal 65 3 2 7" xfId="16758" xr:uid="{00000000-0005-0000-0000-0000B23C0000}"/>
    <cellStyle name="Normal 65 3 2 8" xfId="18662" xr:uid="{00000000-0005-0000-0000-0000B33C0000}"/>
    <cellStyle name="Normal 65 3 2_5h_Finance" xfId="7610" xr:uid="{00000000-0005-0000-0000-0000B43C0000}"/>
    <cellStyle name="Normal 65 3 3" xfId="1240" xr:uid="{00000000-0005-0000-0000-0000B53C0000}"/>
    <cellStyle name="Normal 65 3 3 2" xfId="2062" xr:uid="{00000000-0005-0000-0000-0000B63C0000}"/>
    <cellStyle name="Normal 65 3 3 2 2" xfId="3967" xr:uid="{00000000-0005-0000-0000-0000B73C0000}"/>
    <cellStyle name="Normal 65 3 3 2 2 2" xfId="12134" xr:uid="{00000000-0005-0000-0000-0000B83C0000}"/>
    <cellStyle name="Normal 65 3 3 2 2_5h_Finance" xfId="7616" xr:uid="{00000000-0005-0000-0000-0000B93C0000}"/>
    <cellStyle name="Normal 65 3 3 2 3" xfId="10230" xr:uid="{00000000-0005-0000-0000-0000BA3C0000}"/>
    <cellStyle name="Normal 65 3 3 2 4" xfId="14256" xr:uid="{00000000-0005-0000-0000-0000BB3C0000}"/>
    <cellStyle name="Normal 65 3 3 2 5" xfId="16095" xr:uid="{00000000-0005-0000-0000-0000BC3C0000}"/>
    <cellStyle name="Normal 65 3 3 2 6" xfId="17846" xr:uid="{00000000-0005-0000-0000-0000BD3C0000}"/>
    <cellStyle name="Normal 65 3 3 2 7" xfId="19750" xr:uid="{00000000-0005-0000-0000-0000BE3C0000}"/>
    <cellStyle name="Normal 65 3 3 2_5h_Finance" xfId="7615" xr:uid="{00000000-0005-0000-0000-0000BF3C0000}"/>
    <cellStyle name="Normal 65 3 3 3" xfId="3151" xr:uid="{00000000-0005-0000-0000-0000C03C0000}"/>
    <cellStyle name="Normal 65 3 3 3 2" xfId="11318" xr:uid="{00000000-0005-0000-0000-0000C13C0000}"/>
    <cellStyle name="Normal 65 3 3 3_5h_Finance" xfId="7617" xr:uid="{00000000-0005-0000-0000-0000C23C0000}"/>
    <cellStyle name="Normal 65 3 3 4" xfId="9414" xr:uid="{00000000-0005-0000-0000-0000C33C0000}"/>
    <cellStyle name="Normal 65 3 3 5" xfId="13437" xr:uid="{00000000-0005-0000-0000-0000C43C0000}"/>
    <cellStyle name="Normal 65 3 3 6" xfId="15275" xr:uid="{00000000-0005-0000-0000-0000C53C0000}"/>
    <cellStyle name="Normal 65 3 3 7" xfId="17030" xr:uid="{00000000-0005-0000-0000-0000C63C0000}"/>
    <cellStyle name="Normal 65 3 3 8" xfId="18934" xr:uid="{00000000-0005-0000-0000-0000C73C0000}"/>
    <cellStyle name="Normal 65 3 3_5h_Finance" xfId="7614" xr:uid="{00000000-0005-0000-0000-0000C83C0000}"/>
    <cellStyle name="Normal 65 3 4" xfId="1512" xr:uid="{00000000-0005-0000-0000-0000C93C0000}"/>
    <cellStyle name="Normal 65 3 4 2" xfId="3423" xr:uid="{00000000-0005-0000-0000-0000CA3C0000}"/>
    <cellStyle name="Normal 65 3 4 2 2" xfId="11590" xr:uid="{00000000-0005-0000-0000-0000CB3C0000}"/>
    <cellStyle name="Normal 65 3 4 2_5h_Finance" xfId="7619" xr:uid="{00000000-0005-0000-0000-0000CC3C0000}"/>
    <cellStyle name="Normal 65 3 4 3" xfId="9686" xr:uid="{00000000-0005-0000-0000-0000CD3C0000}"/>
    <cellStyle name="Normal 65 3 4 4" xfId="13709" xr:uid="{00000000-0005-0000-0000-0000CE3C0000}"/>
    <cellStyle name="Normal 65 3 4 5" xfId="15547" xr:uid="{00000000-0005-0000-0000-0000CF3C0000}"/>
    <cellStyle name="Normal 65 3 4 6" xfId="17302" xr:uid="{00000000-0005-0000-0000-0000D03C0000}"/>
    <cellStyle name="Normal 65 3 4 7" xfId="19206" xr:uid="{00000000-0005-0000-0000-0000D13C0000}"/>
    <cellStyle name="Normal 65 3 4_5h_Finance" xfId="7618" xr:uid="{00000000-0005-0000-0000-0000D23C0000}"/>
    <cellStyle name="Normal 65 3 5" xfId="2335" xr:uid="{00000000-0005-0000-0000-0000D33C0000}"/>
    <cellStyle name="Normal 65 3 5 2" xfId="4239" xr:uid="{00000000-0005-0000-0000-0000D43C0000}"/>
    <cellStyle name="Normal 65 3 5 2 2" xfId="12406" xr:uid="{00000000-0005-0000-0000-0000D53C0000}"/>
    <cellStyle name="Normal 65 3 5 2_5h_Finance" xfId="7621" xr:uid="{00000000-0005-0000-0000-0000D63C0000}"/>
    <cellStyle name="Normal 65 3 5 3" xfId="10502" xr:uid="{00000000-0005-0000-0000-0000D73C0000}"/>
    <cellStyle name="Normal 65 3 5 4" xfId="14528" xr:uid="{00000000-0005-0000-0000-0000D83C0000}"/>
    <cellStyle name="Normal 65 3 5 5" xfId="16368" xr:uid="{00000000-0005-0000-0000-0000D93C0000}"/>
    <cellStyle name="Normal 65 3 5 6" xfId="18118" xr:uid="{00000000-0005-0000-0000-0000DA3C0000}"/>
    <cellStyle name="Normal 65 3 5 7" xfId="20022" xr:uid="{00000000-0005-0000-0000-0000DB3C0000}"/>
    <cellStyle name="Normal 65 3 5_5h_Finance" xfId="7620" xr:uid="{00000000-0005-0000-0000-0000DC3C0000}"/>
    <cellStyle name="Normal 65 3 6" xfId="2607" xr:uid="{00000000-0005-0000-0000-0000DD3C0000}"/>
    <cellStyle name="Normal 65 3 6 2" xfId="10774" xr:uid="{00000000-0005-0000-0000-0000DE3C0000}"/>
    <cellStyle name="Normal 65 3 6_5h_Finance" xfId="7622" xr:uid="{00000000-0005-0000-0000-0000DF3C0000}"/>
    <cellStyle name="Normal 65 3 7" xfId="8870" xr:uid="{00000000-0005-0000-0000-0000E03C0000}"/>
    <cellStyle name="Normal 65 3 8" xfId="12827" xr:uid="{00000000-0005-0000-0000-0000E13C0000}"/>
    <cellStyle name="Normal 65 3 9" xfId="14713" xr:uid="{00000000-0005-0000-0000-0000E23C0000}"/>
    <cellStyle name="Normal 65 3_5h_Finance" xfId="7609" xr:uid="{00000000-0005-0000-0000-0000E33C0000}"/>
    <cellStyle name="Normal 65 4" xfId="832" xr:uid="{00000000-0005-0000-0000-0000E43C0000}"/>
    <cellStyle name="Normal 65 4 2" xfId="1654" xr:uid="{00000000-0005-0000-0000-0000E53C0000}"/>
    <cellStyle name="Normal 65 4 2 2" xfId="3559" xr:uid="{00000000-0005-0000-0000-0000E63C0000}"/>
    <cellStyle name="Normal 65 4 2 2 2" xfId="11726" xr:uid="{00000000-0005-0000-0000-0000E73C0000}"/>
    <cellStyle name="Normal 65 4 2 2_5h_Finance" xfId="7625" xr:uid="{00000000-0005-0000-0000-0000E83C0000}"/>
    <cellStyle name="Normal 65 4 2 3" xfId="9822" xr:uid="{00000000-0005-0000-0000-0000E93C0000}"/>
    <cellStyle name="Normal 65 4 2 4" xfId="13848" xr:uid="{00000000-0005-0000-0000-0000EA3C0000}"/>
    <cellStyle name="Normal 65 4 2 5" xfId="15687" xr:uid="{00000000-0005-0000-0000-0000EB3C0000}"/>
    <cellStyle name="Normal 65 4 2 6" xfId="17438" xr:uid="{00000000-0005-0000-0000-0000EC3C0000}"/>
    <cellStyle name="Normal 65 4 2 7" xfId="19342" xr:uid="{00000000-0005-0000-0000-0000ED3C0000}"/>
    <cellStyle name="Normal 65 4 2_5h_Finance" xfId="7624" xr:uid="{00000000-0005-0000-0000-0000EE3C0000}"/>
    <cellStyle name="Normal 65 4 3" xfId="2743" xr:uid="{00000000-0005-0000-0000-0000EF3C0000}"/>
    <cellStyle name="Normal 65 4 3 2" xfId="10910" xr:uid="{00000000-0005-0000-0000-0000F03C0000}"/>
    <cellStyle name="Normal 65 4 3_5h_Finance" xfId="7626" xr:uid="{00000000-0005-0000-0000-0000F13C0000}"/>
    <cellStyle name="Normal 65 4 4" xfId="9006" xr:uid="{00000000-0005-0000-0000-0000F23C0000}"/>
    <cellStyle name="Normal 65 4 5" xfId="13029" xr:uid="{00000000-0005-0000-0000-0000F33C0000}"/>
    <cellStyle name="Normal 65 4 6" xfId="14867" xr:uid="{00000000-0005-0000-0000-0000F43C0000}"/>
    <cellStyle name="Normal 65 4 7" xfId="16622" xr:uid="{00000000-0005-0000-0000-0000F53C0000}"/>
    <cellStyle name="Normal 65 4 8" xfId="18526" xr:uid="{00000000-0005-0000-0000-0000F63C0000}"/>
    <cellStyle name="Normal 65 4_5h_Finance" xfId="7623" xr:uid="{00000000-0005-0000-0000-0000F73C0000}"/>
    <cellStyle name="Normal 65 5" xfId="1104" xr:uid="{00000000-0005-0000-0000-0000F83C0000}"/>
    <cellStyle name="Normal 65 5 2" xfId="1926" xr:uid="{00000000-0005-0000-0000-0000F93C0000}"/>
    <cellStyle name="Normal 65 5 2 2" xfId="3831" xr:uid="{00000000-0005-0000-0000-0000FA3C0000}"/>
    <cellStyle name="Normal 65 5 2 2 2" xfId="11998" xr:uid="{00000000-0005-0000-0000-0000FB3C0000}"/>
    <cellStyle name="Normal 65 5 2 2_5h_Finance" xfId="7629" xr:uid="{00000000-0005-0000-0000-0000FC3C0000}"/>
    <cellStyle name="Normal 65 5 2 3" xfId="10094" xr:uid="{00000000-0005-0000-0000-0000FD3C0000}"/>
    <cellStyle name="Normal 65 5 2 4" xfId="14120" xr:uid="{00000000-0005-0000-0000-0000FE3C0000}"/>
    <cellStyle name="Normal 65 5 2 5" xfId="15959" xr:uid="{00000000-0005-0000-0000-0000FF3C0000}"/>
    <cellStyle name="Normal 65 5 2 6" xfId="17710" xr:uid="{00000000-0005-0000-0000-0000003D0000}"/>
    <cellStyle name="Normal 65 5 2 7" xfId="19614" xr:uid="{00000000-0005-0000-0000-0000013D0000}"/>
    <cellStyle name="Normal 65 5 2_5h_Finance" xfId="7628" xr:uid="{00000000-0005-0000-0000-0000023D0000}"/>
    <cellStyle name="Normal 65 5 3" xfId="3015" xr:uid="{00000000-0005-0000-0000-0000033D0000}"/>
    <cellStyle name="Normal 65 5 3 2" xfId="11182" xr:uid="{00000000-0005-0000-0000-0000043D0000}"/>
    <cellStyle name="Normal 65 5 3_5h_Finance" xfId="7630" xr:uid="{00000000-0005-0000-0000-0000053D0000}"/>
    <cellStyle name="Normal 65 5 4" xfId="9278" xr:uid="{00000000-0005-0000-0000-0000063D0000}"/>
    <cellStyle name="Normal 65 5 5" xfId="13301" xr:uid="{00000000-0005-0000-0000-0000073D0000}"/>
    <cellStyle name="Normal 65 5 6" xfId="15139" xr:uid="{00000000-0005-0000-0000-0000083D0000}"/>
    <cellStyle name="Normal 65 5 7" xfId="16894" xr:uid="{00000000-0005-0000-0000-0000093D0000}"/>
    <cellStyle name="Normal 65 5 8" xfId="18798" xr:uid="{00000000-0005-0000-0000-00000A3D0000}"/>
    <cellStyle name="Normal 65 5_5h_Finance" xfId="7627" xr:uid="{00000000-0005-0000-0000-00000B3D0000}"/>
    <cellStyle name="Normal 65 6" xfId="1376" xr:uid="{00000000-0005-0000-0000-00000C3D0000}"/>
    <cellStyle name="Normal 65 6 2" xfId="3287" xr:uid="{00000000-0005-0000-0000-00000D3D0000}"/>
    <cellStyle name="Normal 65 6 2 2" xfId="11454" xr:uid="{00000000-0005-0000-0000-00000E3D0000}"/>
    <cellStyle name="Normal 65 6 2_5h_Finance" xfId="7632" xr:uid="{00000000-0005-0000-0000-00000F3D0000}"/>
    <cellStyle name="Normal 65 6 3" xfId="9550" xr:uid="{00000000-0005-0000-0000-0000103D0000}"/>
    <cellStyle name="Normal 65 6 4" xfId="13573" xr:uid="{00000000-0005-0000-0000-0000113D0000}"/>
    <cellStyle name="Normal 65 6 5" xfId="15411" xr:uid="{00000000-0005-0000-0000-0000123D0000}"/>
    <cellStyle name="Normal 65 6 6" xfId="17166" xr:uid="{00000000-0005-0000-0000-0000133D0000}"/>
    <cellStyle name="Normal 65 6 7" xfId="19070" xr:uid="{00000000-0005-0000-0000-0000143D0000}"/>
    <cellStyle name="Normal 65 6_5h_Finance" xfId="7631" xr:uid="{00000000-0005-0000-0000-0000153D0000}"/>
    <cellStyle name="Normal 65 7" xfId="2199" xr:uid="{00000000-0005-0000-0000-0000163D0000}"/>
    <cellStyle name="Normal 65 7 2" xfId="4103" xr:uid="{00000000-0005-0000-0000-0000173D0000}"/>
    <cellStyle name="Normal 65 7 2 2" xfId="12270" xr:uid="{00000000-0005-0000-0000-0000183D0000}"/>
    <cellStyle name="Normal 65 7 2_5h_Finance" xfId="7634" xr:uid="{00000000-0005-0000-0000-0000193D0000}"/>
    <cellStyle name="Normal 65 7 3" xfId="10366" xr:uid="{00000000-0005-0000-0000-00001A3D0000}"/>
    <cellStyle name="Normal 65 7 4" xfId="14392" xr:uid="{00000000-0005-0000-0000-00001B3D0000}"/>
    <cellStyle name="Normal 65 7 5" xfId="16232" xr:uid="{00000000-0005-0000-0000-00001C3D0000}"/>
    <cellStyle name="Normal 65 7 6" xfId="17982" xr:uid="{00000000-0005-0000-0000-00001D3D0000}"/>
    <cellStyle name="Normal 65 7 7" xfId="19886" xr:uid="{00000000-0005-0000-0000-00001E3D0000}"/>
    <cellStyle name="Normal 65 7_5h_Finance" xfId="7633" xr:uid="{00000000-0005-0000-0000-00001F3D0000}"/>
    <cellStyle name="Normal 65 8" xfId="483" xr:uid="{00000000-0005-0000-0000-0000203D0000}"/>
    <cellStyle name="Normal 65 8 2" xfId="8734" xr:uid="{00000000-0005-0000-0000-0000213D0000}"/>
    <cellStyle name="Normal 65 8_5h_Finance" xfId="7635" xr:uid="{00000000-0005-0000-0000-0000223D0000}"/>
    <cellStyle name="Normal 65 9" xfId="2471" xr:uid="{00000000-0005-0000-0000-0000233D0000}"/>
    <cellStyle name="Normal 65 9 2" xfId="10638" xr:uid="{00000000-0005-0000-0000-0000243D0000}"/>
    <cellStyle name="Normal 65 9_5h_Finance" xfId="7636" xr:uid="{00000000-0005-0000-0000-0000253D0000}"/>
    <cellStyle name="Normal 65_5h_Finance" xfId="7577" xr:uid="{00000000-0005-0000-0000-0000263D0000}"/>
    <cellStyle name="Normal 66" xfId="73" xr:uid="{00000000-0005-0000-0000-0000273D0000}"/>
    <cellStyle name="Normal 66 10" xfId="4376" xr:uid="{00000000-0005-0000-0000-0000283D0000}"/>
    <cellStyle name="Normal 66 10 2" xfId="12543" xr:uid="{00000000-0005-0000-0000-0000293D0000}"/>
    <cellStyle name="Normal 66 10_5h_Finance" xfId="7638" xr:uid="{00000000-0005-0000-0000-00002A3D0000}"/>
    <cellStyle name="Normal 66 11" xfId="8599" xr:uid="{00000000-0005-0000-0000-00002B3D0000}"/>
    <cellStyle name="Normal 66 12" xfId="12691" xr:uid="{00000000-0005-0000-0000-00002C3D0000}"/>
    <cellStyle name="Normal 66 13" xfId="12937" xr:uid="{00000000-0005-0000-0000-00002D3D0000}"/>
    <cellStyle name="Normal 66 14" xfId="14613" xr:uid="{00000000-0005-0000-0000-00002E3D0000}"/>
    <cellStyle name="Normal 66 15" xfId="18255" xr:uid="{00000000-0005-0000-0000-00002F3D0000}"/>
    <cellStyle name="Normal 66 16" xfId="345" xr:uid="{00000000-0005-0000-0000-0000303D0000}"/>
    <cellStyle name="Normal 66 2" xfId="141" xr:uid="{00000000-0005-0000-0000-0000313D0000}"/>
    <cellStyle name="Normal 66 2 10" xfId="8667" xr:uid="{00000000-0005-0000-0000-0000323D0000}"/>
    <cellStyle name="Normal 66 2 11" xfId="12759" xr:uid="{00000000-0005-0000-0000-0000333D0000}"/>
    <cellStyle name="Normal 66 2 12" xfId="18323" xr:uid="{00000000-0005-0000-0000-0000343D0000}"/>
    <cellStyle name="Normal 66 2 13" xfId="414" xr:uid="{00000000-0005-0000-0000-0000353D0000}"/>
    <cellStyle name="Normal 66 2 2" xfId="277" xr:uid="{00000000-0005-0000-0000-0000363D0000}"/>
    <cellStyle name="Normal 66 2 2 10" xfId="16555" xr:uid="{00000000-0005-0000-0000-0000373D0000}"/>
    <cellStyle name="Normal 66 2 2 11" xfId="18459" xr:uid="{00000000-0005-0000-0000-0000383D0000}"/>
    <cellStyle name="Normal 66 2 2 12" xfId="688" xr:uid="{00000000-0005-0000-0000-0000393D0000}"/>
    <cellStyle name="Normal 66 2 2 2" xfId="1037" xr:uid="{00000000-0005-0000-0000-00003A3D0000}"/>
    <cellStyle name="Normal 66 2 2 2 2" xfId="1859" xr:uid="{00000000-0005-0000-0000-00003B3D0000}"/>
    <cellStyle name="Normal 66 2 2 2 2 2" xfId="3764" xr:uid="{00000000-0005-0000-0000-00003C3D0000}"/>
    <cellStyle name="Normal 66 2 2 2 2 2 2" xfId="11931" xr:uid="{00000000-0005-0000-0000-00003D3D0000}"/>
    <cellStyle name="Normal 66 2 2 2 2 2_5h_Finance" xfId="7643" xr:uid="{00000000-0005-0000-0000-00003E3D0000}"/>
    <cellStyle name="Normal 66 2 2 2 2 3" xfId="10027" xr:uid="{00000000-0005-0000-0000-00003F3D0000}"/>
    <cellStyle name="Normal 66 2 2 2 2 4" xfId="14053" xr:uid="{00000000-0005-0000-0000-0000403D0000}"/>
    <cellStyle name="Normal 66 2 2 2 2 5" xfId="15892" xr:uid="{00000000-0005-0000-0000-0000413D0000}"/>
    <cellStyle name="Normal 66 2 2 2 2 6" xfId="17643" xr:uid="{00000000-0005-0000-0000-0000423D0000}"/>
    <cellStyle name="Normal 66 2 2 2 2 7" xfId="19547" xr:uid="{00000000-0005-0000-0000-0000433D0000}"/>
    <cellStyle name="Normal 66 2 2 2 2_5h_Finance" xfId="7642" xr:uid="{00000000-0005-0000-0000-0000443D0000}"/>
    <cellStyle name="Normal 66 2 2 2 3" xfId="2948" xr:uid="{00000000-0005-0000-0000-0000453D0000}"/>
    <cellStyle name="Normal 66 2 2 2 3 2" xfId="11115" xr:uid="{00000000-0005-0000-0000-0000463D0000}"/>
    <cellStyle name="Normal 66 2 2 2 3_5h_Finance" xfId="7644" xr:uid="{00000000-0005-0000-0000-0000473D0000}"/>
    <cellStyle name="Normal 66 2 2 2 4" xfId="9211" xr:uid="{00000000-0005-0000-0000-0000483D0000}"/>
    <cellStyle name="Normal 66 2 2 2 5" xfId="13234" xr:uid="{00000000-0005-0000-0000-0000493D0000}"/>
    <cellStyle name="Normal 66 2 2 2 6" xfId="15072" xr:uid="{00000000-0005-0000-0000-00004A3D0000}"/>
    <cellStyle name="Normal 66 2 2 2 7" xfId="16827" xr:uid="{00000000-0005-0000-0000-00004B3D0000}"/>
    <cellStyle name="Normal 66 2 2 2 8" xfId="18731" xr:uid="{00000000-0005-0000-0000-00004C3D0000}"/>
    <cellStyle name="Normal 66 2 2 2_5h_Finance" xfId="7641" xr:uid="{00000000-0005-0000-0000-00004D3D0000}"/>
    <cellStyle name="Normal 66 2 2 3" xfId="1309" xr:uid="{00000000-0005-0000-0000-00004E3D0000}"/>
    <cellStyle name="Normal 66 2 2 3 2" xfId="2131" xr:uid="{00000000-0005-0000-0000-00004F3D0000}"/>
    <cellStyle name="Normal 66 2 2 3 2 2" xfId="4036" xr:uid="{00000000-0005-0000-0000-0000503D0000}"/>
    <cellStyle name="Normal 66 2 2 3 2 2 2" xfId="12203" xr:uid="{00000000-0005-0000-0000-0000513D0000}"/>
    <cellStyle name="Normal 66 2 2 3 2 2_5h_Finance" xfId="7647" xr:uid="{00000000-0005-0000-0000-0000523D0000}"/>
    <cellStyle name="Normal 66 2 2 3 2 3" xfId="10299" xr:uid="{00000000-0005-0000-0000-0000533D0000}"/>
    <cellStyle name="Normal 66 2 2 3 2 4" xfId="14325" xr:uid="{00000000-0005-0000-0000-0000543D0000}"/>
    <cellStyle name="Normal 66 2 2 3 2 5" xfId="16164" xr:uid="{00000000-0005-0000-0000-0000553D0000}"/>
    <cellStyle name="Normal 66 2 2 3 2 6" xfId="17915" xr:uid="{00000000-0005-0000-0000-0000563D0000}"/>
    <cellStyle name="Normal 66 2 2 3 2 7" xfId="19819" xr:uid="{00000000-0005-0000-0000-0000573D0000}"/>
    <cellStyle name="Normal 66 2 2 3 2_5h_Finance" xfId="7646" xr:uid="{00000000-0005-0000-0000-0000583D0000}"/>
    <cellStyle name="Normal 66 2 2 3 3" xfId="3220" xr:uid="{00000000-0005-0000-0000-0000593D0000}"/>
    <cellStyle name="Normal 66 2 2 3 3 2" xfId="11387" xr:uid="{00000000-0005-0000-0000-00005A3D0000}"/>
    <cellStyle name="Normal 66 2 2 3 3_5h_Finance" xfId="7648" xr:uid="{00000000-0005-0000-0000-00005B3D0000}"/>
    <cellStyle name="Normal 66 2 2 3 4" xfId="9483" xr:uid="{00000000-0005-0000-0000-00005C3D0000}"/>
    <cellStyle name="Normal 66 2 2 3 5" xfId="13506" xr:uid="{00000000-0005-0000-0000-00005D3D0000}"/>
    <cellStyle name="Normal 66 2 2 3 6" xfId="15344" xr:uid="{00000000-0005-0000-0000-00005E3D0000}"/>
    <cellStyle name="Normal 66 2 2 3 7" xfId="17099" xr:uid="{00000000-0005-0000-0000-00005F3D0000}"/>
    <cellStyle name="Normal 66 2 2 3 8" xfId="19003" xr:uid="{00000000-0005-0000-0000-0000603D0000}"/>
    <cellStyle name="Normal 66 2 2 3_5h_Finance" xfId="7645" xr:uid="{00000000-0005-0000-0000-0000613D0000}"/>
    <cellStyle name="Normal 66 2 2 4" xfId="1581" xr:uid="{00000000-0005-0000-0000-0000623D0000}"/>
    <cellStyle name="Normal 66 2 2 4 2" xfId="3492" xr:uid="{00000000-0005-0000-0000-0000633D0000}"/>
    <cellStyle name="Normal 66 2 2 4 2 2" xfId="11659" xr:uid="{00000000-0005-0000-0000-0000643D0000}"/>
    <cellStyle name="Normal 66 2 2 4 2_5h_Finance" xfId="7650" xr:uid="{00000000-0005-0000-0000-0000653D0000}"/>
    <cellStyle name="Normal 66 2 2 4 3" xfId="9755" xr:uid="{00000000-0005-0000-0000-0000663D0000}"/>
    <cellStyle name="Normal 66 2 2 4 4" xfId="13778" xr:uid="{00000000-0005-0000-0000-0000673D0000}"/>
    <cellStyle name="Normal 66 2 2 4 5" xfId="15616" xr:uid="{00000000-0005-0000-0000-0000683D0000}"/>
    <cellStyle name="Normal 66 2 2 4 6" xfId="17371" xr:uid="{00000000-0005-0000-0000-0000693D0000}"/>
    <cellStyle name="Normal 66 2 2 4 7" xfId="19275" xr:uid="{00000000-0005-0000-0000-00006A3D0000}"/>
    <cellStyle name="Normal 66 2 2 4_5h_Finance" xfId="7649" xr:uid="{00000000-0005-0000-0000-00006B3D0000}"/>
    <cellStyle name="Normal 66 2 2 5" xfId="2404" xr:uid="{00000000-0005-0000-0000-00006C3D0000}"/>
    <cellStyle name="Normal 66 2 2 5 2" xfId="4308" xr:uid="{00000000-0005-0000-0000-00006D3D0000}"/>
    <cellStyle name="Normal 66 2 2 5 2 2" xfId="12475" xr:uid="{00000000-0005-0000-0000-00006E3D0000}"/>
    <cellStyle name="Normal 66 2 2 5 2_5h_Finance" xfId="7652" xr:uid="{00000000-0005-0000-0000-00006F3D0000}"/>
    <cellStyle name="Normal 66 2 2 5 3" xfId="10571" xr:uid="{00000000-0005-0000-0000-0000703D0000}"/>
    <cellStyle name="Normal 66 2 2 5 4" xfId="14597" xr:uid="{00000000-0005-0000-0000-0000713D0000}"/>
    <cellStyle name="Normal 66 2 2 5 5" xfId="16437" xr:uid="{00000000-0005-0000-0000-0000723D0000}"/>
    <cellStyle name="Normal 66 2 2 5 6" xfId="18187" xr:uid="{00000000-0005-0000-0000-0000733D0000}"/>
    <cellStyle name="Normal 66 2 2 5 7" xfId="20091" xr:uid="{00000000-0005-0000-0000-0000743D0000}"/>
    <cellStyle name="Normal 66 2 2 5_5h_Finance" xfId="7651" xr:uid="{00000000-0005-0000-0000-0000753D0000}"/>
    <cellStyle name="Normal 66 2 2 6" xfId="2676" xr:uid="{00000000-0005-0000-0000-0000763D0000}"/>
    <cellStyle name="Normal 66 2 2 6 2" xfId="10843" xr:uid="{00000000-0005-0000-0000-0000773D0000}"/>
    <cellStyle name="Normal 66 2 2 6_5h_Finance" xfId="7653" xr:uid="{00000000-0005-0000-0000-0000783D0000}"/>
    <cellStyle name="Normal 66 2 2 7" xfId="8939" xr:uid="{00000000-0005-0000-0000-0000793D0000}"/>
    <cellStyle name="Normal 66 2 2 8" xfId="12896" xr:uid="{00000000-0005-0000-0000-00007A3D0000}"/>
    <cellStyle name="Normal 66 2 2 9" xfId="14782" xr:uid="{00000000-0005-0000-0000-00007B3D0000}"/>
    <cellStyle name="Normal 66 2 2_5h_Finance" xfId="7640" xr:uid="{00000000-0005-0000-0000-00007C3D0000}"/>
    <cellStyle name="Normal 66 2 3" xfId="901" xr:uid="{00000000-0005-0000-0000-00007D3D0000}"/>
    <cellStyle name="Normal 66 2 3 2" xfId="1723" xr:uid="{00000000-0005-0000-0000-00007E3D0000}"/>
    <cellStyle name="Normal 66 2 3 2 2" xfId="3628" xr:uid="{00000000-0005-0000-0000-00007F3D0000}"/>
    <cellStyle name="Normal 66 2 3 2 2 2" xfId="11795" xr:uid="{00000000-0005-0000-0000-0000803D0000}"/>
    <cellStyle name="Normal 66 2 3 2 2_5h_Finance" xfId="7656" xr:uid="{00000000-0005-0000-0000-0000813D0000}"/>
    <cellStyle name="Normal 66 2 3 2 3" xfId="9891" xr:uid="{00000000-0005-0000-0000-0000823D0000}"/>
    <cellStyle name="Normal 66 2 3 2 4" xfId="13917" xr:uid="{00000000-0005-0000-0000-0000833D0000}"/>
    <cellStyle name="Normal 66 2 3 2 5" xfId="15756" xr:uid="{00000000-0005-0000-0000-0000843D0000}"/>
    <cellStyle name="Normal 66 2 3 2 6" xfId="17507" xr:uid="{00000000-0005-0000-0000-0000853D0000}"/>
    <cellStyle name="Normal 66 2 3 2 7" xfId="19411" xr:uid="{00000000-0005-0000-0000-0000863D0000}"/>
    <cellStyle name="Normal 66 2 3 2_5h_Finance" xfId="7655" xr:uid="{00000000-0005-0000-0000-0000873D0000}"/>
    <cellStyle name="Normal 66 2 3 3" xfId="2812" xr:uid="{00000000-0005-0000-0000-0000883D0000}"/>
    <cellStyle name="Normal 66 2 3 3 2" xfId="10979" xr:uid="{00000000-0005-0000-0000-0000893D0000}"/>
    <cellStyle name="Normal 66 2 3 3_5h_Finance" xfId="7657" xr:uid="{00000000-0005-0000-0000-00008A3D0000}"/>
    <cellStyle name="Normal 66 2 3 4" xfId="9075" xr:uid="{00000000-0005-0000-0000-00008B3D0000}"/>
    <cellStyle name="Normal 66 2 3 5" xfId="13098" xr:uid="{00000000-0005-0000-0000-00008C3D0000}"/>
    <cellStyle name="Normal 66 2 3 6" xfId="14936" xr:uid="{00000000-0005-0000-0000-00008D3D0000}"/>
    <cellStyle name="Normal 66 2 3 7" xfId="16691" xr:uid="{00000000-0005-0000-0000-00008E3D0000}"/>
    <cellStyle name="Normal 66 2 3 8" xfId="18595" xr:uid="{00000000-0005-0000-0000-00008F3D0000}"/>
    <cellStyle name="Normal 66 2 3_5h_Finance" xfId="7654" xr:uid="{00000000-0005-0000-0000-0000903D0000}"/>
    <cellStyle name="Normal 66 2 4" xfId="1173" xr:uid="{00000000-0005-0000-0000-0000913D0000}"/>
    <cellStyle name="Normal 66 2 4 2" xfId="1995" xr:uid="{00000000-0005-0000-0000-0000923D0000}"/>
    <cellStyle name="Normal 66 2 4 2 2" xfId="3900" xr:uid="{00000000-0005-0000-0000-0000933D0000}"/>
    <cellStyle name="Normal 66 2 4 2 2 2" xfId="12067" xr:uid="{00000000-0005-0000-0000-0000943D0000}"/>
    <cellStyle name="Normal 66 2 4 2 2_5h_Finance" xfId="7660" xr:uid="{00000000-0005-0000-0000-0000953D0000}"/>
    <cellStyle name="Normal 66 2 4 2 3" xfId="10163" xr:uid="{00000000-0005-0000-0000-0000963D0000}"/>
    <cellStyle name="Normal 66 2 4 2 4" xfId="14189" xr:uid="{00000000-0005-0000-0000-0000973D0000}"/>
    <cellStyle name="Normal 66 2 4 2 5" xfId="16028" xr:uid="{00000000-0005-0000-0000-0000983D0000}"/>
    <cellStyle name="Normal 66 2 4 2 6" xfId="17779" xr:uid="{00000000-0005-0000-0000-0000993D0000}"/>
    <cellStyle name="Normal 66 2 4 2 7" xfId="19683" xr:uid="{00000000-0005-0000-0000-00009A3D0000}"/>
    <cellStyle name="Normal 66 2 4 2_5h_Finance" xfId="7659" xr:uid="{00000000-0005-0000-0000-00009B3D0000}"/>
    <cellStyle name="Normal 66 2 4 3" xfId="3084" xr:uid="{00000000-0005-0000-0000-00009C3D0000}"/>
    <cellStyle name="Normal 66 2 4 3 2" xfId="11251" xr:uid="{00000000-0005-0000-0000-00009D3D0000}"/>
    <cellStyle name="Normal 66 2 4 3_5h_Finance" xfId="7661" xr:uid="{00000000-0005-0000-0000-00009E3D0000}"/>
    <cellStyle name="Normal 66 2 4 4" xfId="9347" xr:uid="{00000000-0005-0000-0000-00009F3D0000}"/>
    <cellStyle name="Normal 66 2 4 5" xfId="13370" xr:uid="{00000000-0005-0000-0000-0000A03D0000}"/>
    <cellStyle name="Normal 66 2 4 6" xfId="15208" xr:uid="{00000000-0005-0000-0000-0000A13D0000}"/>
    <cellStyle name="Normal 66 2 4 7" xfId="16963" xr:uid="{00000000-0005-0000-0000-0000A23D0000}"/>
    <cellStyle name="Normal 66 2 4 8" xfId="18867" xr:uid="{00000000-0005-0000-0000-0000A33D0000}"/>
    <cellStyle name="Normal 66 2 4_5h_Finance" xfId="7658" xr:uid="{00000000-0005-0000-0000-0000A43D0000}"/>
    <cellStyle name="Normal 66 2 5" xfId="1445" xr:uid="{00000000-0005-0000-0000-0000A53D0000}"/>
    <cellStyle name="Normal 66 2 5 2" xfId="3356" xr:uid="{00000000-0005-0000-0000-0000A63D0000}"/>
    <cellStyle name="Normal 66 2 5 2 2" xfId="11523" xr:uid="{00000000-0005-0000-0000-0000A73D0000}"/>
    <cellStyle name="Normal 66 2 5 2_5h_Finance" xfId="7663" xr:uid="{00000000-0005-0000-0000-0000A83D0000}"/>
    <cellStyle name="Normal 66 2 5 3" xfId="9619" xr:uid="{00000000-0005-0000-0000-0000A93D0000}"/>
    <cellStyle name="Normal 66 2 5 4" xfId="13642" xr:uid="{00000000-0005-0000-0000-0000AA3D0000}"/>
    <cellStyle name="Normal 66 2 5 5" xfId="15480" xr:uid="{00000000-0005-0000-0000-0000AB3D0000}"/>
    <cellStyle name="Normal 66 2 5 6" xfId="17235" xr:uid="{00000000-0005-0000-0000-0000AC3D0000}"/>
    <cellStyle name="Normal 66 2 5 7" xfId="19139" xr:uid="{00000000-0005-0000-0000-0000AD3D0000}"/>
    <cellStyle name="Normal 66 2 5_5h_Finance" xfId="7662" xr:uid="{00000000-0005-0000-0000-0000AE3D0000}"/>
    <cellStyle name="Normal 66 2 6" xfId="2268" xr:uid="{00000000-0005-0000-0000-0000AF3D0000}"/>
    <cellStyle name="Normal 66 2 6 2" xfId="4172" xr:uid="{00000000-0005-0000-0000-0000B03D0000}"/>
    <cellStyle name="Normal 66 2 6 2 2" xfId="12339" xr:uid="{00000000-0005-0000-0000-0000B13D0000}"/>
    <cellStyle name="Normal 66 2 6 2_5h_Finance" xfId="7665" xr:uid="{00000000-0005-0000-0000-0000B23D0000}"/>
    <cellStyle name="Normal 66 2 6 3" xfId="10435" xr:uid="{00000000-0005-0000-0000-0000B33D0000}"/>
    <cellStyle name="Normal 66 2 6 4" xfId="14461" xr:uid="{00000000-0005-0000-0000-0000B43D0000}"/>
    <cellStyle name="Normal 66 2 6 5" xfId="16301" xr:uid="{00000000-0005-0000-0000-0000B53D0000}"/>
    <cellStyle name="Normal 66 2 6 6" xfId="18051" xr:uid="{00000000-0005-0000-0000-0000B63D0000}"/>
    <cellStyle name="Normal 66 2 6 7" xfId="19955" xr:uid="{00000000-0005-0000-0000-0000B73D0000}"/>
    <cellStyle name="Normal 66 2 6_5h_Finance" xfId="7664" xr:uid="{00000000-0005-0000-0000-0000B83D0000}"/>
    <cellStyle name="Normal 66 2 7" xfId="552" xr:uid="{00000000-0005-0000-0000-0000B93D0000}"/>
    <cellStyle name="Normal 66 2 7 2" xfId="8803" xr:uid="{00000000-0005-0000-0000-0000BA3D0000}"/>
    <cellStyle name="Normal 66 2 7_5h_Finance" xfId="7666" xr:uid="{00000000-0005-0000-0000-0000BB3D0000}"/>
    <cellStyle name="Normal 66 2 8" xfId="2540" xr:uid="{00000000-0005-0000-0000-0000BC3D0000}"/>
    <cellStyle name="Normal 66 2 8 2" xfId="10707" xr:uid="{00000000-0005-0000-0000-0000BD3D0000}"/>
    <cellStyle name="Normal 66 2 8_5h_Finance" xfId="7667" xr:uid="{00000000-0005-0000-0000-0000BE3D0000}"/>
    <cellStyle name="Normal 66 2 9" xfId="4444" xr:uid="{00000000-0005-0000-0000-0000BF3D0000}"/>
    <cellStyle name="Normal 66 2 9 2" xfId="12611" xr:uid="{00000000-0005-0000-0000-0000C03D0000}"/>
    <cellStyle name="Normal 66 2 9_5h_Finance" xfId="7668" xr:uid="{00000000-0005-0000-0000-0000C13D0000}"/>
    <cellStyle name="Normal 66 2_5h_Finance" xfId="7639" xr:uid="{00000000-0005-0000-0000-0000C23D0000}"/>
    <cellStyle name="Normal 66 3" xfId="209" xr:uid="{00000000-0005-0000-0000-0000C33D0000}"/>
    <cellStyle name="Normal 66 3 10" xfId="16487" xr:uid="{00000000-0005-0000-0000-0000C43D0000}"/>
    <cellStyle name="Normal 66 3 11" xfId="18391" xr:uid="{00000000-0005-0000-0000-0000C53D0000}"/>
    <cellStyle name="Normal 66 3 12" xfId="620" xr:uid="{00000000-0005-0000-0000-0000C63D0000}"/>
    <cellStyle name="Normal 66 3 2" xfId="969" xr:uid="{00000000-0005-0000-0000-0000C73D0000}"/>
    <cellStyle name="Normal 66 3 2 2" xfId="1791" xr:uid="{00000000-0005-0000-0000-0000C83D0000}"/>
    <cellStyle name="Normal 66 3 2 2 2" xfId="3696" xr:uid="{00000000-0005-0000-0000-0000C93D0000}"/>
    <cellStyle name="Normal 66 3 2 2 2 2" xfId="11863" xr:uid="{00000000-0005-0000-0000-0000CA3D0000}"/>
    <cellStyle name="Normal 66 3 2 2 2_5h_Finance" xfId="7672" xr:uid="{00000000-0005-0000-0000-0000CB3D0000}"/>
    <cellStyle name="Normal 66 3 2 2 3" xfId="9959" xr:uid="{00000000-0005-0000-0000-0000CC3D0000}"/>
    <cellStyle name="Normal 66 3 2 2 4" xfId="13985" xr:uid="{00000000-0005-0000-0000-0000CD3D0000}"/>
    <cellStyle name="Normal 66 3 2 2 5" xfId="15824" xr:uid="{00000000-0005-0000-0000-0000CE3D0000}"/>
    <cellStyle name="Normal 66 3 2 2 6" xfId="17575" xr:uid="{00000000-0005-0000-0000-0000CF3D0000}"/>
    <cellStyle name="Normal 66 3 2 2 7" xfId="19479" xr:uid="{00000000-0005-0000-0000-0000D03D0000}"/>
    <cellStyle name="Normal 66 3 2 2_5h_Finance" xfId="7671" xr:uid="{00000000-0005-0000-0000-0000D13D0000}"/>
    <cellStyle name="Normal 66 3 2 3" xfId="2880" xr:uid="{00000000-0005-0000-0000-0000D23D0000}"/>
    <cellStyle name="Normal 66 3 2 3 2" xfId="11047" xr:uid="{00000000-0005-0000-0000-0000D33D0000}"/>
    <cellStyle name="Normal 66 3 2 3_5h_Finance" xfId="7673" xr:uid="{00000000-0005-0000-0000-0000D43D0000}"/>
    <cellStyle name="Normal 66 3 2 4" xfId="9143" xr:uid="{00000000-0005-0000-0000-0000D53D0000}"/>
    <cellStyle name="Normal 66 3 2 5" xfId="13166" xr:uid="{00000000-0005-0000-0000-0000D63D0000}"/>
    <cellStyle name="Normal 66 3 2 6" xfId="15004" xr:uid="{00000000-0005-0000-0000-0000D73D0000}"/>
    <cellStyle name="Normal 66 3 2 7" xfId="16759" xr:uid="{00000000-0005-0000-0000-0000D83D0000}"/>
    <cellStyle name="Normal 66 3 2 8" xfId="18663" xr:uid="{00000000-0005-0000-0000-0000D93D0000}"/>
    <cellStyle name="Normal 66 3 2_5h_Finance" xfId="7670" xr:uid="{00000000-0005-0000-0000-0000DA3D0000}"/>
    <cellStyle name="Normal 66 3 3" xfId="1241" xr:uid="{00000000-0005-0000-0000-0000DB3D0000}"/>
    <cellStyle name="Normal 66 3 3 2" xfId="2063" xr:uid="{00000000-0005-0000-0000-0000DC3D0000}"/>
    <cellStyle name="Normal 66 3 3 2 2" xfId="3968" xr:uid="{00000000-0005-0000-0000-0000DD3D0000}"/>
    <cellStyle name="Normal 66 3 3 2 2 2" xfId="12135" xr:uid="{00000000-0005-0000-0000-0000DE3D0000}"/>
    <cellStyle name="Normal 66 3 3 2 2_5h_Finance" xfId="7676" xr:uid="{00000000-0005-0000-0000-0000DF3D0000}"/>
    <cellStyle name="Normal 66 3 3 2 3" xfId="10231" xr:uid="{00000000-0005-0000-0000-0000E03D0000}"/>
    <cellStyle name="Normal 66 3 3 2 4" xfId="14257" xr:uid="{00000000-0005-0000-0000-0000E13D0000}"/>
    <cellStyle name="Normal 66 3 3 2 5" xfId="16096" xr:uid="{00000000-0005-0000-0000-0000E23D0000}"/>
    <cellStyle name="Normal 66 3 3 2 6" xfId="17847" xr:uid="{00000000-0005-0000-0000-0000E33D0000}"/>
    <cellStyle name="Normal 66 3 3 2 7" xfId="19751" xr:uid="{00000000-0005-0000-0000-0000E43D0000}"/>
    <cellStyle name="Normal 66 3 3 2_5h_Finance" xfId="7675" xr:uid="{00000000-0005-0000-0000-0000E53D0000}"/>
    <cellStyle name="Normal 66 3 3 3" xfId="3152" xr:uid="{00000000-0005-0000-0000-0000E63D0000}"/>
    <cellStyle name="Normal 66 3 3 3 2" xfId="11319" xr:uid="{00000000-0005-0000-0000-0000E73D0000}"/>
    <cellStyle name="Normal 66 3 3 3_5h_Finance" xfId="7677" xr:uid="{00000000-0005-0000-0000-0000E83D0000}"/>
    <cellStyle name="Normal 66 3 3 4" xfId="9415" xr:uid="{00000000-0005-0000-0000-0000E93D0000}"/>
    <cellStyle name="Normal 66 3 3 5" xfId="13438" xr:uid="{00000000-0005-0000-0000-0000EA3D0000}"/>
    <cellStyle name="Normal 66 3 3 6" xfId="15276" xr:uid="{00000000-0005-0000-0000-0000EB3D0000}"/>
    <cellStyle name="Normal 66 3 3 7" xfId="17031" xr:uid="{00000000-0005-0000-0000-0000EC3D0000}"/>
    <cellStyle name="Normal 66 3 3 8" xfId="18935" xr:uid="{00000000-0005-0000-0000-0000ED3D0000}"/>
    <cellStyle name="Normal 66 3 3_5h_Finance" xfId="7674" xr:uid="{00000000-0005-0000-0000-0000EE3D0000}"/>
    <cellStyle name="Normal 66 3 4" xfId="1513" xr:uid="{00000000-0005-0000-0000-0000EF3D0000}"/>
    <cellStyle name="Normal 66 3 4 2" xfId="3424" xr:uid="{00000000-0005-0000-0000-0000F03D0000}"/>
    <cellStyle name="Normal 66 3 4 2 2" xfId="11591" xr:uid="{00000000-0005-0000-0000-0000F13D0000}"/>
    <cellStyle name="Normal 66 3 4 2_5h_Finance" xfId="7679" xr:uid="{00000000-0005-0000-0000-0000F23D0000}"/>
    <cellStyle name="Normal 66 3 4 3" xfId="9687" xr:uid="{00000000-0005-0000-0000-0000F33D0000}"/>
    <cellStyle name="Normal 66 3 4 4" xfId="13710" xr:uid="{00000000-0005-0000-0000-0000F43D0000}"/>
    <cellStyle name="Normal 66 3 4 5" xfId="15548" xr:uid="{00000000-0005-0000-0000-0000F53D0000}"/>
    <cellStyle name="Normal 66 3 4 6" xfId="17303" xr:uid="{00000000-0005-0000-0000-0000F63D0000}"/>
    <cellStyle name="Normal 66 3 4 7" xfId="19207" xr:uid="{00000000-0005-0000-0000-0000F73D0000}"/>
    <cellStyle name="Normal 66 3 4_5h_Finance" xfId="7678" xr:uid="{00000000-0005-0000-0000-0000F83D0000}"/>
    <cellStyle name="Normal 66 3 5" xfId="2336" xr:uid="{00000000-0005-0000-0000-0000F93D0000}"/>
    <cellStyle name="Normal 66 3 5 2" xfId="4240" xr:uid="{00000000-0005-0000-0000-0000FA3D0000}"/>
    <cellStyle name="Normal 66 3 5 2 2" xfId="12407" xr:uid="{00000000-0005-0000-0000-0000FB3D0000}"/>
    <cellStyle name="Normal 66 3 5 2_5h_Finance" xfId="7681" xr:uid="{00000000-0005-0000-0000-0000FC3D0000}"/>
    <cellStyle name="Normal 66 3 5 3" xfId="10503" xr:uid="{00000000-0005-0000-0000-0000FD3D0000}"/>
    <cellStyle name="Normal 66 3 5 4" xfId="14529" xr:uid="{00000000-0005-0000-0000-0000FE3D0000}"/>
    <cellStyle name="Normal 66 3 5 5" xfId="16369" xr:uid="{00000000-0005-0000-0000-0000FF3D0000}"/>
    <cellStyle name="Normal 66 3 5 6" xfId="18119" xr:uid="{00000000-0005-0000-0000-0000003E0000}"/>
    <cellStyle name="Normal 66 3 5 7" xfId="20023" xr:uid="{00000000-0005-0000-0000-0000013E0000}"/>
    <cellStyle name="Normal 66 3 5_5h_Finance" xfId="7680" xr:uid="{00000000-0005-0000-0000-0000023E0000}"/>
    <cellStyle name="Normal 66 3 6" xfId="2608" xr:uid="{00000000-0005-0000-0000-0000033E0000}"/>
    <cellStyle name="Normal 66 3 6 2" xfId="10775" xr:uid="{00000000-0005-0000-0000-0000043E0000}"/>
    <cellStyle name="Normal 66 3 6_5h_Finance" xfId="7682" xr:uid="{00000000-0005-0000-0000-0000053E0000}"/>
    <cellStyle name="Normal 66 3 7" xfId="8871" xr:uid="{00000000-0005-0000-0000-0000063E0000}"/>
    <cellStyle name="Normal 66 3 8" xfId="12828" xr:uid="{00000000-0005-0000-0000-0000073E0000}"/>
    <cellStyle name="Normal 66 3 9" xfId="14714" xr:uid="{00000000-0005-0000-0000-0000083E0000}"/>
    <cellStyle name="Normal 66 3_5h_Finance" xfId="7669" xr:uid="{00000000-0005-0000-0000-0000093E0000}"/>
    <cellStyle name="Normal 66 4" xfId="833" xr:uid="{00000000-0005-0000-0000-00000A3E0000}"/>
    <cellStyle name="Normal 66 4 2" xfId="1655" xr:uid="{00000000-0005-0000-0000-00000B3E0000}"/>
    <cellStyle name="Normal 66 4 2 2" xfId="3560" xr:uid="{00000000-0005-0000-0000-00000C3E0000}"/>
    <cellStyle name="Normal 66 4 2 2 2" xfId="11727" xr:uid="{00000000-0005-0000-0000-00000D3E0000}"/>
    <cellStyle name="Normal 66 4 2 2_5h_Finance" xfId="7685" xr:uid="{00000000-0005-0000-0000-00000E3E0000}"/>
    <cellStyle name="Normal 66 4 2 3" xfId="9823" xr:uid="{00000000-0005-0000-0000-00000F3E0000}"/>
    <cellStyle name="Normal 66 4 2 4" xfId="13849" xr:uid="{00000000-0005-0000-0000-0000103E0000}"/>
    <cellStyle name="Normal 66 4 2 5" xfId="15688" xr:uid="{00000000-0005-0000-0000-0000113E0000}"/>
    <cellStyle name="Normal 66 4 2 6" xfId="17439" xr:uid="{00000000-0005-0000-0000-0000123E0000}"/>
    <cellStyle name="Normal 66 4 2 7" xfId="19343" xr:uid="{00000000-0005-0000-0000-0000133E0000}"/>
    <cellStyle name="Normal 66 4 2_5h_Finance" xfId="7684" xr:uid="{00000000-0005-0000-0000-0000143E0000}"/>
    <cellStyle name="Normal 66 4 3" xfId="2744" xr:uid="{00000000-0005-0000-0000-0000153E0000}"/>
    <cellStyle name="Normal 66 4 3 2" xfId="10911" xr:uid="{00000000-0005-0000-0000-0000163E0000}"/>
    <cellStyle name="Normal 66 4 3_5h_Finance" xfId="7686" xr:uid="{00000000-0005-0000-0000-0000173E0000}"/>
    <cellStyle name="Normal 66 4 4" xfId="9007" xr:uid="{00000000-0005-0000-0000-0000183E0000}"/>
    <cellStyle name="Normal 66 4 5" xfId="13030" xr:uid="{00000000-0005-0000-0000-0000193E0000}"/>
    <cellStyle name="Normal 66 4 6" xfId="14868" xr:uid="{00000000-0005-0000-0000-00001A3E0000}"/>
    <cellStyle name="Normal 66 4 7" xfId="16623" xr:uid="{00000000-0005-0000-0000-00001B3E0000}"/>
    <cellStyle name="Normal 66 4 8" xfId="18527" xr:uid="{00000000-0005-0000-0000-00001C3E0000}"/>
    <cellStyle name="Normal 66 4_5h_Finance" xfId="7683" xr:uid="{00000000-0005-0000-0000-00001D3E0000}"/>
    <cellStyle name="Normal 66 5" xfId="1105" xr:uid="{00000000-0005-0000-0000-00001E3E0000}"/>
    <cellStyle name="Normal 66 5 2" xfId="1927" xr:uid="{00000000-0005-0000-0000-00001F3E0000}"/>
    <cellStyle name="Normal 66 5 2 2" xfId="3832" xr:uid="{00000000-0005-0000-0000-0000203E0000}"/>
    <cellStyle name="Normal 66 5 2 2 2" xfId="11999" xr:uid="{00000000-0005-0000-0000-0000213E0000}"/>
    <cellStyle name="Normal 66 5 2 2_5h_Finance" xfId="7689" xr:uid="{00000000-0005-0000-0000-0000223E0000}"/>
    <cellStyle name="Normal 66 5 2 3" xfId="10095" xr:uid="{00000000-0005-0000-0000-0000233E0000}"/>
    <cellStyle name="Normal 66 5 2 4" xfId="14121" xr:uid="{00000000-0005-0000-0000-0000243E0000}"/>
    <cellStyle name="Normal 66 5 2 5" xfId="15960" xr:uid="{00000000-0005-0000-0000-0000253E0000}"/>
    <cellStyle name="Normal 66 5 2 6" xfId="17711" xr:uid="{00000000-0005-0000-0000-0000263E0000}"/>
    <cellStyle name="Normal 66 5 2 7" xfId="19615" xr:uid="{00000000-0005-0000-0000-0000273E0000}"/>
    <cellStyle name="Normal 66 5 2_5h_Finance" xfId="7688" xr:uid="{00000000-0005-0000-0000-0000283E0000}"/>
    <cellStyle name="Normal 66 5 3" xfId="3016" xr:uid="{00000000-0005-0000-0000-0000293E0000}"/>
    <cellStyle name="Normal 66 5 3 2" xfId="11183" xr:uid="{00000000-0005-0000-0000-00002A3E0000}"/>
    <cellStyle name="Normal 66 5 3_5h_Finance" xfId="7690" xr:uid="{00000000-0005-0000-0000-00002B3E0000}"/>
    <cellStyle name="Normal 66 5 4" xfId="9279" xr:uid="{00000000-0005-0000-0000-00002C3E0000}"/>
    <cellStyle name="Normal 66 5 5" xfId="13302" xr:uid="{00000000-0005-0000-0000-00002D3E0000}"/>
    <cellStyle name="Normal 66 5 6" xfId="15140" xr:uid="{00000000-0005-0000-0000-00002E3E0000}"/>
    <cellStyle name="Normal 66 5 7" xfId="16895" xr:uid="{00000000-0005-0000-0000-00002F3E0000}"/>
    <cellStyle name="Normal 66 5 8" xfId="18799" xr:uid="{00000000-0005-0000-0000-0000303E0000}"/>
    <cellStyle name="Normal 66 5_5h_Finance" xfId="7687" xr:uid="{00000000-0005-0000-0000-0000313E0000}"/>
    <cellStyle name="Normal 66 6" xfId="1377" xr:uid="{00000000-0005-0000-0000-0000323E0000}"/>
    <cellStyle name="Normal 66 6 2" xfId="3288" xr:uid="{00000000-0005-0000-0000-0000333E0000}"/>
    <cellStyle name="Normal 66 6 2 2" xfId="11455" xr:uid="{00000000-0005-0000-0000-0000343E0000}"/>
    <cellStyle name="Normal 66 6 2_5h_Finance" xfId="7692" xr:uid="{00000000-0005-0000-0000-0000353E0000}"/>
    <cellStyle name="Normal 66 6 3" xfId="9551" xr:uid="{00000000-0005-0000-0000-0000363E0000}"/>
    <cellStyle name="Normal 66 6 4" xfId="13574" xr:uid="{00000000-0005-0000-0000-0000373E0000}"/>
    <cellStyle name="Normal 66 6 5" xfId="15412" xr:uid="{00000000-0005-0000-0000-0000383E0000}"/>
    <cellStyle name="Normal 66 6 6" xfId="17167" xr:uid="{00000000-0005-0000-0000-0000393E0000}"/>
    <cellStyle name="Normal 66 6 7" xfId="19071" xr:uid="{00000000-0005-0000-0000-00003A3E0000}"/>
    <cellStyle name="Normal 66 6_5h_Finance" xfId="7691" xr:uid="{00000000-0005-0000-0000-00003B3E0000}"/>
    <cellStyle name="Normal 66 7" xfId="2200" xr:uid="{00000000-0005-0000-0000-00003C3E0000}"/>
    <cellStyle name="Normal 66 7 2" xfId="4104" xr:uid="{00000000-0005-0000-0000-00003D3E0000}"/>
    <cellStyle name="Normal 66 7 2 2" xfId="12271" xr:uid="{00000000-0005-0000-0000-00003E3E0000}"/>
    <cellStyle name="Normal 66 7 2_5h_Finance" xfId="7694" xr:uid="{00000000-0005-0000-0000-00003F3E0000}"/>
    <cellStyle name="Normal 66 7 3" xfId="10367" xr:uid="{00000000-0005-0000-0000-0000403E0000}"/>
    <cellStyle name="Normal 66 7 4" xfId="14393" xr:uid="{00000000-0005-0000-0000-0000413E0000}"/>
    <cellStyle name="Normal 66 7 5" xfId="16233" xr:uid="{00000000-0005-0000-0000-0000423E0000}"/>
    <cellStyle name="Normal 66 7 6" xfId="17983" xr:uid="{00000000-0005-0000-0000-0000433E0000}"/>
    <cellStyle name="Normal 66 7 7" xfId="19887" xr:uid="{00000000-0005-0000-0000-0000443E0000}"/>
    <cellStyle name="Normal 66 7_5h_Finance" xfId="7693" xr:uid="{00000000-0005-0000-0000-0000453E0000}"/>
    <cellStyle name="Normal 66 8" xfId="484" xr:uid="{00000000-0005-0000-0000-0000463E0000}"/>
    <cellStyle name="Normal 66 8 2" xfId="8735" xr:uid="{00000000-0005-0000-0000-0000473E0000}"/>
    <cellStyle name="Normal 66 8_5h_Finance" xfId="7695" xr:uid="{00000000-0005-0000-0000-0000483E0000}"/>
    <cellStyle name="Normal 66 9" xfId="2472" xr:uid="{00000000-0005-0000-0000-0000493E0000}"/>
    <cellStyle name="Normal 66 9 2" xfId="10639" xr:uid="{00000000-0005-0000-0000-00004A3E0000}"/>
    <cellStyle name="Normal 66 9_5h_Finance" xfId="7696" xr:uid="{00000000-0005-0000-0000-00004B3E0000}"/>
    <cellStyle name="Normal 66_5h_Finance" xfId="7637" xr:uid="{00000000-0005-0000-0000-00004C3E0000}"/>
    <cellStyle name="Normal 67" xfId="74" xr:uid="{00000000-0005-0000-0000-00004D3E0000}"/>
    <cellStyle name="Normal 67 10" xfId="4377" xr:uid="{00000000-0005-0000-0000-00004E3E0000}"/>
    <cellStyle name="Normal 67 10 2" xfId="12544" xr:uid="{00000000-0005-0000-0000-00004F3E0000}"/>
    <cellStyle name="Normal 67 10_5h_Finance" xfId="7698" xr:uid="{00000000-0005-0000-0000-0000503E0000}"/>
    <cellStyle name="Normal 67 11" xfId="8600" xr:uid="{00000000-0005-0000-0000-0000513E0000}"/>
    <cellStyle name="Normal 67 12" xfId="12692" xr:uid="{00000000-0005-0000-0000-0000523E0000}"/>
    <cellStyle name="Normal 67 13" xfId="12936" xr:uid="{00000000-0005-0000-0000-0000533E0000}"/>
    <cellStyle name="Normal 67 14" xfId="14624" xr:uid="{00000000-0005-0000-0000-0000543E0000}"/>
    <cellStyle name="Normal 67 15" xfId="18256" xr:uid="{00000000-0005-0000-0000-0000553E0000}"/>
    <cellStyle name="Normal 67 16" xfId="346" xr:uid="{00000000-0005-0000-0000-0000563E0000}"/>
    <cellStyle name="Normal 67 2" xfId="142" xr:uid="{00000000-0005-0000-0000-0000573E0000}"/>
    <cellStyle name="Normal 67 2 10" xfId="8668" xr:uid="{00000000-0005-0000-0000-0000583E0000}"/>
    <cellStyle name="Normal 67 2 11" xfId="12760" xr:uid="{00000000-0005-0000-0000-0000593E0000}"/>
    <cellStyle name="Normal 67 2 12" xfId="18324" xr:uid="{00000000-0005-0000-0000-00005A3E0000}"/>
    <cellStyle name="Normal 67 2 13" xfId="415" xr:uid="{00000000-0005-0000-0000-00005B3E0000}"/>
    <cellStyle name="Normal 67 2 2" xfId="278" xr:uid="{00000000-0005-0000-0000-00005C3E0000}"/>
    <cellStyle name="Normal 67 2 2 10" xfId="16556" xr:uid="{00000000-0005-0000-0000-00005D3E0000}"/>
    <cellStyle name="Normal 67 2 2 11" xfId="18460" xr:uid="{00000000-0005-0000-0000-00005E3E0000}"/>
    <cellStyle name="Normal 67 2 2 12" xfId="689" xr:uid="{00000000-0005-0000-0000-00005F3E0000}"/>
    <cellStyle name="Normal 67 2 2 2" xfId="1038" xr:uid="{00000000-0005-0000-0000-0000603E0000}"/>
    <cellStyle name="Normal 67 2 2 2 2" xfId="1860" xr:uid="{00000000-0005-0000-0000-0000613E0000}"/>
    <cellStyle name="Normal 67 2 2 2 2 2" xfId="3765" xr:uid="{00000000-0005-0000-0000-0000623E0000}"/>
    <cellStyle name="Normal 67 2 2 2 2 2 2" xfId="11932" xr:uid="{00000000-0005-0000-0000-0000633E0000}"/>
    <cellStyle name="Normal 67 2 2 2 2 2_5h_Finance" xfId="7703" xr:uid="{00000000-0005-0000-0000-0000643E0000}"/>
    <cellStyle name="Normal 67 2 2 2 2 3" xfId="10028" xr:uid="{00000000-0005-0000-0000-0000653E0000}"/>
    <cellStyle name="Normal 67 2 2 2 2 4" xfId="14054" xr:uid="{00000000-0005-0000-0000-0000663E0000}"/>
    <cellStyle name="Normal 67 2 2 2 2 5" xfId="15893" xr:uid="{00000000-0005-0000-0000-0000673E0000}"/>
    <cellStyle name="Normal 67 2 2 2 2 6" xfId="17644" xr:uid="{00000000-0005-0000-0000-0000683E0000}"/>
    <cellStyle name="Normal 67 2 2 2 2 7" xfId="19548" xr:uid="{00000000-0005-0000-0000-0000693E0000}"/>
    <cellStyle name="Normal 67 2 2 2 2_5h_Finance" xfId="7702" xr:uid="{00000000-0005-0000-0000-00006A3E0000}"/>
    <cellStyle name="Normal 67 2 2 2 3" xfId="2949" xr:uid="{00000000-0005-0000-0000-00006B3E0000}"/>
    <cellStyle name="Normal 67 2 2 2 3 2" xfId="11116" xr:uid="{00000000-0005-0000-0000-00006C3E0000}"/>
    <cellStyle name="Normal 67 2 2 2 3_5h_Finance" xfId="7704" xr:uid="{00000000-0005-0000-0000-00006D3E0000}"/>
    <cellStyle name="Normal 67 2 2 2 4" xfId="9212" xr:uid="{00000000-0005-0000-0000-00006E3E0000}"/>
    <cellStyle name="Normal 67 2 2 2 5" xfId="13235" xr:uid="{00000000-0005-0000-0000-00006F3E0000}"/>
    <cellStyle name="Normal 67 2 2 2 6" xfId="15073" xr:uid="{00000000-0005-0000-0000-0000703E0000}"/>
    <cellStyle name="Normal 67 2 2 2 7" xfId="16828" xr:uid="{00000000-0005-0000-0000-0000713E0000}"/>
    <cellStyle name="Normal 67 2 2 2 8" xfId="18732" xr:uid="{00000000-0005-0000-0000-0000723E0000}"/>
    <cellStyle name="Normal 67 2 2 2_5h_Finance" xfId="7701" xr:uid="{00000000-0005-0000-0000-0000733E0000}"/>
    <cellStyle name="Normal 67 2 2 3" xfId="1310" xr:uid="{00000000-0005-0000-0000-0000743E0000}"/>
    <cellStyle name="Normal 67 2 2 3 2" xfId="2132" xr:uid="{00000000-0005-0000-0000-0000753E0000}"/>
    <cellStyle name="Normal 67 2 2 3 2 2" xfId="4037" xr:uid="{00000000-0005-0000-0000-0000763E0000}"/>
    <cellStyle name="Normal 67 2 2 3 2 2 2" xfId="12204" xr:uid="{00000000-0005-0000-0000-0000773E0000}"/>
    <cellStyle name="Normal 67 2 2 3 2 2_5h_Finance" xfId="7707" xr:uid="{00000000-0005-0000-0000-0000783E0000}"/>
    <cellStyle name="Normal 67 2 2 3 2 3" xfId="10300" xr:uid="{00000000-0005-0000-0000-0000793E0000}"/>
    <cellStyle name="Normal 67 2 2 3 2 4" xfId="14326" xr:uid="{00000000-0005-0000-0000-00007A3E0000}"/>
    <cellStyle name="Normal 67 2 2 3 2 5" xfId="16165" xr:uid="{00000000-0005-0000-0000-00007B3E0000}"/>
    <cellStyle name="Normal 67 2 2 3 2 6" xfId="17916" xr:uid="{00000000-0005-0000-0000-00007C3E0000}"/>
    <cellStyle name="Normal 67 2 2 3 2 7" xfId="19820" xr:uid="{00000000-0005-0000-0000-00007D3E0000}"/>
    <cellStyle name="Normal 67 2 2 3 2_5h_Finance" xfId="7706" xr:uid="{00000000-0005-0000-0000-00007E3E0000}"/>
    <cellStyle name="Normal 67 2 2 3 3" xfId="3221" xr:uid="{00000000-0005-0000-0000-00007F3E0000}"/>
    <cellStyle name="Normal 67 2 2 3 3 2" xfId="11388" xr:uid="{00000000-0005-0000-0000-0000803E0000}"/>
    <cellStyle name="Normal 67 2 2 3 3_5h_Finance" xfId="7708" xr:uid="{00000000-0005-0000-0000-0000813E0000}"/>
    <cellStyle name="Normal 67 2 2 3 4" xfId="9484" xr:uid="{00000000-0005-0000-0000-0000823E0000}"/>
    <cellStyle name="Normal 67 2 2 3 5" xfId="13507" xr:uid="{00000000-0005-0000-0000-0000833E0000}"/>
    <cellStyle name="Normal 67 2 2 3 6" xfId="15345" xr:uid="{00000000-0005-0000-0000-0000843E0000}"/>
    <cellStyle name="Normal 67 2 2 3 7" xfId="17100" xr:uid="{00000000-0005-0000-0000-0000853E0000}"/>
    <cellStyle name="Normal 67 2 2 3 8" xfId="19004" xr:uid="{00000000-0005-0000-0000-0000863E0000}"/>
    <cellStyle name="Normal 67 2 2 3_5h_Finance" xfId="7705" xr:uid="{00000000-0005-0000-0000-0000873E0000}"/>
    <cellStyle name="Normal 67 2 2 4" xfId="1582" xr:uid="{00000000-0005-0000-0000-0000883E0000}"/>
    <cellStyle name="Normal 67 2 2 4 2" xfId="3493" xr:uid="{00000000-0005-0000-0000-0000893E0000}"/>
    <cellStyle name="Normal 67 2 2 4 2 2" xfId="11660" xr:uid="{00000000-0005-0000-0000-00008A3E0000}"/>
    <cellStyle name="Normal 67 2 2 4 2_5h_Finance" xfId="7710" xr:uid="{00000000-0005-0000-0000-00008B3E0000}"/>
    <cellStyle name="Normal 67 2 2 4 3" xfId="9756" xr:uid="{00000000-0005-0000-0000-00008C3E0000}"/>
    <cellStyle name="Normal 67 2 2 4 4" xfId="13779" xr:uid="{00000000-0005-0000-0000-00008D3E0000}"/>
    <cellStyle name="Normal 67 2 2 4 5" xfId="15617" xr:uid="{00000000-0005-0000-0000-00008E3E0000}"/>
    <cellStyle name="Normal 67 2 2 4 6" xfId="17372" xr:uid="{00000000-0005-0000-0000-00008F3E0000}"/>
    <cellStyle name="Normal 67 2 2 4 7" xfId="19276" xr:uid="{00000000-0005-0000-0000-0000903E0000}"/>
    <cellStyle name="Normal 67 2 2 4_5h_Finance" xfId="7709" xr:uid="{00000000-0005-0000-0000-0000913E0000}"/>
    <cellStyle name="Normal 67 2 2 5" xfId="2405" xr:uid="{00000000-0005-0000-0000-0000923E0000}"/>
    <cellStyle name="Normal 67 2 2 5 2" xfId="4309" xr:uid="{00000000-0005-0000-0000-0000933E0000}"/>
    <cellStyle name="Normal 67 2 2 5 2 2" xfId="12476" xr:uid="{00000000-0005-0000-0000-0000943E0000}"/>
    <cellStyle name="Normal 67 2 2 5 2_5h_Finance" xfId="7712" xr:uid="{00000000-0005-0000-0000-0000953E0000}"/>
    <cellStyle name="Normal 67 2 2 5 3" xfId="10572" xr:uid="{00000000-0005-0000-0000-0000963E0000}"/>
    <cellStyle name="Normal 67 2 2 5 4" xfId="14598" xr:uid="{00000000-0005-0000-0000-0000973E0000}"/>
    <cellStyle name="Normal 67 2 2 5 5" xfId="16438" xr:uid="{00000000-0005-0000-0000-0000983E0000}"/>
    <cellStyle name="Normal 67 2 2 5 6" xfId="18188" xr:uid="{00000000-0005-0000-0000-0000993E0000}"/>
    <cellStyle name="Normal 67 2 2 5 7" xfId="20092" xr:uid="{00000000-0005-0000-0000-00009A3E0000}"/>
    <cellStyle name="Normal 67 2 2 5_5h_Finance" xfId="7711" xr:uid="{00000000-0005-0000-0000-00009B3E0000}"/>
    <cellStyle name="Normal 67 2 2 6" xfId="2677" xr:uid="{00000000-0005-0000-0000-00009C3E0000}"/>
    <cellStyle name="Normal 67 2 2 6 2" xfId="10844" xr:uid="{00000000-0005-0000-0000-00009D3E0000}"/>
    <cellStyle name="Normal 67 2 2 6_5h_Finance" xfId="7713" xr:uid="{00000000-0005-0000-0000-00009E3E0000}"/>
    <cellStyle name="Normal 67 2 2 7" xfId="8940" xr:uid="{00000000-0005-0000-0000-00009F3E0000}"/>
    <cellStyle name="Normal 67 2 2 8" xfId="12897" xr:uid="{00000000-0005-0000-0000-0000A03E0000}"/>
    <cellStyle name="Normal 67 2 2 9" xfId="14783" xr:uid="{00000000-0005-0000-0000-0000A13E0000}"/>
    <cellStyle name="Normal 67 2 2_5h_Finance" xfId="7700" xr:uid="{00000000-0005-0000-0000-0000A23E0000}"/>
    <cellStyle name="Normal 67 2 3" xfId="902" xr:uid="{00000000-0005-0000-0000-0000A33E0000}"/>
    <cellStyle name="Normal 67 2 3 2" xfId="1724" xr:uid="{00000000-0005-0000-0000-0000A43E0000}"/>
    <cellStyle name="Normal 67 2 3 2 2" xfId="3629" xr:uid="{00000000-0005-0000-0000-0000A53E0000}"/>
    <cellStyle name="Normal 67 2 3 2 2 2" xfId="11796" xr:uid="{00000000-0005-0000-0000-0000A63E0000}"/>
    <cellStyle name="Normal 67 2 3 2 2_5h_Finance" xfId="7716" xr:uid="{00000000-0005-0000-0000-0000A73E0000}"/>
    <cellStyle name="Normal 67 2 3 2 3" xfId="9892" xr:uid="{00000000-0005-0000-0000-0000A83E0000}"/>
    <cellStyle name="Normal 67 2 3 2 4" xfId="13918" xr:uid="{00000000-0005-0000-0000-0000A93E0000}"/>
    <cellStyle name="Normal 67 2 3 2 5" xfId="15757" xr:uid="{00000000-0005-0000-0000-0000AA3E0000}"/>
    <cellStyle name="Normal 67 2 3 2 6" xfId="17508" xr:uid="{00000000-0005-0000-0000-0000AB3E0000}"/>
    <cellStyle name="Normal 67 2 3 2 7" xfId="19412" xr:uid="{00000000-0005-0000-0000-0000AC3E0000}"/>
    <cellStyle name="Normal 67 2 3 2_5h_Finance" xfId="7715" xr:uid="{00000000-0005-0000-0000-0000AD3E0000}"/>
    <cellStyle name="Normal 67 2 3 3" xfId="2813" xr:uid="{00000000-0005-0000-0000-0000AE3E0000}"/>
    <cellStyle name="Normal 67 2 3 3 2" xfId="10980" xr:uid="{00000000-0005-0000-0000-0000AF3E0000}"/>
    <cellStyle name="Normal 67 2 3 3_5h_Finance" xfId="7717" xr:uid="{00000000-0005-0000-0000-0000B03E0000}"/>
    <cellStyle name="Normal 67 2 3 4" xfId="9076" xr:uid="{00000000-0005-0000-0000-0000B13E0000}"/>
    <cellStyle name="Normal 67 2 3 5" xfId="13099" xr:uid="{00000000-0005-0000-0000-0000B23E0000}"/>
    <cellStyle name="Normal 67 2 3 6" xfId="14937" xr:uid="{00000000-0005-0000-0000-0000B33E0000}"/>
    <cellStyle name="Normal 67 2 3 7" xfId="16692" xr:uid="{00000000-0005-0000-0000-0000B43E0000}"/>
    <cellStyle name="Normal 67 2 3 8" xfId="18596" xr:uid="{00000000-0005-0000-0000-0000B53E0000}"/>
    <cellStyle name="Normal 67 2 3_5h_Finance" xfId="7714" xr:uid="{00000000-0005-0000-0000-0000B63E0000}"/>
    <cellStyle name="Normal 67 2 4" xfId="1174" xr:uid="{00000000-0005-0000-0000-0000B73E0000}"/>
    <cellStyle name="Normal 67 2 4 2" xfId="1996" xr:uid="{00000000-0005-0000-0000-0000B83E0000}"/>
    <cellStyle name="Normal 67 2 4 2 2" xfId="3901" xr:uid="{00000000-0005-0000-0000-0000B93E0000}"/>
    <cellStyle name="Normal 67 2 4 2 2 2" xfId="12068" xr:uid="{00000000-0005-0000-0000-0000BA3E0000}"/>
    <cellStyle name="Normal 67 2 4 2 2_5h_Finance" xfId="7720" xr:uid="{00000000-0005-0000-0000-0000BB3E0000}"/>
    <cellStyle name="Normal 67 2 4 2 3" xfId="10164" xr:uid="{00000000-0005-0000-0000-0000BC3E0000}"/>
    <cellStyle name="Normal 67 2 4 2 4" xfId="14190" xr:uid="{00000000-0005-0000-0000-0000BD3E0000}"/>
    <cellStyle name="Normal 67 2 4 2 5" xfId="16029" xr:uid="{00000000-0005-0000-0000-0000BE3E0000}"/>
    <cellStyle name="Normal 67 2 4 2 6" xfId="17780" xr:uid="{00000000-0005-0000-0000-0000BF3E0000}"/>
    <cellStyle name="Normal 67 2 4 2 7" xfId="19684" xr:uid="{00000000-0005-0000-0000-0000C03E0000}"/>
    <cellStyle name="Normal 67 2 4 2_5h_Finance" xfId="7719" xr:uid="{00000000-0005-0000-0000-0000C13E0000}"/>
    <cellStyle name="Normal 67 2 4 3" xfId="3085" xr:uid="{00000000-0005-0000-0000-0000C23E0000}"/>
    <cellStyle name="Normal 67 2 4 3 2" xfId="11252" xr:uid="{00000000-0005-0000-0000-0000C33E0000}"/>
    <cellStyle name="Normal 67 2 4 3_5h_Finance" xfId="7721" xr:uid="{00000000-0005-0000-0000-0000C43E0000}"/>
    <cellStyle name="Normal 67 2 4 4" xfId="9348" xr:uid="{00000000-0005-0000-0000-0000C53E0000}"/>
    <cellStyle name="Normal 67 2 4 5" xfId="13371" xr:uid="{00000000-0005-0000-0000-0000C63E0000}"/>
    <cellStyle name="Normal 67 2 4 6" xfId="15209" xr:uid="{00000000-0005-0000-0000-0000C73E0000}"/>
    <cellStyle name="Normal 67 2 4 7" xfId="16964" xr:uid="{00000000-0005-0000-0000-0000C83E0000}"/>
    <cellStyle name="Normal 67 2 4 8" xfId="18868" xr:uid="{00000000-0005-0000-0000-0000C93E0000}"/>
    <cellStyle name="Normal 67 2 4_5h_Finance" xfId="7718" xr:uid="{00000000-0005-0000-0000-0000CA3E0000}"/>
    <cellStyle name="Normal 67 2 5" xfId="1446" xr:uid="{00000000-0005-0000-0000-0000CB3E0000}"/>
    <cellStyle name="Normal 67 2 5 2" xfId="3357" xr:uid="{00000000-0005-0000-0000-0000CC3E0000}"/>
    <cellStyle name="Normal 67 2 5 2 2" xfId="11524" xr:uid="{00000000-0005-0000-0000-0000CD3E0000}"/>
    <cellStyle name="Normal 67 2 5 2_5h_Finance" xfId="7723" xr:uid="{00000000-0005-0000-0000-0000CE3E0000}"/>
    <cellStyle name="Normal 67 2 5 3" xfId="9620" xr:uid="{00000000-0005-0000-0000-0000CF3E0000}"/>
    <cellStyle name="Normal 67 2 5 4" xfId="13643" xr:uid="{00000000-0005-0000-0000-0000D03E0000}"/>
    <cellStyle name="Normal 67 2 5 5" xfId="15481" xr:uid="{00000000-0005-0000-0000-0000D13E0000}"/>
    <cellStyle name="Normal 67 2 5 6" xfId="17236" xr:uid="{00000000-0005-0000-0000-0000D23E0000}"/>
    <cellStyle name="Normal 67 2 5 7" xfId="19140" xr:uid="{00000000-0005-0000-0000-0000D33E0000}"/>
    <cellStyle name="Normal 67 2 5_5h_Finance" xfId="7722" xr:uid="{00000000-0005-0000-0000-0000D43E0000}"/>
    <cellStyle name="Normal 67 2 6" xfId="2269" xr:uid="{00000000-0005-0000-0000-0000D53E0000}"/>
    <cellStyle name="Normal 67 2 6 2" xfId="4173" xr:uid="{00000000-0005-0000-0000-0000D63E0000}"/>
    <cellStyle name="Normal 67 2 6 2 2" xfId="12340" xr:uid="{00000000-0005-0000-0000-0000D73E0000}"/>
    <cellStyle name="Normal 67 2 6 2_5h_Finance" xfId="7725" xr:uid="{00000000-0005-0000-0000-0000D83E0000}"/>
    <cellStyle name="Normal 67 2 6 3" xfId="10436" xr:uid="{00000000-0005-0000-0000-0000D93E0000}"/>
    <cellStyle name="Normal 67 2 6 4" xfId="14462" xr:uid="{00000000-0005-0000-0000-0000DA3E0000}"/>
    <cellStyle name="Normal 67 2 6 5" xfId="16302" xr:uid="{00000000-0005-0000-0000-0000DB3E0000}"/>
    <cellStyle name="Normal 67 2 6 6" xfId="18052" xr:uid="{00000000-0005-0000-0000-0000DC3E0000}"/>
    <cellStyle name="Normal 67 2 6 7" xfId="19956" xr:uid="{00000000-0005-0000-0000-0000DD3E0000}"/>
    <cellStyle name="Normal 67 2 6_5h_Finance" xfId="7724" xr:uid="{00000000-0005-0000-0000-0000DE3E0000}"/>
    <cellStyle name="Normal 67 2 7" xfId="553" xr:uid="{00000000-0005-0000-0000-0000DF3E0000}"/>
    <cellStyle name="Normal 67 2 7 2" xfId="8804" xr:uid="{00000000-0005-0000-0000-0000E03E0000}"/>
    <cellStyle name="Normal 67 2 7_5h_Finance" xfId="7726" xr:uid="{00000000-0005-0000-0000-0000E13E0000}"/>
    <cellStyle name="Normal 67 2 8" xfId="2541" xr:uid="{00000000-0005-0000-0000-0000E23E0000}"/>
    <cellStyle name="Normal 67 2 8 2" xfId="10708" xr:uid="{00000000-0005-0000-0000-0000E33E0000}"/>
    <cellStyle name="Normal 67 2 8_5h_Finance" xfId="7727" xr:uid="{00000000-0005-0000-0000-0000E43E0000}"/>
    <cellStyle name="Normal 67 2 9" xfId="4445" xr:uid="{00000000-0005-0000-0000-0000E53E0000}"/>
    <cellStyle name="Normal 67 2 9 2" xfId="12612" xr:uid="{00000000-0005-0000-0000-0000E63E0000}"/>
    <cellStyle name="Normal 67 2 9_5h_Finance" xfId="7728" xr:uid="{00000000-0005-0000-0000-0000E73E0000}"/>
    <cellStyle name="Normal 67 2_5h_Finance" xfId="7699" xr:uid="{00000000-0005-0000-0000-0000E83E0000}"/>
    <cellStyle name="Normal 67 3" xfId="210" xr:uid="{00000000-0005-0000-0000-0000E93E0000}"/>
    <cellStyle name="Normal 67 3 10" xfId="16488" xr:uid="{00000000-0005-0000-0000-0000EA3E0000}"/>
    <cellStyle name="Normal 67 3 11" xfId="18392" xr:uid="{00000000-0005-0000-0000-0000EB3E0000}"/>
    <cellStyle name="Normal 67 3 12" xfId="621" xr:uid="{00000000-0005-0000-0000-0000EC3E0000}"/>
    <cellStyle name="Normal 67 3 2" xfId="970" xr:uid="{00000000-0005-0000-0000-0000ED3E0000}"/>
    <cellStyle name="Normal 67 3 2 2" xfId="1792" xr:uid="{00000000-0005-0000-0000-0000EE3E0000}"/>
    <cellStyle name="Normal 67 3 2 2 2" xfId="3697" xr:uid="{00000000-0005-0000-0000-0000EF3E0000}"/>
    <cellStyle name="Normal 67 3 2 2 2 2" xfId="11864" xr:uid="{00000000-0005-0000-0000-0000F03E0000}"/>
    <cellStyle name="Normal 67 3 2 2 2_5h_Finance" xfId="7732" xr:uid="{00000000-0005-0000-0000-0000F13E0000}"/>
    <cellStyle name="Normal 67 3 2 2 3" xfId="9960" xr:uid="{00000000-0005-0000-0000-0000F23E0000}"/>
    <cellStyle name="Normal 67 3 2 2 4" xfId="13986" xr:uid="{00000000-0005-0000-0000-0000F33E0000}"/>
    <cellStyle name="Normal 67 3 2 2 5" xfId="15825" xr:uid="{00000000-0005-0000-0000-0000F43E0000}"/>
    <cellStyle name="Normal 67 3 2 2 6" xfId="17576" xr:uid="{00000000-0005-0000-0000-0000F53E0000}"/>
    <cellStyle name="Normal 67 3 2 2 7" xfId="19480" xr:uid="{00000000-0005-0000-0000-0000F63E0000}"/>
    <cellStyle name="Normal 67 3 2 2_5h_Finance" xfId="7731" xr:uid="{00000000-0005-0000-0000-0000F73E0000}"/>
    <cellStyle name="Normal 67 3 2 3" xfId="2881" xr:uid="{00000000-0005-0000-0000-0000F83E0000}"/>
    <cellStyle name="Normal 67 3 2 3 2" xfId="11048" xr:uid="{00000000-0005-0000-0000-0000F93E0000}"/>
    <cellStyle name="Normal 67 3 2 3_5h_Finance" xfId="7733" xr:uid="{00000000-0005-0000-0000-0000FA3E0000}"/>
    <cellStyle name="Normal 67 3 2 4" xfId="9144" xr:uid="{00000000-0005-0000-0000-0000FB3E0000}"/>
    <cellStyle name="Normal 67 3 2 5" xfId="13167" xr:uid="{00000000-0005-0000-0000-0000FC3E0000}"/>
    <cellStyle name="Normal 67 3 2 6" xfId="15005" xr:uid="{00000000-0005-0000-0000-0000FD3E0000}"/>
    <cellStyle name="Normal 67 3 2 7" xfId="16760" xr:uid="{00000000-0005-0000-0000-0000FE3E0000}"/>
    <cellStyle name="Normal 67 3 2 8" xfId="18664" xr:uid="{00000000-0005-0000-0000-0000FF3E0000}"/>
    <cellStyle name="Normal 67 3 2_5h_Finance" xfId="7730" xr:uid="{00000000-0005-0000-0000-0000003F0000}"/>
    <cellStyle name="Normal 67 3 3" xfId="1242" xr:uid="{00000000-0005-0000-0000-0000013F0000}"/>
    <cellStyle name="Normal 67 3 3 2" xfId="2064" xr:uid="{00000000-0005-0000-0000-0000023F0000}"/>
    <cellStyle name="Normal 67 3 3 2 2" xfId="3969" xr:uid="{00000000-0005-0000-0000-0000033F0000}"/>
    <cellStyle name="Normal 67 3 3 2 2 2" xfId="12136" xr:uid="{00000000-0005-0000-0000-0000043F0000}"/>
    <cellStyle name="Normal 67 3 3 2 2_5h_Finance" xfId="7736" xr:uid="{00000000-0005-0000-0000-0000053F0000}"/>
    <cellStyle name="Normal 67 3 3 2 3" xfId="10232" xr:uid="{00000000-0005-0000-0000-0000063F0000}"/>
    <cellStyle name="Normal 67 3 3 2 4" xfId="14258" xr:uid="{00000000-0005-0000-0000-0000073F0000}"/>
    <cellStyle name="Normal 67 3 3 2 5" xfId="16097" xr:uid="{00000000-0005-0000-0000-0000083F0000}"/>
    <cellStyle name="Normal 67 3 3 2 6" xfId="17848" xr:uid="{00000000-0005-0000-0000-0000093F0000}"/>
    <cellStyle name="Normal 67 3 3 2 7" xfId="19752" xr:uid="{00000000-0005-0000-0000-00000A3F0000}"/>
    <cellStyle name="Normal 67 3 3 2_5h_Finance" xfId="7735" xr:uid="{00000000-0005-0000-0000-00000B3F0000}"/>
    <cellStyle name="Normal 67 3 3 3" xfId="3153" xr:uid="{00000000-0005-0000-0000-00000C3F0000}"/>
    <cellStyle name="Normal 67 3 3 3 2" xfId="11320" xr:uid="{00000000-0005-0000-0000-00000D3F0000}"/>
    <cellStyle name="Normal 67 3 3 3_5h_Finance" xfId="7737" xr:uid="{00000000-0005-0000-0000-00000E3F0000}"/>
    <cellStyle name="Normal 67 3 3 4" xfId="9416" xr:uid="{00000000-0005-0000-0000-00000F3F0000}"/>
    <cellStyle name="Normal 67 3 3 5" xfId="13439" xr:uid="{00000000-0005-0000-0000-0000103F0000}"/>
    <cellStyle name="Normal 67 3 3 6" xfId="15277" xr:uid="{00000000-0005-0000-0000-0000113F0000}"/>
    <cellStyle name="Normal 67 3 3 7" xfId="17032" xr:uid="{00000000-0005-0000-0000-0000123F0000}"/>
    <cellStyle name="Normal 67 3 3 8" xfId="18936" xr:uid="{00000000-0005-0000-0000-0000133F0000}"/>
    <cellStyle name="Normal 67 3 3_5h_Finance" xfId="7734" xr:uid="{00000000-0005-0000-0000-0000143F0000}"/>
    <cellStyle name="Normal 67 3 4" xfId="1514" xr:uid="{00000000-0005-0000-0000-0000153F0000}"/>
    <cellStyle name="Normal 67 3 4 2" xfId="3425" xr:uid="{00000000-0005-0000-0000-0000163F0000}"/>
    <cellStyle name="Normal 67 3 4 2 2" xfId="11592" xr:uid="{00000000-0005-0000-0000-0000173F0000}"/>
    <cellStyle name="Normal 67 3 4 2_5h_Finance" xfId="7739" xr:uid="{00000000-0005-0000-0000-0000183F0000}"/>
    <cellStyle name="Normal 67 3 4 3" xfId="9688" xr:uid="{00000000-0005-0000-0000-0000193F0000}"/>
    <cellStyle name="Normal 67 3 4 4" xfId="13711" xr:uid="{00000000-0005-0000-0000-00001A3F0000}"/>
    <cellStyle name="Normal 67 3 4 5" xfId="15549" xr:uid="{00000000-0005-0000-0000-00001B3F0000}"/>
    <cellStyle name="Normal 67 3 4 6" xfId="17304" xr:uid="{00000000-0005-0000-0000-00001C3F0000}"/>
    <cellStyle name="Normal 67 3 4 7" xfId="19208" xr:uid="{00000000-0005-0000-0000-00001D3F0000}"/>
    <cellStyle name="Normal 67 3 4_5h_Finance" xfId="7738" xr:uid="{00000000-0005-0000-0000-00001E3F0000}"/>
    <cellStyle name="Normal 67 3 5" xfId="2337" xr:uid="{00000000-0005-0000-0000-00001F3F0000}"/>
    <cellStyle name="Normal 67 3 5 2" xfId="4241" xr:uid="{00000000-0005-0000-0000-0000203F0000}"/>
    <cellStyle name="Normal 67 3 5 2 2" xfId="12408" xr:uid="{00000000-0005-0000-0000-0000213F0000}"/>
    <cellStyle name="Normal 67 3 5 2_5h_Finance" xfId="7741" xr:uid="{00000000-0005-0000-0000-0000223F0000}"/>
    <cellStyle name="Normal 67 3 5 3" xfId="10504" xr:uid="{00000000-0005-0000-0000-0000233F0000}"/>
    <cellStyle name="Normal 67 3 5 4" xfId="14530" xr:uid="{00000000-0005-0000-0000-0000243F0000}"/>
    <cellStyle name="Normal 67 3 5 5" xfId="16370" xr:uid="{00000000-0005-0000-0000-0000253F0000}"/>
    <cellStyle name="Normal 67 3 5 6" xfId="18120" xr:uid="{00000000-0005-0000-0000-0000263F0000}"/>
    <cellStyle name="Normal 67 3 5 7" xfId="20024" xr:uid="{00000000-0005-0000-0000-0000273F0000}"/>
    <cellStyle name="Normal 67 3 5_5h_Finance" xfId="7740" xr:uid="{00000000-0005-0000-0000-0000283F0000}"/>
    <cellStyle name="Normal 67 3 6" xfId="2609" xr:uid="{00000000-0005-0000-0000-0000293F0000}"/>
    <cellStyle name="Normal 67 3 6 2" xfId="10776" xr:uid="{00000000-0005-0000-0000-00002A3F0000}"/>
    <cellStyle name="Normal 67 3 6_5h_Finance" xfId="7742" xr:uid="{00000000-0005-0000-0000-00002B3F0000}"/>
    <cellStyle name="Normal 67 3 7" xfId="8872" xr:uid="{00000000-0005-0000-0000-00002C3F0000}"/>
    <cellStyle name="Normal 67 3 8" xfId="12829" xr:uid="{00000000-0005-0000-0000-00002D3F0000}"/>
    <cellStyle name="Normal 67 3 9" xfId="14715" xr:uid="{00000000-0005-0000-0000-00002E3F0000}"/>
    <cellStyle name="Normal 67 3_5h_Finance" xfId="7729" xr:uid="{00000000-0005-0000-0000-00002F3F0000}"/>
    <cellStyle name="Normal 67 4" xfId="834" xr:uid="{00000000-0005-0000-0000-0000303F0000}"/>
    <cellStyle name="Normal 67 4 2" xfId="1656" xr:uid="{00000000-0005-0000-0000-0000313F0000}"/>
    <cellStyle name="Normal 67 4 2 2" xfId="3561" xr:uid="{00000000-0005-0000-0000-0000323F0000}"/>
    <cellStyle name="Normal 67 4 2 2 2" xfId="11728" xr:uid="{00000000-0005-0000-0000-0000333F0000}"/>
    <cellStyle name="Normal 67 4 2 2_5h_Finance" xfId="7745" xr:uid="{00000000-0005-0000-0000-0000343F0000}"/>
    <cellStyle name="Normal 67 4 2 3" xfId="9824" xr:uid="{00000000-0005-0000-0000-0000353F0000}"/>
    <cellStyle name="Normal 67 4 2 4" xfId="13850" xr:uid="{00000000-0005-0000-0000-0000363F0000}"/>
    <cellStyle name="Normal 67 4 2 5" xfId="15689" xr:uid="{00000000-0005-0000-0000-0000373F0000}"/>
    <cellStyle name="Normal 67 4 2 6" xfId="17440" xr:uid="{00000000-0005-0000-0000-0000383F0000}"/>
    <cellStyle name="Normal 67 4 2 7" xfId="19344" xr:uid="{00000000-0005-0000-0000-0000393F0000}"/>
    <cellStyle name="Normal 67 4 2_5h_Finance" xfId="7744" xr:uid="{00000000-0005-0000-0000-00003A3F0000}"/>
    <cellStyle name="Normal 67 4 3" xfId="2745" xr:uid="{00000000-0005-0000-0000-00003B3F0000}"/>
    <cellStyle name="Normal 67 4 3 2" xfId="10912" xr:uid="{00000000-0005-0000-0000-00003C3F0000}"/>
    <cellStyle name="Normal 67 4 3_5h_Finance" xfId="7746" xr:uid="{00000000-0005-0000-0000-00003D3F0000}"/>
    <cellStyle name="Normal 67 4 4" xfId="9008" xr:uid="{00000000-0005-0000-0000-00003E3F0000}"/>
    <cellStyle name="Normal 67 4 5" xfId="13031" xr:uid="{00000000-0005-0000-0000-00003F3F0000}"/>
    <cellStyle name="Normal 67 4 6" xfId="14869" xr:uid="{00000000-0005-0000-0000-0000403F0000}"/>
    <cellStyle name="Normal 67 4 7" xfId="16624" xr:uid="{00000000-0005-0000-0000-0000413F0000}"/>
    <cellStyle name="Normal 67 4 8" xfId="18528" xr:uid="{00000000-0005-0000-0000-0000423F0000}"/>
    <cellStyle name="Normal 67 4_5h_Finance" xfId="7743" xr:uid="{00000000-0005-0000-0000-0000433F0000}"/>
    <cellStyle name="Normal 67 5" xfId="1106" xr:uid="{00000000-0005-0000-0000-0000443F0000}"/>
    <cellStyle name="Normal 67 5 2" xfId="1928" xr:uid="{00000000-0005-0000-0000-0000453F0000}"/>
    <cellStyle name="Normal 67 5 2 2" xfId="3833" xr:uid="{00000000-0005-0000-0000-0000463F0000}"/>
    <cellStyle name="Normal 67 5 2 2 2" xfId="12000" xr:uid="{00000000-0005-0000-0000-0000473F0000}"/>
    <cellStyle name="Normal 67 5 2 2_5h_Finance" xfId="7749" xr:uid="{00000000-0005-0000-0000-0000483F0000}"/>
    <cellStyle name="Normal 67 5 2 3" xfId="10096" xr:uid="{00000000-0005-0000-0000-0000493F0000}"/>
    <cellStyle name="Normal 67 5 2 4" xfId="14122" xr:uid="{00000000-0005-0000-0000-00004A3F0000}"/>
    <cellStyle name="Normal 67 5 2 5" xfId="15961" xr:uid="{00000000-0005-0000-0000-00004B3F0000}"/>
    <cellStyle name="Normal 67 5 2 6" xfId="17712" xr:uid="{00000000-0005-0000-0000-00004C3F0000}"/>
    <cellStyle name="Normal 67 5 2 7" xfId="19616" xr:uid="{00000000-0005-0000-0000-00004D3F0000}"/>
    <cellStyle name="Normal 67 5 2_5h_Finance" xfId="7748" xr:uid="{00000000-0005-0000-0000-00004E3F0000}"/>
    <cellStyle name="Normal 67 5 3" xfId="3017" xr:uid="{00000000-0005-0000-0000-00004F3F0000}"/>
    <cellStyle name="Normal 67 5 3 2" xfId="11184" xr:uid="{00000000-0005-0000-0000-0000503F0000}"/>
    <cellStyle name="Normal 67 5 3_5h_Finance" xfId="7750" xr:uid="{00000000-0005-0000-0000-0000513F0000}"/>
    <cellStyle name="Normal 67 5 4" xfId="9280" xr:uid="{00000000-0005-0000-0000-0000523F0000}"/>
    <cellStyle name="Normal 67 5 5" xfId="13303" xr:uid="{00000000-0005-0000-0000-0000533F0000}"/>
    <cellStyle name="Normal 67 5 6" xfId="15141" xr:uid="{00000000-0005-0000-0000-0000543F0000}"/>
    <cellStyle name="Normal 67 5 7" xfId="16896" xr:uid="{00000000-0005-0000-0000-0000553F0000}"/>
    <cellStyle name="Normal 67 5 8" xfId="18800" xr:uid="{00000000-0005-0000-0000-0000563F0000}"/>
    <cellStyle name="Normal 67 5_5h_Finance" xfId="7747" xr:uid="{00000000-0005-0000-0000-0000573F0000}"/>
    <cellStyle name="Normal 67 6" xfId="1378" xr:uid="{00000000-0005-0000-0000-0000583F0000}"/>
    <cellStyle name="Normal 67 6 2" xfId="3289" xr:uid="{00000000-0005-0000-0000-0000593F0000}"/>
    <cellStyle name="Normal 67 6 2 2" xfId="11456" xr:uid="{00000000-0005-0000-0000-00005A3F0000}"/>
    <cellStyle name="Normal 67 6 2_5h_Finance" xfId="7752" xr:uid="{00000000-0005-0000-0000-00005B3F0000}"/>
    <cellStyle name="Normal 67 6 3" xfId="9552" xr:uid="{00000000-0005-0000-0000-00005C3F0000}"/>
    <cellStyle name="Normal 67 6 4" xfId="13575" xr:uid="{00000000-0005-0000-0000-00005D3F0000}"/>
    <cellStyle name="Normal 67 6 5" xfId="15413" xr:uid="{00000000-0005-0000-0000-00005E3F0000}"/>
    <cellStyle name="Normal 67 6 6" xfId="17168" xr:uid="{00000000-0005-0000-0000-00005F3F0000}"/>
    <cellStyle name="Normal 67 6 7" xfId="19072" xr:uid="{00000000-0005-0000-0000-0000603F0000}"/>
    <cellStyle name="Normal 67 6_5h_Finance" xfId="7751" xr:uid="{00000000-0005-0000-0000-0000613F0000}"/>
    <cellStyle name="Normal 67 7" xfId="2201" xr:uid="{00000000-0005-0000-0000-0000623F0000}"/>
    <cellStyle name="Normal 67 7 2" xfId="4105" xr:uid="{00000000-0005-0000-0000-0000633F0000}"/>
    <cellStyle name="Normal 67 7 2 2" xfId="12272" xr:uid="{00000000-0005-0000-0000-0000643F0000}"/>
    <cellStyle name="Normal 67 7 2_5h_Finance" xfId="7754" xr:uid="{00000000-0005-0000-0000-0000653F0000}"/>
    <cellStyle name="Normal 67 7 3" xfId="10368" xr:uid="{00000000-0005-0000-0000-0000663F0000}"/>
    <cellStyle name="Normal 67 7 4" xfId="14394" xr:uid="{00000000-0005-0000-0000-0000673F0000}"/>
    <cellStyle name="Normal 67 7 5" xfId="16234" xr:uid="{00000000-0005-0000-0000-0000683F0000}"/>
    <cellStyle name="Normal 67 7 6" xfId="17984" xr:uid="{00000000-0005-0000-0000-0000693F0000}"/>
    <cellStyle name="Normal 67 7 7" xfId="19888" xr:uid="{00000000-0005-0000-0000-00006A3F0000}"/>
    <cellStyle name="Normal 67 7_5h_Finance" xfId="7753" xr:uid="{00000000-0005-0000-0000-00006B3F0000}"/>
    <cellStyle name="Normal 67 8" xfId="485" xr:uid="{00000000-0005-0000-0000-00006C3F0000}"/>
    <cellStyle name="Normal 67 8 2" xfId="8736" xr:uid="{00000000-0005-0000-0000-00006D3F0000}"/>
    <cellStyle name="Normal 67 8_5h_Finance" xfId="7755" xr:uid="{00000000-0005-0000-0000-00006E3F0000}"/>
    <cellStyle name="Normal 67 9" xfId="2473" xr:uid="{00000000-0005-0000-0000-00006F3F0000}"/>
    <cellStyle name="Normal 67 9 2" xfId="10640" xr:uid="{00000000-0005-0000-0000-0000703F0000}"/>
    <cellStyle name="Normal 67 9_5h_Finance" xfId="7756" xr:uid="{00000000-0005-0000-0000-0000713F0000}"/>
    <cellStyle name="Normal 67_5h_Finance" xfId="7697" xr:uid="{00000000-0005-0000-0000-0000723F0000}"/>
    <cellStyle name="Normal 68" xfId="75" xr:uid="{00000000-0005-0000-0000-0000733F0000}"/>
    <cellStyle name="Normal 68 10" xfId="4378" xr:uid="{00000000-0005-0000-0000-0000743F0000}"/>
    <cellStyle name="Normal 68 10 2" xfId="12545" xr:uid="{00000000-0005-0000-0000-0000753F0000}"/>
    <cellStyle name="Normal 68 10_5h_Finance" xfId="7758" xr:uid="{00000000-0005-0000-0000-0000763F0000}"/>
    <cellStyle name="Normal 68 11" xfId="8601" xr:uid="{00000000-0005-0000-0000-0000773F0000}"/>
    <cellStyle name="Normal 68 12" xfId="12693" xr:uid="{00000000-0005-0000-0000-0000783F0000}"/>
    <cellStyle name="Normal 68 13" xfId="12643" xr:uid="{00000000-0005-0000-0000-0000793F0000}"/>
    <cellStyle name="Normal 68 14" xfId="12923" xr:uid="{00000000-0005-0000-0000-00007A3F0000}"/>
    <cellStyle name="Normal 68 15" xfId="18257" xr:uid="{00000000-0005-0000-0000-00007B3F0000}"/>
    <cellStyle name="Normal 68 16" xfId="347" xr:uid="{00000000-0005-0000-0000-00007C3F0000}"/>
    <cellStyle name="Normal 68 2" xfId="143" xr:uid="{00000000-0005-0000-0000-00007D3F0000}"/>
    <cellStyle name="Normal 68 2 10" xfId="8669" xr:uid="{00000000-0005-0000-0000-00007E3F0000}"/>
    <cellStyle name="Normal 68 2 11" xfId="12761" xr:uid="{00000000-0005-0000-0000-00007F3F0000}"/>
    <cellStyle name="Normal 68 2 12" xfId="18325" xr:uid="{00000000-0005-0000-0000-0000803F0000}"/>
    <cellStyle name="Normal 68 2 13" xfId="416" xr:uid="{00000000-0005-0000-0000-0000813F0000}"/>
    <cellStyle name="Normal 68 2 2" xfId="279" xr:uid="{00000000-0005-0000-0000-0000823F0000}"/>
    <cellStyle name="Normal 68 2 2 10" xfId="16557" xr:uid="{00000000-0005-0000-0000-0000833F0000}"/>
    <cellStyle name="Normal 68 2 2 11" xfId="18461" xr:uid="{00000000-0005-0000-0000-0000843F0000}"/>
    <cellStyle name="Normal 68 2 2 12" xfId="690" xr:uid="{00000000-0005-0000-0000-0000853F0000}"/>
    <cellStyle name="Normal 68 2 2 2" xfId="1039" xr:uid="{00000000-0005-0000-0000-0000863F0000}"/>
    <cellStyle name="Normal 68 2 2 2 2" xfId="1861" xr:uid="{00000000-0005-0000-0000-0000873F0000}"/>
    <cellStyle name="Normal 68 2 2 2 2 2" xfId="3766" xr:uid="{00000000-0005-0000-0000-0000883F0000}"/>
    <cellStyle name="Normal 68 2 2 2 2 2 2" xfId="11933" xr:uid="{00000000-0005-0000-0000-0000893F0000}"/>
    <cellStyle name="Normal 68 2 2 2 2 2_5h_Finance" xfId="7763" xr:uid="{00000000-0005-0000-0000-00008A3F0000}"/>
    <cellStyle name="Normal 68 2 2 2 2 3" xfId="10029" xr:uid="{00000000-0005-0000-0000-00008B3F0000}"/>
    <cellStyle name="Normal 68 2 2 2 2 4" xfId="14055" xr:uid="{00000000-0005-0000-0000-00008C3F0000}"/>
    <cellStyle name="Normal 68 2 2 2 2 5" xfId="15894" xr:uid="{00000000-0005-0000-0000-00008D3F0000}"/>
    <cellStyle name="Normal 68 2 2 2 2 6" xfId="17645" xr:uid="{00000000-0005-0000-0000-00008E3F0000}"/>
    <cellStyle name="Normal 68 2 2 2 2 7" xfId="19549" xr:uid="{00000000-0005-0000-0000-00008F3F0000}"/>
    <cellStyle name="Normal 68 2 2 2 2_5h_Finance" xfId="7762" xr:uid="{00000000-0005-0000-0000-0000903F0000}"/>
    <cellStyle name="Normal 68 2 2 2 3" xfId="2950" xr:uid="{00000000-0005-0000-0000-0000913F0000}"/>
    <cellStyle name="Normal 68 2 2 2 3 2" xfId="11117" xr:uid="{00000000-0005-0000-0000-0000923F0000}"/>
    <cellStyle name="Normal 68 2 2 2 3_5h_Finance" xfId="7764" xr:uid="{00000000-0005-0000-0000-0000933F0000}"/>
    <cellStyle name="Normal 68 2 2 2 4" xfId="9213" xr:uid="{00000000-0005-0000-0000-0000943F0000}"/>
    <cellStyle name="Normal 68 2 2 2 5" xfId="13236" xr:uid="{00000000-0005-0000-0000-0000953F0000}"/>
    <cellStyle name="Normal 68 2 2 2 6" xfId="15074" xr:uid="{00000000-0005-0000-0000-0000963F0000}"/>
    <cellStyle name="Normal 68 2 2 2 7" xfId="16829" xr:uid="{00000000-0005-0000-0000-0000973F0000}"/>
    <cellStyle name="Normal 68 2 2 2 8" xfId="18733" xr:uid="{00000000-0005-0000-0000-0000983F0000}"/>
    <cellStyle name="Normal 68 2 2 2_5h_Finance" xfId="7761" xr:uid="{00000000-0005-0000-0000-0000993F0000}"/>
    <cellStyle name="Normal 68 2 2 3" xfId="1311" xr:uid="{00000000-0005-0000-0000-00009A3F0000}"/>
    <cellStyle name="Normal 68 2 2 3 2" xfId="2133" xr:uid="{00000000-0005-0000-0000-00009B3F0000}"/>
    <cellStyle name="Normal 68 2 2 3 2 2" xfId="4038" xr:uid="{00000000-0005-0000-0000-00009C3F0000}"/>
    <cellStyle name="Normal 68 2 2 3 2 2 2" xfId="12205" xr:uid="{00000000-0005-0000-0000-00009D3F0000}"/>
    <cellStyle name="Normal 68 2 2 3 2 2_5h_Finance" xfId="7767" xr:uid="{00000000-0005-0000-0000-00009E3F0000}"/>
    <cellStyle name="Normal 68 2 2 3 2 3" xfId="10301" xr:uid="{00000000-0005-0000-0000-00009F3F0000}"/>
    <cellStyle name="Normal 68 2 2 3 2 4" xfId="14327" xr:uid="{00000000-0005-0000-0000-0000A03F0000}"/>
    <cellStyle name="Normal 68 2 2 3 2 5" xfId="16166" xr:uid="{00000000-0005-0000-0000-0000A13F0000}"/>
    <cellStyle name="Normal 68 2 2 3 2 6" xfId="17917" xr:uid="{00000000-0005-0000-0000-0000A23F0000}"/>
    <cellStyle name="Normal 68 2 2 3 2 7" xfId="19821" xr:uid="{00000000-0005-0000-0000-0000A33F0000}"/>
    <cellStyle name="Normal 68 2 2 3 2_5h_Finance" xfId="7766" xr:uid="{00000000-0005-0000-0000-0000A43F0000}"/>
    <cellStyle name="Normal 68 2 2 3 3" xfId="3222" xr:uid="{00000000-0005-0000-0000-0000A53F0000}"/>
    <cellStyle name="Normal 68 2 2 3 3 2" xfId="11389" xr:uid="{00000000-0005-0000-0000-0000A63F0000}"/>
    <cellStyle name="Normal 68 2 2 3 3_5h_Finance" xfId="7768" xr:uid="{00000000-0005-0000-0000-0000A73F0000}"/>
    <cellStyle name="Normal 68 2 2 3 4" xfId="9485" xr:uid="{00000000-0005-0000-0000-0000A83F0000}"/>
    <cellStyle name="Normal 68 2 2 3 5" xfId="13508" xr:uid="{00000000-0005-0000-0000-0000A93F0000}"/>
    <cellStyle name="Normal 68 2 2 3 6" xfId="15346" xr:uid="{00000000-0005-0000-0000-0000AA3F0000}"/>
    <cellStyle name="Normal 68 2 2 3 7" xfId="17101" xr:uid="{00000000-0005-0000-0000-0000AB3F0000}"/>
    <cellStyle name="Normal 68 2 2 3 8" xfId="19005" xr:uid="{00000000-0005-0000-0000-0000AC3F0000}"/>
    <cellStyle name="Normal 68 2 2 3_5h_Finance" xfId="7765" xr:uid="{00000000-0005-0000-0000-0000AD3F0000}"/>
    <cellStyle name="Normal 68 2 2 4" xfId="1583" xr:uid="{00000000-0005-0000-0000-0000AE3F0000}"/>
    <cellStyle name="Normal 68 2 2 4 2" xfId="3494" xr:uid="{00000000-0005-0000-0000-0000AF3F0000}"/>
    <cellStyle name="Normal 68 2 2 4 2 2" xfId="11661" xr:uid="{00000000-0005-0000-0000-0000B03F0000}"/>
    <cellStyle name="Normal 68 2 2 4 2_5h_Finance" xfId="7770" xr:uid="{00000000-0005-0000-0000-0000B13F0000}"/>
    <cellStyle name="Normal 68 2 2 4 3" xfId="9757" xr:uid="{00000000-0005-0000-0000-0000B23F0000}"/>
    <cellStyle name="Normal 68 2 2 4 4" xfId="13780" xr:uid="{00000000-0005-0000-0000-0000B33F0000}"/>
    <cellStyle name="Normal 68 2 2 4 5" xfId="15618" xr:uid="{00000000-0005-0000-0000-0000B43F0000}"/>
    <cellStyle name="Normal 68 2 2 4 6" xfId="17373" xr:uid="{00000000-0005-0000-0000-0000B53F0000}"/>
    <cellStyle name="Normal 68 2 2 4 7" xfId="19277" xr:uid="{00000000-0005-0000-0000-0000B63F0000}"/>
    <cellStyle name="Normal 68 2 2 4_5h_Finance" xfId="7769" xr:uid="{00000000-0005-0000-0000-0000B73F0000}"/>
    <cellStyle name="Normal 68 2 2 5" xfId="2406" xr:uid="{00000000-0005-0000-0000-0000B83F0000}"/>
    <cellStyle name="Normal 68 2 2 5 2" xfId="4310" xr:uid="{00000000-0005-0000-0000-0000B93F0000}"/>
    <cellStyle name="Normal 68 2 2 5 2 2" xfId="12477" xr:uid="{00000000-0005-0000-0000-0000BA3F0000}"/>
    <cellStyle name="Normal 68 2 2 5 2_5h_Finance" xfId="7772" xr:uid="{00000000-0005-0000-0000-0000BB3F0000}"/>
    <cellStyle name="Normal 68 2 2 5 3" xfId="10573" xr:uid="{00000000-0005-0000-0000-0000BC3F0000}"/>
    <cellStyle name="Normal 68 2 2 5 4" xfId="14599" xr:uid="{00000000-0005-0000-0000-0000BD3F0000}"/>
    <cellStyle name="Normal 68 2 2 5 5" xfId="16439" xr:uid="{00000000-0005-0000-0000-0000BE3F0000}"/>
    <cellStyle name="Normal 68 2 2 5 6" xfId="18189" xr:uid="{00000000-0005-0000-0000-0000BF3F0000}"/>
    <cellStyle name="Normal 68 2 2 5 7" xfId="20093" xr:uid="{00000000-0005-0000-0000-0000C03F0000}"/>
    <cellStyle name="Normal 68 2 2 5_5h_Finance" xfId="7771" xr:uid="{00000000-0005-0000-0000-0000C13F0000}"/>
    <cellStyle name="Normal 68 2 2 6" xfId="2678" xr:uid="{00000000-0005-0000-0000-0000C23F0000}"/>
    <cellStyle name="Normal 68 2 2 6 2" xfId="10845" xr:uid="{00000000-0005-0000-0000-0000C33F0000}"/>
    <cellStyle name="Normal 68 2 2 6_5h_Finance" xfId="7773" xr:uid="{00000000-0005-0000-0000-0000C43F0000}"/>
    <cellStyle name="Normal 68 2 2 7" xfId="8941" xr:uid="{00000000-0005-0000-0000-0000C53F0000}"/>
    <cellStyle name="Normal 68 2 2 8" xfId="12898" xr:uid="{00000000-0005-0000-0000-0000C63F0000}"/>
    <cellStyle name="Normal 68 2 2 9" xfId="14784" xr:uid="{00000000-0005-0000-0000-0000C73F0000}"/>
    <cellStyle name="Normal 68 2 2_5h_Finance" xfId="7760" xr:uid="{00000000-0005-0000-0000-0000C83F0000}"/>
    <cellStyle name="Normal 68 2 3" xfId="903" xr:uid="{00000000-0005-0000-0000-0000C93F0000}"/>
    <cellStyle name="Normal 68 2 3 2" xfId="1725" xr:uid="{00000000-0005-0000-0000-0000CA3F0000}"/>
    <cellStyle name="Normal 68 2 3 2 2" xfId="3630" xr:uid="{00000000-0005-0000-0000-0000CB3F0000}"/>
    <cellStyle name="Normal 68 2 3 2 2 2" xfId="11797" xr:uid="{00000000-0005-0000-0000-0000CC3F0000}"/>
    <cellStyle name="Normal 68 2 3 2 2_5h_Finance" xfId="7776" xr:uid="{00000000-0005-0000-0000-0000CD3F0000}"/>
    <cellStyle name="Normal 68 2 3 2 3" xfId="9893" xr:uid="{00000000-0005-0000-0000-0000CE3F0000}"/>
    <cellStyle name="Normal 68 2 3 2 4" xfId="13919" xr:uid="{00000000-0005-0000-0000-0000CF3F0000}"/>
    <cellStyle name="Normal 68 2 3 2 5" xfId="15758" xr:uid="{00000000-0005-0000-0000-0000D03F0000}"/>
    <cellStyle name="Normal 68 2 3 2 6" xfId="17509" xr:uid="{00000000-0005-0000-0000-0000D13F0000}"/>
    <cellStyle name="Normal 68 2 3 2 7" xfId="19413" xr:uid="{00000000-0005-0000-0000-0000D23F0000}"/>
    <cellStyle name="Normal 68 2 3 2_5h_Finance" xfId="7775" xr:uid="{00000000-0005-0000-0000-0000D33F0000}"/>
    <cellStyle name="Normal 68 2 3 3" xfId="2814" xr:uid="{00000000-0005-0000-0000-0000D43F0000}"/>
    <cellStyle name="Normal 68 2 3 3 2" xfId="10981" xr:uid="{00000000-0005-0000-0000-0000D53F0000}"/>
    <cellStyle name="Normal 68 2 3 3_5h_Finance" xfId="7777" xr:uid="{00000000-0005-0000-0000-0000D63F0000}"/>
    <cellStyle name="Normal 68 2 3 4" xfId="9077" xr:uid="{00000000-0005-0000-0000-0000D73F0000}"/>
    <cellStyle name="Normal 68 2 3 5" xfId="13100" xr:uid="{00000000-0005-0000-0000-0000D83F0000}"/>
    <cellStyle name="Normal 68 2 3 6" xfId="14938" xr:uid="{00000000-0005-0000-0000-0000D93F0000}"/>
    <cellStyle name="Normal 68 2 3 7" xfId="16693" xr:uid="{00000000-0005-0000-0000-0000DA3F0000}"/>
    <cellStyle name="Normal 68 2 3 8" xfId="18597" xr:uid="{00000000-0005-0000-0000-0000DB3F0000}"/>
    <cellStyle name="Normal 68 2 3_5h_Finance" xfId="7774" xr:uid="{00000000-0005-0000-0000-0000DC3F0000}"/>
    <cellStyle name="Normal 68 2 4" xfId="1175" xr:uid="{00000000-0005-0000-0000-0000DD3F0000}"/>
    <cellStyle name="Normal 68 2 4 2" xfId="1997" xr:uid="{00000000-0005-0000-0000-0000DE3F0000}"/>
    <cellStyle name="Normal 68 2 4 2 2" xfId="3902" xr:uid="{00000000-0005-0000-0000-0000DF3F0000}"/>
    <cellStyle name="Normal 68 2 4 2 2 2" xfId="12069" xr:uid="{00000000-0005-0000-0000-0000E03F0000}"/>
    <cellStyle name="Normal 68 2 4 2 2_5h_Finance" xfId="7780" xr:uid="{00000000-0005-0000-0000-0000E13F0000}"/>
    <cellStyle name="Normal 68 2 4 2 3" xfId="10165" xr:uid="{00000000-0005-0000-0000-0000E23F0000}"/>
    <cellStyle name="Normal 68 2 4 2 4" xfId="14191" xr:uid="{00000000-0005-0000-0000-0000E33F0000}"/>
    <cellStyle name="Normal 68 2 4 2 5" xfId="16030" xr:uid="{00000000-0005-0000-0000-0000E43F0000}"/>
    <cellStyle name="Normal 68 2 4 2 6" xfId="17781" xr:uid="{00000000-0005-0000-0000-0000E53F0000}"/>
    <cellStyle name="Normal 68 2 4 2 7" xfId="19685" xr:uid="{00000000-0005-0000-0000-0000E63F0000}"/>
    <cellStyle name="Normal 68 2 4 2_5h_Finance" xfId="7779" xr:uid="{00000000-0005-0000-0000-0000E73F0000}"/>
    <cellStyle name="Normal 68 2 4 3" xfId="3086" xr:uid="{00000000-0005-0000-0000-0000E83F0000}"/>
    <cellStyle name="Normal 68 2 4 3 2" xfId="11253" xr:uid="{00000000-0005-0000-0000-0000E93F0000}"/>
    <cellStyle name="Normal 68 2 4 3_5h_Finance" xfId="7781" xr:uid="{00000000-0005-0000-0000-0000EA3F0000}"/>
    <cellStyle name="Normal 68 2 4 4" xfId="9349" xr:uid="{00000000-0005-0000-0000-0000EB3F0000}"/>
    <cellStyle name="Normal 68 2 4 5" xfId="13372" xr:uid="{00000000-0005-0000-0000-0000EC3F0000}"/>
    <cellStyle name="Normal 68 2 4 6" xfId="15210" xr:uid="{00000000-0005-0000-0000-0000ED3F0000}"/>
    <cellStyle name="Normal 68 2 4 7" xfId="16965" xr:uid="{00000000-0005-0000-0000-0000EE3F0000}"/>
    <cellStyle name="Normal 68 2 4 8" xfId="18869" xr:uid="{00000000-0005-0000-0000-0000EF3F0000}"/>
    <cellStyle name="Normal 68 2 4_5h_Finance" xfId="7778" xr:uid="{00000000-0005-0000-0000-0000F03F0000}"/>
    <cellStyle name="Normal 68 2 5" xfId="1447" xr:uid="{00000000-0005-0000-0000-0000F13F0000}"/>
    <cellStyle name="Normal 68 2 5 2" xfId="3358" xr:uid="{00000000-0005-0000-0000-0000F23F0000}"/>
    <cellStyle name="Normal 68 2 5 2 2" xfId="11525" xr:uid="{00000000-0005-0000-0000-0000F33F0000}"/>
    <cellStyle name="Normal 68 2 5 2_5h_Finance" xfId="7783" xr:uid="{00000000-0005-0000-0000-0000F43F0000}"/>
    <cellStyle name="Normal 68 2 5 3" xfId="9621" xr:uid="{00000000-0005-0000-0000-0000F53F0000}"/>
    <cellStyle name="Normal 68 2 5 4" xfId="13644" xr:uid="{00000000-0005-0000-0000-0000F63F0000}"/>
    <cellStyle name="Normal 68 2 5 5" xfId="15482" xr:uid="{00000000-0005-0000-0000-0000F73F0000}"/>
    <cellStyle name="Normal 68 2 5 6" xfId="17237" xr:uid="{00000000-0005-0000-0000-0000F83F0000}"/>
    <cellStyle name="Normal 68 2 5 7" xfId="19141" xr:uid="{00000000-0005-0000-0000-0000F93F0000}"/>
    <cellStyle name="Normal 68 2 5_5h_Finance" xfId="7782" xr:uid="{00000000-0005-0000-0000-0000FA3F0000}"/>
    <cellStyle name="Normal 68 2 6" xfId="2270" xr:uid="{00000000-0005-0000-0000-0000FB3F0000}"/>
    <cellStyle name="Normal 68 2 6 2" xfId="4174" xr:uid="{00000000-0005-0000-0000-0000FC3F0000}"/>
    <cellStyle name="Normal 68 2 6 2 2" xfId="12341" xr:uid="{00000000-0005-0000-0000-0000FD3F0000}"/>
    <cellStyle name="Normal 68 2 6 2_5h_Finance" xfId="7785" xr:uid="{00000000-0005-0000-0000-0000FE3F0000}"/>
    <cellStyle name="Normal 68 2 6 3" xfId="10437" xr:uid="{00000000-0005-0000-0000-0000FF3F0000}"/>
    <cellStyle name="Normal 68 2 6 4" xfId="14463" xr:uid="{00000000-0005-0000-0000-000000400000}"/>
    <cellStyle name="Normal 68 2 6 5" xfId="16303" xr:uid="{00000000-0005-0000-0000-000001400000}"/>
    <cellStyle name="Normal 68 2 6 6" xfId="18053" xr:uid="{00000000-0005-0000-0000-000002400000}"/>
    <cellStyle name="Normal 68 2 6 7" xfId="19957" xr:uid="{00000000-0005-0000-0000-000003400000}"/>
    <cellStyle name="Normal 68 2 6_5h_Finance" xfId="7784" xr:uid="{00000000-0005-0000-0000-000004400000}"/>
    <cellStyle name="Normal 68 2 7" xfId="554" xr:uid="{00000000-0005-0000-0000-000005400000}"/>
    <cellStyle name="Normal 68 2 7 2" xfId="8805" xr:uid="{00000000-0005-0000-0000-000006400000}"/>
    <cellStyle name="Normal 68 2 7_5h_Finance" xfId="7786" xr:uid="{00000000-0005-0000-0000-000007400000}"/>
    <cellStyle name="Normal 68 2 8" xfId="2542" xr:uid="{00000000-0005-0000-0000-000008400000}"/>
    <cellStyle name="Normal 68 2 8 2" xfId="10709" xr:uid="{00000000-0005-0000-0000-000009400000}"/>
    <cellStyle name="Normal 68 2 8_5h_Finance" xfId="7787" xr:uid="{00000000-0005-0000-0000-00000A400000}"/>
    <cellStyle name="Normal 68 2 9" xfId="4446" xr:uid="{00000000-0005-0000-0000-00000B400000}"/>
    <cellStyle name="Normal 68 2 9 2" xfId="12613" xr:uid="{00000000-0005-0000-0000-00000C400000}"/>
    <cellStyle name="Normal 68 2 9_5h_Finance" xfId="7788" xr:uid="{00000000-0005-0000-0000-00000D400000}"/>
    <cellStyle name="Normal 68 2_5h_Finance" xfId="7759" xr:uid="{00000000-0005-0000-0000-00000E400000}"/>
    <cellStyle name="Normal 68 3" xfId="211" xr:uid="{00000000-0005-0000-0000-00000F400000}"/>
    <cellStyle name="Normal 68 3 10" xfId="16489" xr:uid="{00000000-0005-0000-0000-000010400000}"/>
    <cellStyle name="Normal 68 3 11" xfId="18393" xr:uid="{00000000-0005-0000-0000-000011400000}"/>
    <cellStyle name="Normal 68 3 12" xfId="622" xr:uid="{00000000-0005-0000-0000-000012400000}"/>
    <cellStyle name="Normal 68 3 2" xfId="971" xr:uid="{00000000-0005-0000-0000-000013400000}"/>
    <cellStyle name="Normal 68 3 2 2" xfId="1793" xr:uid="{00000000-0005-0000-0000-000014400000}"/>
    <cellStyle name="Normal 68 3 2 2 2" xfId="3698" xr:uid="{00000000-0005-0000-0000-000015400000}"/>
    <cellStyle name="Normal 68 3 2 2 2 2" xfId="11865" xr:uid="{00000000-0005-0000-0000-000016400000}"/>
    <cellStyle name="Normal 68 3 2 2 2_5h_Finance" xfId="7792" xr:uid="{00000000-0005-0000-0000-000017400000}"/>
    <cellStyle name="Normal 68 3 2 2 3" xfId="9961" xr:uid="{00000000-0005-0000-0000-000018400000}"/>
    <cellStyle name="Normal 68 3 2 2 4" xfId="13987" xr:uid="{00000000-0005-0000-0000-000019400000}"/>
    <cellStyle name="Normal 68 3 2 2 5" xfId="15826" xr:uid="{00000000-0005-0000-0000-00001A400000}"/>
    <cellStyle name="Normal 68 3 2 2 6" xfId="17577" xr:uid="{00000000-0005-0000-0000-00001B400000}"/>
    <cellStyle name="Normal 68 3 2 2 7" xfId="19481" xr:uid="{00000000-0005-0000-0000-00001C400000}"/>
    <cellStyle name="Normal 68 3 2 2_5h_Finance" xfId="7791" xr:uid="{00000000-0005-0000-0000-00001D400000}"/>
    <cellStyle name="Normal 68 3 2 3" xfId="2882" xr:uid="{00000000-0005-0000-0000-00001E400000}"/>
    <cellStyle name="Normal 68 3 2 3 2" xfId="11049" xr:uid="{00000000-0005-0000-0000-00001F400000}"/>
    <cellStyle name="Normal 68 3 2 3_5h_Finance" xfId="7793" xr:uid="{00000000-0005-0000-0000-000020400000}"/>
    <cellStyle name="Normal 68 3 2 4" xfId="9145" xr:uid="{00000000-0005-0000-0000-000021400000}"/>
    <cellStyle name="Normal 68 3 2 5" xfId="13168" xr:uid="{00000000-0005-0000-0000-000022400000}"/>
    <cellStyle name="Normal 68 3 2 6" xfId="15006" xr:uid="{00000000-0005-0000-0000-000023400000}"/>
    <cellStyle name="Normal 68 3 2 7" xfId="16761" xr:uid="{00000000-0005-0000-0000-000024400000}"/>
    <cellStyle name="Normal 68 3 2 8" xfId="18665" xr:uid="{00000000-0005-0000-0000-000025400000}"/>
    <cellStyle name="Normal 68 3 2_5h_Finance" xfId="7790" xr:uid="{00000000-0005-0000-0000-000026400000}"/>
    <cellStyle name="Normal 68 3 3" xfId="1243" xr:uid="{00000000-0005-0000-0000-000027400000}"/>
    <cellStyle name="Normal 68 3 3 2" xfId="2065" xr:uid="{00000000-0005-0000-0000-000028400000}"/>
    <cellStyle name="Normal 68 3 3 2 2" xfId="3970" xr:uid="{00000000-0005-0000-0000-000029400000}"/>
    <cellStyle name="Normal 68 3 3 2 2 2" xfId="12137" xr:uid="{00000000-0005-0000-0000-00002A400000}"/>
    <cellStyle name="Normal 68 3 3 2 2_5h_Finance" xfId="7796" xr:uid="{00000000-0005-0000-0000-00002B400000}"/>
    <cellStyle name="Normal 68 3 3 2 3" xfId="10233" xr:uid="{00000000-0005-0000-0000-00002C400000}"/>
    <cellStyle name="Normal 68 3 3 2 4" xfId="14259" xr:uid="{00000000-0005-0000-0000-00002D400000}"/>
    <cellStyle name="Normal 68 3 3 2 5" xfId="16098" xr:uid="{00000000-0005-0000-0000-00002E400000}"/>
    <cellStyle name="Normal 68 3 3 2 6" xfId="17849" xr:uid="{00000000-0005-0000-0000-00002F400000}"/>
    <cellStyle name="Normal 68 3 3 2 7" xfId="19753" xr:uid="{00000000-0005-0000-0000-000030400000}"/>
    <cellStyle name="Normal 68 3 3 2_5h_Finance" xfId="7795" xr:uid="{00000000-0005-0000-0000-000031400000}"/>
    <cellStyle name="Normal 68 3 3 3" xfId="3154" xr:uid="{00000000-0005-0000-0000-000032400000}"/>
    <cellStyle name="Normal 68 3 3 3 2" xfId="11321" xr:uid="{00000000-0005-0000-0000-000033400000}"/>
    <cellStyle name="Normal 68 3 3 3_5h_Finance" xfId="7797" xr:uid="{00000000-0005-0000-0000-000034400000}"/>
    <cellStyle name="Normal 68 3 3 4" xfId="9417" xr:uid="{00000000-0005-0000-0000-000035400000}"/>
    <cellStyle name="Normal 68 3 3 5" xfId="13440" xr:uid="{00000000-0005-0000-0000-000036400000}"/>
    <cellStyle name="Normal 68 3 3 6" xfId="15278" xr:uid="{00000000-0005-0000-0000-000037400000}"/>
    <cellStyle name="Normal 68 3 3 7" xfId="17033" xr:uid="{00000000-0005-0000-0000-000038400000}"/>
    <cellStyle name="Normal 68 3 3 8" xfId="18937" xr:uid="{00000000-0005-0000-0000-000039400000}"/>
    <cellStyle name="Normal 68 3 3_5h_Finance" xfId="7794" xr:uid="{00000000-0005-0000-0000-00003A400000}"/>
    <cellStyle name="Normal 68 3 4" xfId="1515" xr:uid="{00000000-0005-0000-0000-00003B400000}"/>
    <cellStyle name="Normal 68 3 4 2" xfId="3426" xr:uid="{00000000-0005-0000-0000-00003C400000}"/>
    <cellStyle name="Normal 68 3 4 2 2" xfId="11593" xr:uid="{00000000-0005-0000-0000-00003D400000}"/>
    <cellStyle name="Normal 68 3 4 2_5h_Finance" xfId="7799" xr:uid="{00000000-0005-0000-0000-00003E400000}"/>
    <cellStyle name="Normal 68 3 4 3" xfId="9689" xr:uid="{00000000-0005-0000-0000-00003F400000}"/>
    <cellStyle name="Normal 68 3 4 4" xfId="13712" xr:uid="{00000000-0005-0000-0000-000040400000}"/>
    <cellStyle name="Normal 68 3 4 5" xfId="15550" xr:uid="{00000000-0005-0000-0000-000041400000}"/>
    <cellStyle name="Normal 68 3 4 6" xfId="17305" xr:uid="{00000000-0005-0000-0000-000042400000}"/>
    <cellStyle name="Normal 68 3 4 7" xfId="19209" xr:uid="{00000000-0005-0000-0000-000043400000}"/>
    <cellStyle name="Normal 68 3 4_5h_Finance" xfId="7798" xr:uid="{00000000-0005-0000-0000-000044400000}"/>
    <cellStyle name="Normal 68 3 5" xfId="2338" xr:uid="{00000000-0005-0000-0000-000045400000}"/>
    <cellStyle name="Normal 68 3 5 2" xfId="4242" xr:uid="{00000000-0005-0000-0000-000046400000}"/>
    <cellStyle name="Normal 68 3 5 2 2" xfId="12409" xr:uid="{00000000-0005-0000-0000-000047400000}"/>
    <cellStyle name="Normal 68 3 5 2_5h_Finance" xfId="7801" xr:uid="{00000000-0005-0000-0000-000048400000}"/>
    <cellStyle name="Normal 68 3 5 3" xfId="10505" xr:uid="{00000000-0005-0000-0000-000049400000}"/>
    <cellStyle name="Normal 68 3 5 4" xfId="14531" xr:uid="{00000000-0005-0000-0000-00004A400000}"/>
    <cellStyle name="Normal 68 3 5 5" xfId="16371" xr:uid="{00000000-0005-0000-0000-00004B400000}"/>
    <cellStyle name="Normal 68 3 5 6" xfId="18121" xr:uid="{00000000-0005-0000-0000-00004C400000}"/>
    <cellStyle name="Normal 68 3 5 7" xfId="20025" xr:uid="{00000000-0005-0000-0000-00004D400000}"/>
    <cellStyle name="Normal 68 3 5_5h_Finance" xfId="7800" xr:uid="{00000000-0005-0000-0000-00004E400000}"/>
    <cellStyle name="Normal 68 3 6" xfId="2610" xr:uid="{00000000-0005-0000-0000-00004F400000}"/>
    <cellStyle name="Normal 68 3 6 2" xfId="10777" xr:uid="{00000000-0005-0000-0000-000050400000}"/>
    <cellStyle name="Normal 68 3 6_5h_Finance" xfId="7802" xr:uid="{00000000-0005-0000-0000-000051400000}"/>
    <cellStyle name="Normal 68 3 7" xfId="8873" xr:uid="{00000000-0005-0000-0000-000052400000}"/>
    <cellStyle name="Normal 68 3 8" xfId="12830" xr:uid="{00000000-0005-0000-0000-000053400000}"/>
    <cellStyle name="Normal 68 3 9" xfId="14716" xr:uid="{00000000-0005-0000-0000-000054400000}"/>
    <cellStyle name="Normal 68 3_5h_Finance" xfId="7789" xr:uid="{00000000-0005-0000-0000-000055400000}"/>
    <cellStyle name="Normal 68 4" xfId="835" xr:uid="{00000000-0005-0000-0000-000056400000}"/>
    <cellStyle name="Normal 68 4 2" xfId="1657" xr:uid="{00000000-0005-0000-0000-000057400000}"/>
    <cellStyle name="Normal 68 4 2 2" xfId="3562" xr:uid="{00000000-0005-0000-0000-000058400000}"/>
    <cellStyle name="Normal 68 4 2 2 2" xfId="11729" xr:uid="{00000000-0005-0000-0000-000059400000}"/>
    <cellStyle name="Normal 68 4 2 2_5h_Finance" xfId="7805" xr:uid="{00000000-0005-0000-0000-00005A400000}"/>
    <cellStyle name="Normal 68 4 2 3" xfId="9825" xr:uid="{00000000-0005-0000-0000-00005B400000}"/>
    <cellStyle name="Normal 68 4 2 4" xfId="13851" xr:uid="{00000000-0005-0000-0000-00005C400000}"/>
    <cellStyle name="Normal 68 4 2 5" xfId="15690" xr:uid="{00000000-0005-0000-0000-00005D400000}"/>
    <cellStyle name="Normal 68 4 2 6" xfId="17441" xr:uid="{00000000-0005-0000-0000-00005E400000}"/>
    <cellStyle name="Normal 68 4 2 7" xfId="19345" xr:uid="{00000000-0005-0000-0000-00005F400000}"/>
    <cellStyle name="Normal 68 4 2_5h_Finance" xfId="7804" xr:uid="{00000000-0005-0000-0000-000060400000}"/>
    <cellStyle name="Normal 68 4 3" xfId="2746" xr:uid="{00000000-0005-0000-0000-000061400000}"/>
    <cellStyle name="Normal 68 4 3 2" xfId="10913" xr:uid="{00000000-0005-0000-0000-000062400000}"/>
    <cellStyle name="Normal 68 4 3_5h_Finance" xfId="7806" xr:uid="{00000000-0005-0000-0000-000063400000}"/>
    <cellStyle name="Normal 68 4 4" xfId="9009" xr:uid="{00000000-0005-0000-0000-000064400000}"/>
    <cellStyle name="Normal 68 4 5" xfId="13032" xr:uid="{00000000-0005-0000-0000-000065400000}"/>
    <cellStyle name="Normal 68 4 6" xfId="14870" xr:uid="{00000000-0005-0000-0000-000066400000}"/>
    <cellStyle name="Normal 68 4 7" xfId="16625" xr:uid="{00000000-0005-0000-0000-000067400000}"/>
    <cellStyle name="Normal 68 4 8" xfId="18529" xr:uid="{00000000-0005-0000-0000-000068400000}"/>
    <cellStyle name="Normal 68 4_5h_Finance" xfId="7803" xr:uid="{00000000-0005-0000-0000-000069400000}"/>
    <cellStyle name="Normal 68 5" xfId="1107" xr:uid="{00000000-0005-0000-0000-00006A400000}"/>
    <cellStyle name="Normal 68 5 2" xfId="1929" xr:uid="{00000000-0005-0000-0000-00006B400000}"/>
    <cellStyle name="Normal 68 5 2 2" xfId="3834" xr:uid="{00000000-0005-0000-0000-00006C400000}"/>
    <cellStyle name="Normal 68 5 2 2 2" xfId="12001" xr:uid="{00000000-0005-0000-0000-00006D400000}"/>
    <cellStyle name="Normal 68 5 2 2_5h_Finance" xfId="7809" xr:uid="{00000000-0005-0000-0000-00006E400000}"/>
    <cellStyle name="Normal 68 5 2 3" xfId="10097" xr:uid="{00000000-0005-0000-0000-00006F400000}"/>
    <cellStyle name="Normal 68 5 2 4" xfId="14123" xr:uid="{00000000-0005-0000-0000-000070400000}"/>
    <cellStyle name="Normal 68 5 2 5" xfId="15962" xr:uid="{00000000-0005-0000-0000-000071400000}"/>
    <cellStyle name="Normal 68 5 2 6" xfId="17713" xr:uid="{00000000-0005-0000-0000-000072400000}"/>
    <cellStyle name="Normal 68 5 2 7" xfId="19617" xr:uid="{00000000-0005-0000-0000-000073400000}"/>
    <cellStyle name="Normal 68 5 2_5h_Finance" xfId="7808" xr:uid="{00000000-0005-0000-0000-000074400000}"/>
    <cellStyle name="Normal 68 5 3" xfId="3018" xr:uid="{00000000-0005-0000-0000-000075400000}"/>
    <cellStyle name="Normal 68 5 3 2" xfId="11185" xr:uid="{00000000-0005-0000-0000-000076400000}"/>
    <cellStyle name="Normal 68 5 3_5h_Finance" xfId="7810" xr:uid="{00000000-0005-0000-0000-000077400000}"/>
    <cellStyle name="Normal 68 5 4" xfId="9281" xr:uid="{00000000-0005-0000-0000-000078400000}"/>
    <cellStyle name="Normal 68 5 5" xfId="13304" xr:uid="{00000000-0005-0000-0000-000079400000}"/>
    <cellStyle name="Normal 68 5 6" xfId="15142" xr:uid="{00000000-0005-0000-0000-00007A400000}"/>
    <cellStyle name="Normal 68 5 7" xfId="16897" xr:uid="{00000000-0005-0000-0000-00007B400000}"/>
    <cellStyle name="Normal 68 5 8" xfId="18801" xr:uid="{00000000-0005-0000-0000-00007C400000}"/>
    <cellStyle name="Normal 68 5_5h_Finance" xfId="7807" xr:uid="{00000000-0005-0000-0000-00007D400000}"/>
    <cellStyle name="Normal 68 6" xfId="1379" xr:uid="{00000000-0005-0000-0000-00007E400000}"/>
    <cellStyle name="Normal 68 6 2" xfId="3290" xr:uid="{00000000-0005-0000-0000-00007F400000}"/>
    <cellStyle name="Normal 68 6 2 2" xfId="11457" xr:uid="{00000000-0005-0000-0000-000080400000}"/>
    <cellStyle name="Normal 68 6 2_5h_Finance" xfId="7812" xr:uid="{00000000-0005-0000-0000-000081400000}"/>
    <cellStyle name="Normal 68 6 3" xfId="9553" xr:uid="{00000000-0005-0000-0000-000082400000}"/>
    <cellStyle name="Normal 68 6 4" xfId="13576" xr:uid="{00000000-0005-0000-0000-000083400000}"/>
    <cellStyle name="Normal 68 6 5" xfId="15414" xr:uid="{00000000-0005-0000-0000-000084400000}"/>
    <cellStyle name="Normal 68 6 6" xfId="17169" xr:uid="{00000000-0005-0000-0000-000085400000}"/>
    <cellStyle name="Normal 68 6 7" xfId="19073" xr:uid="{00000000-0005-0000-0000-000086400000}"/>
    <cellStyle name="Normal 68 6_5h_Finance" xfId="7811" xr:uid="{00000000-0005-0000-0000-000087400000}"/>
    <cellStyle name="Normal 68 7" xfId="2202" xr:uid="{00000000-0005-0000-0000-000088400000}"/>
    <cellStyle name="Normal 68 7 2" xfId="4106" xr:uid="{00000000-0005-0000-0000-000089400000}"/>
    <cellStyle name="Normal 68 7 2 2" xfId="12273" xr:uid="{00000000-0005-0000-0000-00008A400000}"/>
    <cellStyle name="Normal 68 7 2_5h_Finance" xfId="7814" xr:uid="{00000000-0005-0000-0000-00008B400000}"/>
    <cellStyle name="Normal 68 7 3" xfId="10369" xr:uid="{00000000-0005-0000-0000-00008C400000}"/>
    <cellStyle name="Normal 68 7 4" xfId="14395" xr:uid="{00000000-0005-0000-0000-00008D400000}"/>
    <cellStyle name="Normal 68 7 5" xfId="16235" xr:uid="{00000000-0005-0000-0000-00008E400000}"/>
    <cellStyle name="Normal 68 7 6" xfId="17985" xr:uid="{00000000-0005-0000-0000-00008F400000}"/>
    <cellStyle name="Normal 68 7 7" xfId="19889" xr:uid="{00000000-0005-0000-0000-000090400000}"/>
    <cellStyle name="Normal 68 7_5h_Finance" xfId="7813" xr:uid="{00000000-0005-0000-0000-000091400000}"/>
    <cellStyle name="Normal 68 8" xfId="486" xr:uid="{00000000-0005-0000-0000-000092400000}"/>
    <cellStyle name="Normal 68 8 2" xfId="8737" xr:uid="{00000000-0005-0000-0000-000093400000}"/>
    <cellStyle name="Normal 68 8_5h_Finance" xfId="7815" xr:uid="{00000000-0005-0000-0000-000094400000}"/>
    <cellStyle name="Normal 68 9" xfId="2474" xr:uid="{00000000-0005-0000-0000-000095400000}"/>
    <cellStyle name="Normal 68 9 2" xfId="10641" xr:uid="{00000000-0005-0000-0000-000096400000}"/>
    <cellStyle name="Normal 68 9_5h_Finance" xfId="7816" xr:uid="{00000000-0005-0000-0000-000097400000}"/>
    <cellStyle name="Normal 68_5h_Finance" xfId="7757" xr:uid="{00000000-0005-0000-0000-000098400000}"/>
    <cellStyle name="Normal 69" xfId="76" xr:uid="{00000000-0005-0000-0000-000099400000}"/>
    <cellStyle name="Normal 69 10" xfId="4379" xr:uid="{00000000-0005-0000-0000-00009A400000}"/>
    <cellStyle name="Normal 69 10 2" xfId="12546" xr:uid="{00000000-0005-0000-0000-00009B400000}"/>
    <cellStyle name="Normal 69 10_5h_Finance" xfId="7818" xr:uid="{00000000-0005-0000-0000-00009C400000}"/>
    <cellStyle name="Normal 69 11" xfId="8602" xr:uid="{00000000-0005-0000-0000-00009D400000}"/>
    <cellStyle name="Normal 69 12" xfId="12694" xr:uid="{00000000-0005-0000-0000-00009E400000}"/>
    <cellStyle name="Normal 69 13" xfId="12935" xr:uid="{00000000-0005-0000-0000-00009F400000}"/>
    <cellStyle name="Normal 69 14" xfId="14610" xr:uid="{00000000-0005-0000-0000-0000A0400000}"/>
    <cellStyle name="Normal 69 15" xfId="18258" xr:uid="{00000000-0005-0000-0000-0000A1400000}"/>
    <cellStyle name="Normal 69 16" xfId="348" xr:uid="{00000000-0005-0000-0000-0000A2400000}"/>
    <cellStyle name="Normal 69 2" xfId="144" xr:uid="{00000000-0005-0000-0000-0000A3400000}"/>
    <cellStyle name="Normal 69 2 10" xfId="8670" xr:uid="{00000000-0005-0000-0000-0000A4400000}"/>
    <cellStyle name="Normal 69 2 11" xfId="12762" xr:uid="{00000000-0005-0000-0000-0000A5400000}"/>
    <cellStyle name="Normal 69 2 12" xfId="18326" xr:uid="{00000000-0005-0000-0000-0000A6400000}"/>
    <cellStyle name="Normal 69 2 13" xfId="417" xr:uid="{00000000-0005-0000-0000-0000A7400000}"/>
    <cellStyle name="Normal 69 2 2" xfId="280" xr:uid="{00000000-0005-0000-0000-0000A8400000}"/>
    <cellStyle name="Normal 69 2 2 10" xfId="16558" xr:uid="{00000000-0005-0000-0000-0000A9400000}"/>
    <cellStyle name="Normal 69 2 2 11" xfId="18462" xr:uid="{00000000-0005-0000-0000-0000AA400000}"/>
    <cellStyle name="Normal 69 2 2 12" xfId="691" xr:uid="{00000000-0005-0000-0000-0000AB400000}"/>
    <cellStyle name="Normal 69 2 2 2" xfId="1040" xr:uid="{00000000-0005-0000-0000-0000AC400000}"/>
    <cellStyle name="Normal 69 2 2 2 2" xfId="1862" xr:uid="{00000000-0005-0000-0000-0000AD400000}"/>
    <cellStyle name="Normal 69 2 2 2 2 2" xfId="3767" xr:uid="{00000000-0005-0000-0000-0000AE400000}"/>
    <cellStyle name="Normal 69 2 2 2 2 2 2" xfId="11934" xr:uid="{00000000-0005-0000-0000-0000AF400000}"/>
    <cellStyle name="Normal 69 2 2 2 2 2_5h_Finance" xfId="7823" xr:uid="{00000000-0005-0000-0000-0000B0400000}"/>
    <cellStyle name="Normal 69 2 2 2 2 3" xfId="10030" xr:uid="{00000000-0005-0000-0000-0000B1400000}"/>
    <cellStyle name="Normal 69 2 2 2 2 4" xfId="14056" xr:uid="{00000000-0005-0000-0000-0000B2400000}"/>
    <cellStyle name="Normal 69 2 2 2 2 5" xfId="15895" xr:uid="{00000000-0005-0000-0000-0000B3400000}"/>
    <cellStyle name="Normal 69 2 2 2 2 6" xfId="17646" xr:uid="{00000000-0005-0000-0000-0000B4400000}"/>
    <cellStyle name="Normal 69 2 2 2 2 7" xfId="19550" xr:uid="{00000000-0005-0000-0000-0000B5400000}"/>
    <cellStyle name="Normal 69 2 2 2 2_5h_Finance" xfId="7822" xr:uid="{00000000-0005-0000-0000-0000B6400000}"/>
    <cellStyle name="Normal 69 2 2 2 3" xfId="2951" xr:uid="{00000000-0005-0000-0000-0000B7400000}"/>
    <cellStyle name="Normal 69 2 2 2 3 2" xfId="11118" xr:uid="{00000000-0005-0000-0000-0000B8400000}"/>
    <cellStyle name="Normal 69 2 2 2 3_5h_Finance" xfId="7824" xr:uid="{00000000-0005-0000-0000-0000B9400000}"/>
    <cellStyle name="Normal 69 2 2 2 4" xfId="9214" xr:uid="{00000000-0005-0000-0000-0000BA400000}"/>
    <cellStyle name="Normal 69 2 2 2 5" xfId="13237" xr:uid="{00000000-0005-0000-0000-0000BB400000}"/>
    <cellStyle name="Normal 69 2 2 2 6" xfId="15075" xr:uid="{00000000-0005-0000-0000-0000BC400000}"/>
    <cellStyle name="Normal 69 2 2 2 7" xfId="16830" xr:uid="{00000000-0005-0000-0000-0000BD400000}"/>
    <cellStyle name="Normal 69 2 2 2 8" xfId="18734" xr:uid="{00000000-0005-0000-0000-0000BE400000}"/>
    <cellStyle name="Normal 69 2 2 2_5h_Finance" xfId="7821" xr:uid="{00000000-0005-0000-0000-0000BF400000}"/>
    <cellStyle name="Normal 69 2 2 3" xfId="1312" xr:uid="{00000000-0005-0000-0000-0000C0400000}"/>
    <cellStyle name="Normal 69 2 2 3 2" xfId="2134" xr:uid="{00000000-0005-0000-0000-0000C1400000}"/>
    <cellStyle name="Normal 69 2 2 3 2 2" xfId="4039" xr:uid="{00000000-0005-0000-0000-0000C2400000}"/>
    <cellStyle name="Normal 69 2 2 3 2 2 2" xfId="12206" xr:uid="{00000000-0005-0000-0000-0000C3400000}"/>
    <cellStyle name="Normal 69 2 2 3 2 2_5h_Finance" xfId="7827" xr:uid="{00000000-0005-0000-0000-0000C4400000}"/>
    <cellStyle name="Normal 69 2 2 3 2 3" xfId="10302" xr:uid="{00000000-0005-0000-0000-0000C5400000}"/>
    <cellStyle name="Normal 69 2 2 3 2 4" xfId="14328" xr:uid="{00000000-0005-0000-0000-0000C6400000}"/>
    <cellStyle name="Normal 69 2 2 3 2 5" xfId="16167" xr:uid="{00000000-0005-0000-0000-0000C7400000}"/>
    <cellStyle name="Normal 69 2 2 3 2 6" xfId="17918" xr:uid="{00000000-0005-0000-0000-0000C8400000}"/>
    <cellStyle name="Normal 69 2 2 3 2 7" xfId="19822" xr:uid="{00000000-0005-0000-0000-0000C9400000}"/>
    <cellStyle name="Normal 69 2 2 3 2_5h_Finance" xfId="7826" xr:uid="{00000000-0005-0000-0000-0000CA400000}"/>
    <cellStyle name="Normal 69 2 2 3 3" xfId="3223" xr:uid="{00000000-0005-0000-0000-0000CB400000}"/>
    <cellStyle name="Normal 69 2 2 3 3 2" xfId="11390" xr:uid="{00000000-0005-0000-0000-0000CC400000}"/>
    <cellStyle name="Normal 69 2 2 3 3_5h_Finance" xfId="7828" xr:uid="{00000000-0005-0000-0000-0000CD400000}"/>
    <cellStyle name="Normal 69 2 2 3 4" xfId="9486" xr:uid="{00000000-0005-0000-0000-0000CE400000}"/>
    <cellStyle name="Normal 69 2 2 3 5" xfId="13509" xr:uid="{00000000-0005-0000-0000-0000CF400000}"/>
    <cellStyle name="Normal 69 2 2 3 6" xfId="15347" xr:uid="{00000000-0005-0000-0000-0000D0400000}"/>
    <cellStyle name="Normal 69 2 2 3 7" xfId="17102" xr:uid="{00000000-0005-0000-0000-0000D1400000}"/>
    <cellStyle name="Normal 69 2 2 3 8" xfId="19006" xr:uid="{00000000-0005-0000-0000-0000D2400000}"/>
    <cellStyle name="Normal 69 2 2 3_5h_Finance" xfId="7825" xr:uid="{00000000-0005-0000-0000-0000D3400000}"/>
    <cellStyle name="Normal 69 2 2 4" xfId="1584" xr:uid="{00000000-0005-0000-0000-0000D4400000}"/>
    <cellStyle name="Normal 69 2 2 4 2" xfId="3495" xr:uid="{00000000-0005-0000-0000-0000D5400000}"/>
    <cellStyle name="Normal 69 2 2 4 2 2" xfId="11662" xr:uid="{00000000-0005-0000-0000-0000D6400000}"/>
    <cellStyle name="Normal 69 2 2 4 2_5h_Finance" xfId="7830" xr:uid="{00000000-0005-0000-0000-0000D7400000}"/>
    <cellStyle name="Normal 69 2 2 4 3" xfId="9758" xr:uid="{00000000-0005-0000-0000-0000D8400000}"/>
    <cellStyle name="Normal 69 2 2 4 4" xfId="13781" xr:uid="{00000000-0005-0000-0000-0000D9400000}"/>
    <cellStyle name="Normal 69 2 2 4 5" xfId="15619" xr:uid="{00000000-0005-0000-0000-0000DA400000}"/>
    <cellStyle name="Normal 69 2 2 4 6" xfId="17374" xr:uid="{00000000-0005-0000-0000-0000DB400000}"/>
    <cellStyle name="Normal 69 2 2 4 7" xfId="19278" xr:uid="{00000000-0005-0000-0000-0000DC400000}"/>
    <cellStyle name="Normal 69 2 2 4_5h_Finance" xfId="7829" xr:uid="{00000000-0005-0000-0000-0000DD400000}"/>
    <cellStyle name="Normal 69 2 2 5" xfId="2407" xr:uid="{00000000-0005-0000-0000-0000DE400000}"/>
    <cellStyle name="Normal 69 2 2 5 2" xfId="4311" xr:uid="{00000000-0005-0000-0000-0000DF400000}"/>
    <cellStyle name="Normal 69 2 2 5 2 2" xfId="12478" xr:uid="{00000000-0005-0000-0000-0000E0400000}"/>
    <cellStyle name="Normal 69 2 2 5 2_5h_Finance" xfId="7832" xr:uid="{00000000-0005-0000-0000-0000E1400000}"/>
    <cellStyle name="Normal 69 2 2 5 3" xfId="10574" xr:uid="{00000000-0005-0000-0000-0000E2400000}"/>
    <cellStyle name="Normal 69 2 2 5 4" xfId="14600" xr:uid="{00000000-0005-0000-0000-0000E3400000}"/>
    <cellStyle name="Normal 69 2 2 5 5" xfId="16440" xr:uid="{00000000-0005-0000-0000-0000E4400000}"/>
    <cellStyle name="Normal 69 2 2 5 6" xfId="18190" xr:uid="{00000000-0005-0000-0000-0000E5400000}"/>
    <cellStyle name="Normal 69 2 2 5 7" xfId="20094" xr:uid="{00000000-0005-0000-0000-0000E6400000}"/>
    <cellStyle name="Normal 69 2 2 5_5h_Finance" xfId="7831" xr:uid="{00000000-0005-0000-0000-0000E7400000}"/>
    <cellStyle name="Normal 69 2 2 6" xfId="2679" xr:uid="{00000000-0005-0000-0000-0000E8400000}"/>
    <cellStyle name="Normal 69 2 2 6 2" xfId="10846" xr:uid="{00000000-0005-0000-0000-0000E9400000}"/>
    <cellStyle name="Normal 69 2 2 6_5h_Finance" xfId="7833" xr:uid="{00000000-0005-0000-0000-0000EA400000}"/>
    <cellStyle name="Normal 69 2 2 7" xfId="8942" xr:uid="{00000000-0005-0000-0000-0000EB400000}"/>
    <cellStyle name="Normal 69 2 2 8" xfId="12899" xr:uid="{00000000-0005-0000-0000-0000EC400000}"/>
    <cellStyle name="Normal 69 2 2 9" xfId="14785" xr:uid="{00000000-0005-0000-0000-0000ED400000}"/>
    <cellStyle name="Normal 69 2 2_5h_Finance" xfId="7820" xr:uid="{00000000-0005-0000-0000-0000EE400000}"/>
    <cellStyle name="Normal 69 2 3" xfId="904" xr:uid="{00000000-0005-0000-0000-0000EF400000}"/>
    <cellStyle name="Normal 69 2 3 2" xfId="1726" xr:uid="{00000000-0005-0000-0000-0000F0400000}"/>
    <cellStyle name="Normal 69 2 3 2 2" xfId="3631" xr:uid="{00000000-0005-0000-0000-0000F1400000}"/>
    <cellStyle name="Normal 69 2 3 2 2 2" xfId="11798" xr:uid="{00000000-0005-0000-0000-0000F2400000}"/>
    <cellStyle name="Normal 69 2 3 2 2_5h_Finance" xfId="7836" xr:uid="{00000000-0005-0000-0000-0000F3400000}"/>
    <cellStyle name="Normal 69 2 3 2 3" xfId="9894" xr:uid="{00000000-0005-0000-0000-0000F4400000}"/>
    <cellStyle name="Normal 69 2 3 2 4" xfId="13920" xr:uid="{00000000-0005-0000-0000-0000F5400000}"/>
    <cellStyle name="Normal 69 2 3 2 5" xfId="15759" xr:uid="{00000000-0005-0000-0000-0000F6400000}"/>
    <cellStyle name="Normal 69 2 3 2 6" xfId="17510" xr:uid="{00000000-0005-0000-0000-0000F7400000}"/>
    <cellStyle name="Normal 69 2 3 2 7" xfId="19414" xr:uid="{00000000-0005-0000-0000-0000F8400000}"/>
    <cellStyle name="Normal 69 2 3 2_5h_Finance" xfId="7835" xr:uid="{00000000-0005-0000-0000-0000F9400000}"/>
    <cellStyle name="Normal 69 2 3 3" xfId="2815" xr:uid="{00000000-0005-0000-0000-0000FA400000}"/>
    <cellStyle name="Normal 69 2 3 3 2" xfId="10982" xr:uid="{00000000-0005-0000-0000-0000FB400000}"/>
    <cellStyle name="Normal 69 2 3 3_5h_Finance" xfId="7837" xr:uid="{00000000-0005-0000-0000-0000FC400000}"/>
    <cellStyle name="Normal 69 2 3 4" xfId="9078" xr:uid="{00000000-0005-0000-0000-0000FD400000}"/>
    <cellStyle name="Normal 69 2 3 5" xfId="13101" xr:uid="{00000000-0005-0000-0000-0000FE400000}"/>
    <cellStyle name="Normal 69 2 3 6" xfId="14939" xr:uid="{00000000-0005-0000-0000-0000FF400000}"/>
    <cellStyle name="Normal 69 2 3 7" xfId="16694" xr:uid="{00000000-0005-0000-0000-000000410000}"/>
    <cellStyle name="Normal 69 2 3 8" xfId="18598" xr:uid="{00000000-0005-0000-0000-000001410000}"/>
    <cellStyle name="Normal 69 2 3_5h_Finance" xfId="7834" xr:uid="{00000000-0005-0000-0000-000002410000}"/>
    <cellStyle name="Normal 69 2 4" xfId="1176" xr:uid="{00000000-0005-0000-0000-000003410000}"/>
    <cellStyle name="Normal 69 2 4 2" xfId="1998" xr:uid="{00000000-0005-0000-0000-000004410000}"/>
    <cellStyle name="Normal 69 2 4 2 2" xfId="3903" xr:uid="{00000000-0005-0000-0000-000005410000}"/>
    <cellStyle name="Normal 69 2 4 2 2 2" xfId="12070" xr:uid="{00000000-0005-0000-0000-000006410000}"/>
    <cellStyle name="Normal 69 2 4 2 2_5h_Finance" xfId="7840" xr:uid="{00000000-0005-0000-0000-000007410000}"/>
    <cellStyle name="Normal 69 2 4 2 3" xfId="10166" xr:uid="{00000000-0005-0000-0000-000008410000}"/>
    <cellStyle name="Normal 69 2 4 2 4" xfId="14192" xr:uid="{00000000-0005-0000-0000-000009410000}"/>
    <cellStyle name="Normal 69 2 4 2 5" xfId="16031" xr:uid="{00000000-0005-0000-0000-00000A410000}"/>
    <cellStyle name="Normal 69 2 4 2 6" xfId="17782" xr:uid="{00000000-0005-0000-0000-00000B410000}"/>
    <cellStyle name="Normal 69 2 4 2 7" xfId="19686" xr:uid="{00000000-0005-0000-0000-00000C410000}"/>
    <cellStyle name="Normal 69 2 4 2_5h_Finance" xfId="7839" xr:uid="{00000000-0005-0000-0000-00000D410000}"/>
    <cellStyle name="Normal 69 2 4 3" xfId="3087" xr:uid="{00000000-0005-0000-0000-00000E410000}"/>
    <cellStyle name="Normal 69 2 4 3 2" xfId="11254" xr:uid="{00000000-0005-0000-0000-00000F410000}"/>
    <cellStyle name="Normal 69 2 4 3_5h_Finance" xfId="7841" xr:uid="{00000000-0005-0000-0000-000010410000}"/>
    <cellStyle name="Normal 69 2 4 4" xfId="9350" xr:uid="{00000000-0005-0000-0000-000011410000}"/>
    <cellStyle name="Normal 69 2 4 5" xfId="13373" xr:uid="{00000000-0005-0000-0000-000012410000}"/>
    <cellStyle name="Normal 69 2 4 6" xfId="15211" xr:uid="{00000000-0005-0000-0000-000013410000}"/>
    <cellStyle name="Normal 69 2 4 7" xfId="16966" xr:uid="{00000000-0005-0000-0000-000014410000}"/>
    <cellStyle name="Normal 69 2 4 8" xfId="18870" xr:uid="{00000000-0005-0000-0000-000015410000}"/>
    <cellStyle name="Normal 69 2 4_5h_Finance" xfId="7838" xr:uid="{00000000-0005-0000-0000-000016410000}"/>
    <cellStyle name="Normal 69 2 5" xfId="1448" xr:uid="{00000000-0005-0000-0000-000017410000}"/>
    <cellStyle name="Normal 69 2 5 2" xfId="3359" xr:uid="{00000000-0005-0000-0000-000018410000}"/>
    <cellStyle name="Normal 69 2 5 2 2" xfId="11526" xr:uid="{00000000-0005-0000-0000-000019410000}"/>
    <cellStyle name="Normal 69 2 5 2_5h_Finance" xfId="7843" xr:uid="{00000000-0005-0000-0000-00001A410000}"/>
    <cellStyle name="Normal 69 2 5 3" xfId="9622" xr:uid="{00000000-0005-0000-0000-00001B410000}"/>
    <cellStyle name="Normal 69 2 5 4" xfId="13645" xr:uid="{00000000-0005-0000-0000-00001C410000}"/>
    <cellStyle name="Normal 69 2 5 5" xfId="15483" xr:uid="{00000000-0005-0000-0000-00001D410000}"/>
    <cellStyle name="Normal 69 2 5 6" xfId="17238" xr:uid="{00000000-0005-0000-0000-00001E410000}"/>
    <cellStyle name="Normal 69 2 5 7" xfId="19142" xr:uid="{00000000-0005-0000-0000-00001F410000}"/>
    <cellStyle name="Normal 69 2 5_5h_Finance" xfId="7842" xr:uid="{00000000-0005-0000-0000-000020410000}"/>
    <cellStyle name="Normal 69 2 6" xfId="2271" xr:uid="{00000000-0005-0000-0000-000021410000}"/>
    <cellStyle name="Normal 69 2 6 2" xfId="4175" xr:uid="{00000000-0005-0000-0000-000022410000}"/>
    <cellStyle name="Normal 69 2 6 2 2" xfId="12342" xr:uid="{00000000-0005-0000-0000-000023410000}"/>
    <cellStyle name="Normal 69 2 6 2_5h_Finance" xfId="7845" xr:uid="{00000000-0005-0000-0000-000024410000}"/>
    <cellStyle name="Normal 69 2 6 3" xfId="10438" xr:uid="{00000000-0005-0000-0000-000025410000}"/>
    <cellStyle name="Normal 69 2 6 4" xfId="14464" xr:uid="{00000000-0005-0000-0000-000026410000}"/>
    <cellStyle name="Normal 69 2 6 5" xfId="16304" xr:uid="{00000000-0005-0000-0000-000027410000}"/>
    <cellStyle name="Normal 69 2 6 6" xfId="18054" xr:uid="{00000000-0005-0000-0000-000028410000}"/>
    <cellStyle name="Normal 69 2 6 7" xfId="19958" xr:uid="{00000000-0005-0000-0000-000029410000}"/>
    <cellStyle name="Normal 69 2 6_5h_Finance" xfId="7844" xr:uid="{00000000-0005-0000-0000-00002A410000}"/>
    <cellStyle name="Normal 69 2 7" xfId="555" xr:uid="{00000000-0005-0000-0000-00002B410000}"/>
    <cellStyle name="Normal 69 2 7 2" xfId="8806" xr:uid="{00000000-0005-0000-0000-00002C410000}"/>
    <cellStyle name="Normal 69 2 7_5h_Finance" xfId="7846" xr:uid="{00000000-0005-0000-0000-00002D410000}"/>
    <cellStyle name="Normal 69 2 8" xfId="2543" xr:uid="{00000000-0005-0000-0000-00002E410000}"/>
    <cellStyle name="Normal 69 2 8 2" xfId="10710" xr:uid="{00000000-0005-0000-0000-00002F410000}"/>
    <cellStyle name="Normal 69 2 8_5h_Finance" xfId="7847" xr:uid="{00000000-0005-0000-0000-000030410000}"/>
    <cellStyle name="Normal 69 2 9" xfId="4447" xr:uid="{00000000-0005-0000-0000-000031410000}"/>
    <cellStyle name="Normal 69 2 9 2" xfId="12614" xr:uid="{00000000-0005-0000-0000-000032410000}"/>
    <cellStyle name="Normal 69 2 9_5h_Finance" xfId="7848" xr:uid="{00000000-0005-0000-0000-000033410000}"/>
    <cellStyle name="Normal 69 2_5h_Finance" xfId="7819" xr:uid="{00000000-0005-0000-0000-000034410000}"/>
    <cellStyle name="Normal 69 3" xfId="212" xr:uid="{00000000-0005-0000-0000-000035410000}"/>
    <cellStyle name="Normal 69 3 10" xfId="16490" xr:uid="{00000000-0005-0000-0000-000036410000}"/>
    <cellStyle name="Normal 69 3 11" xfId="18394" xr:uid="{00000000-0005-0000-0000-000037410000}"/>
    <cellStyle name="Normal 69 3 12" xfId="623" xr:uid="{00000000-0005-0000-0000-000038410000}"/>
    <cellStyle name="Normal 69 3 2" xfId="972" xr:uid="{00000000-0005-0000-0000-000039410000}"/>
    <cellStyle name="Normal 69 3 2 2" xfId="1794" xr:uid="{00000000-0005-0000-0000-00003A410000}"/>
    <cellStyle name="Normal 69 3 2 2 2" xfId="3699" xr:uid="{00000000-0005-0000-0000-00003B410000}"/>
    <cellStyle name="Normal 69 3 2 2 2 2" xfId="11866" xr:uid="{00000000-0005-0000-0000-00003C410000}"/>
    <cellStyle name="Normal 69 3 2 2 2_5h_Finance" xfId="7852" xr:uid="{00000000-0005-0000-0000-00003D410000}"/>
    <cellStyle name="Normal 69 3 2 2 3" xfId="9962" xr:uid="{00000000-0005-0000-0000-00003E410000}"/>
    <cellStyle name="Normal 69 3 2 2 4" xfId="13988" xr:uid="{00000000-0005-0000-0000-00003F410000}"/>
    <cellStyle name="Normal 69 3 2 2 5" xfId="15827" xr:uid="{00000000-0005-0000-0000-000040410000}"/>
    <cellStyle name="Normal 69 3 2 2 6" xfId="17578" xr:uid="{00000000-0005-0000-0000-000041410000}"/>
    <cellStyle name="Normal 69 3 2 2 7" xfId="19482" xr:uid="{00000000-0005-0000-0000-000042410000}"/>
    <cellStyle name="Normal 69 3 2 2_5h_Finance" xfId="7851" xr:uid="{00000000-0005-0000-0000-000043410000}"/>
    <cellStyle name="Normal 69 3 2 3" xfId="2883" xr:uid="{00000000-0005-0000-0000-000044410000}"/>
    <cellStyle name="Normal 69 3 2 3 2" xfId="11050" xr:uid="{00000000-0005-0000-0000-000045410000}"/>
    <cellStyle name="Normal 69 3 2 3_5h_Finance" xfId="7853" xr:uid="{00000000-0005-0000-0000-000046410000}"/>
    <cellStyle name="Normal 69 3 2 4" xfId="9146" xr:uid="{00000000-0005-0000-0000-000047410000}"/>
    <cellStyle name="Normal 69 3 2 5" xfId="13169" xr:uid="{00000000-0005-0000-0000-000048410000}"/>
    <cellStyle name="Normal 69 3 2 6" xfId="15007" xr:uid="{00000000-0005-0000-0000-000049410000}"/>
    <cellStyle name="Normal 69 3 2 7" xfId="16762" xr:uid="{00000000-0005-0000-0000-00004A410000}"/>
    <cellStyle name="Normal 69 3 2 8" xfId="18666" xr:uid="{00000000-0005-0000-0000-00004B410000}"/>
    <cellStyle name="Normal 69 3 2_5h_Finance" xfId="7850" xr:uid="{00000000-0005-0000-0000-00004C410000}"/>
    <cellStyle name="Normal 69 3 3" xfId="1244" xr:uid="{00000000-0005-0000-0000-00004D410000}"/>
    <cellStyle name="Normal 69 3 3 2" xfId="2066" xr:uid="{00000000-0005-0000-0000-00004E410000}"/>
    <cellStyle name="Normal 69 3 3 2 2" xfId="3971" xr:uid="{00000000-0005-0000-0000-00004F410000}"/>
    <cellStyle name="Normal 69 3 3 2 2 2" xfId="12138" xr:uid="{00000000-0005-0000-0000-000050410000}"/>
    <cellStyle name="Normal 69 3 3 2 2_5h_Finance" xfId="7856" xr:uid="{00000000-0005-0000-0000-000051410000}"/>
    <cellStyle name="Normal 69 3 3 2 3" xfId="10234" xr:uid="{00000000-0005-0000-0000-000052410000}"/>
    <cellStyle name="Normal 69 3 3 2 4" xfId="14260" xr:uid="{00000000-0005-0000-0000-000053410000}"/>
    <cellStyle name="Normal 69 3 3 2 5" xfId="16099" xr:uid="{00000000-0005-0000-0000-000054410000}"/>
    <cellStyle name="Normal 69 3 3 2 6" xfId="17850" xr:uid="{00000000-0005-0000-0000-000055410000}"/>
    <cellStyle name="Normal 69 3 3 2 7" xfId="19754" xr:uid="{00000000-0005-0000-0000-000056410000}"/>
    <cellStyle name="Normal 69 3 3 2_5h_Finance" xfId="7855" xr:uid="{00000000-0005-0000-0000-000057410000}"/>
    <cellStyle name="Normal 69 3 3 3" xfId="3155" xr:uid="{00000000-0005-0000-0000-000058410000}"/>
    <cellStyle name="Normal 69 3 3 3 2" xfId="11322" xr:uid="{00000000-0005-0000-0000-000059410000}"/>
    <cellStyle name="Normal 69 3 3 3_5h_Finance" xfId="7857" xr:uid="{00000000-0005-0000-0000-00005A410000}"/>
    <cellStyle name="Normal 69 3 3 4" xfId="9418" xr:uid="{00000000-0005-0000-0000-00005B410000}"/>
    <cellStyle name="Normal 69 3 3 5" xfId="13441" xr:uid="{00000000-0005-0000-0000-00005C410000}"/>
    <cellStyle name="Normal 69 3 3 6" xfId="15279" xr:uid="{00000000-0005-0000-0000-00005D410000}"/>
    <cellStyle name="Normal 69 3 3 7" xfId="17034" xr:uid="{00000000-0005-0000-0000-00005E410000}"/>
    <cellStyle name="Normal 69 3 3 8" xfId="18938" xr:uid="{00000000-0005-0000-0000-00005F410000}"/>
    <cellStyle name="Normal 69 3 3_5h_Finance" xfId="7854" xr:uid="{00000000-0005-0000-0000-000060410000}"/>
    <cellStyle name="Normal 69 3 4" xfId="1516" xr:uid="{00000000-0005-0000-0000-000061410000}"/>
    <cellStyle name="Normal 69 3 4 2" xfId="3427" xr:uid="{00000000-0005-0000-0000-000062410000}"/>
    <cellStyle name="Normal 69 3 4 2 2" xfId="11594" xr:uid="{00000000-0005-0000-0000-000063410000}"/>
    <cellStyle name="Normal 69 3 4 2_5h_Finance" xfId="7859" xr:uid="{00000000-0005-0000-0000-000064410000}"/>
    <cellStyle name="Normal 69 3 4 3" xfId="9690" xr:uid="{00000000-0005-0000-0000-000065410000}"/>
    <cellStyle name="Normal 69 3 4 4" xfId="13713" xr:uid="{00000000-0005-0000-0000-000066410000}"/>
    <cellStyle name="Normal 69 3 4 5" xfId="15551" xr:uid="{00000000-0005-0000-0000-000067410000}"/>
    <cellStyle name="Normal 69 3 4 6" xfId="17306" xr:uid="{00000000-0005-0000-0000-000068410000}"/>
    <cellStyle name="Normal 69 3 4 7" xfId="19210" xr:uid="{00000000-0005-0000-0000-000069410000}"/>
    <cellStyle name="Normal 69 3 4_5h_Finance" xfId="7858" xr:uid="{00000000-0005-0000-0000-00006A410000}"/>
    <cellStyle name="Normal 69 3 5" xfId="2339" xr:uid="{00000000-0005-0000-0000-00006B410000}"/>
    <cellStyle name="Normal 69 3 5 2" xfId="4243" xr:uid="{00000000-0005-0000-0000-00006C410000}"/>
    <cellStyle name="Normal 69 3 5 2 2" xfId="12410" xr:uid="{00000000-0005-0000-0000-00006D410000}"/>
    <cellStyle name="Normal 69 3 5 2_5h_Finance" xfId="7861" xr:uid="{00000000-0005-0000-0000-00006E410000}"/>
    <cellStyle name="Normal 69 3 5 3" xfId="10506" xr:uid="{00000000-0005-0000-0000-00006F410000}"/>
    <cellStyle name="Normal 69 3 5 4" xfId="14532" xr:uid="{00000000-0005-0000-0000-000070410000}"/>
    <cellStyle name="Normal 69 3 5 5" xfId="16372" xr:uid="{00000000-0005-0000-0000-000071410000}"/>
    <cellStyle name="Normal 69 3 5 6" xfId="18122" xr:uid="{00000000-0005-0000-0000-000072410000}"/>
    <cellStyle name="Normal 69 3 5 7" xfId="20026" xr:uid="{00000000-0005-0000-0000-000073410000}"/>
    <cellStyle name="Normal 69 3 5_5h_Finance" xfId="7860" xr:uid="{00000000-0005-0000-0000-000074410000}"/>
    <cellStyle name="Normal 69 3 6" xfId="2611" xr:uid="{00000000-0005-0000-0000-000075410000}"/>
    <cellStyle name="Normal 69 3 6 2" xfId="10778" xr:uid="{00000000-0005-0000-0000-000076410000}"/>
    <cellStyle name="Normal 69 3 6_5h_Finance" xfId="7862" xr:uid="{00000000-0005-0000-0000-000077410000}"/>
    <cellStyle name="Normal 69 3 7" xfId="8874" xr:uid="{00000000-0005-0000-0000-000078410000}"/>
    <cellStyle name="Normal 69 3 8" xfId="12831" xr:uid="{00000000-0005-0000-0000-000079410000}"/>
    <cellStyle name="Normal 69 3 9" xfId="14717" xr:uid="{00000000-0005-0000-0000-00007A410000}"/>
    <cellStyle name="Normal 69 3_5h_Finance" xfId="7849" xr:uid="{00000000-0005-0000-0000-00007B410000}"/>
    <cellStyle name="Normal 69 4" xfId="836" xr:uid="{00000000-0005-0000-0000-00007C410000}"/>
    <cellStyle name="Normal 69 4 2" xfId="1658" xr:uid="{00000000-0005-0000-0000-00007D410000}"/>
    <cellStyle name="Normal 69 4 2 2" xfId="3563" xr:uid="{00000000-0005-0000-0000-00007E410000}"/>
    <cellStyle name="Normal 69 4 2 2 2" xfId="11730" xr:uid="{00000000-0005-0000-0000-00007F410000}"/>
    <cellStyle name="Normal 69 4 2 2_5h_Finance" xfId="7865" xr:uid="{00000000-0005-0000-0000-000080410000}"/>
    <cellStyle name="Normal 69 4 2 3" xfId="9826" xr:uid="{00000000-0005-0000-0000-000081410000}"/>
    <cellStyle name="Normal 69 4 2 4" xfId="13852" xr:uid="{00000000-0005-0000-0000-000082410000}"/>
    <cellStyle name="Normal 69 4 2 5" xfId="15691" xr:uid="{00000000-0005-0000-0000-000083410000}"/>
    <cellStyle name="Normal 69 4 2 6" xfId="17442" xr:uid="{00000000-0005-0000-0000-000084410000}"/>
    <cellStyle name="Normal 69 4 2 7" xfId="19346" xr:uid="{00000000-0005-0000-0000-000085410000}"/>
    <cellStyle name="Normal 69 4 2_5h_Finance" xfId="7864" xr:uid="{00000000-0005-0000-0000-000086410000}"/>
    <cellStyle name="Normal 69 4 3" xfId="2747" xr:uid="{00000000-0005-0000-0000-000087410000}"/>
    <cellStyle name="Normal 69 4 3 2" xfId="10914" xr:uid="{00000000-0005-0000-0000-000088410000}"/>
    <cellStyle name="Normal 69 4 3_5h_Finance" xfId="7866" xr:uid="{00000000-0005-0000-0000-000089410000}"/>
    <cellStyle name="Normal 69 4 4" xfId="9010" xr:uid="{00000000-0005-0000-0000-00008A410000}"/>
    <cellStyle name="Normal 69 4 5" xfId="13033" xr:uid="{00000000-0005-0000-0000-00008B410000}"/>
    <cellStyle name="Normal 69 4 6" xfId="14871" xr:uid="{00000000-0005-0000-0000-00008C410000}"/>
    <cellStyle name="Normal 69 4 7" xfId="16626" xr:uid="{00000000-0005-0000-0000-00008D410000}"/>
    <cellStyle name="Normal 69 4 8" xfId="18530" xr:uid="{00000000-0005-0000-0000-00008E410000}"/>
    <cellStyle name="Normal 69 4_5h_Finance" xfId="7863" xr:uid="{00000000-0005-0000-0000-00008F410000}"/>
    <cellStyle name="Normal 69 5" xfId="1108" xr:uid="{00000000-0005-0000-0000-000090410000}"/>
    <cellStyle name="Normal 69 5 2" xfId="1930" xr:uid="{00000000-0005-0000-0000-000091410000}"/>
    <cellStyle name="Normal 69 5 2 2" xfId="3835" xr:uid="{00000000-0005-0000-0000-000092410000}"/>
    <cellStyle name="Normal 69 5 2 2 2" xfId="12002" xr:uid="{00000000-0005-0000-0000-000093410000}"/>
    <cellStyle name="Normal 69 5 2 2_5h_Finance" xfId="7869" xr:uid="{00000000-0005-0000-0000-000094410000}"/>
    <cellStyle name="Normal 69 5 2 3" xfId="10098" xr:uid="{00000000-0005-0000-0000-000095410000}"/>
    <cellStyle name="Normal 69 5 2 4" xfId="14124" xr:uid="{00000000-0005-0000-0000-000096410000}"/>
    <cellStyle name="Normal 69 5 2 5" xfId="15963" xr:uid="{00000000-0005-0000-0000-000097410000}"/>
    <cellStyle name="Normal 69 5 2 6" xfId="17714" xr:uid="{00000000-0005-0000-0000-000098410000}"/>
    <cellStyle name="Normal 69 5 2 7" xfId="19618" xr:uid="{00000000-0005-0000-0000-000099410000}"/>
    <cellStyle name="Normal 69 5 2_5h_Finance" xfId="7868" xr:uid="{00000000-0005-0000-0000-00009A410000}"/>
    <cellStyle name="Normal 69 5 3" xfId="3019" xr:uid="{00000000-0005-0000-0000-00009B410000}"/>
    <cellStyle name="Normal 69 5 3 2" xfId="11186" xr:uid="{00000000-0005-0000-0000-00009C410000}"/>
    <cellStyle name="Normal 69 5 3_5h_Finance" xfId="7870" xr:uid="{00000000-0005-0000-0000-00009D410000}"/>
    <cellStyle name="Normal 69 5 4" xfId="9282" xr:uid="{00000000-0005-0000-0000-00009E410000}"/>
    <cellStyle name="Normal 69 5 5" xfId="13305" xr:uid="{00000000-0005-0000-0000-00009F410000}"/>
    <cellStyle name="Normal 69 5 6" xfId="15143" xr:uid="{00000000-0005-0000-0000-0000A0410000}"/>
    <cellStyle name="Normal 69 5 7" xfId="16898" xr:uid="{00000000-0005-0000-0000-0000A1410000}"/>
    <cellStyle name="Normal 69 5 8" xfId="18802" xr:uid="{00000000-0005-0000-0000-0000A2410000}"/>
    <cellStyle name="Normal 69 5_5h_Finance" xfId="7867" xr:uid="{00000000-0005-0000-0000-0000A3410000}"/>
    <cellStyle name="Normal 69 6" xfId="1380" xr:uid="{00000000-0005-0000-0000-0000A4410000}"/>
    <cellStyle name="Normal 69 6 2" xfId="3291" xr:uid="{00000000-0005-0000-0000-0000A5410000}"/>
    <cellStyle name="Normal 69 6 2 2" xfId="11458" xr:uid="{00000000-0005-0000-0000-0000A6410000}"/>
    <cellStyle name="Normal 69 6 2_5h_Finance" xfId="7872" xr:uid="{00000000-0005-0000-0000-0000A7410000}"/>
    <cellStyle name="Normal 69 6 3" xfId="9554" xr:uid="{00000000-0005-0000-0000-0000A8410000}"/>
    <cellStyle name="Normal 69 6 4" xfId="13577" xr:uid="{00000000-0005-0000-0000-0000A9410000}"/>
    <cellStyle name="Normal 69 6 5" xfId="15415" xr:uid="{00000000-0005-0000-0000-0000AA410000}"/>
    <cellStyle name="Normal 69 6 6" xfId="17170" xr:uid="{00000000-0005-0000-0000-0000AB410000}"/>
    <cellStyle name="Normal 69 6 7" xfId="19074" xr:uid="{00000000-0005-0000-0000-0000AC410000}"/>
    <cellStyle name="Normal 69 6_5h_Finance" xfId="7871" xr:uid="{00000000-0005-0000-0000-0000AD410000}"/>
    <cellStyle name="Normal 69 7" xfId="2203" xr:uid="{00000000-0005-0000-0000-0000AE410000}"/>
    <cellStyle name="Normal 69 7 2" xfId="4107" xr:uid="{00000000-0005-0000-0000-0000AF410000}"/>
    <cellStyle name="Normal 69 7 2 2" xfId="12274" xr:uid="{00000000-0005-0000-0000-0000B0410000}"/>
    <cellStyle name="Normal 69 7 2_5h_Finance" xfId="7874" xr:uid="{00000000-0005-0000-0000-0000B1410000}"/>
    <cellStyle name="Normal 69 7 3" xfId="10370" xr:uid="{00000000-0005-0000-0000-0000B2410000}"/>
    <cellStyle name="Normal 69 7 4" xfId="14396" xr:uid="{00000000-0005-0000-0000-0000B3410000}"/>
    <cellStyle name="Normal 69 7 5" xfId="16236" xr:uid="{00000000-0005-0000-0000-0000B4410000}"/>
    <cellStyle name="Normal 69 7 6" xfId="17986" xr:uid="{00000000-0005-0000-0000-0000B5410000}"/>
    <cellStyle name="Normal 69 7 7" xfId="19890" xr:uid="{00000000-0005-0000-0000-0000B6410000}"/>
    <cellStyle name="Normal 69 7_5h_Finance" xfId="7873" xr:uid="{00000000-0005-0000-0000-0000B7410000}"/>
    <cellStyle name="Normal 69 8" xfId="487" xr:uid="{00000000-0005-0000-0000-0000B8410000}"/>
    <cellStyle name="Normal 69 8 2" xfId="8738" xr:uid="{00000000-0005-0000-0000-0000B9410000}"/>
    <cellStyle name="Normal 69 8_5h_Finance" xfId="7875" xr:uid="{00000000-0005-0000-0000-0000BA410000}"/>
    <cellStyle name="Normal 69 9" xfId="2475" xr:uid="{00000000-0005-0000-0000-0000BB410000}"/>
    <cellStyle name="Normal 69 9 2" xfId="10642" xr:uid="{00000000-0005-0000-0000-0000BC410000}"/>
    <cellStyle name="Normal 69 9_5h_Finance" xfId="7876" xr:uid="{00000000-0005-0000-0000-0000BD410000}"/>
    <cellStyle name="Normal 69_5h_Finance" xfId="7817" xr:uid="{00000000-0005-0000-0000-0000BE410000}"/>
    <cellStyle name="Normal 7" xfId="11" xr:uid="{00000000-0005-0000-0000-0000BF410000}"/>
    <cellStyle name="Normal 70" xfId="58" xr:uid="{00000000-0005-0000-0000-0000C0410000}"/>
    <cellStyle name="Normal 70 10" xfId="4361" xr:uid="{00000000-0005-0000-0000-0000C1410000}"/>
    <cellStyle name="Normal 70 10 2" xfId="12528" xr:uid="{00000000-0005-0000-0000-0000C2410000}"/>
    <cellStyle name="Normal 70 10_5h_Finance" xfId="7878" xr:uid="{00000000-0005-0000-0000-0000C3410000}"/>
    <cellStyle name="Normal 70 11" xfId="8584" xr:uid="{00000000-0005-0000-0000-0000C4410000}"/>
    <cellStyle name="Normal 70 12" xfId="12676" xr:uid="{00000000-0005-0000-0000-0000C5410000}"/>
    <cellStyle name="Normal 70 13" xfId="12952" xr:uid="{00000000-0005-0000-0000-0000C6410000}"/>
    <cellStyle name="Normal 70 14" xfId="14635" xr:uid="{00000000-0005-0000-0000-0000C7410000}"/>
    <cellStyle name="Normal 70 15" xfId="18240" xr:uid="{00000000-0005-0000-0000-0000C8410000}"/>
    <cellStyle name="Normal 70 16" xfId="330" xr:uid="{00000000-0005-0000-0000-0000C9410000}"/>
    <cellStyle name="Normal 70 2" xfId="126" xr:uid="{00000000-0005-0000-0000-0000CA410000}"/>
    <cellStyle name="Normal 70 2 10" xfId="8652" xr:uid="{00000000-0005-0000-0000-0000CB410000}"/>
    <cellStyle name="Normal 70 2 11" xfId="12744" xr:uid="{00000000-0005-0000-0000-0000CC410000}"/>
    <cellStyle name="Normal 70 2 12" xfId="18308" xr:uid="{00000000-0005-0000-0000-0000CD410000}"/>
    <cellStyle name="Normal 70 2 13" xfId="399" xr:uid="{00000000-0005-0000-0000-0000CE410000}"/>
    <cellStyle name="Normal 70 2 2" xfId="262" xr:uid="{00000000-0005-0000-0000-0000CF410000}"/>
    <cellStyle name="Normal 70 2 2 10" xfId="16540" xr:uid="{00000000-0005-0000-0000-0000D0410000}"/>
    <cellStyle name="Normal 70 2 2 11" xfId="18444" xr:uid="{00000000-0005-0000-0000-0000D1410000}"/>
    <cellStyle name="Normal 70 2 2 12" xfId="673" xr:uid="{00000000-0005-0000-0000-0000D2410000}"/>
    <cellStyle name="Normal 70 2 2 2" xfId="1022" xr:uid="{00000000-0005-0000-0000-0000D3410000}"/>
    <cellStyle name="Normal 70 2 2 2 2" xfId="1844" xr:uid="{00000000-0005-0000-0000-0000D4410000}"/>
    <cellStyle name="Normal 70 2 2 2 2 2" xfId="3749" xr:uid="{00000000-0005-0000-0000-0000D5410000}"/>
    <cellStyle name="Normal 70 2 2 2 2 2 2" xfId="11916" xr:uid="{00000000-0005-0000-0000-0000D6410000}"/>
    <cellStyle name="Normal 70 2 2 2 2 2_5h_Finance" xfId="7883" xr:uid="{00000000-0005-0000-0000-0000D7410000}"/>
    <cellStyle name="Normal 70 2 2 2 2 3" xfId="10012" xr:uid="{00000000-0005-0000-0000-0000D8410000}"/>
    <cellStyle name="Normal 70 2 2 2 2 4" xfId="14038" xr:uid="{00000000-0005-0000-0000-0000D9410000}"/>
    <cellStyle name="Normal 70 2 2 2 2 5" xfId="15877" xr:uid="{00000000-0005-0000-0000-0000DA410000}"/>
    <cellStyle name="Normal 70 2 2 2 2 6" xfId="17628" xr:uid="{00000000-0005-0000-0000-0000DB410000}"/>
    <cellStyle name="Normal 70 2 2 2 2 7" xfId="19532" xr:uid="{00000000-0005-0000-0000-0000DC410000}"/>
    <cellStyle name="Normal 70 2 2 2 2_5h_Finance" xfId="7882" xr:uid="{00000000-0005-0000-0000-0000DD410000}"/>
    <cellStyle name="Normal 70 2 2 2 3" xfId="2933" xr:uid="{00000000-0005-0000-0000-0000DE410000}"/>
    <cellStyle name="Normal 70 2 2 2 3 2" xfId="11100" xr:uid="{00000000-0005-0000-0000-0000DF410000}"/>
    <cellStyle name="Normal 70 2 2 2 3_5h_Finance" xfId="7884" xr:uid="{00000000-0005-0000-0000-0000E0410000}"/>
    <cellStyle name="Normal 70 2 2 2 4" xfId="9196" xr:uid="{00000000-0005-0000-0000-0000E1410000}"/>
    <cellStyle name="Normal 70 2 2 2 5" xfId="13219" xr:uid="{00000000-0005-0000-0000-0000E2410000}"/>
    <cellStyle name="Normal 70 2 2 2 6" xfId="15057" xr:uid="{00000000-0005-0000-0000-0000E3410000}"/>
    <cellStyle name="Normal 70 2 2 2 7" xfId="16812" xr:uid="{00000000-0005-0000-0000-0000E4410000}"/>
    <cellStyle name="Normal 70 2 2 2 8" xfId="18716" xr:uid="{00000000-0005-0000-0000-0000E5410000}"/>
    <cellStyle name="Normal 70 2 2 2_5h_Finance" xfId="7881" xr:uid="{00000000-0005-0000-0000-0000E6410000}"/>
    <cellStyle name="Normal 70 2 2 3" xfId="1294" xr:uid="{00000000-0005-0000-0000-0000E7410000}"/>
    <cellStyle name="Normal 70 2 2 3 2" xfId="2116" xr:uid="{00000000-0005-0000-0000-0000E8410000}"/>
    <cellStyle name="Normal 70 2 2 3 2 2" xfId="4021" xr:uid="{00000000-0005-0000-0000-0000E9410000}"/>
    <cellStyle name="Normal 70 2 2 3 2 2 2" xfId="12188" xr:uid="{00000000-0005-0000-0000-0000EA410000}"/>
    <cellStyle name="Normal 70 2 2 3 2 2_5h_Finance" xfId="7887" xr:uid="{00000000-0005-0000-0000-0000EB410000}"/>
    <cellStyle name="Normal 70 2 2 3 2 3" xfId="10284" xr:uid="{00000000-0005-0000-0000-0000EC410000}"/>
    <cellStyle name="Normal 70 2 2 3 2 4" xfId="14310" xr:uid="{00000000-0005-0000-0000-0000ED410000}"/>
    <cellStyle name="Normal 70 2 2 3 2 5" xfId="16149" xr:uid="{00000000-0005-0000-0000-0000EE410000}"/>
    <cellStyle name="Normal 70 2 2 3 2 6" xfId="17900" xr:uid="{00000000-0005-0000-0000-0000EF410000}"/>
    <cellStyle name="Normal 70 2 2 3 2 7" xfId="19804" xr:uid="{00000000-0005-0000-0000-0000F0410000}"/>
    <cellStyle name="Normal 70 2 2 3 2_5h_Finance" xfId="7886" xr:uid="{00000000-0005-0000-0000-0000F1410000}"/>
    <cellStyle name="Normal 70 2 2 3 3" xfId="3205" xr:uid="{00000000-0005-0000-0000-0000F2410000}"/>
    <cellStyle name="Normal 70 2 2 3 3 2" xfId="11372" xr:uid="{00000000-0005-0000-0000-0000F3410000}"/>
    <cellStyle name="Normal 70 2 2 3 3_5h_Finance" xfId="7888" xr:uid="{00000000-0005-0000-0000-0000F4410000}"/>
    <cellStyle name="Normal 70 2 2 3 4" xfId="9468" xr:uid="{00000000-0005-0000-0000-0000F5410000}"/>
    <cellStyle name="Normal 70 2 2 3 5" xfId="13491" xr:uid="{00000000-0005-0000-0000-0000F6410000}"/>
    <cellStyle name="Normal 70 2 2 3 6" xfId="15329" xr:uid="{00000000-0005-0000-0000-0000F7410000}"/>
    <cellStyle name="Normal 70 2 2 3 7" xfId="17084" xr:uid="{00000000-0005-0000-0000-0000F8410000}"/>
    <cellStyle name="Normal 70 2 2 3 8" xfId="18988" xr:uid="{00000000-0005-0000-0000-0000F9410000}"/>
    <cellStyle name="Normal 70 2 2 3_5h_Finance" xfId="7885" xr:uid="{00000000-0005-0000-0000-0000FA410000}"/>
    <cellStyle name="Normal 70 2 2 4" xfId="1566" xr:uid="{00000000-0005-0000-0000-0000FB410000}"/>
    <cellStyle name="Normal 70 2 2 4 2" xfId="3477" xr:uid="{00000000-0005-0000-0000-0000FC410000}"/>
    <cellStyle name="Normal 70 2 2 4 2 2" xfId="11644" xr:uid="{00000000-0005-0000-0000-0000FD410000}"/>
    <cellStyle name="Normal 70 2 2 4 2_5h_Finance" xfId="7890" xr:uid="{00000000-0005-0000-0000-0000FE410000}"/>
    <cellStyle name="Normal 70 2 2 4 3" xfId="9740" xr:uid="{00000000-0005-0000-0000-0000FF410000}"/>
    <cellStyle name="Normal 70 2 2 4 4" xfId="13763" xr:uid="{00000000-0005-0000-0000-000000420000}"/>
    <cellStyle name="Normal 70 2 2 4 5" xfId="15601" xr:uid="{00000000-0005-0000-0000-000001420000}"/>
    <cellStyle name="Normal 70 2 2 4 6" xfId="17356" xr:uid="{00000000-0005-0000-0000-000002420000}"/>
    <cellStyle name="Normal 70 2 2 4 7" xfId="19260" xr:uid="{00000000-0005-0000-0000-000003420000}"/>
    <cellStyle name="Normal 70 2 2 4_5h_Finance" xfId="7889" xr:uid="{00000000-0005-0000-0000-000004420000}"/>
    <cellStyle name="Normal 70 2 2 5" xfId="2389" xr:uid="{00000000-0005-0000-0000-000005420000}"/>
    <cellStyle name="Normal 70 2 2 5 2" xfId="4293" xr:uid="{00000000-0005-0000-0000-000006420000}"/>
    <cellStyle name="Normal 70 2 2 5 2 2" xfId="12460" xr:uid="{00000000-0005-0000-0000-000007420000}"/>
    <cellStyle name="Normal 70 2 2 5 2_5h_Finance" xfId="7892" xr:uid="{00000000-0005-0000-0000-000008420000}"/>
    <cellStyle name="Normal 70 2 2 5 3" xfId="10556" xr:uid="{00000000-0005-0000-0000-000009420000}"/>
    <cellStyle name="Normal 70 2 2 5 4" xfId="14582" xr:uid="{00000000-0005-0000-0000-00000A420000}"/>
    <cellStyle name="Normal 70 2 2 5 5" xfId="16422" xr:uid="{00000000-0005-0000-0000-00000B420000}"/>
    <cellStyle name="Normal 70 2 2 5 6" xfId="18172" xr:uid="{00000000-0005-0000-0000-00000C420000}"/>
    <cellStyle name="Normal 70 2 2 5 7" xfId="20076" xr:uid="{00000000-0005-0000-0000-00000D420000}"/>
    <cellStyle name="Normal 70 2 2 5_5h_Finance" xfId="7891" xr:uid="{00000000-0005-0000-0000-00000E420000}"/>
    <cellStyle name="Normal 70 2 2 6" xfId="2661" xr:uid="{00000000-0005-0000-0000-00000F420000}"/>
    <cellStyle name="Normal 70 2 2 6 2" xfId="10828" xr:uid="{00000000-0005-0000-0000-000010420000}"/>
    <cellStyle name="Normal 70 2 2 6_5h_Finance" xfId="7893" xr:uid="{00000000-0005-0000-0000-000011420000}"/>
    <cellStyle name="Normal 70 2 2 7" xfId="8924" xr:uid="{00000000-0005-0000-0000-000012420000}"/>
    <cellStyle name="Normal 70 2 2 8" xfId="12881" xr:uid="{00000000-0005-0000-0000-000013420000}"/>
    <cellStyle name="Normal 70 2 2 9" xfId="14767" xr:uid="{00000000-0005-0000-0000-000014420000}"/>
    <cellStyle name="Normal 70 2 2_5h_Finance" xfId="7880" xr:uid="{00000000-0005-0000-0000-000015420000}"/>
    <cellStyle name="Normal 70 2 3" xfId="886" xr:uid="{00000000-0005-0000-0000-000016420000}"/>
    <cellStyle name="Normal 70 2 3 2" xfId="1708" xr:uid="{00000000-0005-0000-0000-000017420000}"/>
    <cellStyle name="Normal 70 2 3 2 2" xfId="3613" xr:uid="{00000000-0005-0000-0000-000018420000}"/>
    <cellStyle name="Normal 70 2 3 2 2 2" xfId="11780" xr:uid="{00000000-0005-0000-0000-000019420000}"/>
    <cellStyle name="Normal 70 2 3 2 2_5h_Finance" xfId="7896" xr:uid="{00000000-0005-0000-0000-00001A420000}"/>
    <cellStyle name="Normal 70 2 3 2 3" xfId="9876" xr:uid="{00000000-0005-0000-0000-00001B420000}"/>
    <cellStyle name="Normal 70 2 3 2 4" xfId="13902" xr:uid="{00000000-0005-0000-0000-00001C420000}"/>
    <cellStyle name="Normal 70 2 3 2 5" xfId="15741" xr:uid="{00000000-0005-0000-0000-00001D420000}"/>
    <cellStyle name="Normal 70 2 3 2 6" xfId="17492" xr:uid="{00000000-0005-0000-0000-00001E420000}"/>
    <cellStyle name="Normal 70 2 3 2 7" xfId="19396" xr:uid="{00000000-0005-0000-0000-00001F420000}"/>
    <cellStyle name="Normal 70 2 3 2_5h_Finance" xfId="7895" xr:uid="{00000000-0005-0000-0000-000020420000}"/>
    <cellStyle name="Normal 70 2 3 3" xfId="2797" xr:uid="{00000000-0005-0000-0000-000021420000}"/>
    <cellStyle name="Normal 70 2 3 3 2" xfId="10964" xr:uid="{00000000-0005-0000-0000-000022420000}"/>
    <cellStyle name="Normal 70 2 3 3_5h_Finance" xfId="7897" xr:uid="{00000000-0005-0000-0000-000023420000}"/>
    <cellStyle name="Normal 70 2 3 4" xfId="9060" xr:uid="{00000000-0005-0000-0000-000024420000}"/>
    <cellStyle name="Normal 70 2 3 5" xfId="13083" xr:uid="{00000000-0005-0000-0000-000025420000}"/>
    <cellStyle name="Normal 70 2 3 6" xfId="14921" xr:uid="{00000000-0005-0000-0000-000026420000}"/>
    <cellStyle name="Normal 70 2 3 7" xfId="16676" xr:uid="{00000000-0005-0000-0000-000027420000}"/>
    <cellStyle name="Normal 70 2 3 8" xfId="18580" xr:uid="{00000000-0005-0000-0000-000028420000}"/>
    <cellStyle name="Normal 70 2 3_5h_Finance" xfId="7894" xr:uid="{00000000-0005-0000-0000-000029420000}"/>
    <cellStyle name="Normal 70 2 4" xfId="1158" xr:uid="{00000000-0005-0000-0000-00002A420000}"/>
    <cellStyle name="Normal 70 2 4 2" xfId="1980" xr:uid="{00000000-0005-0000-0000-00002B420000}"/>
    <cellStyle name="Normal 70 2 4 2 2" xfId="3885" xr:uid="{00000000-0005-0000-0000-00002C420000}"/>
    <cellStyle name="Normal 70 2 4 2 2 2" xfId="12052" xr:uid="{00000000-0005-0000-0000-00002D420000}"/>
    <cellStyle name="Normal 70 2 4 2 2_5h_Finance" xfId="7900" xr:uid="{00000000-0005-0000-0000-00002E420000}"/>
    <cellStyle name="Normal 70 2 4 2 3" xfId="10148" xr:uid="{00000000-0005-0000-0000-00002F420000}"/>
    <cellStyle name="Normal 70 2 4 2 4" xfId="14174" xr:uid="{00000000-0005-0000-0000-000030420000}"/>
    <cellStyle name="Normal 70 2 4 2 5" xfId="16013" xr:uid="{00000000-0005-0000-0000-000031420000}"/>
    <cellStyle name="Normal 70 2 4 2 6" xfId="17764" xr:uid="{00000000-0005-0000-0000-000032420000}"/>
    <cellStyle name="Normal 70 2 4 2 7" xfId="19668" xr:uid="{00000000-0005-0000-0000-000033420000}"/>
    <cellStyle name="Normal 70 2 4 2_5h_Finance" xfId="7899" xr:uid="{00000000-0005-0000-0000-000034420000}"/>
    <cellStyle name="Normal 70 2 4 3" xfId="3069" xr:uid="{00000000-0005-0000-0000-000035420000}"/>
    <cellStyle name="Normal 70 2 4 3 2" xfId="11236" xr:uid="{00000000-0005-0000-0000-000036420000}"/>
    <cellStyle name="Normal 70 2 4 3_5h_Finance" xfId="7901" xr:uid="{00000000-0005-0000-0000-000037420000}"/>
    <cellStyle name="Normal 70 2 4 4" xfId="9332" xr:uid="{00000000-0005-0000-0000-000038420000}"/>
    <cellStyle name="Normal 70 2 4 5" xfId="13355" xr:uid="{00000000-0005-0000-0000-000039420000}"/>
    <cellStyle name="Normal 70 2 4 6" xfId="15193" xr:uid="{00000000-0005-0000-0000-00003A420000}"/>
    <cellStyle name="Normal 70 2 4 7" xfId="16948" xr:uid="{00000000-0005-0000-0000-00003B420000}"/>
    <cellStyle name="Normal 70 2 4 8" xfId="18852" xr:uid="{00000000-0005-0000-0000-00003C420000}"/>
    <cellStyle name="Normal 70 2 4_5h_Finance" xfId="7898" xr:uid="{00000000-0005-0000-0000-00003D420000}"/>
    <cellStyle name="Normal 70 2 5" xfId="1430" xr:uid="{00000000-0005-0000-0000-00003E420000}"/>
    <cellStyle name="Normal 70 2 5 2" xfId="3341" xr:uid="{00000000-0005-0000-0000-00003F420000}"/>
    <cellStyle name="Normal 70 2 5 2 2" xfId="11508" xr:uid="{00000000-0005-0000-0000-000040420000}"/>
    <cellStyle name="Normal 70 2 5 2_5h_Finance" xfId="7903" xr:uid="{00000000-0005-0000-0000-000041420000}"/>
    <cellStyle name="Normal 70 2 5 3" xfId="9604" xr:uid="{00000000-0005-0000-0000-000042420000}"/>
    <cellStyle name="Normal 70 2 5 4" xfId="13627" xr:uid="{00000000-0005-0000-0000-000043420000}"/>
    <cellStyle name="Normal 70 2 5 5" xfId="15465" xr:uid="{00000000-0005-0000-0000-000044420000}"/>
    <cellStyle name="Normal 70 2 5 6" xfId="17220" xr:uid="{00000000-0005-0000-0000-000045420000}"/>
    <cellStyle name="Normal 70 2 5 7" xfId="19124" xr:uid="{00000000-0005-0000-0000-000046420000}"/>
    <cellStyle name="Normal 70 2 5_5h_Finance" xfId="7902" xr:uid="{00000000-0005-0000-0000-000047420000}"/>
    <cellStyle name="Normal 70 2 6" xfId="2253" xr:uid="{00000000-0005-0000-0000-000048420000}"/>
    <cellStyle name="Normal 70 2 6 2" xfId="4157" xr:uid="{00000000-0005-0000-0000-000049420000}"/>
    <cellStyle name="Normal 70 2 6 2 2" xfId="12324" xr:uid="{00000000-0005-0000-0000-00004A420000}"/>
    <cellStyle name="Normal 70 2 6 2_5h_Finance" xfId="7905" xr:uid="{00000000-0005-0000-0000-00004B420000}"/>
    <cellStyle name="Normal 70 2 6 3" xfId="10420" xr:uid="{00000000-0005-0000-0000-00004C420000}"/>
    <cellStyle name="Normal 70 2 6 4" xfId="14446" xr:uid="{00000000-0005-0000-0000-00004D420000}"/>
    <cellStyle name="Normal 70 2 6 5" xfId="16286" xr:uid="{00000000-0005-0000-0000-00004E420000}"/>
    <cellStyle name="Normal 70 2 6 6" xfId="18036" xr:uid="{00000000-0005-0000-0000-00004F420000}"/>
    <cellStyle name="Normal 70 2 6 7" xfId="19940" xr:uid="{00000000-0005-0000-0000-000050420000}"/>
    <cellStyle name="Normal 70 2 6_5h_Finance" xfId="7904" xr:uid="{00000000-0005-0000-0000-000051420000}"/>
    <cellStyle name="Normal 70 2 7" xfId="537" xr:uid="{00000000-0005-0000-0000-000052420000}"/>
    <cellStyle name="Normal 70 2 7 2" xfId="8788" xr:uid="{00000000-0005-0000-0000-000053420000}"/>
    <cellStyle name="Normal 70 2 7_5h_Finance" xfId="7906" xr:uid="{00000000-0005-0000-0000-000054420000}"/>
    <cellStyle name="Normal 70 2 8" xfId="2525" xr:uid="{00000000-0005-0000-0000-000055420000}"/>
    <cellStyle name="Normal 70 2 8 2" xfId="10692" xr:uid="{00000000-0005-0000-0000-000056420000}"/>
    <cellStyle name="Normal 70 2 8_5h_Finance" xfId="7907" xr:uid="{00000000-0005-0000-0000-000057420000}"/>
    <cellStyle name="Normal 70 2 9" xfId="4429" xr:uid="{00000000-0005-0000-0000-000058420000}"/>
    <cellStyle name="Normal 70 2 9 2" xfId="12596" xr:uid="{00000000-0005-0000-0000-000059420000}"/>
    <cellStyle name="Normal 70 2 9_5h_Finance" xfId="7908" xr:uid="{00000000-0005-0000-0000-00005A420000}"/>
    <cellStyle name="Normal 70 2_5h_Finance" xfId="7879" xr:uid="{00000000-0005-0000-0000-00005B420000}"/>
    <cellStyle name="Normal 70 3" xfId="194" xr:uid="{00000000-0005-0000-0000-00005C420000}"/>
    <cellStyle name="Normal 70 3 10" xfId="16472" xr:uid="{00000000-0005-0000-0000-00005D420000}"/>
    <cellStyle name="Normal 70 3 11" xfId="18376" xr:uid="{00000000-0005-0000-0000-00005E420000}"/>
    <cellStyle name="Normal 70 3 12" xfId="605" xr:uid="{00000000-0005-0000-0000-00005F420000}"/>
    <cellStyle name="Normal 70 3 2" xfId="954" xr:uid="{00000000-0005-0000-0000-000060420000}"/>
    <cellStyle name="Normal 70 3 2 2" xfId="1776" xr:uid="{00000000-0005-0000-0000-000061420000}"/>
    <cellStyle name="Normal 70 3 2 2 2" xfId="3681" xr:uid="{00000000-0005-0000-0000-000062420000}"/>
    <cellStyle name="Normal 70 3 2 2 2 2" xfId="11848" xr:uid="{00000000-0005-0000-0000-000063420000}"/>
    <cellStyle name="Normal 70 3 2 2 2_5h_Finance" xfId="7912" xr:uid="{00000000-0005-0000-0000-000064420000}"/>
    <cellStyle name="Normal 70 3 2 2 3" xfId="9944" xr:uid="{00000000-0005-0000-0000-000065420000}"/>
    <cellStyle name="Normal 70 3 2 2 4" xfId="13970" xr:uid="{00000000-0005-0000-0000-000066420000}"/>
    <cellStyle name="Normal 70 3 2 2 5" xfId="15809" xr:uid="{00000000-0005-0000-0000-000067420000}"/>
    <cellStyle name="Normal 70 3 2 2 6" xfId="17560" xr:uid="{00000000-0005-0000-0000-000068420000}"/>
    <cellStyle name="Normal 70 3 2 2 7" xfId="19464" xr:uid="{00000000-0005-0000-0000-000069420000}"/>
    <cellStyle name="Normal 70 3 2 2_5h_Finance" xfId="7911" xr:uid="{00000000-0005-0000-0000-00006A420000}"/>
    <cellStyle name="Normal 70 3 2 3" xfId="2865" xr:uid="{00000000-0005-0000-0000-00006B420000}"/>
    <cellStyle name="Normal 70 3 2 3 2" xfId="11032" xr:uid="{00000000-0005-0000-0000-00006C420000}"/>
    <cellStyle name="Normal 70 3 2 3_5h_Finance" xfId="7913" xr:uid="{00000000-0005-0000-0000-00006D420000}"/>
    <cellStyle name="Normal 70 3 2 4" xfId="9128" xr:uid="{00000000-0005-0000-0000-00006E420000}"/>
    <cellStyle name="Normal 70 3 2 5" xfId="13151" xr:uid="{00000000-0005-0000-0000-00006F420000}"/>
    <cellStyle name="Normal 70 3 2 6" xfId="14989" xr:uid="{00000000-0005-0000-0000-000070420000}"/>
    <cellStyle name="Normal 70 3 2 7" xfId="16744" xr:uid="{00000000-0005-0000-0000-000071420000}"/>
    <cellStyle name="Normal 70 3 2 8" xfId="18648" xr:uid="{00000000-0005-0000-0000-000072420000}"/>
    <cellStyle name="Normal 70 3 2_5h_Finance" xfId="7910" xr:uid="{00000000-0005-0000-0000-000073420000}"/>
    <cellStyle name="Normal 70 3 3" xfId="1226" xr:uid="{00000000-0005-0000-0000-000074420000}"/>
    <cellStyle name="Normal 70 3 3 2" xfId="2048" xr:uid="{00000000-0005-0000-0000-000075420000}"/>
    <cellStyle name="Normal 70 3 3 2 2" xfId="3953" xr:uid="{00000000-0005-0000-0000-000076420000}"/>
    <cellStyle name="Normal 70 3 3 2 2 2" xfId="12120" xr:uid="{00000000-0005-0000-0000-000077420000}"/>
    <cellStyle name="Normal 70 3 3 2 2_5h_Finance" xfId="7916" xr:uid="{00000000-0005-0000-0000-000078420000}"/>
    <cellStyle name="Normal 70 3 3 2 3" xfId="10216" xr:uid="{00000000-0005-0000-0000-000079420000}"/>
    <cellStyle name="Normal 70 3 3 2 4" xfId="14242" xr:uid="{00000000-0005-0000-0000-00007A420000}"/>
    <cellStyle name="Normal 70 3 3 2 5" xfId="16081" xr:uid="{00000000-0005-0000-0000-00007B420000}"/>
    <cellStyle name="Normal 70 3 3 2 6" xfId="17832" xr:uid="{00000000-0005-0000-0000-00007C420000}"/>
    <cellStyle name="Normal 70 3 3 2 7" xfId="19736" xr:uid="{00000000-0005-0000-0000-00007D420000}"/>
    <cellStyle name="Normal 70 3 3 2_5h_Finance" xfId="7915" xr:uid="{00000000-0005-0000-0000-00007E420000}"/>
    <cellStyle name="Normal 70 3 3 3" xfId="3137" xr:uid="{00000000-0005-0000-0000-00007F420000}"/>
    <cellStyle name="Normal 70 3 3 3 2" xfId="11304" xr:uid="{00000000-0005-0000-0000-000080420000}"/>
    <cellStyle name="Normal 70 3 3 3_5h_Finance" xfId="7917" xr:uid="{00000000-0005-0000-0000-000081420000}"/>
    <cellStyle name="Normal 70 3 3 4" xfId="9400" xr:uid="{00000000-0005-0000-0000-000082420000}"/>
    <cellStyle name="Normal 70 3 3 5" xfId="13423" xr:uid="{00000000-0005-0000-0000-000083420000}"/>
    <cellStyle name="Normal 70 3 3 6" xfId="15261" xr:uid="{00000000-0005-0000-0000-000084420000}"/>
    <cellStyle name="Normal 70 3 3 7" xfId="17016" xr:uid="{00000000-0005-0000-0000-000085420000}"/>
    <cellStyle name="Normal 70 3 3 8" xfId="18920" xr:uid="{00000000-0005-0000-0000-000086420000}"/>
    <cellStyle name="Normal 70 3 3_5h_Finance" xfId="7914" xr:uid="{00000000-0005-0000-0000-000087420000}"/>
    <cellStyle name="Normal 70 3 4" xfId="1498" xr:uid="{00000000-0005-0000-0000-000088420000}"/>
    <cellStyle name="Normal 70 3 4 2" xfId="3409" xr:uid="{00000000-0005-0000-0000-000089420000}"/>
    <cellStyle name="Normal 70 3 4 2 2" xfId="11576" xr:uid="{00000000-0005-0000-0000-00008A420000}"/>
    <cellStyle name="Normal 70 3 4 2_5h_Finance" xfId="7919" xr:uid="{00000000-0005-0000-0000-00008B420000}"/>
    <cellStyle name="Normal 70 3 4 3" xfId="9672" xr:uid="{00000000-0005-0000-0000-00008C420000}"/>
    <cellStyle name="Normal 70 3 4 4" xfId="13695" xr:uid="{00000000-0005-0000-0000-00008D420000}"/>
    <cellStyle name="Normal 70 3 4 5" xfId="15533" xr:uid="{00000000-0005-0000-0000-00008E420000}"/>
    <cellStyle name="Normal 70 3 4 6" xfId="17288" xr:uid="{00000000-0005-0000-0000-00008F420000}"/>
    <cellStyle name="Normal 70 3 4 7" xfId="19192" xr:uid="{00000000-0005-0000-0000-000090420000}"/>
    <cellStyle name="Normal 70 3 4_5h_Finance" xfId="7918" xr:uid="{00000000-0005-0000-0000-000091420000}"/>
    <cellStyle name="Normal 70 3 5" xfId="2321" xr:uid="{00000000-0005-0000-0000-000092420000}"/>
    <cellStyle name="Normal 70 3 5 2" xfId="4225" xr:uid="{00000000-0005-0000-0000-000093420000}"/>
    <cellStyle name="Normal 70 3 5 2 2" xfId="12392" xr:uid="{00000000-0005-0000-0000-000094420000}"/>
    <cellStyle name="Normal 70 3 5 2_5h_Finance" xfId="7921" xr:uid="{00000000-0005-0000-0000-000095420000}"/>
    <cellStyle name="Normal 70 3 5 3" xfId="10488" xr:uid="{00000000-0005-0000-0000-000096420000}"/>
    <cellStyle name="Normal 70 3 5 4" xfId="14514" xr:uid="{00000000-0005-0000-0000-000097420000}"/>
    <cellStyle name="Normal 70 3 5 5" xfId="16354" xr:uid="{00000000-0005-0000-0000-000098420000}"/>
    <cellStyle name="Normal 70 3 5 6" xfId="18104" xr:uid="{00000000-0005-0000-0000-000099420000}"/>
    <cellStyle name="Normal 70 3 5 7" xfId="20008" xr:uid="{00000000-0005-0000-0000-00009A420000}"/>
    <cellStyle name="Normal 70 3 5_5h_Finance" xfId="7920" xr:uid="{00000000-0005-0000-0000-00009B420000}"/>
    <cellStyle name="Normal 70 3 6" xfId="2593" xr:uid="{00000000-0005-0000-0000-00009C420000}"/>
    <cellStyle name="Normal 70 3 6 2" xfId="10760" xr:uid="{00000000-0005-0000-0000-00009D420000}"/>
    <cellStyle name="Normal 70 3 6_5h_Finance" xfId="7922" xr:uid="{00000000-0005-0000-0000-00009E420000}"/>
    <cellStyle name="Normal 70 3 7" xfId="8856" xr:uid="{00000000-0005-0000-0000-00009F420000}"/>
    <cellStyle name="Normal 70 3 8" xfId="12813" xr:uid="{00000000-0005-0000-0000-0000A0420000}"/>
    <cellStyle name="Normal 70 3 9" xfId="14699" xr:uid="{00000000-0005-0000-0000-0000A1420000}"/>
    <cellStyle name="Normal 70 3_5h_Finance" xfId="7909" xr:uid="{00000000-0005-0000-0000-0000A2420000}"/>
    <cellStyle name="Normal 70 4" xfId="818" xr:uid="{00000000-0005-0000-0000-0000A3420000}"/>
    <cellStyle name="Normal 70 4 2" xfId="1640" xr:uid="{00000000-0005-0000-0000-0000A4420000}"/>
    <cellStyle name="Normal 70 4 2 2" xfId="3545" xr:uid="{00000000-0005-0000-0000-0000A5420000}"/>
    <cellStyle name="Normal 70 4 2 2 2" xfId="11712" xr:uid="{00000000-0005-0000-0000-0000A6420000}"/>
    <cellStyle name="Normal 70 4 2 2_5h_Finance" xfId="7925" xr:uid="{00000000-0005-0000-0000-0000A7420000}"/>
    <cellStyle name="Normal 70 4 2 3" xfId="9808" xr:uid="{00000000-0005-0000-0000-0000A8420000}"/>
    <cellStyle name="Normal 70 4 2 4" xfId="13834" xr:uid="{00000000-0005-0000-0000-0000A9420000}"/>
    <cellStyle name="Normal 70 4 2 5" xfId="15673" xr:uid="{00000000-0005-0000-0000-0000AA420000}"/>
    <cellStyle name="Normal 70 4 2 6" xfId="17424" xr:uid="{00000000-0005-0000-0000-0000AB420000}"/>
    <cellStyle name="Normal 70 4 2 7" xfId="19328" xr:uid="{00000000-0005-0000-0000-0000AC420000}"/>
    <cellStyle name="Normal 70 4 2_5h_Finance" xfId="7924" xr:uid="{00000000-0005-0000-0000-0000AD420000}"/>
    <cellStyle name="Normal 70 4 3" xfId="2729" xr:uid="{00000000-0005-0000-0000-0000AE420000}"/>
    <cellStyle name="Normal 70 4 3 2" xfId="10896" xr:uid="{00000000-0005-0000-0000-0000AF420000}"/>
    <cellStyle name="Normal 70 4 3_5h_Finance" xfId="7926" xr:uid="{00000000-0005-0000-0000-0000B0420000}"/>
    <cellStyle name="Normal 70 4 4" xfId="8992" xr:uid="{00000000-0005-0000-0000-0000B1420000}"/>
    <cellStyle name="Normal 70 4 5" xfId="13015" xr:uid="{00000000-0005-0000-0000-0000B2420000}"/>
    <cellStyle name="Normal 70 4 6" xfId="14853" xr:uid="{00000000-0005-0000-0000-0000B3420000}"/>
    <cellStyle name="Normal 70 4 7" xfId="16608" xr:uid="{00000000-0005-0000-0000-0000B4420000}"/>
    <cellStyle name="Normal 70 4 8" xfId="18512" xr:uid="{00000000-0005-0000-0000-0000B5420000}"/>
    <cellStyle name="Normal 70 4_5h_Finance" xfId="7923" xr:uid="{00000000-0005-0000-0000-0000B6420000}"/>
    <cellStyle name="Normal 70 5" xfId="1090" xr:uid="{00000000-0005-0000-0000-0000B7420000}"/>
    <cellStyle name="Normal 70 5 2" xfId="1912" xr:uid="{00000000-0005-0000-0000-0000B8420000}"/>
    <cellStyle name="Normal 70 5 2 2" xfId="3817" xr:uid="{00000000-0005-0000-0000-0000B9420000}"/>
    <cellStyle name="Normal 70 5 2 2 2" xfId="11984" xr:uid="{00000000-0005-0000-0000-0000BA420000}"/>
    <cellStyle name="Normal 70 5 2 2_5h_Finance" xfId="7929" xr:uid="{00000000-0005-0000-0000-0000BB420000}"/>
    <cellStyle name="Normal 70 5 2 3" xfId="10080" xr:uid="{00000000-0005-0000-0000-0000BC420000}"/>
    <cellStyle name="Normal 70 5 2 4" xfId="14106" xr:uid="{00000000-0005-0000-0000-0000BD420000}"/>
    <cellStyle name="Normal 70 5 2 5" xfId="15945" xr:uid="{00000000-0005-0000-0000-0000BE420000}"/>
    <cellStyle name="Normal 70 5 2 6" xfId="17696" xr:uid="{00000000-0005-0000-0000-0000BF420000}"/>
    <cellStyle name="Normal 70 5 2 7" xfId="19600" xr:uid="{00000000-0005-0000-0000-0000C0420000}"/>
    <cellStyle name="Normal 70 5 2_5h_Finance" xfId="7928" xr:uid="{00000000-0005-0000-0000-0000C1420000}"/>
    <cellStyle name="Normal 70 5 3" xfId="3001" xr:uid="{00000000-0005-0000-0000-0000C2420000}"/>
    <cellStyle name="Normal 70 5 3 2" xfId="11168" xr:uid="{00000000-0005-0000-0000-0000C3420000}"/>
    <cellStyle name="Normal 70 5 3_5h_Finance" xfId="7930" xr:uid="{00000000-0005-0000-0000-0000C4420000}"/>
    <cellStyle name="Normal 70 5 4" xfId="9264" xr:uid="{00000000-0005-0000-0000-0000C5420000}"/>
    <cellStyle name="Normal 70 5 5" xfId="13287" xr:uid="{00000000-0005-0000-0000-0000C6420000}"/>
    <cellStyle name="Normal 70 5 6" xfId="15125" xr:uid="{00000000-0005-0000-0000-0000C7420000}"/>
    <cellStyle name="Normal 70 5 7" xfId="16880" xr:uid="{00000000-0005-0000-0000-0000C8420000}"/>
    <cellStyle name="Normal 70 5 8" xfId="18784" xr:uid="{00000000-0005-0000-0000-0000C9420000}"/>
    <cellStyle name="Normal 70 5_5h_Finance" xfId="7927" xr:uid="{00000000-0005-0000-0000-0000CA420000}"/>
    <cellStyle name="Normal 70 6" xfId="1362" xr:uid="{00000000-0005-0000-0000-0000CB420000}"/>
    <cellStyle name="Normal 70 6 2" xfId="3273" xr:uid="{00000000-0005-0000-0000-0000CC420000}"/>
    <cellStyle name="Normal 70 6 2 2" xfId="11440" xr:uid="{00000000-0005-0000-0000-0000CD420000}"/>
    <cellStyle name="Normal 70 6 2_5h_Finance" xfId="7932" xr:uid="{00000000-0005-0000-0000-0000CE420000}"/>
    <cellStyle name="Normal 70 6 3" xfId="9536" xr:uid="{00000000-0005-0000-0000-0000CF420000}"/>
    <cellStyle name="Normal 70 6 4" xfId="13559" xr:uid="{00000000-0005-0000-0000-0000D0420000}"/>
    <cellStyle name="Normal 70 6 5" xfId="15397" xr:uid="{00000000-0005-0000-0000-0000D1420000}"/>
    <cellStyle name="Normal 70 6 6" xfId="17152" xr:uid="{00000000-0005-0000-0000-0000D2420000}"/>
    <cellStyle name="Normal 70 6 7" xfId="19056" xr:uid="{00000000-0005-0000-0000-0000D3420000}"/>
    <cellStyle name="Normal 70 6_5h_Finance" xfId="7931" xr:uid="{00000000-0005-0000-0000-0000D4420000}"/>
    <cellStyle name="Normal 70 7" xfId="2185" xr:uid="{00000000-0005-0000-0000-0000D5420000}"/>
    <cellStyle name="Normal 70 7 2" xfId="4089" xr:uid="{00000000-0005-0000-0000-0000D6420000}"/>
    <cellStyle name="Normal 70 7 2 2" xfId="12256" xr:uid="{00000000-0005-0000-0000-0000D7420000}"/>
    <cellStyle name="Normal 70 7 2_5h_Finance" xfId="7934" xr:uid="{00000000-0005-0000-0000-0000D8420000}"/>
    <cellStyle name="Normal 70 7 3" xfId="10352" xr:uid="{00000000-0005-0000-0000-0000D9420000}"/>
    <cellStyle name="Normal 70 7 4" xfId="14378" xr:uid="{00000000-0005-0000-0000-0000DA420000}"/>
    <cellStyle name="Normal 70 7 5" xfId="16218" xr:uid="{00000000-0005-0000-0000-0000DB420000}"/>
    <cellStyle name="Normal 70 7 6" xfId="17968" xr:uid="{00000000-0005-0000-0000-0000DC420000}"/>
    <cellStyle name="Normal 70 7 7" xfId="19872" xr:uid="{00000000-0005-0000-0000-0000DD420000}"/>
    <cellStyle name="Normal 70 7_5h_Finance" xfId="7933" xr:uid="{00000000-0005-0000-0000-0000DE420000}"/>
    <cellStyle name="Normal 70 8" xfId="469" xr:uid="{00000000-0005-0000-0000-0000DF420000}"/>
    <cellStyle name="Normal 70 8 2" xfId="8720" xr:uid="{00000000-0005-0000-0000-0000E0420000}"/>
    <cellStyle name="Normal 70 8_5h_Finance" xfId="7935" xr:uid="{00000000-0005-0000-0000-0000E1420000}"/>
    <cellStyle name="Normal 70 9" xfId="2457" xr:uid="{00000000-0005-0000-0000-0000E2420000}"/>
    <cellStyle name="Normal 70 9 2" xfId="10624" xr:uid="{00000000-0005-0000-0000-0000E3420000}"/>
    <cellStyle name="Normal 70 9_5h_Finance" xfId="7936" xr:uid="{00000000-0005-0000-0000-0000E4420000}"/>
    <cellStyle name="Normal 70_5h_Finance" xfId="7877" xr:uid="{00000000-0005-0000-0000-0000E5420000}"/>
    <cellStyle name="Normal 71" xfId="79" xr:uid="{00000000-0005-0000-0000-0000E6420000}"/>
    <cellStyle name="Normal 71 10" xfId="4382" xr:uid="{00000000-0005-0000-0000-0000E7420000}"/>
    <cellStyle name="Normal 71 10 2" xfId="12549" xr:uid="{00000000-0005-0000-0000-0000E8420000}"/>
    <cellStyle name="Normal 71 10_5h_Finance" xfId="7938" xr:uid="{00000000-0005-0000-0000-0000E9420000}"/>
    <cellStyle name="Normal 71 11" xfId="8605" xr:uid="{00000000-0005-0000-0000-0000EA420000}"/>
    <cellStyle name="Normal 71 12" xfId="12697" xr:uid="{00000000-0005-0000-0000-0000EB420000}"/>
    <cellStyle name="Normal 71 13" xfId="12932" xr:uid="{00000000-0005-0000-0000-0000EC420000}"/>
    <cellStyle name="Normal 71 14" xfId="14620" xr:uid="{00000000-0005-0000-0000-0000ED420000}"/>
    <cellStyle name="Normal 71 15" xfId="18261" xr:uid="{00000000-0005-0000-0000-0000EE420000}"/>
    <cellStyle name="Normal 71 16" xfId="351" xr:uid="{00000000-0005-0000-0000-0000EF420000}"/>
    <cellStyle name="Normal 71 2" xfId="147" xr:uid="{00000000-0005-0000-0000-0000F0420000}"/>
    <cellStyle name="Normal 71 2 10" xfId="8673" xr:uid="{00000000-0005-0000-0000-0000F1420000}"/>
    <cellStyle name="Normal 71 2 11" xfId="12765" xr:uid="{00000000-0005-0000-0000-0000F2420000}"/>
    <cellStyle name="Normal 71 2 12" xfId="18329" xr:uid="{00000000-0005-0000-0000-0000F3420000}"/>
    <cellStyle name="Normal 71 2 13" xfId="420" xr:uid="{00000000-0005-0000-0000-0000F4420000}"/>
    <cellStyle name="Normal 71 2 2" xfId="283" xr:uid="{00000000-0005-0000-0000-0000F5420000}"/>
    <cellStyle name="Normal 71 2 2 10" xfId="16561" xr:uid="{00000000-0005-0000-0000-0000F6420000}"/>
    <cellStyle name="Normal 71 2 2 11" xfId="18465" xr:uid="{00000000-0005-0000-0000-0000F7420000}"/>
    <cellStyle name="Normal 71 2 2 12" xfId="694" xr:uid="{00000000-0005-0000-0000-0000F8420000}"/>
    <cellStyle name="Normal 71 2 2 2" xfId="1043" xr:uid="{00000000-0005-0000-0000-0000F9420000}"/>
    <cellStyle name="Normal 71 2 2 2 2" xfId="1865" xr:uid="{00000000-0005-0000-0000-0000FA420000}"/>
    <cellStyle name="Normal 71 2 2 2 2 2" xfId="3770" xr:uid="{00000000-0005-0000-0000-0000FB420000}"/>
    <cellStyle name="Normal 71 2 2 2 2 2 2" xfId="11937" xr:uid="{00000000-0005-0000-0000-0000FC420000}"/>
    <cellStyle name="Normal 71 2 2 2 2 2_5h_Finance" xfId="7943" xr:uid="{00000000-0005-0000-0000-0000FD420000}"/>
    <cellStyle name="Normal 71 2 2 2 2 3" xfId="10033" xr:uid="{00000000-0005-0000-0000-0000FE420000}"/>
    <cellStyle name="Normal 71 2 2 2 2 4" xfId="14059" xr:uid="{00000000-0005-0000-0000-0000FF420000}"/>
    <cellStyle name="Normal 71 2 2 2 2 5" xfId="15898" xr:uid="{00000000-0005-0000-0000-000000430000}"/>
    <cellStyle name="Normal 71 2 2 2 2 6" xfId="17649" xr:uid="{00000000-0005-0000-0000-000001430000}"/>
    <cellStyle name="Normal 71 2 2 2 2 7" xfId="19553" xr:uid="{00000000-0005-0000-0000-000002430000}"/>
    <cellStyle name="Normal 71 2 2 2 2_5h_Finance" xfId="7942" xr:uid="{00000000-0005-0000-0000-000003430000}"/>
    <cellStyle name="Normal 71 2 2 2 3" xfId="2954" xr:uid="{00000000-0005-0000-0000-000004430000}"/>
    <cellStyle name="Normal 71 2 2 2 3 2" xfId="11121" xr:uid="{00000000-0005-0000-0000-000005430000}"/>
    <cellStyle name="Normal 71 2 2 2 3_5h_Finance" xfId="7944" xr:uid="{00000000-0005-0000-0000-000006430000}"/>
    <cellStyle name="Normal 71 2 2 2 4" xfId="9217" xr:uid="{00000000-0005-0000-0000-000007430000}"/>
    <cellStyle name="Normal 71 2 2 2 5" xfId="13240" xr:uid="{00000000-0005-0000-0000-000008430000}"/>
    <cellStyle name="Normal 71 2 2 2 6" xfId="15078" xr:uid="{00000000-0005-0000-0000-000009430000}"/>
    <cellStyle name="Normal 71 2 2 2 7" xfId="16833" xr:uid="{00000000-0005-0000-0000-00000A430000}"/>
    <cellStyle name="Normal 71 2 2 2 8" xfId="18737" xr:uid="{00000000-0005-0000-0000-00000B430000}"/>
    <cellStyle name="Normal 71 2 2 2_5h_Finance" xfId="7941" xr:uid="{00000000-0005-0000-0000-00000C430000}"/>
    <cellStyle name="Normal 71 2 2 3" xfId="1315" xr:uid="{00000000-0005-0000-0000-00000D430000}"/>
    <cellStyle name="Normal 71 2 2 3 2" xfId="2137" xr:uid="{00000000-0005-0000-0000-00000E430000}"/>
    <cellStyle name="Normal 71 2 2 3 2 2" xfId="4042" xr:uid="{00000000-0005-0000-0000-00000F430000}"/>
    <cellStyle name="Normal 71 2 2 3 2 2 2" xfId="12209" xr:uid="{00000000-0005-0000-0000-000010430000}"/>
    <cellStyle name="Normal 71 2 2 3 2 2_5h_Finance" xfId="7947" xr:uid="{00000000-0005-0000-0000-000011430000}"/>
    <cellStyle name="Normal 71 2 2 3 2 3" xfId="10305" xr:uid="{00000000-0005-0000-0000-000012430000}"/>
    <cellStyle name="Normal 71 2 2 3 2 4" xfId="14331" xr:uid="{00000000-0005-0000-0000-000013430000}"/>
    <cellStyle name="Normal 71 2 2 3 2 5" xfId="16170" xr:uid="{00000000-0005-0000-0000-000014430000}"/>
    <cellStyle name="Normal 71 2 2 3 2 6" xfId="17921" xr:uid="{00000000-0005-0000-0000-000015430000}"/>
    <cellStyle name="Normal 71 2 2 3 2 7" xfId="19825" xr:uid="{00000000-0005-0000-0000-000016430000}"/>
    <cellStyle name="Normal 71 2 2 3 2_5h_Finance" xfId="7946" xr:uid="{00000000-0005-0000-0000-000017430000}"/>
    <cellStyle name="Normal 71 2 2 3 3" xfId="3226" xr:uid="{00000000-0005-0000-0000-000018430000}"/>
    <cellStyle name="Normal 71 2 2 3 3 2" xfId="11393" xr:uid="{00000000-0005-0000-0000-000019430000}"/>
    <cellStyle name="Normal 71 2 2 3 3_5h_Finance" xfId="7948" xr:uid="{00000000-0005-0000-0000-00001A430000}"/>
    <cellStyle name="Normal 71 2 2 3 4" xfId="9489" xr:uid="{00000000-0005-0000-0000-00001B430000}"/>
    <cellStyle name="Normal 71 2 2 3 5" xfId="13512" xr:uid="{00000000-0005-0000-0000-00001C430000}"/>
    <cellStyle name="Normal 71 2 2 3 6" xfId="15350" xr:uid="{00000000-0005-0000-0000-00001D430000}"/>
    <cellStyle name="Normal 71 2 2 3 7" xfId="17105" xr:uid="{00000000-0005-0000-0000-00001E430000}"/>
    <cellStyle name="Normal 71 2 2 3 8" xfId="19009" xr:uid="{00000000-0005-0000-0000-00001F430000}"/>
    <cellStyle name="Normal 71 2 2 3_5h_Finance" xfId="7945" xr:uid="{00000000-0005-0000-0000-000020430000}"/>
    <cellStyle name="Normal 71 2 2 4" xfId="1587" xr:uid="{00000000-0005-0000-0000-000021430000}"/>
    <cellStyle name="Normal 71 2 2 4 2" xfId="3498" xr:uid="{00000000-0005-0000-0000-000022430000}"/>
    <cellStyle name="Normal 71 2 2 4 2 2" xfId="11665" xr:uid="{00000000-0005-0000-0000-000023430000}"/>
    <cellStyle name="Normal 71 2 2 4 2_5h_Finance" xfId="7950" xr:uid="{00000000-0005-0000-0000-000024430000}"/>
    <cellStyle name="Normal 71 2 2 4 3" xfId="9761" xr:uid="{00000000-0005-0000-0000-000025430000}"/>
    <cellStyle name="Normal 71 2 2 4 4" xfId="13784" xr:uid="{00000000-0005-0000-0000-000026430000}"/>
    <cellStyle name="Normal 71 2 2 4 5" xfId="15622" xr:uid="{00000000-0005-0000-0000-000027430000}"/>
    <cellStyle name="Normal 71 2 2 4 6" xfId="17377" xr:uid="{00000000-0005-0000-0000-000028430000}"/>
    <cellStyle name="Normal 71 2 2 4 7" xfId="19281" xr:uid="{00000000-0005-0000-0000-000029430000}"/>
    <cellStyle name="Normal 71 2 2 4_5h_Finance" xfId="7949" xr:uid="{00000000-0005-0000-0000-00002A430000}"/>
    <cellStyle name="Normal 71 2 2 5" xfId="2410" xr:uid="{00000000-0005-0000-0000-00002B430000}"/>
    <cellStyle name="Normal 71 2 2 5 2" xfId="4314" xr:uid="{00000000-0005-0000-0000-00002C430000}"/>
    <cellStyle name="Normal 71 2 2 5 2 2" xfId="12481" xr:uid="{00000000-0005-0000-0000-00002D430000}"/>
    <cellStyle name="Normal 71 2 2 5 2_5h_Finance" xfId="7952" xr:uid="{00000000-0005-0000-0000-00002E430000}"/>
    <cellStyle name="Normal 71 2 2 5 3" xfId="10577" xr:uid="{00000000-0005-0000-0000-00002F430000}"/>
    <cellStyle name="Normal 71 2 2 5 4" xfId="14603" xr:uid="{00000000-0005-0000-0000-000030430000}"/>
    <cellStyle name="Normal 71 2 2 5 5" xfId="16443" xr:uid="{00000000-0005-0000-0000-000031430000}"/>
    <cellStyle name="Normal 71 2 2 5 6" xfId="18193" xr:uid="{00000000-0005-0000-0000-000032430000}"/>
    <cellStyle name="Normal 71 2 2 5 7" xfId="20097" xr:uid="{00000000-0005-0000-0000-000033430000}"/>
    <cellStyle name="Normal 71 2 2 5_5h_Finance" xfId="7951" xr:uid="{00000000-0005-0000-0000-000034430000}"/>
    <cellStyle name="Normal 71 2 2 6" xfId="2682" xr:uid="{00000000-0005-0000-0000-000035430000}"/>
    <cellStyle name="Normal 71 2 2 6 2" xfId="10849" xr:uid="{00000000-0005-0000-0000-000036430000}"/>
    <cellStyle name="Normal 71 2 2 6_5h_Finance" xfId="7953" xr:uid="{00000000-0005-0000-0000-000037430000}"/>
    <cellStyle name="Normal 71 2 2 7" xfId="8945" xr:uid="{00000000-0005-0000-0000-000038430000}"/>
    <cellStyle name="Normal 71 2 2 8" xfId="12902" xr:uid="{00000000-0005-0000-0000-000039430000}"/>
    <cellStyle name="Normal 71 2 2 9" xfId="14788" xr:uid="{00000000-0005-0000-0000-00003A430000}"/>
    <cellStyle name="Normal 71 2 2_5h_Finance" xfId="7940" xr:uid="{00000000-0005-0000-0000-00003B430000}"/>
    <cellStyle name="Normal 71 2 3" xfId="907" xr:uid="{00000000-0005-0000-0000-00003C430000}"/>
    <cellStyle name="Normal 71 2 3 2" xfId="1729" xr:uid="{00000000-0005-0000-0000-00003D430000}"/>
    <cellStyle name="Normal 71 2 3 2 2" xfId="3634" xr:uid="{00000000-0005-0000-0000-00003E430000}"/>
    <cellStyle name="Normal 71 2 3 2 2 2" xfId="11801" xr:uid="{00000000-0005-0000-0000-00003F430000}"/>
    <cellStyle name="Normal 71 2 3 2 2_5h_Finance" xfId="7956" xr:uid="{00000000-0005-0000-0000-000040430000}"/>
    <cellStyle name="Normal 71 2 3 2 3" xfId="9897" xr:uid="{00000000-0005-0000-0000-000041430000}"/>
    <cellStyle name="Normal 71 2 3 2 4" xfId="13923" xr:uid="{00000000-0005-0000-0000-000042430000}"/>
    <cellStyle name="Normal 71 2 3 2 5" xfId="15762" xr:uid="{00000000-0005-0000-0000-000043430000}"/>
    <cellStyle name="Normal 71 2 3 2 6" xfId="17513" xr:uid="{00000000-0005-0000-0000-000044430000}"/>
    <cellStyle name="Normal 71 2 3 2 7" xfId="19417" xr:uid="{00000000-0005-0000-0000-000045430000}"/>
    <cellStyle name="Normal 71 2 3 2_5h_Finance" xfId="7955" xr:uid="{00000000-0005-0000-0000-000046430000}"/>
    <cellStyle name="Normal 71 2 3 3" xfId="2818" xr:uid="{00000000-0005-0000-0000-000047430000}"/>
    <cellStyle name="Normal 71 2 3 3 2" xfId="10985" xr:uid="{00000000-0005-0000-0000-000048430000}"/>
    <cellStyle name="Normal 71 2 3 3_5h_Finance" xfId="7957" xr:uid="{00000000-0005-0000-0000-000049430000}"/>
    <cellStyle name="Normal 71 2 3 4" xfId="9081" xr:uid="{00000000-0005-0000-0000-00004A430000}"/>
    <cellStyle name="Normal 71 2 3 5" xfId="13104" xr:uid="{00000000-0005-0000-0000-00004B430000}"/>
    <cellStyle name="Normal 71 2 3 6" xfId="14942" xr:uid="{00000000-0005-0000-0000-00004C430000}"/>
    <cellStyle name="Normal 71 2 3 7" xfId="16697" xr:uid="{00000000-0005-0000-0000-00004D430000}"/>
    <cellStyle name="Normal 71 2 3 8" xfId="18601" xr:uid="{00000000-0005-0000-0000-00004E430000}"/>
    <cellStyle name="Normal 71 2 3_5h_Finance" xfId="7954" xr:uid="{00000000-0005-0000-0000-00004F430000}"/>
    <cellStyle name="Normal 71 2 4" xfId="1179" xr:uid="{00000000-0005-0000-0000-000050430000}"/>
    <cellStyle name="Normal 71 2 4 2" xfId="2001" xr:uid="{00000000-0005-0000-0000-000051430000}"/>
    <cellStyle name="Normal 71 2 4 2 2" xfId="3906" xr:uid="{00000000-0005-0000-0000-000052430000}"/>
    <cellStyle name="Normal 71 2 4 2 2 2" xfId="12073" xr:uid="{00000000-0005-0000-0000-000053430000}"/>
    <cellStyle name="Normal 71 2 4 2 2_5h_Finance" xfId="7960" xr:uid="{00000000-0005-0000-0000-000054430000}"/>
    <cellStyle name="Normal 71 2 4 2 3" xfId="10169" xr:uid="{00000000-0005-0000-0000-000055430000}"/>
    <cellStyle name="Normal 71 2 4 2 4" xfId="14195" xr:uid="{00000000-0005-0000-0000-000056430000}"/>
    <cellStyle name="Normal 71 2 4 2 5" xfId="16034" xr:uid="{00000000-0005-0000-0000-000057430000}"/>
    <cellStyle name="Normal 71 2 4 2 6" xfId="17785" xr:uid="{00000000-0005-0000-0000-000058430000}"/>
    <cellStyle name="Normal 71 2 4 2 7" xfId="19689" xr:uid="{00000000-0005-0000-0000-000059430000}"/>
    <cellStyle name="Normal 71 2 4 2_5h_Finance" xfId="7959" xr:uid="{00000000-0005-0000-0000-00005A430000}"/>
    <cellStyle name="Normal 71 2 4 3" xfId="3090" xr:uid="{00000000-0005-0000-0000-00005B430000}"/>
    <cellStyle name="Normal 71 2 4 3 2" xfId="11257" xr:uid="{00000000-0005-0000-0000-00005C430000}"/>
    <cellStyle name="Normal 71 2 4 3_5h_Finance" xfId="7961" xr:uid="{00000000-0005-0000-0000-00005D430000}"/>
    <cellStyle name="Normal 71 2 4 4" xfId="9353" xr:uid="{00000000-0005-0000-0000-00005E430000}"/>
    <cellStyle name="Normal 71 2 4 5" xfId="13376" xr:uid="{00000000-0005-0000-0000-00005F430000}"/>
    <cellStyle name="Normal 71 2 4 6" xfId="15214" xr:uid="{00000000-0005-0000-0000-000060430000}"/>
    <cellStyle name="Normal 71 2 4 7" xfId="16969" xr:uid="{00000000-0005-0000-0000-000061430000}"/>
    <cellStyle name="Normal 71 2 4 8" xfId="18873" xr:uid="{00000000-0005-0000-0000-000062430000}"/>
    <cellStyle name="Normal 71 2 4_5h_Finance" xfId="7958" xr:uid="{00000000-0005-0000-0000-000063430000}"/>
    <cellStyle name="Normal 71 2 5" xfId="1451" xr:uid="{00000000-0005-0000-0000-000064430000}"/>
    <cellStyle name="Normal 71 2 5 2" xfId="3362" xr:uid="{00000000-0005-0000-0000-000065430000}"/>
    <cellStyle name="Normal 71 2 5 2 2" xfId="11529" xr:uid="{00000000-0005-0000-0000-000066430000}"/>
    <cellStyle name="Normal 71 2 5 2_5h_Finance" xfId="7963" xr:uid="{00000000-0005-0000-0000-000067430000}"/>
    <cellStyle name="Normal 71 2 5 3" xfId="9625" xr:uid="{00000000-0005-0000-0000-000068430000}"/>
    <cellStyle name="Normal 71 2 5 4" xfId="13648" xr:uid="{00000000-0005-0000-0000-000069430000}"/>
    <cellStyle name="Normal 71 2 5 5" xfId="15486" xr:uid="{00000000-0005-0000-0000-00006A430000}"/>
    <cellStyle name="Normal 71 2 5 6" xfId="17241" xr:uid="{00000000-0005-0000-0000-00006B430000}"/>
    <cellStyle name="Normal 71 2 5 7" xfId="19145" xr:uid="{00000000-0005-0000-0000-00006C430000}"/>
    <cellStyle name="Normal 71 2 5_5h_Finance" xfId="7962" xr:uid="{00000000-0005-0000-0000-00006D430000}"/>
    <cellStyle name="Normal 71 2 6" xfId="2274" xr:uid="{00000000-0005-0000-0000-00006E430000}"/>
    <cellStyle name="Normal 71 2 6 2" xfId="4178" xr:uid="{00000000-0005-0000-0000-00006F430000}"/>
    <cellStyle name="Normal 71 2 6 2 2" xfId="12345" xr:uid="{00000000-0005-0000-0000-000070430000}"/>
    <cellStyle name="Normal 71 2 6 2_5h_Finance" xfId="7965" xr:uid="{00000000-0005-0000-0000-000071430000}"/>
    <cellStyle name="Normal 71 2 6 3" xfId="10441" xr:uid="{00000000-0005-0000-0000-000072430000}"/>
    <cellStyle name="Normal 71 2 6 4" xfId="14467" xr:uid="{00000000-0005-0000-0000-000073430000}"/>
    <cellStyle name="Normal 71 2 6 5" xfId="16307" xr:uid="{00000000-0005-0000-0000-000074430000}"/>
    <cellStyle name="Normal 71 2 6 6" xfId="18057" xr:uid="{00000000-0005-0000-0000-000075430000}"/>
    <cellStyle name="Normal 71 2 6 7" xfId="19961" xr:uid="{00000000-0005-0000-0000-000076430000}"/>
    <cellStyle name="Normal 71 2 6_5h_Finance" xfId="7964" xr:uid="{00000000-0005-0000-0000-000077430000}"/>
    <cellStyle name="Normal 71 2 7" xfId="558" xr:uid="{00000000-0005-0000-0000-000078430000}"/>
    <cellStyle name="Normal 71 2 7 2" xfId="8809" xr:uid="{00000000-0005-0000-0000-000079430000}"/>
    <cellStyle name="Normal 71 2 7_5h_Finance" xfId="7966" xr:uid="{00000000-0005-0000-0000-00007A430000}"/>
    <cellStyle name="Normal 71 2 8" xfId="2546" xr:uid="{00000000-0005-0000-0000-00007B430000}"/>
    <cellStyle name="Normal 71 2 8 2" xfId="10713" xr:uid="{00000000-0005-0000-0000-00007C430000}"/>
    <cellStyle name="Normal 71 2 8_5h_Finance" xfId="7967" xr:uid="{00000000-0005-0000-0000-00007D430000}"/>
    <cellStyle name="Normal 71 2 9" xfId="4450" xr:uid="{00000000-0005-0000-0000-00007E430000}"/>
    <cellStyle name="Normal 71 2 9 2" xfId="12617" xr:uid="{00000000-0005-0000-0000-00007F430000}"/>
    <cellStyle name="Normal 71 2 9_5h_Finance" xfId="7968" xr:uid="{00000000-0005-0000-0000-000080430000}"/>
    <cellStyle name="Normal 71 2_5h_Finance" xfId="7939" xr:uid="{00000000-0005-0000-0000-000081430000}"/>
    <cellStyle name="Normal 71 3" xfId="215" xr:uid="{00000000-0005-0000-0000-000082430000}"/>
    <cellStyle name="Normal 71 3 10" xfId="16493" xr:uid="{00000000-0005-0000-0000-000083430000}"/>
    <cellStyle name="Normal 71 3 11" xfId="18397" xr:uid="{00000000-0005-0000-0000-000084430000}"/>
    <cellStyle name="Normal 71 3 12" xfId="626" xr:uid="{00000000-0005-0000-0000-000085430000}"/>
    <cellStyle name="Normal 71 3 2" xfId="975" xr:uid="{00000000-0005-0000-0000-000086430000}"/>
    <cellStyle name="Normal 71 3 2 2" xfId="1797" xr:uid="{00000000-0005-0000-0000-000087430000}"/>
    <cellStyle name="Normal 71 3 2 2 2" xfId="3702" xr:uid="{00000000-0005-0000-0000-000088430000}"/>
    <cellStyle name="Normal 71 3 2 2 2 2" xfId="11869" xr:uid="{00000000-0005-0000-0000-000089430000}"/>
    <cellStyle name="Normal 71 3 2 2 2_5h_Finance" xfId="7972" xr:uid="{00000000-0005-0000-0000-00008A430000}"/>
    <cellStyle name="Normal 71 3 2 2 3" xfId="9965" xr:uid="{00000000-0005-0000-0000-00008B430000}"/>
    <cellStyle name="Normal 71 3 2 2 4" xfId="13991" xr:uid="{00000000-0005-0000-0000-00008C430000}"/>
    <cellStyle name="Normal 71 3 2 2 5" xfId="15830" xr:uid="{00000000-0005-0000-0000-00008D430000}"/>
    <cellStyle name="Normal 71 3 2 2 6" xfId="17581" xr:uid="{00000000-0005-0000-0000-00008E430000}"/>
    <cellStyle name="Normal 71 3 2 2 7" xfId="19485" xr:uid="{00000000-0005-0000-0000-00008F430000}"/>
    <cellStyle name="Normal 71 3 2 2_5h_Finance" xfId="7971" xr:uid="{00000000-0005-0000-0000-000090430000}"/>
    <cellStyle name="Normal 71 3 2 3" xfId="2886" xr:uid="{00000000-0005-0000-0000-000091430000}"/>
    <cellStyle name="Normal 71 3 2 3 2" xfId="11053" xr:uid="{00000000-0005-0000-0000-000092430000}"/>
    <cellStyle name="Normal 71 3 2 3_5h_Finance" xfId="7973" xr:uid="{00000000-0005-0000-0000-000093430000}"/>
    <cellStyle name="Normal 71 3 2 4" xfId="9149" xr:uid="{00000000-0005-0000-0000-000094430000}"/>
    <cellStyle name="Normal 71 3 2 5" xfId="13172" xr:uid="{00000000-0005-0000-0000-000095430000}"/>
    <cellStyle name="Normal 71 3 2 6" xfId="15010" xr:uid="{00000000-0005-0000-0000-000096430000}"/>
    <cellStyle name="Normal 71 3 2 7" xfId="16765" xr:uid="{00000000-0005-0000-0000-000097430000}"/>
    <cellStyle name="Normal 71 3 2 8" xfId="18669" xr:uid="{00000000-0005-0000-0000-000098430000}"/>
    <cellStyle name="Normal 71 3 2_5h_Finance" xfId="7970" xr:uid="{00000000-0005-0000-0000-000099430000}"/>
    <cellStyle name="Normal 71 3 3" xfId="1247" xr:uid="{00000000-0005-0000-0000-00009A430000}"/>
    <cellStyle name="Normal 71 3 3 2" xfId="2069" xr:uid="{00000000-0005-0000-0000-00009B430000}"/>
    <cellStyle name="Normal 71 3 3 2 2" xfId="3974" xr:uid="{00000000-0005-0000-0000-00009C430000}"/>
    <cellStyle name="Normal 71 3 3 2 2 2" xfId="12141" xr:uid="{00000000-0005-0000-0000-00009D430000}"/>
    <cellStyle name="Normal 71 3 3 2 2_5h_Finance" xfId="7976" xr:uid="{00000000-0005-0000-0000-00009E430000}"/>
    <cellStyle name="Normal 71 3 3 2 3" xfId="10237" xr:uid="{00000000-0005-0000-0000-00009F430000}"/>
    <cellStyle name="Normal 71 3 3 2 4" xfId="14263" xr:uid="{00000000-0005-0000-0000-0000A0430000}"/>
    <cellStyle name="Normal 71 3 3 2 5" xfId="16102" xr:uid="{00000000-0005-0000-0000-0000A1430000}"/>
    <cellStyle name="Normal 71 3 3 2 6" xfId="17853" xr:uid="{00000000-0005-0000-0000-0000A2430000}"/>
    <cellStyle name="Normal 71 3 3 2 7" xfId="19757" xr:uid="{00000000-0005-0000-0000-0000A3430000}"/>
    <cellStyle name="Normal 71 3 3 2_5h_Finance" xfId="7975" xr:uid="{00000000-0005-0000-0000-0000A4430000}"/>
    <cellStyle name="Normal 71 3 3 3" xfId="3158" xr:uid="{00000000-0005-0000-0000-0000A5430000}"/>
    <cellStyle name="Normal 71 3 3 3 2" xfId="11325" xr:uid="{00000000-0005-0000-0000-0000A6430000}"/>
    <cellStyle name="Normal 71 3 3 3_5h_Finance" xfId="7977" xr:uid="{00000000-0005-0000-0000-0000A7430000}"/>
    <cellStyle name="Normal 71 3 3 4" xfId="9421" xr:uid="{00000000-0005-0000-0000-0000A8430000}"/>
    <cellStyle name="Normal 71 3 3 5" xfId="13444" xr:uid="{00000000-0005-0000-0000-0000A9430000}"/>
    <cellStyle name="Normal 71 3 3 6" xfId="15282" xr:uid="{00000000-0005-0000-0000-0000AA430000}"/>
    <cellStyle name="Normal 71 3 3 7" xfId="17037" xr:uid="{00000000-0005-0000-0000-0000AB430000}"/>
    <cellStyle name="Normal 71 3 3 8" xfId="18941" xr:uid="{00000000-0005-0000-0000-0000AC430000}"/>
    <cellStyle name="Normal 71 3 3_5h_Finance" xfId="7974" xr:uid="{00000000-0005-0000-0000-0000AD430000}"/>
    <cellStyle name="Normal 71 3 4" xfId="1519" xr:uid="{00000000-0005-0000-0000-0000AE430000}"/>
    <cellStyle name="Normal 71 3 4 2" xfId="3430" xr:uid="{00000000-0005-0000-0000-0000AF430000}"/>
    <cellStyle name="Normal 71 3 4 2 2" xfId="11597" xr:uid="{00000000-0005-0000-0000-0000B0430000}"/>
    <cellStyle name="Normal 71 3 4 2_5h_Finance" xfId="7979" xr:uid="{00000000-0005-0000-0000-0000B1430000}"/>
    <cellStyle name="Normal 71 3 4 3" xfId="9693" xr:uid="{00000000-0005-0000-0000-0000B2430000}"/>
    <cellStyle name="Normal 71 3 4 4" xfId="13716" xr:uid="{00000000-0005-0000-0000-0000B3430000}"/>
    <cellStyle name="Normal 71 3 4 5" xfId="15554" xr:uid="{00000000-0005-0000-0000-0000B4430000}"/>
    <cellStyle name="Normal 71 3 4 6" xfId="17309" xr:uid="{00000000-0005-0000-0000-0000B5430000}"/>
    <cellStyle name="Normal 71 3 4 7" xfId="19213" xr:uid="{00000000-0005-0000-0000-0000B6430000}"/>
    <cellStyle name="Normal 71 3 4_5h_Finance" xfId="7978" xr:uid="{00000000-0005-0000-0000-0000B7430000}"/>
    <cellStyle name="Normal 71 3 5" xfId="2342" xr:uid="{00000000-0005-0000-0000-0000B8430000}"/>
    <cellStyle name="Normal 71 3 5 2" xfId="4246" xr:uid="{00000000-0005-0000-0000-0000B9430000}"/>
    <cellStyle name="Normal 71 3 5 2 2" xfId="12413" xr:uid="{00000000-0005-0000-0000-0000BA430000}"/>
    <cellStyle name="Normal 71 3 5 2_5h_Finance" xfId="7981" xr:uid="{00000000-0005-0000-0000-0000BB430000}"/>
    <cellStyle name="Normal 71 3 5 3" xfId="10509" xr:uid="{00000000-0005-0000-0000-0000BC430000}"/>
    <cellStyle name="Normal 71 3 5 4" xfId="14535" xr:uid="{00000000-0005-0000-0000-0000BD430000}"/>
    <cellStyle name="Normal 71 3 5 5" xfId="16375" xr:uid="{00000000-0005-0000-0000-0000BE430000}"/>
    <cellStyle name="Normal 71 3 5 6" xfId="18125" xr:uid="{00000000-0005-0000-0000-0000BF430000}"/>
    <cellStyle name="Normal 71 3 5 7" xfId="20029" xr:uid="{00000000-0005-0000-0000-0000C0430000}"/>
    <cellStyle name="Normal 71 3 5_5h_Finance" xfId="7980" xr:uid="{00000000-0005-0000-0000-0000C1430000}"/>
    <cellStyle name="Normal 71 3 6" xfId="2614" xr:uid="{00000000-0005-0000-0000-0000C2430000}"/>
    <cellStyle name="Normal 71 3 6 2" xfId="10781" xr:uid="{00000000-0005-0000-0000-0000C3430000}"/>
    <cellStyle name="Normal 71 3 6_5h_Finance" xfId="7982" xr:uid="{00000000-0005-0000-0000-0000C4430000}"/>
    <cellStyle name="Normal 71 3 7" xfId="8877" xr:uid="{00000000-0005-0000-0000-0000C5430000}"/>
    <cellStyle name="Normal 71 3 8" xfId="12834" xr:uid="{00000000-0005-0000-0000-0000C6430000}"/>
    <cellStyle name="Normal 71 3 9" xfId="14720" xr:uid="{00000000-0005-0000-0000-0000C7430000}"/>
    <cellStyle name="Normal 71 3_5h_Finance" xfId="7969" xr:uid="{00000000-0005-0000-0000-0000C8430000}"/>
    <cellStyle name="Normal 71 4" xfId="839" xr:uid="{00000000-0005-0000-0000-0000C9430000}"/>
    <cellStyle name="Normal 71 4 2" xfId="1661" xr:uid="{00000000-0005-0000-0000-0000CA430000}"/>
    <cellStyle name="Normal 71 4 2 2" xfId="3566" xr:uid="{00000000-0005-0000-0000-0000CB430000}"/>
    <cellStyle name="Normal 71 4 2 2 2" xfId="11733" xr:uid="{00000000-0005-0000-0000-0000CC430000}"/>
    <cellStyle name="Normal 71 4 2 2_5h_Finance" xfId="7985" xr:uid="{00000000-0005-0000-0000-0000CD430000}"/>
    <cellStyle name="Normal 71 4 2 3" xfId="9829" xr:uid="{00000000-0005-0000-0000-0000CE430000}"/>
    <cellStyle name="Normal 71 4 2 4" xfId="13855" xr:uid="{00000000-0005-0000-0000-0000CF430000}"/>
    <cellStyle name="Normal 71 4 2 5" xfId="15694" xr:uid="{00000000-0005-0000-0000-0000D0430000}"/>
    <cellStyle name="Normal 71 4 2 6" xfId="17445" xr:uid="{00000000-0005-0000-0000-0000D1430000}"/>
    <cellStyle name="Normal 71 4 2 7" xfId="19349" xr:uid="{00000000-0005-0000-0000-0000D2430000}"/>
    <cellStyle name="Normal 71 4 2_5h_Finance" xfId="7984" xr:uid="{00000000-0005-0000-0000-0000D3430000}"/>
    <cellStyle name="Normal 71 4 3" xfId="2750" xr:uid="{00000000-0005-0000-0000-0000D4430000}"/>
    <cellStyle name="Normal 71 4 3 2" xfId="10917" xr:uid="{00000000-0005-0000-0000-0000D5430000}"/>
    <cellStyle name="Normal 71 4 3_5h_Finance" xfId="7986" xr:uid="{00000000-0005-0000-0000-0000D6430000}"/>
    <cellStyle name="Normal 71 4 4" xfId="9013" xr:uid="{00000000-0005-0000-0000-0000D7430000}"/>
    <cellStyle name="Normal 71 4 5" xfId="13036" xr:uid="{00000000-0005-0000-0000-0000D8430000}"/>
    <cellStyle name="Normal 71 4 6" xfId="14874" xr:uid="{00000000-0005-0000-0000-0000D9430000}"/>
    <cellStyle name="Normal 71 4 7" xfId="16629" xr:uid="{00000000-0005-0000-0000-0000DA430000}"/>
    <cellStyle name="Normal 71 4 8" xfId="18533" xr:uid="{00000000-0005-0000-0000-0000DB430000}"/>
    <cellStyle name="Normal 71 4_5h_Finance" xfId="7983" xr:uid="{00000000-0005-0000-0000-0000DC430000}"/>
    <cellStyle name="Normal 71 5" xfId="1111" xr:uid="{00000000-0005-0000-0000-0000DD430000}"/>
    <cellStyle name="Normal 71 5 2" xfId="1933" xr:uid="{00000000-0005-0000-0000-0000DE430000}"/>
    <cellStyle name="Normal 71 5 2 2" xfId="3838" xr:uid="{00000000-0005-0000-0000-0000DF430000}"/>
    <cellStyle name="Normal 71 5 2 2 2" xfId="12005" xr:uid="{00000000-0005-0000-0000-0000E0430000}"/>
    <cellStyle name="Normal 71 5 2 2_5h_Finance" xfId="7989" xr:uid="{00000000-0005-0000-0000-0000E1430000}"/>
    <cellStyle name="Normal 71 5 2 3" xfId="10101" xr:uid="{00000000-0005-0000-0000-0000E2430000}"/>
    <cellStyle name="Normal 71 5 2 4" xfId="14127" xr:uid="{00000000-0005-0000-0000-0000E3430000}"/>
    <cellStyle name="Normal 71 5 2 5" xfId="15966" xr:uid="{00000000-0005-0000-0000-0000E4430000}"/>
    <cellStyle name="Normal 71 5 2 6" xfId="17717" xr:uid="{00000000-0005-0000-0000-0000E5430000}"/>
    <cellStyle name="Normal 71 5 2 7" xfId="19621" xr:uid="{00000000-0005-0000-0000-0000E6430000}"/>
    <cellStyle name="Normal 71 5 2_5h_Finance" xfId="7988" xr:uid="{00000000-0005-0000-0000-0000E7430000}"/>
    <cellStyle name="Normal 71 5 3" xfId="3022" xr:uid="{00000000-0005-0000-0000-0000E8430000}"/>
    <cellStyle name="Normal 71 5 3 2" xfId="11189" xr:uid="{00000000-0005-0000-0000-0000E9430000}"/>
    <cellStyle name="Normal 71 5 3_5h_Finance" xfId="7990" xr:uid="{00000000-0005-0000-0000-0000EA430000}"/>
    <cellStyle name="Normal 71 5 4" xfId="9285" xr:uid="{00000000-0005-0000-0000-0000EB430000}"/>
    <cellStyle name="Normal 71 5 5" xfId="13308" xr:uid="{00000000-0005-0000-0000-0000EC430000}"/>
    <cellStyle name="Normal 71 5 6" xfId="15146" xr:uid="{00000000-0005-0000-0000-0000ED430000}"/>
    <cellStyle name="Normal 71 5 7" xfId="16901" xr:uid="{00000000-0005-0000-0000-0000EE430000}"/>
    <cellStyle name="Normal 71 5 8" xfId="18805" xr:uid="{00000000-0005-0000-0000-0000EF430000}"/>
    <cellStyle name="Normal 71 5_5h_Finance" xfId="7987" xr:uid="{00000000-0005-0000-0000-0000F0430000}"/>
    <cellStyle name="Normal 71 6" xfId="1383" xr:uid="{00000000-0005-0000-0000-0000F1430000}"/>
    <cellStyle name="Normal 71 6 2" xfId="3294" xr:uid="{00000000-0005-0000-0000-0000F2430000}"/>
    <cellStyle name="Normal 71 6 2 2" xfId="11461" xr:uid="{00000000-0005-0000-0000-0000F3430000}"/>
    <cellStyle name="Normal 71 6 2_5h_Finance" xfId="7992" xr:uid="{00000000-0005-0000-0000-0000F4430000}"/>
    <cellStyle name="Normal 71 6 3" xfId="9557" xr:uid="{00000000-0005-0000-0000-0000F5430000}"/>
    <cellStyle name="Normal 71 6 4" xfId="13580" xr:uid="{00000000-0005-0000-0000-0000F6430000}"/>
    <cellStyle name="Normal 71 6 5" xfId="15418" xr:uid="{00000000-0005-0000-0000-0000F7430000}"/>
    <cellStyle name="Normal 71 6 6" xfId="17173" xr:uid="{00000000-0005-0000-0000-0000F8430000}"/>
    <cellStyle name="Normal 71 6 7" xfId="19077" xr:uid="{00000000-0005-0000-0000-0000F9430000}"/>
    <cellStyle name="Normal 71 6_5h_Finance" xfId="7991" xr:uid="{00000000-0005-0000-0000-0000FA430000}"/>
    <cellStyle name="Normal 71 7" xfId="2206" xr:uid="{00000000-0005-0000-0000-0000FB430000}"/>
    <cellStyle name="Normal 71 7 2" xfId="4110" xr:uid="{00000000-0005-0000-0000-0000FC430000}"/>
    <cellStyle name="Normal 71 7 2 2" xfId="12277" xr:uid="{00000000-0005-0000-0000-0000FD430000}"/>
    <cellStyle name="Normal 71 7 2_5h_Finance" xfId="7994" xr:uid="{00000000-0005-0000-0000-0000FE430000}"/>
    <cellStyle name="Normal 71 7 3" xfId="10373" xr:uid="{00000000-0005-0000-0000-0000FF430000}"/>
    <cellStyle name="Normal 71 7 4" xfId="14399" xr:uid="{00000000-0005-0000-0000-000000440000}"/>
    <cellStyle name="Normal 71 7 5" xfId="16239" xr:uid="{00000000-0005-0000-0000-000001440000}"/>
    <cellStyle name="Normal 71 7 6" xfId="17989" xr:uid="{00000000-0005-0000-0000-000002440000}"/>
    <cellStyle name="Normal 71 7 7" xfId="19893" xr:uid="{00000000-0005-0000-0000-000003440000}"/>
    <cellStyle name="Normal 71 7_5h_Finance" xfId="7993" xr:uid="{00000000-0005-0000-0000-000004440000}"/>
    <cellStyle name="Normal 71 8" xfId="490" xr:uid="{00000000-0005-0000-0000-000005440000}"/>
    <cellStyle name="Normal 71 8 2" xfId="8741" xr:uid="{00000000-0005-0000-0000-000006440000}"/>
    <cellStyle name="Normal 71 8_5h_Finance" xfId="7995" xr:uid="{00000000-0005-0000-0000-000007440000}"/>
    <cellStyle name="Normal 71 9" xfId="2478" xr:uid="{00000000-0005-0000-0000-000008440000}"/>
    <cellStyle name="Normal 71 9 2" xfId="10645" xr:uid="{00000000-0005-0000-0000-000009440000}"/>
    <cellStyle name="Normal 71 9_5h_Finance" xfId="7996" xr:uid="{00000000-0005-0000-0000-00000A440000}"/>
    <cellStyle name="Normal 71_5h_Finance" xfId="7937" xr:uid="{00000000-0005-0000-0000-00000B440000}"/>
    <cellStyle name="Normal 72" xfId="77" xr:uid="{00000000-0005-0000-0000-00000C440000}"/>
    <cellStyle name="Normal 72 10" xfId="4380" xr:uid="{00000000-0005-0000-0000-00000D440000}"/>
    <cellStyle name="Normal 72 10 2" xfId="12547" xr:uid="{00000000-0005-0000-0000-00000E440000}"/>
    <cellStyle name="Normal 72 10_5h_Finance" xfId="7998" xr:uid="{00000000-0005-0000-0000-00000F440000}"/>
    <cellStyle name="Normal 72 11" xfId="8603" xr:uid="{00000000-0005-0000-0000-000010440000}"/>
    <cellStyle name="Normal 72 12" xfId="12695" xr:uid="{00000000-0005-0000-0000-000011440000}"/>
    <cellStyle name="Normal 72 13" xfId="12934" xr:uid="{00000000-0005-0000-0000-000012440000}"/>
    <cellStyle name="Normal 72 14" xfId="12925" xr:uid="{00000000-0005-0000-0000-000013440000}"/>
    <cellStyle name="Normal 72 15" xfId="18259" xr:uid="{00000000-0005-0000-0000-000014440000}"/>
    <cellStyle name="Normal 72 16" xfId="349" xr:uid="{00000000-0005-0000-0000-000015440000}"/>
    <cellStyle name="Normal 72 2" xfId="145" xr:uid="{00000000-0005-0000-0000-000016440000}"/>
    <cellStyle name="Normal 72 2 10" xfId="8671" xr:uid="{00000000-0005-0000-0000-000017440000}"/>
    <cellStyle name="Normal 72 2 11" xfId="12763" xr:uid="{00000000-0005-0000-0000-000018440000}"/>
    <cellStyle name="Normal 72 2 12" xfId="18327" xr:uid="{00000000-0005-0000-0000-000019440000}"/>
    <cellStyle name="Normal 72 2 13" xfId="418" xr:uid="{00000000-0005-0000-0000-00001A440000}"/>
    <cellStyle name="Normal 72 2 2" xfId="281" xr:uid="{00000000-0005-0000-0000-00001B440000}"/>
    <cellStyle name="Normal 72 2 2 10" xfId="16559" xr:uid="{00000000-0005-0000-0000-00001C440000}"/>
    <cellStyle name="Normal 72 2 2 11" xfId="18463" xr:uid="{00000000-0005-0000-0000-00001D440000}"/>
    <cellStyle name="Normal 72 2 2 12" xfId="692" xr:uid="{00000000-0005-0000-0000-00001E440000}"/>
    <cellStyle name="Normal 72 2 2 2" xfId="1041" xr:uid="{00000000-0005-0000-0000-00001F440000}"/>
    <cellStyle name="Normal 72 2 2 2 2" xfId="1863" xr:uid="{00000000-0005-0000-0000-000020440000}"/>
    <cellStyle name="Normal 72 2 2 2 2 2" xfId="3768" xr:uid="{00000000-0005-0000-0000-000021440000}"/>
    <cellStyle name="Normal 72 2 2 2 2 2 2" xfId="11935" xr:uid="{00000000-0005-0000-0000-000022440000}"/>
    <cellStyle name="Normal 72 2 2 2 2 2_5h_Finance" xfId="8003" xr:uid="{00000000-0005-0000-0000-000023440000}"/>
    <cellStyle name="Normal 72 2 2 2 2 3" xfId="10031" xr:uid="{00000000-0005-0000-0000-000024440000}"/>
    <cellStyle name="Normal 72 2 2 2 2 4" xfId="14057" xr:uid="{00000000-0005-0000-0000-000025440000}"/>
    <cellStyle name="Normal 72 2 2 2 2 5" xfId="15896" xr:uid="{00000000-0005-0000-0000-000026440000}"/>
    <cellStyle name="Normal 72 2 2 2 2 6" xfId="17647" xr:uid="{00000000-0005-0000-0000-000027440000}"/>
    <cellStyle name="Normal 72 2 2 2 2 7" xfId="19551" xr:uid="{00000000-0005-0000-0000-000028440000}"/>
    <cellStyle name="Normal 72 2 2 2 2_5h_Finance" xfId="8002" xr:uid="{00000000-0005-0000-0000-000029440000}"/>
    <cellStyle name="Normal 72 2 2 2 3" xfId="2952" xr:uid="{00000000-0005-0000-0000-00002A440000}"/>
    <cellStyle name="Normal 72 2 2 2 3 2" xfId="11119" xr:uid="{00000000-0005-0000-0000-00002B440000}"/>
    <cellStyle name="Normal 72 2 2 2 3_5h_Finance" xfId="8004" xr:uid="{00000000-0005-0000-0000-00002C440000}"/>
    <cellStyle name="Normal 72 2 2 2 4" xfId="9215" xr:uid="{00000000-0005-0000-0000-00002D440000}"/>
    <cellStyle name="Normal 72 2 2 2 5" xfId="13238" xr:uid="{00000000-0005-0000-0000-00002E440000}"/>
    <cellStyle name="Normal 72 2 2 2 6" xfId="15076" xr:uid="{00000000-0005-0000-0000-00002F440000}"/>
    <cellStyle name="Normal 72 2 2 2 7" xfId="16831" xr:uid="{00000000-0005-0000-0000-000030440000}"/>
    <cellStyle name="Normal 72 2 2 2 8" xfId="18735" xr:uid="{00000000-0005-0000-0000-000031440000}"/>
    <cellStyle name="Normal 72 2 2 2_5h_Finance" xfId="8001" xr:uid="{00000000-0005-0000-0000-000032440000}"/>
    <cellStyle name="Normal 72 2 2 3" xfId="1313" xr:uid="{00000000-0005-0000-0000-000033440000}"/>
    <cellStyle name="Normal 72 2 2 3 2" xfId="2135" xr:uid="{00000000-0005-0000-0000-000034440000}"/>
    <cellStyle name="Normal 72 2 2 3 2 2" xfId="4040" xr:uid="{00000000-0005-0000-0000-000035440000}"/>
    <cellStyle name="Normal 72 2 2 3 2 2 2" xfId="12207" xr:uid="{00000000-0005-0000-0000-000036440000}"/>
    <cellStyle name="Normal 72 2 2 3 2 2_5h_Finance" xfId="8007" xr:uid="{00000000-0005-0000-0000-000037440000}"/>
    <cellStyle name="Normal 72 2 2 3 2 3" xfId="10303" xr:uid="{00000000-0005-0000-0000-000038440000}"/>
    <cellStyle name="Normal 72 2 2 3 2 4" xfId="14329" xr:uid="{00000000-0005-0000-0000-000039440000}"/>
    <cellStyle name="Normal 72 2 2 3 2 5" xfId="16168" xr:uid="{00000000-0005-0000-0000-00003A440000}"/>
    <cellStyle name="Normal 72 2 2 3 2 6" xfId="17919" xr:uid="{00000000-0005-0000-0000-00003B440000}"/>
    <cellStyle name="Normal 72 2 2 3 2 7" xfId="19823" xr:uid="{00000000-0005-0000-0000-00003C440000}"/>
    <cellStyle name="Normal 72 2 2 3 2_5h_Finance" xfId="8006" xr:uid="{00000000-0005-0000-0000-00003D440000}"/>
    <cellStyle name="Normal 72 2 2 3 3" xfId="3224" xr:uid="{00000000-0005-0000-0000-00003E440000}"/>
    <cellStyle name="Normal 72 2 2 3 3 2" xfId="11391" xr:uid="{00000000-0005-0000-0000-00003F440000}"/>
    <cellStyle name="Normal 72 2 2 3 3_5h_Finance" xfId="8008" xr:uid="{00000000-0005-0000-0000-000040440000}"/>
    <cellStyle name="Normal 72 2 2 3 4" xfId="9487" xr:uid="{00000000-0005-0000-0000-000041440000}"/>
    <cellStyle name="Normal 72 2 2 3 5" xfId="13510" xr:uid="{00000000-0005-0000-0000-000042440000}"/>
    <cellStyle name="Normal 72 2 2 3 6" xfId="15348" xr:uid="{00000000-0005-0000-0000-000043440000}"/>
    <cellStyle name="Normal 72 2 2 3 7" xfId="17103" xr:uid="{00000000-0005-0000-0000-000044440000}"/>
    <cellStyle name="Normal 72 2 2 3 8" xfId="19007" xr:uid="{00000000-0005-0000-0000-000045440000}"/>
    <cellStyle name="Normal 72 2 2 3_5h_Finance" xfId="8005" xr:uid="{00000000-0005-0000-0000-000046440000}"/>
    <cellStyle name="Normal 72 2 2 4" xfId="1585" xr:uid="{00000000-0005-0000-0000-000047440000}"/>
    <cellStyle name="Normal 72 2 2 4 2" xfId="3496" xr:uid="{00000000-0005-0000-0000-000048440000}"/>
    <cellStyle name="Normal 72 2 2 4 2 2" xfId="11663" xr:uid="{00000000-0005-0000-0000-000049440000}"/>
    <cellStyle name="Normal 72 2 2 4 2_5h_Finance" xfId="8010" xr:uid="{00000000-0005-0000-0000-00004A440000}"/>
    <cellStyle name="Normal 72 2 2 4 3" xfId="9759" xr:uid="{00000000-0005-0000-0000-00004B440000}"/>
    <cellStyle name="Normal 72 2 2 4 4" xfId="13782" xr:uid="{00000000-0005-0000-0000-00004C440000}"/>
    <cellStyle name="Normal 72 2 2 4 5" xfId="15620" xr:uid="{00000000-0005-0000-0000-00004D440000}"/>
    <cellStyle name="Normal 72 2 2 4 6" xfId="17375" xr:uid="{00000000-0005-0000-0000-00004E440000}"/>
    <cellStyle name="Normal 72 2 2 4 7" xfId="19279" xr:uid="{00000000-0005-0000-0000-00004F440000}"/>
    <cellStyle name="Normal 72 2 2 4_5h_Finance" xfId="8009" xr:uid="{00000000-0005-0000-0000-000050440000}"/>
    <cellStyle name="Normal 72 2 2 5" xfId="2408" xr:uid="{00000000-0005-0000-0000-000051440000}"/>
    <cellStyle name="Normal 72 2 2 5 2" xfId="4312" xr:uid="{00000000-0005-0000-0000-000052440000}"/>
    <cellStyle name="Normal 72 2 2 5 2 2" xfId="12479" xr:uid="{00000000-0005-0000-0000-000053440000}"/>
    <cellStyle name="Normal 72 2 2 5 2_5h_Finance" xfId="8012" xr:uid="{00000000-0005-0000-0000-000054440000}"/>
    <cellStyle name="Normal 72 2 2 5 3" xfId="10575" xr:uid="{00000000-0005-0000-0000-000055440000}"/>
    <cellStyle name="Normal 72 2 2 5 4" xfId="14601" xr:uid="{00000000-0005-0000-0000-000056440000}"/>
    <cellStyle name="Normal 72 2 2 5 5" xfId="16441" xr:uid="{00000000-0005-0000-0000-000057440000}"/>
    <cellStyle name="Normal 72 2 2 5 6" xfId="18191" xr:uid="{00000000-0005-0000-0000-000058440000}"/>
    <cellStyle name="Normal 72 2 2 5 7" xfId="20095" xr:uid="{00000000-0005-0000-0000-000059440000}"/>
    <cellStyle name="Normal 72 2 2 5_5h_Finance" xfId="8011" xr:uid="{00000000-0005-0000-0000-00005A440000}"/>
    <cellStyle name="Normal 72 2 2 6" xfId="2680" xr:uid="{00000000-0005-0000-0000-00005B440000}"/>
    <cellStyle name="Normal 72 2 2 6 2" xfId="10847" xr:uid="{00000000-0005-0000-0000-00005C440000}"/>
    <cellStyle name="Normal 72 2 2 6_5h_Finance" xfId="8013" xr:uid="{00000000-0005-0000-0000-00005D440000}"/>
    <cellStyle name="Normal 72 2 2 7" xfId="8943" xr:uid="{00000000-0005-0000-0000-00005E440000}"/>
    <cellStyle name="Normal 72 2 2 8" xfId="12900" xr:uid="{00000000-0005-0000-0000-00005F440000}"/>
    <cellStyle name="Normal 72 2 2 9" xfId="14786" xr:uid="{00000000-0005-0000-0000-000060440000}"/>
    <cellStyle name="Normal 72 2 2_5h_Finance" xfId="8000" xr:uid="{00000000-0005-0000-0000-000061440000}"/>
    <cellStyle name="Normal 72 2 3" xfId="905" xr:uid="{00000000-0005-0000-0000-000062440000}"/>
    <cellStyle name="Normal 72 2 3 2" xfId="1727" xr:uid="{00000000-0005-0000-0000-000063440000}"/>
    <cellStyle name="Normal 72 2 3 2 2" xfId="3632" xr:uid="{00000000-0005-0000-0000-000064440000}"/>
    <cellStyle name="Normal 72 2 3 2 2 2" xfId="11799" xr:uid="{00000000-0005-0000-0000-000065440000}"/>
    <cellStyle name="Normal 72 2 3 2 2_5h_Finance" xfId="8016" xr:uid="{00000000-0005-0000-0000-000066440000}"/>
    <cellStyle name="Normal 72 2 3 2 3" xfId="9895" xr:uid="{00000000-0005-0000-0000-000067440000}"/>
    <cellStyle name="Normal 72 2 3 2 4" xfId="13921" xr:uid="{00000000-0005-0000-0000-000068440000}"/>
    <cellStyle name="Normal 72 2 3 2 5" xfId="15760" xr:uid="{00000000-0005-0000-0000-000069440000}"/>
    <cellStyle name="Normal 72 2 3 2 6" xfId="17511" xr:uid="{00000000-0005-0000-0000-00006A440000}"/>
    <cellStyle name="Normal 72 2 3 2 7" xfId="19415" xr:uid="{00000000-0005-0000-0000-00006B440000}"/>
    <cellStyle name="Normal 72 2 3 2_5h_Finance" xfId="8015" xr:uid="{00000000-0005-0000-0000-00006C440000}"/>
    <cellStyle name="Normal 72 2 3 3" xfId="2816" xr:uid="{00000000-0005-0000-0000-00006D440000}"/>
    <cellStyle name="Normal 72 2 3 3 2" xfId="10983" xr:uid="{00000000-0005-0000-0000-00006E440000}"/>
    <cellStyle name="Normal 72 2 3 3_5h_Finance" xfId="8017" xr:uid="{00000000-0005-0000-0000-00006F440000}"/>
    <cellStyle name="Normal 72 2 3 4" xfId="9079" xr:uid="{00000000-0005-0000-0000-000070440000}"/>
    <cellStyle name="Normal 72 2 3 5" xfId="13102" xr:uid="{00000000-0005-0000-0000-000071440000}"/>
    <cellStyle name="Normal 72 2 3 6" xfId="14940" xr:uid="{00000000-0005-0000-0000-000072440000}"/>
    <cellStyle name="Normal 72 2 3 7" xfId="16695" xr:uid="{00000000-0005-0000-0000-000073440000}"/>
    <cellStyle name="Normal 72 2 3 8" xfId="18599" xr:uid="{00000000-0005-0000-0000-000074440000}"/>
    <cellStyle name="Normal 72 2 3_5h_Finance" xfId="8014" xr:uid="{00000000-0005-0000-0000-000075440000}"/>
    <cellStyle name="Normal 72 2 4" xfId="1177" xr:uid="{00000000-0005-0000-0000-000076440000}"/>
    <cellStyle name="Normal 72 2 4 2" xfId="1999" xr:uid="{00000000-0005-0000-0000-000077440000}"/>
    <cellStyle name="Normal 72 2 4 2 2" xfId="3904" xr:uid="{00000000-0005-0000-0000-000078440000}"/>
    <cellStyle name="Normal 72 2 4 2 2 2" xfId="12071" xr:uid="{00000000-0005-0000-0000-000079440000}"/>
    <cellStyle name="Normal 72 2 4 2 2_5h_Finance" xfId="8020" xr:uid="{00000000-0005-0000-0000-00007A440000}"/>
    <cellStyle name="Normal 72 2 4 2 3" xfId="10167" xr:uid="{00000000-0005-0000-0000-00007B440000}"/>
    <cellStyle name="Normal 72 2 4 2 4" xfId="14193" xr:uid="{00000000-0005-0000-0000-00007C440000}"/>
    <cellStyle name="Normal 72 2 4 2 5" xfId="16032" xr:uid="{00000000-0005-0000-0000-00007D440000}"/>
    <cellStyle name="Normal 72 2 4 2 6" xfId="17783" xr:uid="{00000000-0005-0000-0000-00007E440000}"/>
    <cellStyle name="Normal 72 2 4 2 7" xfId="19687" xr:uid="{00000000-0005-0000-0000-00007F440000}"/>
    <cellStyle name="Normal 72 2 4 2_5h_Finance" xfId="8019" xr:uid="{00000000-0005-0000-0000-000080440000}"/>
    <cellStyle name="Normal 72 2 4 3" xfId="3088" xr:uid="{00000000-0005-0000-0000-000081440000}"/>
    <cellStyle name="Normal 72 2 4 3 2" xfId="11255" xr:uid="{00000000-0005-0000-0000-000082440000}"/>
    <cellStyle name="Normal 72 2 4 3_5h_Finance" xfId="8021" xr:uid="{00000000-0005-0000-0000-000083440000}"/>
    <cellStyle name="Normal 72 2 4 4" xfId="9351" xr:uid="{00000000-0005-0000-0000-000084440000}"/>
    <cellStyle name="Normal 72 2 4 5" xfId="13374" xr:uid="{00000000-0005-0000-0000-000085440000}"/>
    <cellStyle name="Normal 72 2 4 6" xfId="15212" xr:uid="{00000000-0005-0000-0000-000086440000}"/>
    <cellStyle name="Normal 72 2 4 7" xfId="16967" xr:uid="{00000000-0005-0000-0000-000087440000}"/>
    <cellStyle name="Normal 72 2 4 8" xfId="18871" xr:uid="{00000000-0005-0000-0000-000088440000}"/>
    <cellStyle name="Normal 72 2 4_5h_Finance" xfId="8018" xr:uid="{00000000-0005-0000-0000-000089440000}"/>
    <cellStyle name="Normal 72 2 5" xfId="1449" xr:uid="{00000000-0005-0000-0000-00008A440000}"/>
    <cellStyle name="Normal 72 2 5 2" xfId="3360" xr:uid="{00000000-0005-0000-0000-00008B440000}"/>
    <cellStyle name="Normal 72 2 5 2 2" xfId="11527" xr:uid="{00000000-0005-0000-0000-00008C440000}"/>
    <cellStyle name="Normal 72 2 5 2_5h_Finance" xfId="8023" xr:uid="{00000000-0005-0000-0000-00008D440000}"/>
    <cellStyle name="Normal 72 2 5 3" xfId="9623" xr:uid="{00000000-0005-0000-0000-00008E440000}"/>
    <cellStyle name="Normal 72 2 5 4" xfId="13646" xr:uid="{00000000-0005-0000-0000-00008F440000}"/>
    <cellStyle name="Normal 72 2 5 5" xfId="15484" xr:uid="{00000000-0005-0000-0000-000090440000}"/>
    <cellStyle name="Normal 72 2 5 6" xfId="17239" xr:uid="{00000000-0005-0000-0000-000091440000}"/>
    <cellStyle name="Normal 72 2 5 7" xfId="19143" xr:uid="{00000000-0005-0000-0000-000092440000}"/>
    <cellStyle name="Normal 72 2 5_5h_Finance" xfId="8022" xr:uid="{00000000-0005-0000-0000-000093440000}"/>
    <cellStyle name="Normal 72 2 6" xfId="2272" xr:uid="{00000000-0005-0000-0000-000094440000}"/>
    <cellStyle name="Normal 72 2 6 2" xfId="4176" xr:uid="{00000000-0005-0000-0000-000095440000}"/>
    <cellStyle name="Normal 72 2 6 2 2" xfId="12343" xr:uid="{00000000-0005-0000-0000-000096440000}"/>
    <cellStyle name="Normal 72 2 6 2_5h_Finance" xfId="8025" xr:uid="{00000000-0005-0000-0000-000097440000}"/>
    <cellStyle name="Normal 72 2 6 3" xfId="10439" xr:uid="{00000000-0005-0000-0000-000098440000}"/>
    <cellStyle name="Normal 72 2 6 4" xfId="14465" xr:uid="{00000000-0005-0000-0000-000099440000}"/>
    <cellStyle name="Normal 72 2 6 5" xfId="16305" xr:uid="{00000000-0005-0000-0000-00009A440000}"/>
    <cellStyle name="Normal 72 2 6 6" xfId="18055" xr:uid="{00000000-0005-0000-0000-00009B440000}"/>
    <cellStyle name="Normal 72 2 6 7" xfId="19959" xr:uid="{00000000-0005-0000-0000-00009C440000}"/>
    <cellStyle name="Normal 72 2 6_5h_Finance" xfId="8024" xr:uid="{00000000-0005-0000-0000-00009D440000}"/>
    <cellStyle name="Normal 72 2 7" xfId="556" xr:uid="{00000000-0005-0000-0000-00009E440000}"/>
    <cellStyle name="Normal 72 2 7 2" xfId="8807" xr:uid="{00000000-0005-0000-0000-00009F440000}"/>
    <cellStyle name="Normal 72 2 7_5h_Finance" xfId="8026" xr:uid="{00000000-0005-0000-0000-0000A0440000}"/>
    <cellStyle name="Normal 72 2 8" xfId="2544" xr:uid="{00000000-0005-0000-0000-0000A1440000}"/>
    <cellStyle name="Normal 72 2 8 2" xfId="10711" xr:uid="{00000000-0005-0000-0000-0000A2440000}"/>
    <cellStyle name="Normal 72 2 8_5h_Finance" xfId="8027" xr:uid="{00000000-0005-0000-0000-0000A3440000}"/>
    <cellStyle name="Normal 72 2 9" xfId="4448" xr:uid="{00000000-0005-0000-0000-0000A4440000}"/>
    <cellStyle name="Normal 72 2 9 2" xfId="12615" xr:uid="{00000000-0005-0000-0000-0000A5440000}"/>
    <cellStyle name="Normal 72 2 9_5h_Finance" xfId="8028" xr:uid="{00000000-0005-0000-0000-0000A6440000}"/>
    <cellStyle name="Normal 72 2_5h_Finance" xfId="7999" xr:uid="{00000000-0005-0000-0000-0000A7440000}"/>
    <cellStyle name="Normal 72 3" xfId="213" xr:uid="{00000000-0005-0000-0000-0000A8440000}"/>
    <cellStyle name="Normal 72 3 10" xfId="16491" xr:uid="{00000000-0005-0000-0000-0000A9440000}"/>
    <cellStyle name="Normal 72 3 11" xfId="18395" xr:uid="{00000000-0005-0000-0000-0000AA440000}"/>
    <cellStyle name="Normal 72 3 12" xfId="624" xr:uid="{00000000-0005-0000-0000-0000AB440000}"/>
    <cellStyle name="Normal 72 3 2" xfId="973" xr:uid="{00000000-0005-0000-0000-0000AC440000}"/>
    <cellStyle name="Normal 72 3 2 2" xfId="1795" xr:uid="{00000000-0005-0000-0000-0000AD440000}"/>
    <cellStyle name="Normal 72 3 2 2 2" xfId="3700" xr:uid="{00000000-0005-0000-0000-0000AE440000}"/>
    <cellStyle name="Normal 72 3 2 2 2 2" xfId="11867" xr:uid="{00000000-0005-0000-0000-0000AF440000}"/>
    <cellStyle name="Normal 72 3 2 2 2_5h_Finance" xfId="8032" xr:uid="{00000000-0005-0000-0000-0000B0440000}"/>
    <cellStyle name="Normal 72 3 2 2 3" xfId="9963" xr:uid="{00000000-0005-0000-0000-0000B1440000}"/>
    <cellStyle name="Normal 72 3 2 2 4" xfId="13989" xr:uid="{00000000-0005-0000-0000-0000B2440000}"/>
    <cellStyle name="Normal 72 3 2 2 5" xfId="15828" xr:uid="{00000000-0005-0000-0000-0000B3440000}"/>
    <cellStyle name="Normal 72 3 2 2 6" xfId="17579" xr:uid="{00000000-0005-0000-0000-0000B4440000}"/>
    <cellStyle name="Normal 72 3 2 2 7" xfId="19483" xr:uid="{00000000-0005-0000-0000-0000B5440000}"/>
    <cellStyle name="Normal 72 3 2 2_5h_Finance" xfId="8031" xr:uid="{00000000-0005-0000-0000-0000B6440000}"/>
    <cellStyle name="Normal 72 3 2 3" xfId="2884" xr:uid="{00000000-0005-0000-0000-0000B7440000}"/>
    <cellStyle name="Normal 72 3 2 3 2" xfId="11051" xr:uid="{00000000-0005-0000-0000-0000B8440000}"/>
    <cellStyle name="Normal 72 3 2 3_5h_Finance" xfId="8033" xr:uid="{00000000-0005-0000-0000-0000B9440000}"/>
    <cellStyle name="Normal 72 3 2 4" xfId="9147" xr:uid="{00000000-0005-0000-0000-0000BA440000}"/>
    <cellStyle name="Normal 72 3 2 5" xfId="13170" xr:uid="{00000000-0005-0000-0000-0000BB440000}"/>
    <cellStyle name="Normal 72 3 2 6" xfId="15008" xr:uid="{00000000-0005-0000-0000-0000BC440000}"/>
    <cellStyle name="Normal 72 3 2 7" xfId="16763" xr:uid="{00000000-0005-0000-0000-0000BD440000}"/>
    <cellStyle name="Normal 72 3 2 8" xfId="18667" xr:uid="{00000000-0005-0000-0000-0000BE440000}"/>
    <cellStyle name="Normal 72 3 2_5h_Finance" xfId="8030" xr:uid="{00000000-0005-0000-0000-0000BF440000}"/>
    <cellStyle name="Normal 72 3 3" xfId="1245" xr:uid="{00000000-0005-0000-0000-0000C0440000}"/>
    <cellStyle name="Normal 72 3 3 2" xfId="2067" xr:uid="{00000000-0005-0000-0000-0000C1440000}"/>
    <cellStyle name="Normal 72 3 3 2 2" xfId="3972" xr:uid="{00000000-0005-0000-0000-0000C2440000}"/>
    <cellStyle name="Normal 72 3 3 2 2 2" xfId="12139" xr:uid="{00000000-0005-0000-0000-0000C3440000}"/>
    <cellStyle name="Normal 72 3 3 2 2_5h_Finance" xfId="8036" xr:uid="{00000000-0005-0000-0000-0000C4440000}"/>
    <cellStyle name="Normal 72 3 3 2 3" xfId="10235" xr:uid="{00000000-0005-0000-0000-0000C5440000}"/>
    <cellStyle name="Normal 72 3 3 2 4" xfId="14261" xr:uid="{00000000-0005-0000-0000-0000C6440000}"/>
    <cellStyle name="Normal 72 3 3 2 5" xfId="16100" xr:uid="{00000000-0005-0000-0000-0000C7440000}"/>
    <cellStyle name="Normal 72 3 3 2 6" xfId="17851" xr:uid="{00000000-0005-0000-0000-0000C8440000}"/>
    <cellStyle name="Normal 72 3 3 2 7" xfId="19755" xr:uid="{00000000-0005-0000-0000-0000C9440000}"/>
    <cellStyle name="Normal 72 3 3 2_5h_Finance" xfId="8035" xr:uid="{00000000-0005-0000-0000-0000CA440000}"/>
    <cellStyle name="Normal 72 3 3 3" xfId="3156" xr:uid="{00000000-0005-0000-0000-0000CB440000}"/>
    <cellStyle name="Normal 72 3 3 3 2" xfId="11323" xr:uid="{00000000-0005-0000-0000-0000CC440000}"/>
    <cellStyle name="Normal 72 3 3 3_5h_Finance" xfId="8037" xr:uid="{00000000-0005-0000-0000-0000CD440000}"/>
    <cellStyle name="Normal 72 3 3 4" xfId="9419" xr:uid="{00000000-0005-0000-0000-0000CE440000}"/>
    <cellStyle name="Normal 72 3 3 5" xfId="13442" xr:uid="{00000000-0005-0000-0000-0000CF440000}"/>
    <cellStyle name="Normal 72 3 3 6" xfId="15280" xr:uid="{00000000-0005-0000-0000-0000D0440000}"/>
    <cellStyle name="Normal 72 3 3 7" xfId="17035" xr:uid="{00000000-0005-0000-0000-0000D1440000}"/>
    <cellStyle name="Normal 72 3 3 8" xfId="18939" xr:uid="{00000000-0005-0000-0000-0000D2440000}"/>
    <cellStyle name="Normal 72 3 3_5h_Finance" xfId="8034" xr:uid="{00000000-0005-0000-0000-0000D3440000}"/>
    <cellStyle name="Normal 72 3 4" xfId="1517" xr:uid="{00000000-0005-0000-0000-0000D4440000}"/>
    <cellStyle name="Normal 72 3 4 2" xfId="3428" xr:uid="{00000000-0005-0000-0000-0000D5440000}"/>
    <cellStyle name="Normal 72 3 4 2 2" xfId="11595" xr:uid="{00000000-0005-0000-0000-0000D6440000}"/>
    <cellStyle name="Normal 72 3 4 2_5h_Finance" xfId="8039" xr:uid="{00000000-0005-0000-0000-0000D7440000}"/>
    <cellStyle name="Normal 72 3 4 3" xfId="9691" xr:uid="{00000000-0005-0000-0000-0000D8440000}"/>
    <cellStyle name="Normal 72 3 4 4" xfId="13714" xr:uid="{00000000-0005-0000-0000-0000D9440000}"/>
    <cellStyle name="Normal 72 3 4 5" xfId="15552" xr:uid="{00000000-0005-0000-0000-0000DA440000}"/>
    <cellStyle name="Normal 72 3 4 6" xfId="17307" xr:uid="{00000000-0005-0000-0000-0000DB440000}"/>
    <cellStyle name="Normal 72 3 4 7" xfId="19211" xr:uid="{00000000-0005-0000-0000-0000DC440000}"/>
    <cellStyle name="Normal 72 3 4_5h_Finance" xfId="8038" xr:uid="{00000000-0005-0000-0000-0000DD440000}"/>
    <cellStyle name="Normal 72 3 5" xfId="2340" xr:uid="{00000000-0005-0000-0000-0000DE440000}"/>
    <cellStyle name="Normal 72 3 5 2" xfId="4244" xr:uid="{00000000-0005-0000-0000-0000DF440000}"/>
    <cellStyle name="Normal 72 3 5 2 2" xfId="12411" xr:uid="{00000000-0005-0000-0000-0000E0440000}"/>
    <cellStyle name="Normal 72 3 5 2_5h_Finance" xfId="8041" xr:uid="{00000000-0005-0000-0000-0000E1440000}"/>
    <cellStyle name="Normal 72 3 5 3" xfId="10507" xr:uid="{00000000-0005-0000-0000-0000E2440000}"/>
    <cellStyle name="Normal 72 3 5 4" xfId="14533" xr:uid="{00000000-0005-0000-0000-0000E3440000}"/>
    <cellStyle name="Normal 72 3 5 5" xfId="16373" xr:uid="{00000000-0005-0000-0000-0000E4440000}"/>
    <cellStyle name="Normal 72 3 5 6" xfId="18123" xr:uid="{00000000-0005-0000-0000-0000E5440000}"/>
    <cellStyle name="Normal 72 3 5 7" xfId="20027" xr:uid="{00000000-0005-0000-0000-0000E6440000}"/>
    <cellStyle name="Normal 72 3 5_5h_Finance" xfId="8040" xr:uid="{00000000-0005-0000-0000-0000E7440000}"/>
    <cellStyle name="Normal 72 3 6" xfId="2612" xr:uid="{00000000-0005-0000-0000-0000E8440000}"/>
    <cellStyle name="Normal 72 3 6 2" xfId="10779" xr:uid="{00000000-0005-0000-0000-0000E9440000}"/>
    <cellStyle name="Normal 72 3 6_5h_Finance" xfId="8042" xr:uid="{00000000-0005-0000-0000-0000EA440000}"/>
    <cellStyle name="Normal 72 3 7" xfId="8875" xr:uid="{00000000-0005-0000-0000-0000EB440000}"/>
    <cellStyle name="Normal 72 3 8" xfId="12832" xr:uid="{00000000-0005-0000-0000-0000EC440000}"/>
    <cellStyle name="Normal 72 3 9" xfId="14718" xr:uid="{00000000-0005-0000-0000-0000ED440000}"/>
    <cellStyle name="Normal 72 3_5h_Finance" xfId="8029" xr:uid="{00000000-0005-0000-0000-0000EE440000}"/>
    <cellStyle name="Normal 72 4" xfId="837" xr:uid="{00000000-0005-0000-0000-0000EF440000}"/>
    <cellStyle name="Normal 72 4 2" xfId="1659" xr:uid="{00000000-0005-0000-0000-0000F0440000}"/>
    <cellStyle name="Normal 72 4 2 2" xfId="3564" xr:uid="{00000000-0005-0000-0000-0000F1440000}"/>
    <cellStyle name="Normal 72 4 2 2 2" xfId="11731" xr:uid="{00000000-0005-0000-0000-0000F2440000}"/>
    <cellStyle name="Normal 72 4 2 2_5h_Finance" xfId="8045" xr:uid="{00000000-0005-0000-0000-0000F3440000}"/>
    <cellStyle name="Normal 72 4 2 3" xfId="9827" xr:uid="{00000000-0005-0000-0000-0000F4440000}"/>
    <cellStyle name="Normal 72 4 2 4" xfId="13853" xr:uid="{00000000-0005-0000-0000-0000F5440000}"/>
    <cellStyle name="Normal 72 4 2 5" xfId="15692" xr:uid="{00000000-0005-0000-0000-0000F6440000}"/>
    <cellStyle name="Normal 72 4 2 6" xfId="17443" xr:uid="{00000000-0005-0000-0000-0000F7440000}"/>
    <cellStyle name="Normal 72 4 2 7" xfId="19347" xr:uid="{00000000-0005-0000-0000-0000F8440000}"/>
    <cellStyle name="Normal 72 4 2_5h_Finance" xfId="8044" xr:uid="{00000000-0005-0000-0000-0000F9440000}"/>
    <cellStyle name="Normal 72 4 3" xfId="2748" xr:uid="{00000000-0005-0000-0000-0000FA440000}"/>
    <cellStyle name="Normal 72 4 3 2" xfId="10915" xr:uid="{00000000-0005-0000-0000-0000FB440000}"/>
    <cellStyle name="Normal 72 4 3_5h_Finance" xfId="8046" xr:uid="{00000000-0005-0000-0000-0000FC440000}"/>
    <cellStyle name="Normal 72 4 4" xfId="9011" xr:uid="{00000000-0005-0000-0000-0000FD440000}"/>
    <cellStyle name="Normal 72 4 5" xfId="13034" xr:uid="{00000000-0005-0000-0000-0000FE440000}"/>
    <cellStyle name="Normal 72 4 6" xfId="14872" xr:uid="{00000000-0005-0000-0000-0000FF440000}"/>
    <cellStyle name="Normal 72 4 7" xfId="16627" xr:uid="{00000000-0005-0000-0000-000000450000}"/>
    <cellStyle name="Normal 72 4 8" xfId="18531" xr:uid="{00000000-0005-0000-0000-000001450000}"/>
    <cellStyle name="Normal 72 4_5h_Finance" xfId="8043" xr:uid="{00000000-0005-0000-0000-000002450000}"/>
    <cellStyle name="Normal 72 5" xfId="1109" xr:uid="{00000000-0005-0000-0000-000003450000}"/>
    <cellStyle name="Normal 72 5 2" xfId="1931" xr:uid="{00000000-0005-0000-0000-000004450000}"/>
    <cellStyle name="Normal 72 5 2 2" xfId="3836" xr:uid="{00000000-0005-0000-0000-000005450000}"/>
    <cellStyle name="Normal 72 5 2 2 2" xfId="12003" xr:uid="{00000000-0005-0000-0000-000006450000}"/>
    <cellStyle name="Normal 72 5 2 2_5h_Finance" xfId="8049" xr:uid="{00000000-0005-0000-0000-000007450000}"/>
    <cellStyle name="Normal 72 5 2 3" xfId="10099" xr:uid="{00000000-0005-0000-0000-000008450000}"/>
    <cellStyle name="Normal 72 5 2 4" xfId="14125" xr:uid="{00000000-0005-0000-0000-000009450000}"/>
    <cellStyle name="Normal 72 5 2 5" xfId="15964" xr:uid="{00000000-0005-0000-0000-00000A450000}"/>
    <cellStyle name="Normal 72 5 2 6" xfId="17715" xr:uid="{00000000-0005-0000-0000-00000B450000}"/>
    <cellStyle name="Normal 72 5 2 7" xfId="19619" xr:uid="{00000000-0005-0000-0000-00000C450000}"/>
    <cellStyle name="Normal 72 5 2_5h_Finance" xfId="8048" xr:uid="{00000000-0005-0000-0000-00000D450000}"/>
    <cellStyle name="Normal 72 5 3" xfId="3020" xr:uid="{00000000-0005-0000-0000-00000E450000}"/>
    <cellStyle name="Normal 72 5 3 2" xfId="11187" xr:uid="{00000000-0005-0000-0000-00000F450000}"/>
    <cellStyle name="Normal 72 5 3_5h_Finance" xfId="8050" xr:uid="{00000000-0005-0000-0000-000010450000}"/>
    <cellStyle name="Normal 72 5 4" xfId="9283" xr:uid="{00000000-0005-0000-0000-000011450000}"/>
    <cellStyle name="Normal 72 5 5" xfId="13306" xr:uid="{00000000-0005-0000-0000-000012450000}"/>
    <cellStyle name="Normal 72 5 6" xfId="15144" xr:uid="{00000000-0005-0000-0000-000013450000}"/>
    <cellStyle name="Normal 72 5 7" xfId="16899" xr:uid="{00000000-0005-0000-0000-000014450000}"/>
    <cellStyle name="Normal 72 5 8" xfId="18803" xr:uid="{00000000-0005-0000-0000-000015450000}"/>
    <cellStyle name="Normal 72 5_5h_Finance" xfId="8047" xr:uid="{00000000-0005-0000-0000-000016450000}"/>
    <cellStyle name="Normal 72 6" xfId="1381" xr:uid="{00000000-0005-0000-0000-000017450000}"/>
    <cellStyle name="Normal 72 6 2" xfId="3292" xr:uid="{00000000-0005-0000-0000-000018450000}"/>
    <cellStyle name="Normal 72 6 2 2" xfId="11459" xr:uid="{00000000-0005-0000-0000-000019450000}"/>
    <cellStyle name="Normal 72 6 2_5h_Finance" xfId="8052" xr:uid="{00000000-0005-0000-0000-00001A450000}"/>
    <cellStyle name="Normal 72 6 3" xfId="9555" xr:uid="{00000000-0005-0000-0000-00001B450000}"/>
    <cellStyle name="Normal 72 6 4" xfId="13578" xr:uid="{00000000-0005-0000-0000-00001C450000}"/>
    <cellStyle name="Normal 72 6 5" xfId="15416" xr:uid="{00000000-0005-0000-0000-00001D450000}"/>
    <cellStyle name="Normal 72 6 6" xfId="17171" xr:uid="{00000000-0005-0000-0000-00001E450000}"/>
    <cellStyle name="Normal 72 6 7" xfId="19075" xr:uid="{00000000-0005-0000-0000-00001F450000}"/>
    <cellStyle name="Normal 72 6_5h_Finance" xfId="8051" xr:uid="{00000000-0005-0000-0000-000020450000}"/>
    <cellStyle name="Normal 72 7" xfId="2204" xr:uid="{00000000-0005-0000-0000-000021450000}"/>
    <cellStyle name="Normal 72 7 2" xfId="4108" xr:uid="{00000000-0005-0000-0000-000022450000}"/>
    <cellStyle name="Normal 72 7 2 2" xfId="12275" xr:uid="{00000000-0005-0000-0000-000023450000}"/>
    <cellStyle name="Normal 72 7 2_5h_Finance" xfId="8054" xr:uid="{00000000-0005-0000-0000-000024450000}"/>
    <cellStyle name="Normal 72 7 3" xfId="10371" xr:uid="{00000000-0005-0000-0000-000025450000}"/>
    <cellStyle name="Normal 72 7 4" xfId="14397" xr:uid="{00000000-0005-0000-0000-000026450000}"/>
    <cellStyle name="Normal 72 7 5" xfId="16237" xr:uid="{00000000-0005-0000-0000-000027450000}"/>
    <cellStyle name="Normal 72 7 6" xfId="17987" xr:uid="{00000000-0005-0000-0000-000028450000}"/>
    <cellStyle name="Normal 72 7 7" xfId="19891" xr:uid="{00000000-0005-0000-0000-000029450000}"/>
    <cellStyle name="Normal 72 7_5h_Finance" xfId="8053" xr:uid="{00000000-0005-0000-0000-00002A450000}"/>
    <cellStyle name="Normal 72 8" xfId="488" xr:uid="{00000000-0005-0000-0000-00002B450000}"/>
    <cellStyle name="Normal 72 8 2" xfId="8739" xr:uid="{00000000-0005-0000-0000-00002C450000}"/>
    <cellStyle name="Normal 72 8_5h_Finance" xfId="8055" xr:uid="{00000000-0005-0000-0000-00002D450000}"/>
    <cellStyle name="Normal 72 9" xfId="2476" xr:uid="{00000000-0005-0000-0000-00002E450000}"/>
    <cellStyle name="Normal 72 9 2" xfId="10643" xr:uid="{00000000-0005-0000-0000-00002F450000}"/>
    <cellStyle name="Normal 72 9_5h_Finance" xfId="8056" xr:uid="{00000000-0005-0000-0000-000030450000}"/>
    <cellStyle name="Normal 72_5h_Finance" xfId="7997" xr:uid="{00000000-0005-0000-0000-000031450000}"/>
    <cellStyle name="Normal 73" xfId="80" xr:uid="{00000000-0005-0000-0000-000032450000}"/>
    <cellStyle name="Normal 73 10" xfId="4383" xr:uid="{00000000-0005-0000-0000-000033450000}"/>
    <cellStyle name="Normal 73 10 2" xfId="12550" xr:uid="{00000000-0005-0000-0000-000034450000}"/>
    <cellStyle name="Normal 73 10_5h_Finance" xfId="8058" xr:uid="{00000000-0005-0000-0000-000035450000}"/>
    <cellStyle name="Normal 73 11" xfId="8606" xr:uid="{00000000-0005-0000-0000-000036450000}"/>
    <cellStyle name="Normal 73 12" xfId="12698" xr:uid="{00000000-0005-0000-0000-000037450000}"/>
    <cellStyle name="Normal 73 13" xfId="12931" xr:uid="{00000000-0005-0000-0000-000038450000}"/>
    <cellStyle name="Normal 73 14" xfId="14619" xr:uid="{00000000-0005-0000-0000-000039450000}"/>
    <cellStyle name="Normal 73 15" xfId="18262" xr:uid="{00000000-0005-0000-0000-00003A450000}"/>
    <cellStyle name="Normal 73 16" xfId="352" xr:uid="{00000000-0005-0000-0000-00003B450000}"/>
    <cellStyle name="Normal 73 2" xfId="148" xr:uid="{00000000-0005-0000-0000-00003C450000}"/>
    <cellStyle name="Normal 73 2 10" xfId="8674" xr:uid="{00000000-0005-0000-0000-00003D450000}"/>
    <cellStyle name="Normal 73 2 11" xfId="12766" xr:uid="{00000000-0005-0000-0000-00003E450000}"/>
    <cellStyle name="Normal 73 2 12" xfId="18330" xr:uid="{00000000-0005-0000-0000-00003F450000}"/>
    <cellStyle name="Normal 73 2 13" xfId="421" xr:uid="{00000000-0005-0000-0000-000040450000}"/>
    <cellStyle name="Normal 73 2 2" xfId="284" xr:uid="{00000000-0005-0000-0000-000041450000}"/>
    <cellStyle name="Normal 73 2 2 10" xfId="16562" xr:uid="{00000000-0005-0000-0000-000042450000}"/>
    <cellStyle name="Normal 73 2 2 11" xfId="18466" xr:uid="{00000000-0005-0000-0000-000043450000}"/>
    <cellStyle name="Normal 73 2 2 12" xfId="695" xr:uid="{00000000-0005-0000-0000-000044450000}"/>
    <cellStyle name="Normal 73 2 2 2" xfId="1044" xr:uid="{00000000-0005-0000-0000-000045450000}"/>
    <cellStyle name="Normal 73 2 2 2 2" xfId="1866" xr:uid="{00000000-0005-0000-0000-000046450000}"/>
    <cellStyle name="Normal 73 2 2 2 2 2" xfId="3771" xr:uid="{00000000-0005-0000-0000-000047450000}"/>
    <cellStyle name="Normal 73 2 2 2 2 2 2" xfId="11938" xr:uid="{00000000-0005-0000-0000-000048450000}"/>
    <cellStyle name="Normal 73 2 2 2 2 2_5h_Finance" xfId="8063" xr:uid="{00000000-0005-0000-0000-000049450000}"/>
    <cellStyle name="Normal 73 2 2 2 2 3" xfId="10034" xr:uid="{00000000-0005-0000-0000-00004A450000}"/>
    <cellStyle name="Normal 73 2 2 2 2 4" xfId="14060" xr:uid="{00000000-0005-0000-0000-00004B450000}"/>
    <cellStyle name="Normal 73 2 2 2 2 5" xfId="15899" xr:uid="{00000000-0005-0000-0000-00004C450000}"/>
    <cellStyle name="Normal 73 2 2 2 2 6" xfId="17650" xr:uid="{00000000-0005-0000-0000-00004D450000}"/>
    <cellStyle name="Normal 73 2 2 2 2 7" xfId="19554" xr:uid="{00000000-0005-0000-0000-00004E450000}"/>
    <cellStyle name="Normal 73 2 2 2 2_5h_Finance" xfId="8062" xr:uid="{00000000-0005-0000-0000-00004F450000}"/>
    <cellStyle name="Normal 73 2 2 2 3" xfId="2955" xr:uid="{00000000-0005-0000-0000-000050450000}"/>
    <cellStyle name="Normal 73 2 2 2 3 2" xfId="11122" xr:uid="{00000000-0005-0000-0000-000051450000}"/>
    <cellStyle name="Normal 73 2 2 2 3_5h_Finance" xfId="8064" xr:uid="{00000000-0005-0000-0000-000052450000}"/>
    <cellStyle name="Normal 73 2 2 2 4" xfId="9218" xr:uid="{00000000-0005-0000-0000-000053450000}"/>
    <cellStyle name="Normal 73 2 2 2 5" xfId="13241" xr:uid="{00000000-0005-0000-0000-000054450000}"/>
    <cellStyle name="Normal 73 2 2 2 6" xfId="15079" xr:uid="{00000000-0005-0000-0000-000055450000}"/>
    <cellStyle name="Normal 73 2 2 2 7" xfId="16834" xr:uid="{00000000-0005-0000-0000-000056450000}"/>
    <cellStyle name="Normal 73 2 2 2 8" xfId="18738" xr:uid="{00000000-0005-0000-0000-000057450000}"/>
    <cellStyle name="Normal 73 2 2 2_5h_Finance" xfId="8061" xr:uid="{00000000-0005-0000-0000-000058450000}"/>
    <cellStyle name="Normal 73 2 2 3" xfId="1316" xr:uid="{00000000-0005-0000-0000-000059450000}"/>
    <cellStyle name="Normal 73 2 2 3 2" xfId="2138" xr:uid="{00000000-0005-0000-0000-00005A450000}"/>
    <cellStyle name="Normal 73 2 2 3 2 2" xfId="4043" xr:uid="{00000000-0005-0000-0000-00005B450000}"/>
    <cellStyle name="Normal 73 2 2 3 2 2 2" xfId="12210" xr:uid="{00000000-0005-0000-0000-00005C450000}"/>
    <cellStyle name="Normal 73 2 2 3 2 2_5h_Finance" xfId="8067" xr:uid="{00000000-0005-0000-0000-00005D450000}"/>
    <cellStyle name="Normal 73 2 2 3 2 3" xfId="10306" xr:uid="{00000000-0005-0000-0000-00005E450000}"/>
    <cellStyle name="Normal 73 2 2 3 2 4" xfId="14332" xr:uid="{00000000-0005-0000-0000-00005F450000}"/>
    <cellStyle name="Normal 73 2 2 3 2 5" xfId="16171" xr:uid="{00000000-0005-0000-0000-000060450000}"/>
    <cellStyle name="Normal 73 2 2 3 2 6" xfId="17922" xr:uid="{00000000-0005-0000-0000-000061450000}"/>
    <cellStyle name="Normal 73 2 2 3 2 7" xfId="19826" xr:uid="{00000000-0005-0000-0000-000062450000}"/>
    <cellStyle name="Normal 73 2 2 3 2_5h_Finance" xfId="8066" xr:uid="{00000000-0005-0000-0000-000063450000}"/>
    <cellStyle name="Normal 73 2 2 3 3" xfId="3227" xr:uid="{00000000-0005-0000-0000-000064450000}"/>
    <cellStyle name="Normal 73 2 2 3 3 2" xfId="11394" xr:uid="{00000000-0005-0000-0000-000065450000}"/>
    <cellStyle name="Normal 73 2 2 3 3_5h_Finance" xfId="8068" xr:uid="{00000000-0005-0000-0000-000066450000}"/>
    <cellStyle name="Normal 73 2 2 3 4" xfId="9490" xr:uid="{00000000-0005-0000-0000-000067450000}"/>
    <cellStyle name="Normal 73 2 2 3 5" xfId="13513" xr:uid="{00000000-0005-0000-0000-000068450000}"/>
    <cellStyle name="Normal 73 2 2 3 6" xfId="15351" xr:uid="{00000000-0005-0000-0000-000069450000}"/>
    <cellStyle name="Normal 73 2 2 3 7" xfId="17106" xr:uid="{00000000-0005-0000-0000-00006A450000}"/>
    <cellStyle name="Normal 73 2 2 3 8" xfId="19010" xr:uid="{00000000-0005-0000-0000-00006B450000}"/>
    <cellStyle name="Normal 73 2 2 3_5h_Finance" xfId="8065" xr:uid="{00000000-0005-0000-0000-00006C450000}"/>
    <cellStyle name="Normal 73 2 2 4" xfId="1588" xr:uid="{00000000-0005-0000-0000-00006D450000}"/>
    <cellStyle name="Normal 73 2 2 4 2" xfId="3499" xr:uid="{00000000-0005-0000-0000-00006E450000}"/>
    <cellStyle name="Normal 73 2 2 4 2 2" xfId="11666" xr:uid="{00000000-0005-0000-0000-00006F450000}"/>
    <cellStyle name="Normal 73 2 2 4 2_5h_Finance" xfId="8070" xr:uid="{00000000-0005-0000-0000-000070450000}"/>
    <cellStyle name="Normal 73 2 2 4 3" xfId="9762" xr:uid="{00000000-0005-0000-0000-000071450000}"/>
    <cellStyle name="Normal 73 2 2 4 4" xfId="13785" xr:uid="{00000000-0005-0000-0000-000072450000}"/>
    <cellStyle name="Normal 73 2 2 4 5" xfId="15623" xr:uid="{00000000-0005-0000-0000-000073450000}"/>
    <cellStyle name="Normal 73 2 2 4 6" xfId="17378" xr:uid="{00000000-0005-0000-0000-000074450000}"/>
    <cellStyle name="Normal 73 2 2 4 7" xfId="19282" xr:uid="{00000000-0005-0000-0000-000075450000}"/>
    <cellStyle name="Normal 73 2 2 4_5h_Finance" xfId="8069" xr:uid="{00000000-0005-0000-0000-000076450000}"/>
    <cellStyle name="Normal 73 2 2 5" xfId="2411" xr:uid="{00000000-0005-0000-0000-000077450000}"/>
    <cellStyle name="Normal 73 2 2 5 2" xfId="4315" xr:uid="{00000000-0005-0000-0000-000078450000}"/>
    <cellStyle name="Normal 73 2 2 5 2 2" xfId="12482" xr:uid="{00000000-0005-0000-0000-000079450000}"/>
    <cellStyle name="Normal 73 2 2 5 2_5h_Finance" xfId="8072" xr:uid="{00000000-0005-0000-0000-00007A450000}"/>
    <cellStyle name="Normal 73 2 2 5 3" xfId="10578" xr:uid="{00000000-0005-0000-0000-00007B450000}"/>
    <cellStyle name="Normal 73 2 2 5 4" xfId="14604" xr:uid="{00000000-0005-0000-0000-00007C450000}"/>
    <cellStyle name="Normal 73 2 2 5 5" xfId="16444" xr:uid="{00000000-0005-0000-0000-00007D450000}"/>
    <cellStyle name="Normal 73 2 2 5 6" xfId="18194" xr:uid="{00000000-0005-0000-0000-00007E450000}"/>
    <cellStyle name="Normal 73 2 2 5 7" xfId="20098" xr:uid="{00000000-0005-0000-0000-00007F450000}"/>
    <cellStyle name="Normal 73 2 2 5_5h_Finance" xfId="8071" xr:uid="{00000000-0005-0000-0000-000080450000}"/>
    <cellStyle name="Normal 73 2 2 6" xfId="2683" xr:uid="{00000000-0005-0000-0000-000081450000}"/>
    <cellStyle name="Normal 73 2 2 6 2" xfId="10850" xr:uid="{00000000-0005-0000-0000-000082450000}"/>
    <cellStyle name="Normal 73 2 2 6_5h_Finance" xfId="8073" xr:uid="{00000000-0005-0000-0000-000083450000}"/>
    <cellStyle name="Normal 73 2 2 7" xfId="8946" xr:uid="{00000000-0005-0000-0000-000084450000}"/>
    <cellStyle name="Normal 73 2 2 8" xfId="12903" xr:uid="{00000000-0005-0000-0000-000085450000}"/>
    <cellStyle name="Normal 73 2 2 9" xfId="14789" xr:uid="{00000000-0005-0000-0000-000086450000}"/>
    <cellStyle name="Normal 73 2 2_5h_Finance" xfId="8060" xr:uid="{00000000-0005-0000-0000-000087450000}"/>
    <cellStyle name="Normal 73 2 3" xfId="908" xr:uid="{00000000-0005-0000-0000-000088450000}"/>
    <cellStyle name="Normal 73 2 3 2" xfId="1730" xr:uid="{00000000-0005-0000-0000-000089450000}"/>
    <cellStyle name="Normal 73 2 3 2 2" xfId="3635" xr:uid="{00000000-0005-0000-0000-00008A450000}"/>
    <cellStyle name="Normal 73 2 3 2 2 2" xfId="11802" xr:uid="{00000000-0005-0000-0000-00008B450000}"/>
    <cellStyle name="Normal 73 2 3 2 2_5h_Finance" xfId="8076" xr:uid="{00000000-0005-0000-0000-00008C450000}"/>
    <cellStyle name="Normal 73 2 3 2 3" xfId="9898" xr:uid="{00000000-0005-0000-0000-00008D450000}"/>
    <cellStyle name="Normal 73 2 3 2 4" xfId="13924" xr:uid="{00000000-0005-0000-0000-00008E450000}"/>
    <cellStyle name="Normal 73 2 3 2 5" xfId="15763" xr:uid="{00000000-0005-0000-0000-00008F450000}"/>
    <cellStyle name="Normal 73 2 3 2 6" xfId="17514" xr:uid="{00000000-0005-0000-0000-000090450000}"/>
    <cellStyle name="Normal 73 2 3 2 7" xfId="19418" xr:uid="{00000000-0005-0000-0000-000091450000}"/>
    <cellStyle name="Normal 73 2 3 2_5h_Finance" xfId="8075" xr:uid="{00000000-0005-0000-0000-000092450000}"/>
    <cellStyle name="Normal 73 2 3 3" xfId="2819" xr:uid="{00000000-0005-0000-0000-000093450000}"/>
    <cellStyle name="Normal 73 2 3 3 2" xfId="10986" xr:uid="{00000000-0005-0000-0000-000094450000}"/>
    <cellStyle name="Normal 73 2 3 3_5h_Finance" xfId="8077" xr:uid="{00000000-0005-0000-0000-000095450000}"/>
    <cellStyle name="Normal 73 2 3 4" xfId="9082" xr:uid="{00000000-0005-0000-0000-000096450000}"/>
    <cellStyle name="Normal 73 2 3 5" xfId="13105" xr:uid="{00000000-0005-0000-0000-000097450000}"/>
    <cellStyle name="Normal 73 2 3 6" xfId="14943" xr:uid="{00000000-0005-0000-0000-000098450000}"/>
    <cellStyle name="Normal 73 2 3 7" xfId="16698" xr:uid="{00000000-0005-0000-0000-000099450000}"/>
    <cellStyle name="Normal 73 2 3 8" xfId="18602" xr:uid="{00000000-0005-0000-0000-00009A450000}"/>
    <cellStyle name="Normal 73 2 3_5h_Finance" xfId="8074" xr:uid="{00000000-0005-0000-0000-00009B450000}"/>
    <cellStyle name="Normal 73 2 4" xfId="1180" xr:uid="{00000000-0005-0000-0000-00009C450000}"/>
    <cellStyle name="Normal 73 2 4 2" xfId="2002" xr:uid="{00000000-0005-0000-0000-00009D450000}"/>
    <cellStyle name="Normal 73 2 4 2 2" xfId="3907" xr:uid="{00000000-0005-0000-0000-00009E450000}"/>
    <cellStyle name="Normal 73 2 4 2 2 2" xfId="12074" xr:uid="{00000000-0005-0000-0000-00009F450000}"/>
    <cellStyle name="Normal 73 2 4 2 2_5h_Finance" xfId="8080" xr:uid="{00000000-0005-0000-0000-0000A0450000}"/>
    <cellStyle name="Normal 73 2 4 2 3" xfId="10170" xr:uid="{00000000-0005-0000-0000-0000A1450000}"/>
    <cellStyle name="Normal 73 2 4 2 4" xfId="14196" xr:uid="{00000000-0005-0000-0000-0000A2450000}"/>
    <cellStyle name="Normal 73 2 4 2 5" xfId="16035" xr:uid="{00000000-0005-0000-0000-0000A3450000}"/>
    <cellStyle name="Normal 73 2 4 2 6" xfId="17786" xr:uid="{00000000-0005-0000-0000-0000A4450000}"/>
    <cellStyle name="Normal 73 2 4 2 7" xfId="19690" xr:uid="{00000000-0005-0000-0000-0000A5450000}"/>
    <cellStyle name="Normal 73 2 4 2_5h_Finance" xfId="8079" xr:uid="{00000000-0005-0000-0000-0000A6450000}"/>
    <cellStyle name="Normal 73 2 4 3" xfId="3091" xr:uid="{00000000-0005-0000-0000-0000A7450000}"/>
    <cellStyle name="Normal 73 2 4 3 2" xfId="11258" xr:uid="{00000000-0005-0000-0000-0000A8450000}"/>
    <cellStyle name="Normal 73 2 4 3_5h_Finance" xfId="8081" xr:uid="{00000000-0005-0000-0000-0000A9450000}"/>
    <cellStyle name="Normal 73 2 4 4" xfId="9354" xr:uid="{00000000-0005-0000-0000-0000AA450000}"/>
    <cellStyle name="Normal 73 2 4 5" xfId="13377" xr:uid="{00000000-0005-0000-0000-0000AB450000}"/>
    <cellStyle name="Normal 73 2 4 6" xfId="15215" xr:uid="{00000000-0005-0000-0000-0000AC450000}"/>
    <cellStyle name="Normal 73 2 4 7" xfId="16970" xr:uid="{00000000-0005-0000-0000-0000AD450000}"/>
    <cellStyle name="Normal 73 2 4 8" xfId="18874" xr:uid="{00000000-0005-0000-0000-0000AE450000}"/>
    <cellStyle name="Normal 73 2 4_5h_Finance" xfId="8078" xr:uid="{00000000-0005-0000-0000-0000AF450000}"/>
    <cellStyle name="Normal 73 2 5" xfId="1452" xr:uid="{00000000-0005-0000-0000-0000B0450000}"/>
    <cellStyle name="Normal 73 2 5 2" xfId="3363" xr:uid="{00000000-0005-0000-0000-0000B1450000}"/>
    <cellStyle name="Normal 73 2 5 2 2" xfId="11530" xr:uid="{00000000-0005-0000-0000-0000B2450000}"/>
    <cellStyle name="Normal 73 2 5 2_5h_Finance" xfId="8083" xr:uid="{00000000-0005-0000-0000-0000B3450000}"/>
    <cellStyle name="Normal 73 2 5 3" xfId="9626" xr:uid="{00000000-0005-0000-0000-0000B4450000}"/>
    <cellStyle name="Normal 73 2 5 4" xfId="13649" xr:uid="{00000000-0005-0000-0000-0000B5450000}"/>
    <cellStyle name="Normal 73 2 5 5" xfId="15487" xr:uid="{00000000-0005-0000-0000-0000B6450000}"/>
    <cellStyle name="Normal 73 2 5 6" xfId="17242" xr:uid="{00000000-0005-0000-0000-0000B7450000}"/>
    <cellStyle name="Normal 73 2 5 7" xfId="19146" xr:uid="{00000000-0005-0000-0000-0000B8450000}"/>
    <cellStyle name="Normal 73 2 5_5h_Finance" xfId="8082" xr:uid="{00000000-0005-0000-0000-0000B9450000}"/>
    <cellStyle name="Normal 73 2 6" xfId="2275" xr:uid="{00000000-0005-0000-0000-0000BA450000}"/>
    <cellStyle name="Normal 73 2 6 2" xfId="4179" xr:uid="{00000000-0005-0000-0000-0000BB450000}"/>
    <cellStyle name="Normal 73 2 6 2 2" xfId="12346" xr:uid="{00000000-0005-0000-0000-0000BC450000}"/>
    <cellStyle name="Normal 73 2 6 2_5h_Finance" xfId="8085" xr:uid="{00000000-0005-0000-0000-0000BD450000}"/>
    <cellStyle name="Normal 73 2 6 3" xfId="10442" xr:uid="{00000000-0005-0000-0000-0000BE450000}"/>
    <cellStyle name="Normal 73 2 6 4" xfId="14468" xr:uid="{00000000-0005-0000-0000-0000BF450000}"/>
    <cellStyle name="Normal 73 2 6 5" xfId="16308" xr:uid="{00000000-0005-0000-0000-0000C0450000}"/>
    <cellStyle name="Normal 73 2 6 6" xfId="18058" xr:uid="{00000000-0005-0000-0000-0000C1450000}"/>
    <cellStyle name="Normal 73 2 6 7" xfId="19962" xr:uid="{00000000-0005-0000-0000-0000C2450000}"/>
    <cellStyle name="Normal 73 2 6_5h_Finance" xfId="8084" xr:uid="{00000000-0005-0000-0000-0000C3450000}"/>
    <cellStyle name="Normal 73 2 7" xfId="559" xr:uid="{00000000-0005-0000-0000-0000C4450000}"/>
    <cellStyle name="Normal 73 2 7 2" xfId="8810" xr:uid="{00000000-0005-0000-0000-0000C5450000}"/>
    <cellStyle name="Normal 73 2 7_5h_Finance" xfId="8086" xr:uid="{00000000-0005-0000-0000-0000C6450000}"/>
    <cellStyle name="Normal 73 2 8" xfId="2547" xr:uid="{00000000-0005-0000-0000-0000C7450000}"/>
    <cellStyle name="Normal 73 2 8 2" xfId="10714" xr:uid="{00000000-0005-0000-0000-0000C8450000}"/>
    <cellStyle name="Normal 73 2 8_5h_Finance" xfId="8087" xr:uid="{00000000-0005-0000-0000-0000C9450000}"/>
    <cellStyle name="Normal 73 2 9" xfId="4451" xr:uid="{00000000-0005-0000-0000-0000CA450000}"/>
    <cellStyle name="Normal 73 2 9 2" xfId="12618" xr:uid="{00000000-0005-0000-0000-0000CB450000}"/>
    <cellStyle name="Normal 73 2 9_5h_Finance" xfId="8088" xr:uid="{00000000-0005-0000-0000-0000CC450000}"/>
    <cellStyle name="Normal 73 2_5h_Finance" xfId="8059" xr:uid="{00000000-0005-0000-0000-0000CD450000}"/>
    <cellStyle name="Normal 73 3" xfId="216" xr:uid="{00000000-0005-0000-0000-0000CE450000}"/>
    <cellStyle name="Normal 73 3 10" xfId="16494" xr:uid="{00000000-0005-0000-0000-0000CF450000}"/>
    <cellStyle name="Normal 73 3 11" xfId="18398" xr:uid="{00000000-0005-0000-0000-0000D0450000}"/>
    <cellStyle name="Normal 73 3 12" xfId="627" xr:uid="{00000000-0005-0000-0000-0000D1450000}"/>
    <cellStyle name="Normal 73 3 2" xfId="976" xr:uid="{00000000-0005-0000-0000-0000D2450000}"/>
    <cellStyle name="Normal 73 3 2 2" xfId="1798" xr:uid="{00000000-0005-0000-0000-0000D3450000}"/>
    <cellStyle name="Normal 73 3 2 2 2" xfId="3703" xr:uid="{00000000-0005-0000-0000-0000D4450000}"/>
    <cellStyle name="Normal 73 3 2 2 2 2" xfId="11870" xr:uid="{00000000-0005-0000-0000-0000D5450000}"/>
    <cellStyle name="Normal 73 3 2 2 2_5h_Finance" xfId="8092" xr:uid="{00000000-0005-0000-0000-0000D6450000}"/>
    <cellStyle name="Normal 73 3 2 2 3" xfId="9966" xr:uid="{00000000-0005-0000-0000-0000D7450000}"/>
    <cellStyle name="Normal 73 3 2 2 4" xfId="13992" xr:uid="{00000000-0005-0000-0000-0000D8450000}"/>
    <cellStyle name="Normal 73 3 2 2 5" xfId="15831" xr:uid="{00000000-0005-0000-0000-0000D9450000}"/>
    <cellStyle name="Normal 73 3 2 2 6" xfId="17582" xr:uid="{00000000-0005-0000-0000-0000DA450000}"/>
    <cellStyle name="Normal 73 3 2 2 7" xfId="19486" xr:uid="{00000000-0005-0000-0000-0000DB450000}"/>
    <cellStyle name="Normal 73 3 2 2_5h_Finance" xfId="8091" xr:uid="{00000000-0005-0000-0000-0000DC450000}"/>
    <cellStyle name="Normal 73 3 2 3" xfId="2887" xr:uid="{00000000-0005-0000-0000-0000DD450000}"/>
    <cellStyle name="Normal 73 3 2 3 2" xfId="11054" xr:uid="{00000000-0005-0000-0000-0000DE450000}"/>
    <cellStyle name="Normal 73 3 2 3_5h_Finance" xfId="8093" xr:uid="{00000000-0005-0000-0000-0000DF450000}"/>
    <cellStyle name="Normal 73 3 2 4" xfId="9150" xr:uid="{00000000-0005-0000-0000-0000E0450000}"/>
    <cellStyle name="Normal 73 3 2 5" xfId="13173" xr:uid="{00000000-0005-0000-0000-0000E1450000}"/>
    <cellStyle name="Normal 73 3 2 6" xfId="15011" xr:uid="{00000000-0005-0000-0000-0000E2450000}"/>
    <cellStyle name="Normal 73 3 2 7" xfId="16766" xr:uid="{00000000-0005-0000-0000-0000E3450000}"/>
    <cellStyle name="Normal 73 3 2 8" xfId="18670" xr:uid="{00000000-0005-0000-0000-0000E4450000}"/>
    <cellStyle name="Normal 73 3 2_5h_Finance" xfId="8090" xr:uid="{00000000-0005-0000-0000-0000E5450000}"/>
    <cellStyle name="Normal 73 3 3" xfId="1248" xr:uid="{00000000-0005-0000-0000-0000E6450000}"/>
    <cellStyle name="Normal 73 3 3 2" xfId="2070" xr:uid="{00000000-0005-0000-0000-0000E7450000}"/>
    <cellStyle name="Normal 73 3 3 2 2" xfId="3975" xr:uid="{00000000-0005-0000-0000-0000E8450000}"/>
    <cellStyle name="Normal 73 3 3 2 2 2" xfId="12142" xr:uid="{00000000-0005-0000-0000-0000E9450000}"/>
    <cellStyle name="Normal 73 3 3 2 2_5h_Finance" xfId="8096" xr:uid="{00000000-0005-0000-0000-0000EA450000}"/>
    <cellStyle name="Normal 73 3 3 2 3" xfId="10238" xr:uid="{00000000-0005-0000-0000-0000EB450000}"/>
    <cellStyle name="Normal 73 3 3 2 4" xfId="14264" xr:uid="{00000000-0005-0000-0000-0000EC450000}"/>
    <cellStyle name="Normal 73 3 3 2 5" xfId="16103" xr:uid="{00000000-0005-0000-0000-0000ED450000}"/>
    <cellStyle name="Normal 73 3 3 2 6" xfId="17854" xr:uid="{00000000-0005-0000-0000-0000EE450000}"/>
    <cellStyle name="Normal 73 3 3 2 7" xfId="19758" xr:uid="{00000000-0005-0000-0000-0000EF450000}"/>
    <cellStyle name="Normal 73 3 3 2_5h_Finance" xfId="8095" xr:uid="{00000000-0005-0000-0000-0000F0450000}"/>
    <cellStyle name="Normal 73 3 3 3" xfId="3159" xr:uid="{00000000-0005-0000-0000-0000F1450000}"/>
    <cellStyle name="Normal 73 3 3 3 2" xfId="11326" xr:uid="{00000000-0005-0000-0000-0000F2450000}"/>
    <cellStyle name="Normal 73 3 3 3_5h_Finance" xfId="8097" xr:uid="{00000000-0005-0000-0000-0000F3450000}"/>
    <cellStyle name="Normal 73 3 3 4" xfId="9422" xr:uid="{00000000-0005-0000-0000-0000F4450000}"/>
    <cellStyle name="Normal 73 3 3 5" xfId="13445" xr:uid="{00000000-0005-0000-0000-0000F5450000}"/>
    <cellStyle name="Normal 73 3 3 6" xfId="15283" xr:uid="{00000000-0005-0000-0000-0000F6450000}"/>
    <cellStyle name="Normal 73 3 3 7" xfId="17038" xr:uid="{00000000-0005-0000-0000-0000F7450000}"/>
    <cellStyle name="Normal 73 3 3 8" xfId="18942" xr:uid="{00000000-0005-0000-0000-0000F8450000}"/>
    <cellStyle name="Normal 73 3 3_5h_Finance" xfId="8094" xr:uid="{00000000-0005-0000-0000-0000F9450000}"/>
    <cellStyle name="Normal 73 3 4" xfId="1520" xr:uid="{00000000-0005-0000-0000-0000FA450000}"/>
    <cellStyle name="Normal 73 3 4 2" xfId="3431" xr:uid="{00000000-0005-0000-0000-0000FB450000}"/>
    <cellStyle name="Normal 73 3 4 2 2" xfId="11598" xr:uid="{00000000-0005-0000-0000-0000FC450000}"/>
    <cellStyle name="Normal 73 3 4 2_5h_Finance" xfId="8099" xr:uid="{00000000-0005-0000-0000-0000FD450000}"/>
    <cellStyle name="Normal 73 3 4 3" xfId="9694" xr:uid="{00000000-0005-0000-0000-0000FE450000}"/>
    <cellStyle name="Normal 73 3 4 4" xfId="13717" xr:uid="{00000000-0005-0000-0000-0000FF450000}"/>
    <cellStyle name="Normal 73 3 4 5" xfId="15555" xr:uid="{00000000-0005-0000-0000-000000460000}"/>
    <cellStyle name="Normal 73 3 4 6" xfId="17310" xr:uid="{00000000-0005-0000-0000-000001460000}"/>
    <cellStyle name="Normal 73 3 4 7" xfId="19214" xr:uid="{00000000-0005-0000-0000-000002460000}"/>
    <cellStyle name="Normal 73 3 4_5h_Finance" xfId="8098" xr:uid="{00000000-0005-0000-0000-000003460000}"/>
    <cellStyle name="Normal 73 3 5" xfId="2343" xr:uid="{00000000-0005-0000-0000-000004460000}"/>
    <cellStyle name="Normal 73 3 5 2" xfId="4247" xr:uid="{00000000-0005-0000-0000-000005460000}"/>
    <cellStyle name="Normal 73 3 5 2 2" xfId="12414" xr:uid="{00000000-0005-0000-0000-000006460000}"/>
    <cellStyle name="Normal 73 3 5 2_5h_Finance" xfId="8101" xr:uid="{00000000-0005-0000-0000-000007460000}"/>
    <cellStyle name="Normal 73 3 5 3" xfId="10510" xr:uid="{00000000-0005-0000-0000-000008460000}"/>
    <cellStyle name="Normal 73 3 5 4" xfId="14536" xr:uid="{00000000-0005-0000-0000-000009460000}"/>
    <cellStyle name="Normal 73 3 5 5" xfId="16376" xr:uid="{00000000-0005-0000-0000-00000A460000}"/>
    <cellStyle name="Normal 73 3 5 6" xfId="18126" xr:uid="{00000000-0005-0000-0000-00000B460000}"/>
    <cellStyle name="Normal 73 3 5 7" xfId="20030" xr:uid="{00000000-0005-0000-0000-00000C460000}"/>
    <cellStyle name="Normal 73 3 5_5h_Finance" xfId="8100" xr:uid="{00000000-0005-0000-0000-00000D460000}"/>
    <cellStyle name="Normal 73 3 6" xfId="2615" xr:uid="{00000000-0005-0000-0000-00000E460000}"/>
    <cellStyle name="Normal 73 3 6 2" xfId="10782" xr:uid="{00000000-0005-0000-0000-00000F460000}"/>
    <cellStyle name="Normal 73 3 6_5h_Finance" xfId="8102" xr:uid="{00000000-0005-0000-0000-000010460000}"/>
    <cellStyle name="Normal 73 3 7" xfId="8878" xr:uid="{00000000-0005-0000-0000-000011460000}"/>
    <cellStyle name="Normal 73 3 8" xfId="12835" xr:uid="{00000000-0005-0000-0000-000012460000}"/>
    <cellStyle name="Normal 73 3 9" xfId="14721" xr:uid="{00000000-0005-0000-0000-000013460000}"/>
    <cellStyle name="Normal 73 3_5h_Finance" xfId="8089" xr:uid="{00000000-0005-0000-0000-000014460000}"/>
    <cellStyle name="Normal 73 4" xfId="840" xr:uid="{00000000-0005-0000-0000-000015460000}"/>
    <cellStyle name="Normal 73 4 2" xfId="1662" xr:uid="{00000000-0005-0000-0000-000016460000}"/>
    <cellStyle name="Normal 73 4 2 2" xfId="3567" xr:uid="{00000000-0005-0000-0000-000017460000}"/>
    <cellStyle name="Normal 73 4 2 2 2" xfId="11734" xr:uid="{00000000-0005-0000-0000-000018460000}"/>
    <cellStyle name="Normal 73 4 2 2_5h_Finance" xfId="8105" xr:uid="{00000000-0005-0000-0000-000019460000}"/>
    <cellStyle name="Normal 73 4 2 3" xfId="9830" xr:uid="{00000000-0005-0000-0000-00001A460000}"/>
    <cellStyle name="Normal 73 4 2 4" xfId="13856" xr:uid="{00000000-0005-0000-0000-00001B460000}"/>
    <cellStyle name="Normal 73 4 2 5" xfId="15695" xr:uid="{00000000-0005-0000-0000-00001C460000}"/>
    <cellStyle name="Normal 73 4 2 6" xfId="17446" xr:uid="{00000000-0005-0000-0000-00001D460000}"/>
    <cellStyle name="Normal 73 4 2 7" xfId="19350" xr:uid="{00000000-0005-0000-0000-00001E460000}"/>
    <cellStyle name="Normal 73 4 2_5h_Finance" xfId="8104" xr:uid="{00000000-0005-0000-0000-00001F460000}"/>
    <cellStyle name="Normal 73 4 3" xfId="2751" xr:uid="{00000000-0005-0000-0000-000020460000}"/>
    <cellStyle name="Normal 73 4 3 2" xfId="10918" xr:uid="{00000000-0005-0000-0000-000021460000}"/>
    <cellStyle name="Normal 73 4 3_5h_Finance" xfId="8106" xr:uid="{00000000-0005-0000-0000-000022460000}"/>
    <cellStyle name="Normal 73 4 4" xfId="9014" xr:uid="{00000000-0005-0000-0000-000023460000}"/>
    <cellStyle name="Normal 73 4 5" xfId="13037" xr:uid="{00000000-0005-0000-0000-000024460000}"/>
    <cellStyle name="Normal 73 4 6" xfId="14875" xr:uid="{00000000-0005-0000-0000-000025460000}"/>
    <cellStyle name="Normal 73 4 7" xfId="16630" xr:uid="{00000000-0005-0000-0000-000026460000}"/>
    <cellStyle name="Normal 73 4 8" xfId="18534" xr:uid="{00000000-0005-0000-0000-000027460000}"/>
    <cellStyle name="Normal 73 4_5h_Finance" xfId="8103" xr:uid="{00000000-0005-0000-0000-000028460000}"/>
    <cellStyle name="Normal 73 5" xfId="1112" xr:uid="{00000000-0005-0000-0000-000029460000}"/>
    <cellStyle name="Normal 73 5 2" xfId="1934" xr:uid="{00000000-0005-0000-0000-00002A460000}"/>
    <cellStyle name="Normal 73 5 2 2" xfId="3839" xr:uid="{00000000-0005-0000-0000-00002B460000}"/>
    <cellStyle name="Normal 73 5 2 2 2" xfId="12006" xr:uid="{00000000-0005-0000-0000-00002C460000}"/>
    <cellStyle name="Normal 73 5 2 2_5h_Finance" xfId="8109" xr:uid="{00000000-0005-0000-0000-00002D460000}"/>
    <cellStyle name="Normal 73 5 2 3" xfId="10102" xr:uid="{00000000-0005-0000-0000-00002E460000}"/>
    <cellStyle name="Normal 73 5 2 4" xfId="14128" xr:uid="{00000000-0005-0000-0000-00002F460000}"/>
    <cellStyle name="Normal 73 5 2 5" xfId="15967" xr:uid="{00000000-0005-0000-0000-000030460000}"/>
    <cellStyle name="Normal 73 5 2 6" xfId="17718" xr:uid="{00000000-0005-0000-0000-000031460000}"/>
    <cellStyle name="Normal 73 5 2 7" xfId="19622" xr:uid="{00000000-0005-0000-0000-000032460000}"/>
    <cellStyle name="Normal 73 5 2_5h_Finance" xfId="8108" xr:uid="{00000000-0005-0000-0000-000033460000}"/>
    <cellStyle name="Normal 73 5 3" xfId="3023" xr:uid="{00000000-0005-0000-0000-000034460000}"/>
    <cellStyle name="Normal 73 5 3 2" xfId="11190" xr:uid="{00000000-0005-0000-0000-000035460000}"/>
    <cellStyle name="Normal 73 5 3_5h_Finance" xfId="8110" xr:uid="{00000000-0005-0000-0000-000036460000}"/>
    <cellStyle name="Normal 73 5 4" xfId="9286" xr:uid="{00000000-0005-0000-0000-000037460000}"/>
    <cellStyle name="Normal 73 5 5" xfId="13309" xr:uid="{00000000-0005-0000-0000-000038460000}"/>
    <cellStyle name="Normal 73 5 6" xfId="15147" xr:uid="{00000000-0005-0000-0000-000039460000}"/>
    <cellStyle name="Normal 73 5 7" xfId="16902" xr:uid="{00000000-0005-0000-0000-00003A460000}"/>
    <cellStyle name="Normal 73 5 8" xfId="18806" xr:uid="{00000000-0005-0000-0000-00003B460000}"/>
    <cellStyle name="Normal 73 5_5h_Finance" xfId="8107" xr:uid="{00000000-0005-0000-0000-00003C460000}"/>
    <cellStyle name="Normal 73 6" xfId="1384" xr:uid="{00000000-0005-0000-0000-00003D460000}"/>
    <cellStyle name="Normal 73 6 2" xfId="3295" xr:uid="{00000000-0005-0000-0000-00003E460000}"/>
    <cellStyle name="Normal 73 6 2 2" xfId="11462" xr:uid="{00000000-0005-0000-0000-00003F460000}"/>
    <cellStyle name="Normal 73 6 2_5h_Finance" xfId="8112" xr:uid="{00000000-0005-0000-0000-000040460000}"/>
    <cellStyle name="Normal 73 6 3" xfId="9558" xr:uid="{00000000-0005-0000-0000-000041460000}"/>
    <cellStyle name="Normal 73 6 4" xfId="13581" xr:uid="{00000000-0005-0000-0000-000042460000}"/>
    <cellStyle name="Normal 73 6 5" xfId="15419" xr:uid="{00000000-0005-0000-0000-000043460000}"/>
    <cellStyle name="Normal 73 6 6" xfId="17174" xr:uid="{00000000-0005-0000-0000-000044460000}"/>
    <cellStyle name="Normal 73 6 7" xfId="19078" xr:uid="{00000000-0005-0000-0000-000045460000}"/>
    <cellStyle name="Normal 73 6_5h_Finance" xfId="8111" xr:uid="{00000000-0005-0000-0000-000046460000}"/>
    <cellStyle name="Normal 73 7" xfId="2207" xr:uid="{00000000-0005-0000-0000-000047460000}"/>
    <cellStyle name="Normal 73 7 2" xfId="4111" xr:uid="{00000000-0005-0000-0000-000048460000}"/>
    <cellStyle name="Normal 73 7 2 2" xfId="12278" xr:uid="{00000000-0005-0000-0000-000049460000}"/>
    <cellStyle name="Normal 73 7 2_5h_Finance" xfId="8114" xr:uid="{00000000-0005-0000-0000-00004A460000}"/>
    <cellStyle name="Normal 73 7 3" xfId="10374" xr:uid="{00000000-0005-0000-0000-00004B460000}"/>
    <cellStyle name="Normal 73 7 4" xfId="14400" xr:uid="{00000000-0005-0000-0000-00004C460000}"/>
    <cellStyle name="Normal 73 7 5" xfId="16240" xr:uid="{00000000-0005-0000-0000-00004D460000}"/>
    <cellStyle name="Normal 73 7 6" xfId="17990" xr:uid="{00000000-0005-0000-0000-00004E460000}"/>
    <cellStyle name="Normal 73 7 7" xfId="19894" xr:uid="{00000000-0005-0000-0000-00004F460000}"/>
    <cellStyle name="Normal 73 7_5h_Finance" xfId="8113" xr:uid="{00000000-0005-0000-0000-000050460000}"/>
    <cellStyle name="Normal 73 8" xfId="491" xr:uid="{00000000-0005-0000-0000-000051460000}"/>
    <cellStyle name="Normal 73 8 2" xfId="8742" xr:uid="{00000000-0005-0000-0000-000052460000}"/>
    <cellStyle name="Normal 73 8_5h_Finance" xfId="8115" xr:uid="{00000000-0005-0000-0000-000053460000}"/>
    <cellStyle name="Normal 73 9" xfId="2479" xr:uid="{00000000-0005-0000-0000-000054460000}"/>
    <cellStyle name="Normal 73 9 2" xfId="10646" xr:uid="{00000000-0005-0000-0000-000055460000}"/>
    <cellStyle name="Normal 73 9_5h_Finance" xfId="8116" xr:uid="{00000000-0005-0000-0000-000056460000}"/>
    <cellStyle name="Normal 73_5h_Finance" xfId="8057" xr:uid="{00000000-0005-0000-0000-000057460000}"/>
    <cellStyle name="Normal 74" xfId="78" xr:uid="{00000000-0005-0000-0000-000058460000}"/>
    <cellStyle name="Normal 74 10" xfId="4381" xr:uid="{00000000-0005-0000-0000-000059460000}"/>
    <cellStyle name="Normal 74 10 2" xfId="12548" xr:uid="{00000000-0005-0000-0000-00005A460000}"/>
    <cellStyle name="Normal 74 10_5h_Finance" xfId="8118" xr:uid="{00000000-0005-0000-0000-00005B460000}"/>
    <cellStyle name="Normal 74 11" xfId="8604" xr:uid="{00000000-0005-0000-0000-00005C460000}"/>
    <cellStyle name="Normal 74 12" xfId="12696" xr:uid="{00000000-0005-0000-0000-00005D460000}"/>
    <cellStyle name="Normal 74 13" xfId="12933" xr:uid="{00000000-0005-0000-0000-00005E460000}"/>
    <cellStyle name="Normal 74 14" xfId="14621" xr:uid="{00000000-0005-0000-0000-00005F460000}"/>
    <cellStyle name="Normal 74 15" xfId="18260" xr:uid="{00000000-0005-0000-0000-000060460000}"/>
    <cellStyle name="Normal 74 16" xfId="350" xr:uid="{00000000-0005-0000-0000-000061460000}"/>
    <cellStyle name="Normal 74 2" xfId="146" xr:uid="{00000000-0005-0000-0000-000062460000}"/>
    <cellStyle name="Normal 74 2 10" xfId="8672" xr:uid="{00000000-0005-0000-0000-000063460000}"/>
    <cellStyle name="Normal 74 2 11" xfId="12764" xr:uid="{00000000-0005-0000-0000-000064460000}"/>
    <cellStyle name="Normal 74 2 12" xfId="18328" xr:uid="{00000000-0005-0000-0000-000065460000}"/>
    <cellStyle name="Normal 74 2 13" xfId="419" xr:uid="{00000000-0005-0000-0000-000066460000}"/>
    <cellStyle name="Normal 74 2 2" xfId="282" xr:uid="{00000000-0005-0000-0000-000067460000}"/>
    <cellStyle name="Normal 74 2 2 10" xfId="16560" xr:uid="{00000000-0005-0000-0000-000068460000}"/>
    <cellStyle name="Normal 74 2 2 11" xfId="18464" xr:uid="{00000000-0005-0000-0000-000069460000}"/>
    <cellStyle name="Normal 74 2 2 12" xfId="693" xr:uid="{00000000-0005-0000-0000-00006A460000}"/>
    <cellStyle name="Normal 74 2 2 2" xfId="1042" xr:uid="{00000000-0005-0000-0000-00006B460000}"/>
    <cellStyle name="Normal 74 2 2 2 2" xfId="1864" xr:uid="{00000000-0005-0000-0000-00006C460000}"/>
    <cellStyle name="Normal 74 2 2 2 2 2" xfId="3769" xr:uid="{00000000-0005-0000-0000-00006D460000}"/>
    <cellStyle name="Normal 74 2 2 2 2 2 2" xfId="11936" xr:uid="{00000000-0005-0000-0000-00006E460000}"/>
    <cellStyle name="Normal 74 2 2 2 2 2_5h_Finance" xfId="8123" xr:uid="{00000000-0005-0000-0000-00006F460000}"/>
    <cellStyle name="Normal 74 2 2 2 2 3" xfId="10032" xr:uid="{00000000-0005-0000-0000-000070460000}"/>
    <cellStyle name="Normal 74 2 2 2 2 4" xfId="14058" xr:uid="{00000000-0005-0000-0000-000071460000}"/>
    <cellStyle name="Normal 74 2 2 2 2 5" xfId="15897" xr:uid="{00000000-0005-0000-0000-000072460000}"/>
    <cellStyle name="Normal 74 2 2 2 2 6" xfId="17648" xr:uid="{00000000-0005-0000-0000-000073460000}"/>
    <cellStyle name="Normal 74 2 2 2 2 7" xfId="19552" xr:uid="{00000000-0005-0000-0000-000074460000}"/>
    <cellStyle name="Normal 74 2 2 2 2_5h_Finance" xfId="8122" xr:uid="{00000000-0005-0000-0000-000075460000}"/>
    <cellStyle name="Normal 74 2 2 2 3" xfId="2953" xr:uid="{00000000-0005-0000-0000-000076460000}"/>
    <cellStyle name="Normal 74 2 2 2 3 2" xfId="11120" xr:uid="{00000000-0005-0000-0000-000077460000}"/>
    <cellStyle name="Normal 74 2 2 2 3_5h_Finance" xfId="8124" xr:uid="{00000000-0005-0000-0000-000078460000}"/>
    <cellStyle name="Normal 74 2 2 2 4" xfId="9216" xr:uid="{00000000-0005-0000-0000-000079460000}"/>
    <cellStyle name="Normal 74 2 2 2 5" xfId="13239" xr:uid="{00000000-0005-0000-0000-00007A460000}"/>
    <cellStyle name="Normal 74 2 2 2 6" xfId="15077" xr:uid="{00000000-0005-0000-0000-00007B460000}"/>
    <cellStyle name="Normal 74 2 2 2 7" xfId="16832" xr:uid="{00000000-0005-0000-0000-00007C460000}"/>
    <cellStyle name="Normal 74 2 2 2 8" xfId="18736" xr:uid="{00000000-0005-0000-0000-00007D460000}"/>
    <cellStyle name="Normal 74 2 2 2_5h_Finance" xfId="8121" xr:uid="{00000000-0005-0000-0000-00007E460000}"/>
    <cellStyle name="Normal 74 2 2 3" xfId="1314" xr:uid="{00000000-0005-0000-0000-00007F460000}"/>
    <cellStyle name="Normal 74 2 2 3 2" xfId="2136" xr:uid="{00000000-0005-0000-0000-000080460000}"/>
    <cellStyle name="Normal 74 2 2 3 2 2" xfId="4041" xr:uid="{00000000-0005-0000-0000-000081460000}"/>
    <cellStyle name="Normal 74 2 2 3 2 2 2" xfId="12208" xr:uid="{00000000-0005-0000-0000-000082460000}"/>
    <cellStyle name="Normal 74 2 2 3 2 2_5h_Finance" xfId="8127" xr:uid="{00000000-0005-0000-0000-000083460000}"/>
    <cellStyle name="Normal 74 2 2 3 2 3" xfId="10304" xr:uid="{00000000-0005-0000-0000-000084460000}"/>
    <cellStyle name="Normal 74 2 2 3 2 4" xfId="14330" xr:uid="{00000000-0005-0000-0000-000085460000}"/>
    <cellStyle name="Normal 74 2 2 3 2 5" xfId="16169" xr:uid="{00000000-0005-0000-0000-000086460000}"/>
    <cellStyle name="Normal 74 2 2 3 2 6" xfId="17920" xr:uid="{00000000-0005-0000-0000-000087460000}"/>
    <cellStyle name="Normal 74 2 2 3 2 7" xfId="19824" xr:uid="{00000000-0005-0000-0000-000088460000}"/>
    <cellStyle name="Normal 74 2 2 3 2_5h_Finance" xfId="8126" xr:uid="{00000000-0005-0000-0000-000089460000}"/>
    <cellStyle name="Normal 74 2 2 3 3" xfId="3225" xr:uid="{00000000-0005-0000-0000-00008A460000}"/>
    <cellStyle name="Normal 74 2 2 3 3 2" xfId="11392" xr:uid="{00000000-0005-0000-0000-00008B460000}"/>
    <cellStyle name="Normal 74 2 2 3 3_5h_Finance" xfId="8128" xr:uid="{00000000-0005-0000-0000-00008C460000}"/>
    <cellStyle name="Normal 74 2 2 3 4" xfId="9488" xr:uid="{00000000-0005-0000-0000-00008D460000}"/>
    <cellStyle name="Normal 74 2 2 3 5" xfId="13511" xr:uid="{00000000-0005-0000-0000-00008E460000}"/>
    <cellStyle name="Normal 74 2 2 3 6" xfId="15349" xr:uid="{00000000-0005-0000-0000-00008F460000}"/>
    <cellStyle name="Normal 74 2 2 3 7" xfId="17104" xr:uid="{00000000-0005-0000-0000-000090460000}"/>
    <cellStyle name="Normal 74 2 2 3 8" xfId="19008" xr:uid="{00000000-0005-0000-0000-000091460000}"/>
    <cellStyle name="Normal 74 2 2 3_5h_Finance" xfId="8125" xr:uid="{00000000-0005-0000-0000-000092460000}"/>
    <cellStyle name="Normal 74 2 2 4" xfId="1586" xr:uid="{00000000-0005-0000-0000-000093460000}"/>
    <cellStyle name="Normal 74 2 2 4 2" xfId="3497" xr:uid="{00000000-0005-0000-0000-000094460000}"/>
    <cellStyle name="Normal 74 2 2 4 2 2" xfId="11664" xr:uid="{00000000-0005-0000-0000-000095460000}"/>
    <cellStyle name="Normal 74 2 2 4 2_5h_Finance" xfId="8130" xr:uid="{00000000-0005-0000-0000-000096460000}"/>
    <cellStyle name="Normal 74 2 2 4 3" xfId="9760" xr:uid="{00000000-0005-0000-0000-000097460000}"/>
    <cellStyle name="Normal 74 2 2 4 4" xfId="13783" xr:uid="{00000000-0005-0000-0000-000098460000}"/>
    <cellStyle name="Normal 74 2 2 4 5" xfId="15621" xr:uid="{00000000-0005-0000-0000-000099460000}"/>
    <cellStyle name="Normal 74 2 2 4 6" xfId="17376" xr:uid="{00000000-0005-0000-0000-00009A460000}"/>
    <cellStyle name="Normal 74 2 2 4 7" xfId="19280" xr:uid="{00000000-0005-0000-0000-00009B460000}"/>
    <cellStyle name="Normal 74 2 2 4_5h_Finance" xfId="8129" xr:uid="{00000000-0005-0000-0000-00009C460000}"/>
    <cellStyle name="Normal 74 2 2 5" xfId="2409" xr:uid="{00000000-0005-0000-0000-00009D460000}"/>
    <cellStyle name="Normal 74 2 2 5 2" xfId="4313" xr:uid="{00000000-0005-0000-0000-00009E460000}"/>
    <cellStyle name="Normal 74 2 2 5 2 2" xfId="12480" xr:uid="{00000000-0005-0000-0000-00009F460000}"/>
    <cellStyle name="Normal 74 2 2 5 2_5h_Finance" xfId="8132" xr:uid="{00000000-0005-0000-0000-0000A0460000}"/>
    <cellStyle name="Normal 74 2 2 5 3" xfId="10576" xr:uid="{00000000-0005-0000-0000-0000A1460000}"/>
    <cellStyle name="Normal 74 2 2 5 4" xfId="14602" xr:uid="{00000000-0005-0000-0000-0000A2460000}"/>
    <cellStyle name="Normal 74 2 2 5 5" xfId="16442" xr:uid="{00000000-0005-0000-0000-0000A3460000}"/>
    <cellStyle name="Normal 74 2 2 5 6" xfId="18192" xr:uid="{00000000-0005-0000-0000-0000A4460000}"/>
    <cellStyle name="Normal 74 2 2 5 7" xfId="20096" xr:uid="{00000000-0005-0000-0000-0000A5460000}"/>
    <cellStyle name="Normal 74 2 2 5_5h_Finance" xfId="8131" xr:uid="{00000000-0005-0000-0000-0000A6460000}"/>
    <cellStyle name="Normal 74 2 2 6" xfId="2681" xr:uid="{00000000-0005-0000-0000-0000A7460000}"/>
    <cellStyle name="Normal 74 2 2 6 2" xfId="10848" xr:uid="{00000000-0005-0000-0000-0000A8460000}"/>
    <cellStyle name="Normal 74 2 2 6_5h_Finance" xfId="8133" xr:uid="{00000000-0005-0000-0000-0000A9460000}"/>
    <cellStyle name="Normal 74 2 2 7" xfId="8944" xr:uid="{00000000-0005-0000-0000-0000AA460000}"/>
    <cellStyle name="Normal 74 2 2 8" xfId="12901" xr:uid="{00000000-0005-0000-0000-0000AB460000}"/>
    <cellStyle name="Normal 74 2 2 9" xfId="14787" xr:uid="{00000000-0005-0000-0000-0000AC460000}"/>
    <cellStyle name="Normal 74 2 2_5h_Finance" xfId="8120" xr:uid="{00000000-0005-0000-0000-0000AD460000}"/>
    <cellStyle name="Normal 74 2 3" xfId="906" xr:uid="{00000000-0005-0000-0000-0000AE460000}"/>
    <cellStyle name="Normal 74 2 3 2" xfId="1728" xr:uid="{00000000-0005-0000-0000-0000AF460000}"/>
    <cellStyle name="Normal 74 2 3 2 2" xfId="3633" xr:uid="{00000000-0005-0000-0000-0000B0460000}"/>
    <cellStyle name="Normal 74 2 3 2 2 2" xfId="11800" xr:uid="{00000000-0005-0000-0000-0000B1460000}"/>
    <cellStyle name="Normal 74 2 3 2 2_5h_Finance" xfId="8136" xr:uid="{00000000-0005-0000-0000-0000B2460000}"/>
    <cellStyle name="Normal 74 2 3 2 3" xfId="9896" xr:uid="{00000000-0005-0000-0000-0000B3460000}"/>
    <cellStyle name="Normal 74 2 3 2 4" xfId="13922" xr:uid="{00000000-0005-0000-0000-0000B4460000}"/>
    <cellStyle name="Normal 74 2 3 2 5" xfId="15761" xr:uid="{00000000-0005-0000-0000-0000B5460000}"/>
    <cellStyle name="Normal 74 2 3 2 6" xfId="17512" xr:uid="{00000000-0005-0000-0000-0000B6460000}"/>
    <cellStyle name="Normal 74 2 3 2 7" xfId="19416" xr:uid="{00000000-0005-0000-0000-0000B7460000}"/>
    <cellStyle name="Normal 74 2 3 2_5h_Finance" xfId="8135" xr:uid="{00000000-0005-0000-0000-0000B8460000}"/>
    <cellStyle name="Normal 74 2 3 3" xfId="2817" xr:uid="{00000000-0005-0000-0000-0000B9460000}"/>
    <cellStyle name="Normal 74 2 3 3 2" xfId="10984" xr:uid="{00000000-0005-0000-0000-0000BA460000}"/>
    <cellStyle name="Normal 74 2 3 3_5h_Finance" xfId="8137" xr:uid="{00000000-0005-0000-0000-0000BB460000}"/>
    <cellStyle name="Normal 74 2 3 4" xfId="9080" xr:uid="{00000000-0005-0000-0000-0000BC460000}"/>
    <cellStyle name="Normal 74 2 3 5" xfId="13103" xr:uid="{00000000-0005-0000-0000-0000BD460000}"/>
    <cellStyle name="Normal 74 2 3 6" xfId="14941" xr:uid="{00000000-0005-0000-0000-0000BE460000}"/>
    <cellStyle name="Normal 74 2 3 7" xfId="16696" xr:uid="{00000000-0005-0000-0000-0000BF460000}"/>
    <cellStyle name="Normal 74 2 3 8" xfId="18600" xr:uid="{00000000-0005-0000-0000-0000C0460000}"/>
    <cellStyle name="Normal 74 2 3_5h_Finance" xfId="8134" xr:uid="{00000000-0005-0000-0000-0000C1460000}"/>
    <cellStyle name="Normal 74 2 4" xfId="1178" xr:uid="{00000000-0005-0000-0000-0000C2460000}"/>
    <cellStyle name="Normal 74 2 4 2" xfId="2000" xr:uid="{00000000-0005-0000-0000-0000C3460000}"/>
    <cellStyle name="Normal 74 2 4 2 2" xfId="3905" xr:uid="{00000000-0005-0000-0000-0000C4460000}"/>
    <cellStyle name="Normal 74 2 4 2 2 2" xfId="12072" xr:uid="{00000000-0005-0000-0000-0000C5460000}"/>
    <cellStyle name="Normal 74 2 4 2 2_5h_Finance" xfId="8140" xr:uid="{00000000-0005-0000-0000-0000C6460000}"/>
    <cellStyle name="Normal 74 2 4 2 3" xfId="10168" xr:uid="{00000000-0005-0000-0000-0000C7460000}"/>
    <cellStyle name="Normal 74 2 4 2 4" xfId="14194" xr:uid="{00000000-0005-0000-0000-0000C8460000}"/>
    <cellStyle name="Normal 74 2 4 2 5" xfId="16033" xr:uid="{00000000-0005-0000-0000-0000C9460000}"/>
    <cellStyle name="Normal 74 2 4 2 6" xfId="17784" xr:uid="{00000000-0005-0000-0000-0000CA460000}"/>
    <cellStyle name="Normal 74 2 4 2 7" xfId="19688" xr:uid="{00000000-0005-0000-0000-0000CB460000}"/>
    <cellStyle name="Normal 74 2 4 2_5h_Finance" xfId="8139" xr:uid="{00000000-0005-0000-0000-0000CC460000}"/>
    <cellStyle name="Normal 74 2 4 3" xfId="3089" xr:uid="{00000000-0005-0000-0000-0000CD460000}"/>
    <cellStyle name="Normal 74 2 4 3 2" xfId="11256" xr:uid="{00000000-0005-0000-0000-0000CE460000}"/>
    <cellStyle name="Normal 74 2 4 3_5h_Finance" xfId="8141" xr:uid="{00000000-0005-0000-0000-0000CF460000}"/>
    <cellStyle name="Normal 74 2 4 4" xfId="9352" xr:uid="{00000000-0005-0000-0000-0000D0460000}"/>
    <cellStyle name="Normal 74 2 4 5" xfId="13375" xr:uid="{00000000-0005-0000-0000-0000D1460000}"/>
    <cellStyle name="Normal 74 2 4 6" xfId="15213" xr:uid="{00000000-0005-0000-0000-0000D2460000}"/>
    <cellStyle name="Normal 74 2 4 7" xfId="16968" xr:uid="{00000000-0005-0000-0000-0000D3460000}"/>
    <cellStyle name="Normal 74 2 4 8" xfId="18872" xr:uid="{00000000-0005-0000-0000-0000D4460000}"/>
    <cellStyle name="Normal 74 2 4_5h_Finance" xfId="8138" xr:uid="{00000000-0005-0000-0000-0000D5460000}"/>
    <cellStyle name="Normal 74 2 5" xfId="1450" xr:uid="{00000000-0005-0000-0000-0000D6460000}"/>
    <cellStyle name="Normal 74 2 5 2" xfId="3361" xr:uid="{00000000-0005-0000-0000-0000D7460000}"/>
    <cellStyle name="Normal 74 2 5 2 2" xfId="11528" xr:uid="{00000000-0005-0000-0000-0000D8460000}"/>
    <cellStyle name="Normal 74 2 5 2_5h_Finance" xfId="8143" xr:uid="{00000000-0005-0000-0000-0000D9460000}"/>
    <cellStyle name="Normal 74 2 5 3" xfId="9624" xr:uid="{00000000-0005-0000-0000-0000DA460000}"/>
    <cellStyle name="Normal 74 2 5 4" xfId="13647" xr:uid="{00000000-0005-0000-0000-0000DB460000}"/>
    <cellStyle name="Normal 74 2 5 5" xfId="15485" xr:uid="{00000000-0005-0000-0000-0000DC460000}"/>
    <cellStyle name="Normal 74 2 5 6" xfId="17240" xr:uid="{00000000-0005-0000-0000-0000DD460000}"/>
    <cellStyle name="Normal 74 2 5 7" xfId="19144" xr:uid="{00000000-0005-0000-0000-0000DE460000}"/>
    <cellStyle name="Normal 74 2 5_5h_Finance" xfId="8142" xr:uid="{00000000-0005-0000-0000-0000DF460000}"/>
    <cellStyle name="Normal 74 2 6" xfId="2273" xr:uid="{00000000-0005-0000-0000-0000E0460000}"/>
    <cellStyle name="Normal 74 2 6 2" xfId="4177" xr:uid="{00000000-0005-0000-0000-0000E1460000}"/>
    <cellStyle name="Normal 74 2 6 2 2" xfId="12344" xr:uid="{00000000-0005-0000-0000-0000E2460000}"/>
    <cellStyle name="Normal 74 2 6 2_5h_Finance" xfId="8145" xr:uid="{00000000-0005-0000-0000-0000E3460000}"/>
    <cellStyle name="Normal 74 2 6 3" xfId="10440" xr:uid="{00000000-0005-0000-0000-0000E4460000}"/>
    <cellStyle name="Normal 74 2 6 4" xfId="14466" xr:uid="{00000000-0005-0000-0000-0000E5460000}"/>
    <cellStyle name="Normal 74 2 6 5" xfId="16306" xr:uid="{00000000-0005-0000-0000-0000E6460000}"/>
    <cellStyle name="Normal 74 2 6 6" xfId="18056" xr:uid="{00000000-0005-0000-0000-0000E7460000}"/>
    <cellStyle name="Normal 74 2 6 7" xfId="19960" xr:uid="{00000000-0005-0000-0000-0000E8460000}"/>
    <cellStyle name="Normal 74 2 6_5h_Finance" xfId="8144" xr:uid="{00000000-0005-0000-0000-0000E9460000}"/>
    <cellStyle name="Normal 74 2 7" xfId="557" xr:uid="{00000000-0005-0000-0000-0000EA460000}"/>
    <cellStyle name="Normal 74 2 7 2" xfId="8808" xr:uid="{00000000-0005-0000-0000-0000EB460000}"/>
    <cellStyle name="Normal 74 2 7_5h_Finance" xfId="8146" xr:uid="{00000000-0005-0000-0000-0000EC460000}"/>
    <cellStyle name="Normal 74 2 8" xfId="2545" xr:uid="{00000000-0005-0000-0000-0000ED460000}"/>
    <cellStyle name="Normal 74 2 8 2" xfId="10712" xr:uid="{00000000-0005-0000-0000-0000EE460000}"/>
    <cellStyle name="Normal 74 2 8_5h_Finance" xfId="8147" xr:uid="{00000000-0005-0000-0000-0000EF460000}"/>
    <cellStyle name="Normal 74 2 9" xfId="4449" xr:uid="{00000000-0005-0000-0000-0000F0460000}"/>
    <cellStyle name="Normal 74 2 9 2" xfId="12616" xr:uid="{00000000-0005-0000-0000-0000F1460000}"/>
    <cellStyle name="Normal 74 2 9_5h_Finance" xfId="8148" xr:uid="{00000000-0005-0000-0000-0000F2460000}"/>
    <cellStyle name="Normal 74 2_5h_Finance" xfId="8119" xr:uid="{00000000-0005-0000-0000-0000F3460000}"/>
    <cellStyle name="Normal 74 3" xfId="214" xr:uid="{00000000-0005-0000-0000-0000F4460000}"/>
    <cellStyle name="Normal 74 3 10" xfId="16492" xr:uid="{00000000-0005-0000-0000-0000F5460000}"/>
    <cellStyle name="Normal 74 3 11" xfId="18396" xr:uid="{00000000-0005-0000-0000-0000F6460000}"/>
    <cellStyle name="Normal 74 3 12" xfId="625" xr:uid="{00000000-0005-0000-0000-0000F7460000}"/>
    <cellStyle name="Normal 74 3 2" xfId="974" xr:uid="{00000000-0005-0000-0000-0000F8460000}"/>
    <cellStyle name="Normal 74 3 2 2" xfId="1796" xr:uid="{00000000-0005-0000-0000-0000F9460000}"/>
    <cellStyle name="Normal 74 3 2 2 2" xfId="3701" xr:uid="{00000000-0005-0000-0000-0000FA460000}"/>
    <cellStyle name="Normal 74 3 2 2 2 2" xfId="11868" xr:uid="{00000000-0005-0000-0000-0000FB460000}"/>
    <cellStyle name="Normal 74 3 2 2 2_5h_Finance" xfId="8152" xr:uid="{00000000-0005-0000-0000-0000FC460000}"/>
    <cellStyle name="Normal 74 3 2 2 3" xfId="9964" xr:uid="{00000000-0005-0000-0000-0000FD460000}"/>
    <cellStyle name="Normal 74 3 2 2 4" xfId="13990" xr:uid="{00000000-0005-0000-0000-0000FE460000}"/>
    <cellStyle name="Normal 74 3 2 2 5" xfId="15829" xr:uid="{00000000-0005-0000-0000-0000FF460000}"/>
    <cellStyle name="Normal 74 3 2 2 6" xfId="17580" xr:uid="{00000000-0005-0000-0000-000000470000}"/>
    <cellStyle name="Normal 74 3 2 2 7" xfId="19484" xr:uid="{00000000-0005-0000-0000-000001470000}"/>
    <cellStyle name="Normal 74 3 2 2_5h_Finance" xfId="8151" xr:uid="{00000000-0005-0000-0000-000002470000}"/>
    <cellStyle name="Normal 74 3 2 3" xfId="2885" xr:uid="{00000000-0005-0000-0000-000003470000}"/>
    <cellStyle name="Normal 74 3 2 3 2" xfId="11052" xr:uid="{00000000-0005-0000-0000-000004470000}"/>
    <cellStyle name="Normal 74 3 2 3_5h_Finance" xfId="8153" xr:uid="{00000000-0005-0000-0000-000005470000}"/>
    <cellStyle name="Normal 74 3 2 4" xfId="9148" xr:uid="{00000000-0005-0000-0000-000006470000}"/>
    <cellStyle name="Normal 74 3 2 5" xfId="13171" xr:uid="{00000000-0005-0000-0000-000007470000}"/>
    <cellStyle name="Normal 74 3 2 6" xfId="15009" xr:uid="{00000000-0005-0000-0000-000008470000}"/>
    <cellStyle name="Normal 74 3 2 7" xfId="16764" xr:uid="{00000000-0005-0000-0000-000009470000}"/>
    <cellStyle name="Normal 74 3 2 8" xfId="18668" xr:uid="{00000000-0005-0000-0000-00000A470000}"/>
    <cellStyle name="Normal 74 3 2_5h_Finance" xfId="8150" xr:uid="{00000000-0005-0000-0000-00000B470000}"/>
    <cellStyle name="Normal 74 3 3" xfId="1246" xr:uid="{00000000-0005-0000-0000-00000C470000}"/>
    <cellStyle name="Normal 74 3 3 2" xfId="2068" xr:uid="{00000000-0005-0000-0000-00000D470000}"/>
    <cellStyle name="Normal 74 3 3 2 2" xfId="3973" xr:uid="{00000000-0005-0000-0000-00000E470000}"/>
    <cellStyle name="Normal 74 3 3 2 2 2" xfId="12140" xr:uid="{00000000-0005-0000-0000-00000F470000}"/>
    <cellStyle name="Normal 74 3 3 2 2_5h_Finance" xfId="8156" xr:uid="{00000000-0005-0000-0000-000010470000}"/>
    <cellStyle name="Normal 74 3 3 2 3" xfId="10236" xr:uid="{00000000-0005-0000-0000-000011470000}"/>
    <cellStyle name="Normal 74 3 3 2 4" xfId="14262" xr:uid="{00000000-0005-0000-0000-000012470000}"/>
    <cellStyle name="Normal 74 3 3 2 5" xfId="16101" xr:uid="{00000000-0005-0000-0000-000013470000}"/>
    <cellStyle name="Normal 74 3 3 2 6" xfId="17852" xr:uid="{00000000-0005-0000-0000-000014470000}"/>
    <cellStyle name="Normal 74 3 3 2 7" xfId="19756" xr:uid="{00000000-0005-0000-0000-000015470000}"/>
    <cellStyle name="Normal 74 3 3 2_5h_Finance" xfId="8155" xr:uid="{00000000-0005-0000-0000-000016470000}"/>
    <cellStyle name="Normal 74 3 3 3" xfId="3157" xr:uid="{00000000-0005-0000-0000-000017470000}"/>
    <cellStyle name="Normal 74 3 3 3 2" xfId="11324" xr:uid="{00000000-0005-0000-0000-000018470000}"/>
    <cellStyle name="Normal 74 3 3 3_5h_Finance" xfId="8157" xr:uid="{00000000-0005-0000-0000-000019470000}"/>
    <cellStyle name="Normal 74 3 3 4" xfId="9420" xr:uid="{00000000-0005-0000-0000-00001A470000}"/>
    <cellStyle name="Normal 74 3 3 5" xfId="13443" xr:uid="{00000000-0005-0000-0000-00001B470000}"/>
    <cellStyle name="Normal 74 3 3 6" xfId="15281" xr:uid="{00000000-0005-0000-0000-00001C470000}"/>
    <cellStyle name="Normal 74 3 3 7" xfId="17036" xr:uid="{00000000-0005-0000-0000-00001D470000}"/>
    <cellStyle name="Normal 74 3 3 8" xfId="18940" xr:uid="{00000000-0005-0000-0000-00001E470000}"/>
    <cellStyle name="Normal 74 3 3_5h_Finance" xfId="8154" xr:uid="{00000000-0005-0000-0000-00001F470000}"/>
    <cellStyle name="Normal 74 3 4" xfId="1518" xr:uid="{00000000-0005-0000-0000-000020470000}"/>
    <cellStyle name="Normal 74 3 4 2" xfId="3429" xr:uid="{00000000-0005-0000-0000-000021470000}"/>
    <cellStyle name="Normal 74 3 4 2 2" xfId="11596" xr:uid="{00000000-0005-0000-0000-000022470000}"/>
    <cellStyle name="Normal 74 3 4 2_5h_Finance" xfId="8159" xr:uid="{00000000-0005-0000-0000-000023470000}"/>
    <cellStyle name="Normal 74 3 4 3" xfId="9692" xr:uid="{00000000-0005-0000-0000-000024470000}"/>
    <cellStyle name="Normal 74 3 4 4" xfId="13715" xr:uid="{00000000-0005-0000-0000-000025470000}"/>
    <cellStyle name="Normal 74 3 4 5" xfId="15553" xr:uid="{00000000-0005-0000-0000-000026470000}"/>
    <cellStyle name="Normal 74 3 4 6" xfId="17308" xr:uid="{00000000-0005-0000-0000-000027470000}"/>
    <cellStyle name="Normal 74 3 4 7" xfId="19212" xr:uid="{00000000-0005-0000-0000-000028470000}"/>
    <cellStyle name="Normal 74 3 4_5h_Finance" xfId="8158" xr:uid="{00000000-0005-0000-0000-000029470000}"/>
    <cellStyle name="Normal 74 3 5" xfId="2341" xr:uid="{00000000-0005-0000-0000-00002A470000}"/>
    <cellStyle name="Normal 74 3 5 2" xfId="4245" xr:uid="{00000000-0005-0000-0000-00002B470000}"/>
    <cellStyle name="Normal 74 3 5 2 2" xfId="12412" xr:uid="{00000000-0005-0000-0000-00002C470000}"/>
    <cellStyle name="Normal 74 3 5 2_5h_Finance" xfId="8161" xr:uid="{00000000-0005-0000-0000-00002D470000}"/>
    <cellStyle name="Normal 74 3 5 3" xfId="10508" xr:uid="{00000000-0005-0000-0000-00002E470000}"/>
    <cellStyle name="Normal 74 3 5 4" xfId="14534" xr:uid="{00000000-0005-0000-0000-00002F470000}"/>
    <cellStyle name="Normal 74 3 5 5" xfId="16374" xr:uid="{00000000-0005-0000-0000-000030470000}"/>
    <cellStyle name="Normal 74 3 5 6" xfId="18124" xr:uid="{00000000-0005-0000-0000-000031470000}"/>
    <cellStyle name="Normal 74 3 5 7" xfId="20028" xr:uid="{00000000-0005-0000-0000-000032470000}"/>
    <cellStyle name="Normal 74 3 5_5h_Finance" xfId="8160" xr:uid="{00000000-0005-0000-0000-000033470000}"/>
    <cellStyle name="Normal 74 3 6" xfId="2613" xr:uid="{00000000-0005-0000-0000-000034470000}"/>
    <cellStyle name="Normal 74 3 6 2" xfId="10780" xr:uid="{00000000-0005-0000-0000-000035470000}"/>
    <cellStyle name="Normal 74 3 6_5h_Finance" xfId="8162" xr:uid="{00000000-0005-0000-0000-000036470000}"/>
    <cellStyle name="Normal 74 3 7" xfId="8876" xr:uid="{00000000-0005-0000-0000-000037470000}"/>
    <cellStyle name="Normal 74 3 8" xfId="12833" xr:uid="{00000000-0005-0000-0000-000038470000}"/>
    <cellStyle name="Normal 74 3 9" xfId="14719" xr:uid="{00000000-0005-0000-0000-000039470000}"/>
    <cellStyle name="Normal 74 3_5h_Finance" xfId="8149" xr:uid="{00000000-0005-0000-0000-00003A470000}"/>
    <cellStyle name="Normal 74 4" xfId="838" xr:uid="{00000000-0005-0000-0000-00003B470000}"/>
    <cellStyle name="Normal 74 4 2" xfId="1660" xr:uid="{00000000-0005-0000-0000-00003C470000}"/>
    <cellStyle name="Normal 74 4 2 2" xfId="3565" xr:uid="{00000000-0005-0000-0000-00003D470000}"/>
    <cellStyle name="Normal 74 4 2 2 2" xfId="11732" xr:uid="{00000000-0005-0000-0000-00003E470000}"/>
    <cellStyle name="Normal 74 4 2 2_5h_Finance" xfId="8165" xr:uid="{00000000-0005-0000-0000-00003F470000}"/>
    <cellStyle name="Normal 74 4 2 3" xfId="9828" xr:uid="{00000000-0005-0000-0000-000040470000}"/>
    <cellStyle name="Normal 74 4 2 4" xfId="13854" xr:uid="{00000000-0005-0000-0000-000041470000}"/>
    <cellStyle name="Normal 74 4 2 5" xfId="15693" xr:uid="{00000000-0005-0000-0000-000042470000}"/>
    <cellStyle name="Normal 74 4 2 6" xfId="17444" xr:uid="{00000000-0005-0000-0000-000043470000}"/>
    <cellStyle name="Normal 74 4 2 7" xfId="19348" xr:uid="{00000000-0005-0000-0000-000044470000}"/>
    <cellStyle name="Normal 74 4 2_5h_Finance" xfId="8164" xr:uid="{00000000-0005-0000-0000-000045470000}"/>
    <cellStyle name="Normal 74 4 3" xfId="2749" xr:uid="{00000000-0005-0000-0000-000046470000}"/>
    <cellStyle name="Normal 74 4 3 2" xfId="10916" xr:uid="{00000000-0005-0000-0000-000047470000}"/>
    <cellStyle name="Normal 74 4 3_5h_Finance" xfId="8166" xr:uid="{00000000-0005-0000-0000-000048470000}"/>
    <cellStyle name="Normal 74 4 4" xfId="9012" xr:uid="{00000000-0005-0000-0000-000049470000}"/>
    <cellStyle name="Normal 74 4 5" xfId="13035" xr:uid="{00000000-0005-0000-0000-00004A470000}"/>
    <cellStyle name="Normal 74 4 6" xfId="14873" xr:uid="{00000000-0005-0000-0000-00004B470000}"/>
    <cellStyle name="Normal 74 4 7" xfId="16628" xr:uid="{00000000-0005-0000-0000-00004C470000}"/>
    <cellStyle name="Normal 74 4 8" xfId="18532" xr:uid="{00000000-0005-0000-0000-00004D470000}"/>
    <cellStyle name="Normal 74 4_5h_Finance" xfId="8163" xr:uid="{00000000-0005-0000-0000-00004E470000}"/>
    <cellStyle name="Normal 74 5" xfId="1110" xr:uid="{00000000-0005-0000-0000-00004F470000}"/>
    <cellStyle name="Normal 74 5 2" xfId="1932" xr:uid="{00000000-0005-0000-0000-000050470000}"/>
    <cellStyle name="Normal 74 5 2 2" xfId="3837" xr:uid="{00000000-0005-0000-0000-000051470000}"/>
    <cellStyle name="Normal 74 5 2 2 2" xfId="12004" xr:uid="{00000000-0005-0000-0000-000052470000}"/>
    <cellStyle name="Normal 74 5 2 2_5h_Finance" xfId="8169" xr:uid="{00000000-0005-0000-0000-000053470000}"/>
    <cellStyle name="Normal 74 5 2 3" xfId="10100" xr:uid="{00000000-0005-0000-0000-000054470000}"/>
    <cellStyle name="Normal 74 5 2 4" xfId="14126" xr:uid="{00000000-0005-0000-0000-000055470000}"/>
    <cellStyle name="Normal 74 5 2 5" xfId="15965" xr:uid="{00000000-0005-0000-0000-000056470000}"/>
    <cellStyle name="Normal 74 5 2 6" xfId="17716" xr:uid="{00000000-0005-0000-0000-000057470000}"/>
    <cellStyle name="Normal 74 5 2 7" xfId="19620" xr:uid="{00000000-0005-0000-0000-000058470000}"/>
    <cellStyle name="Normal 74 5 2_5h_Finance" xfId="8168" xr:uid="{00000000-0005-0000-0000-000059470000}"/>
    <cellStyle name="Normal 74 5 3" xfId="3021" xr:uid="{00000000-0005-0000-0000-00005A470000}"/>
    <cellStyle name="Normal 74 5 3 2" xfId="11188" xr:uid="{00000000-0005-0000-0000-00005B470000}"/>
    <cellStyle name="Normal 74 5 3_5h_Finance" xfId="8170" xr:uid="{00000000-0005-0000-0000-00005C470000}"/>
    <cellStyle name="Normal 74 5 4" xfId="9284" xr:uid="{00000000-0005-0000-0000-00005D470000}"/>
    <cellStyle name="Normal 74 5 5" xfId="13307" xr:uid="{00000000-0005-0000-0000-00005E470000}"/>
    <cellStyle name="Normal 74 5 6" xfId="15145" xr:uid="{00000000-0005-0000-0000-00005F470000}"/>
    <cellStyle name="Normal 74 5 7" xfId="16900" xr:uid="{00000000-0005-0000-0000-000060470000}"/>
    <cellStyle name="Normal 74 5 8" xfId="18804" xr:uid="{00000000-0005-0000-0000-000061470000}"/>
    <cellStyle name="Normal 74 5_5h_Finance" xfId="8167" xr:uid="{00000000-0005-0000-0000-000062470000}"/>
    <cellStyle name="Normal 74 6" xfId="1382" xr:uid="{00000000-0005-0000-0000-000063470000}"/>
    <cellStyle name="Normal 74 6 2" xfId="3293" xr:uid="{00000000-0005-0000-0000-000064470000}"/>
    <cellStyle name="Normal 74 6 2 2" xfId="11460" xr:uid="{00000000-0005-0000-0000-000065470000}"/>
    <cellStyle name="Normal 74 6 2_5h_Finance" xfId="8172" xr:uid="{00000000-0005-0000-0000-000066470000}"/>
    <cellStyle name="Normal 74 6 3" xfId="9556" xr:uid="{00000000-0005-0000-0000-000067470000}"/>
    <cellStyle name="Normal 74 6 4" xfId="13579" xr:uid="{00000000-0005-0000-0000-000068470000}"/>
    <cellStyle name="Normal 74 6 5" xfId="15417" xr:uid="{00000000-0005-0000-0000-000069470000}"/>
    <cellStyle name="Normal 74 6 6" xfId="17172" xr:uid="{00000000-0005-0000-0000-00006A470000}"/>
    <cellStyle name="Normal 74 6 7" xfId="19076" xr:uid="{00000000-0005-0000-0000-00006B470000}"/>
    <cellStyle name="Normal 74 6_5h_Finance" xfId="8171" xr:uid="{00000000-0005-0000-0000-00006C470000}"/>
    <cellStyle name="Normal 74 7" xfId="2205" xr:uid="{00000000-0005-0000-0000-00006D470000}"/>
    <cellStyle name="Normal 74 7 2" xfId="4109" xr:uid="{00000000-0005-0000-0000-00006E470000}"/>
    <cellStyle name="Normal 74 7 2 2" xfId="12276" xr:uid="{00000000-0005-0000-0000-00006F470000}"/>
    <cellStyle name="Normal 74 7 2_5h_Finance" xfId="8174" xr:uid="{00000000-0005-0000-0000-000070470000}"/>
    <cellStyle name="Normal 74 7 3" xfId="10372" xr:uid="{00000000-0005-0000-0000-000071470000}"/>
    <cellStyle name="Normal 74 7 4" xfId="14398" xr:uid="{00000000-0005-0000-0000-000072470000}"/>
    <cellStyle name="Normal 74 7 5" xfId="16238" xr:uid="{00000000-0005-0000-0000-000073470000}"/>
    <cellStyle name="Normal 74 7 6" xfId="17988" xr:uid="{00000000-0005-0000-0000-000074470000}"/>
    <cellStyle name="Normal 74 7 7" xfId="19892" xr:uid="{00000000-0005-0000-0000-000075470000}"/>
    <cellStyle name="Normal 74 7_5h_Finance" xfId="8173" xr:uid="{00000000-0005-0000-0000-000076470000}"/>
    <cellStyle name="Normal 74 8" xfId="489" xr:uid="{00000000-0005-0000-0000-000077470000}"/>
    <cellStyle name="Normal 74 8 2" xfId="8740" xr:uid="{00000000-0005-0000-0000-000078470000}"/>
    <cellStyle name="Normal 74 8_5h_Finance" xfId="8175" xr:uid="{00000000-0005-0000-0000-000079470000}"/>
    <cellStyle name="Normal 74 9" xfId="2477" xr:uid="{00000000-0005-0000-0000-00007A470000}"/>
    <cellStyle name="Normal 74 9 2" xfId="10644" xr:uid="{00000000-0005-0000-0000-00007B470000}"/>
    <cellStyle name="Normal 74 9_5h_Finance" xfId="8176" xr:uid="{00000000-0005-0000-0000-00007C470000}"/>
    <cellStyle name="Normal 74_5h_Finance" xfId="8117" xr:uid="{00000000-0005-0000-0000-00007D470000}"/>
    <cellStyle name="Normal 75" xfId="59" xr:uid="{00000000-0005-0000-0000-00007E470000}"/>
    <cellStyle name="Normal 75 10" xfId="4362" xr:uid="{00000000-0005-0000-0000-00007F470000}"/>
    <cellStyle name="Normal 75 10 2" xfId="12529" xr:uid="{00000000-0005-0000-0000-000080470000}"/>
    <cellStyle name="Normal 75 10_5h_Finance" xfId="8178" xr:uid="{00000000-0005-0000-0000-000081470000}"/>
    <cellStyle name="Normal 75 11" xfId="8585" xr:uid="{00000000-0005-0000-0000-000082470000}"/>
    <cellStyle name="Normal 75 12" xfId="12677" xr:uid="{00000000-0005-0000-0000-000083470000}"/>
    <cellStyle name="Normal 75 13" xfId="12951" xr:uid="{00000000-0005-0000-0000-000084470000}"/>
    <cellStyle name="Normal 75 14" xfId="14634" xr:uid="{00000000-0005-0000-0000-000085470000}"/>
    <cellStyle name="Normal 75 15" xfId="18241" xr:uid="{00000000-0005-0000-0000-000086470000}"/>
    <cellStyle name="Normal 75 16" xfId="331" xr:uid="{00000000-0005-0000-0000-000087470000}"/>
    <cellStyle name="Normal 75 2" xfId="127" xr:uid="{00000000-0005-0000-0000-000088470000}"/>
    <cellStyle name="Normal 75 2 10" xfId="8653" xr:uid="{00000000-0005-0000-0000-000089470000}"/>
    <cellStyle name="Normal 75 2 11" xfId="12745" xr:uid="{00000000-0005-0000-0000-00008A470000}"/>
    <cellStyle name="Normal 75 2 12" xfId="18309" xr:uid="{00000000-0005-0000-0000-00008B470000}"/>
    <cellStyle name="Normal 75 2 13" xfId="400" xr:uid="{00000000-0005-0000-0000-00008C470000}"/>
    <cellStyle name="Normal 75 2 2" xfId="263" xr:uid="{00000000-0005-0000-0000-00008D470000}"/>
    <cellStyle name="Normal 75 2 2 10" xfId="16541" xr:uid="{00000000-0005-0000-0000-00008E470000}"/>
    <cellStyle name="Normal 75 2 2 11" xfId="18445" xr:uid="{00000000-0005-0000-0000-00008F470000}"/>
    <cellStyle name="Normal 75 2 2 12" xfId="674" xr:uid="{00000000-0005-0000-0000-000090470000}"/>
    <cellStyle name="Normal 75 2 2 2" xfId="1023" xr:uid="{00000000-0005-0000-0000-000091470000}"/>
    <cellStyle name="Normal 75 2 2 2 2" xfId="1845" xr:uid="{00000000-0005-0000-0000-000092470000}"/>
    <cellStyle name="Normal 75 2 2 2 2 2" xfId="3750" xr:uid="{00000000-0005-0000-0000-000093470000}"/>
    <cellStyle name="Normal 75 2 2 2 2 2 2" xfId="11917" xr:uid="{00000000-0005-0000-0000-000094470000}"/>
    <cellStyle name="Normal 75 2 2 2 2 2_5h_Finance" xfId="8183" xr:uid="{00000000-0005-0000-0000-000095470000}"/>
    <cellStyle name="Normal 75 2 2 2 2 3" xfId="10013" xr:uid="{00000000-0005-0000-0000-000096470000}"/>
    <cellStyle name="Normal 75 2 2 2 2 4" xfId="14039" xr:uid="{00000000-0005-0000-0000-000097470000}"/>
    <cellStyle name="Normal 75 2 2 2 2 5" xfId="15878" xr:uid="{00000000-0005-0000-0000-000098470000}"/>
    <cellStyle name="Normal 75 2 2 2 2 6" xfId="17629" xr:uid="{00000000-0005-0000-0000-000099470000}"/>
    <cellStyle name="Normal 75 2 2 2 2 7" xfId="19533" xr:uid="{00000000-0005-0000-0000-00009A470000}"/>
    <cellStyle name="Normal 75 2 2 2 2_5h_Finance" xfId="8182" xr:uid="{00000000-0005-0000-0000-00009B470000}"/>
    <cellStyle name="Normal 75 2 2 2 3" xfId="2934" xr:uid="{00000000-0005-0000-0000-00009C470000}"/>
    <cellStyle name="Normal 75 2 2 2 3 2" xfId="11101" xr:uid="{00000000-0005-0000-0000-00009D470000}"/>
    <cellStyle name="Normal 75 2 2 2 3_5h_Finance" xfId="8184" xr:uid="{00000000-0005-0000-0000-00009E470000}"/>
    <cellStyle name="Normal 75 2 2 2 4" xfId="9197" xr:uid="{00000000-0005-0000-0000-00009F470000}"/>
    <cellStyle name="Normal 75 2 2 2 5" xfId="13220" xr:uid="{00000000-0005-0000-0000-0000A0470000}"/>
    <cellStyle name="Normal 75 2 2 2 6" xfId="15058" xr:uid="{00000000-0005-0000-0000-0000A1470000}"/>
    <cellStyle name="Normal 75 2 2 2 7" xfId="16813" xr:uid="{00000000-0005-0000-0000-0000A2470000}"/>
    <cellStyle name="Normal 75 2 2 2 8" xfId="18717" xr:uid="{00000000-0005-0000-0000-0000A3470000}"/>
    <cellStyle name="Normal 75 2 2 2_5h_Finance" xfId="8181" xr:uid="{00000000-0005-0000-0000-0000A4470000}"/>
    <cellStyle name="Normal 75 2 2 3" xfId="1295" xr:uid="{00000000-0005-0000-0000-0000A5470000}"/>
    <cellStyle name="Normal 75 2 2 3 2" xfId="2117" xr:uid="{00000000-0005-0000-0000-0000A6470000}"/>
    <cellStyle name="Normal 75 2 2 3 2 2" xfId="4022" xr:uid="{00000000-0005-0000-0000-0000A7470000}"/>
    <cellStyle name="Normal 75 2 2 3 2 2 2" xfId="12189" xr:uid="{00000000-0005-0000-0000-0000A8470000}"/>
    <cellStyle name="Normal 75 2 2 3 2 2_5h_Finance" xfId="8187" xr:uid="{00000000-0005-0000-0000-0000A9470000}"/>
    <cellStyle name="Normal 75 2 2 3 2 3" xfId="10285" xr:uid="{00000000-0005-0000-0000-0000AA470000}"/>
    <cellStyle name="Normal 75 2 2 3 2 4" xfId="14311" xr:uid="{00000000-0005-0000-0000-0000AB470000}"/>
    <cellStyle name="Normal 75 2 2 3 2 5" xfId="16150" xr:uid="{00000000-0005-0000-0000-0000AC470000}"/>
    <cellStyle name="Normal 75 2 2 3 2 6" xfId="17901" xr:uid="{00000000-0005-0000-0000-0000AD470000}"/>
    <cellStyle name="Normal 75 2 2 3 2 7" xfId="19805" xr:uid="{00000000-0005-0000-0000-0000AE470000}"/>
    <cellStyle name="Normal 75 2 2 3 2_5h_Finance" xfId="8186" xr:uid="{00000000-0005-0000-0000-0000AF470000}"/>
    <cellStyle name="Normal 75 2 2 3 3" xfId="3206" xr:uid="{00000000-0005-0000-0000-0000B0470000}"/>
    <cellStyle name="Normal 75 2 2 3 3 2" xfId="11373" xr:uid="{00000000-0005-0000-0000-0000B1470000}"/>
    <cellStyle name="Normal 75 2 2 3 3_5h_Finance" xfId="8188" xr:uid="{00000000-0005-0000-0000-0000B2470000}"/>
    <cellStyle name="Normal 75 2 2 3 4" xfId="9469" xr:uid="{00000000-0005-0000-0000-0000B3470000}"/>
    <cellStyle name="Normal 75 2 2 3 5" xfId="13492" xr:uid="{00000000-0005-0000-0000-0000B4470000}"/>
    <cellStyle name="Normal 75 2 2 3 6" xfId="15330" xr:uid="{00000000-0005-0000-0000-0000B5470000}"/>
    <cellStyle name="Normal 75 2 2 3 7" xfId="17085" xr:uid="{00000000-0005-0000-0000-0000B6470000}"/>
    <cellStyle name="Normal 75 2 2 3 8" xfId="18989" xr:uid="{00000000-0005-0000-0000-0000B7470000}"/>
    <cellStyle name="Normal 75 2 2 3_5h_Finance" xfId="8185" xr:uid="{00000000-0005-0000-0000-0000B8470000}"/>
    <cellStyle name="Normal 75 2 2 4" xfId="1567" xr:uid="{00000000-0005-0000-0000-0000B9470000}"/>
    <cellStyle name="Normal 75 2 2 4 2" xfId="3478" xr:uid="{00000000-0005-0000-0000-0000BA470000}"/>
    <cellStyle name="Normal 75 2 2 4 2 2" xfId="11645" xr:uid="{00000000-0005-0000-0000-0000BB470000}"/>
    <cellStyle name="Normal 75 2 2 4 2_5h_Finance" xfId="8190" xr:uid="{00000000-0005-0000-0000-0000BC470000}"/>
    <cellStyle name="Normal 75 2 2 4 3" xfId="9741" xr:uid="{00000000-0005-0000-0000-0000BD470000}"/>
    <cellStyle name="Normal 75 2 2 4 4" xfId="13764" xr:uid="{00000000-0005-0000-0000-0000BE470000}"/>
    <cellStyle name="Normal 75 2 2 4 5" xfId="15602" xr:uid="{00000000-0005-0000-0000-0000BF470000}"/>
    <cellStyle name="Normal 75 2 2 4 6" xfId="17357" xr:uid="{00000000-0005-0000-0000-0000C0470000}"/>
    <cellStyle name="Normal 75 2 2 4 7" xfId="19261" xr:uid="{00000000-0005-0000-0000-0000C1470000}"/>
    <cellStyle name="Normal 75 2 2 4_5h_Finance" xfId="8189" xr:uid="{00000000-0005-0000-0000-0000C2470000}"/>
    <cellStyle name="Normal 75 2 2 5" xfId="2390" xr:uid="{00000000-0005-0000-0000-0000C3470000}"/>
    <cellStyle name="Normal 75 2 2 5 2" xfId="4294" xr:uid="{00000000-0005-0000-0000-0000C4470000}"/>
    <cellStyle name="Normal 75 2 2 5 2 2" xfId="12461" xr:uid="{00000000-0005-0000-0000-0000C5470000}"/>
    <cellStyle name="Normal 75 2 2 5 2_5h_Finance" xfId="8192" xr:uid="{00000000-0005-0000-0000-0000C6470000}"/>
    <cellStyle name="Normal 75 2 2 5 3" xfId="10557" xr:uid="{00000000-0005-0000-0000-0000C7470000}"/>
    <cellStyle name="Normal 75 2 2 5 4" xfId="14583" xr:uid="{00000000-0005-0000-0000-0000C8470000}"/>
    <cellStyle name="Normal 75 2 2 5 5" xfId="16423" xr:uid="{00000000-0005-0000-0000-0000C9470000}"/>
    <cellStyle name="Normal 75 2 2 5 6" xfId="18173" xr:uid="{00000000-0005-0000-0000-0000CA470000}"/>
    <cellStyle name="Normal 75 2 2 5 7" xfId="20077" xr:uid="{00000000-0005-0000-0000-0000CB470000}"/>
    <cellStyle name="Normal 75 2 2 5_5h_Finance" xfId="8191" xr:uid="{00000000-0005-0000-0000-0000CC470000}"/>
    <cellStyle name="Normal 75 2 2 6" xfId="2662" xr:uid="{00000000-0005-0000-0000-0000CD470000}"/>
    <cellStyle name="Normal 75 2 2 6 2" xfId="10829" xr:uid="{00000000-0005-0000-0000-0000CE470000}"/>
    <cellStyle name="Normal 75 2 2 6_5h_Finance" xfId="8193" xr:uid="{00000000-0005-0000-0000-0000CF470000}"/>
    <cellStyle name="Normal 75 2 2 7" xfId="8925" xr:uid="{00000000-0005-0000-0000-0000D0470000}"/>
    <cellStyle name="Normal 75 2 2 8" xfId="12882" xr:uid="{00000000-0005-0000-0000-0000D1470000}"/>
    <cellStyle name="Normal 75 2 2 9" xfId="14768" xr:uid="{00000000-0005-0000-0000-0000D2470000}"/>
    <cellStyle name="Normal 75 2 2_5h_Finance" xfId="8180" xr:uid="{00000000-0005-0000-0000-0000D3470000}"/>
    <cellStyle name="Normal 75 2 3" xfId="887" xr:uid="{00000000-0005-0000-0000-0000D4470000}"/>
    <cellStyle name="Normal 75 2 3 2" xfId="1709" xr:uid="{00000000-0005-0000-0000-0000D5470000}"/>
    <cellStyle name="Normal 75 2 3 2 2" xfId="3614" xr:uid="{00000000-0005-0000-0000-0000D6470000}"/>
    <cellStyle name="Normal 75 2 3 2 2 2" xfId="11781" xr:uid="{00000000-0005-0000-0000-0000D7470000}"/>
    <cellStyle name="Normal 75 2 3 2 2_5h_Finance" xfId="8196" xr:uid="{00000000-0005-0000-0000-0000D8470000}"/>
    <cellStyle name="Normal 75 2 3 2 3" xfId="9877" xr:uid="{00000000-0005-0000-0000-0000D9470000}"/>
    <cellStyle name="Normal 75 2 3 2 4" xfId="13903" xr:uid="{00000000-0005-0000-0000-0000DA470000}"/>
    <cellStyle name="Normal 75 2 3 2 5" xfId="15742" xr:uid="{00000000-0005-0000-0000-0000DB470000}"/>
    <cellStyle name="Normal 75 2 3 2 6" xfId="17493" xr:uid="{00000000-0005-0000-0000-0000DC470000}"/>
    <cellStyle name="Normal 75 2 3 2 7" xfId="19397" xr:uid="{00000000-0005-0000-0000-0000DD470000}"/>
    <cellStyle name="Normal 75 2 3 2_5h_Finance" xfId="8195" xr:uid="{00000000-0005-0000-0000-0000DE470000}"/>
    <cellStyle name="Normal 75 2 3 3" xfId="2798" xr:uid="{00000000-0005-0000-0000-0000DF470000}"/>
    <cellStyle name="Normal 75 2 3 3 2" xfId="10965" xr:uid="{00000000-0005-0000-0000-0000E0470000}"/>
    <cellStyle name="Normal 75 2 3 3_5h_Finance" xfId="8197" xr:uid="{00000000-0005-0000-0000-0000E1470000}"/>
    <cellStyle name="Normal 75 2 3 4" xfId="9061" xr:uid="{00000000-0005-0000-0000-0000E2470000}"/>
    <cellStyle name="Normal 75 2 3 5" xfId="13084" xr:uid="{00000000-0005-0000-0000-0000E3470000}"/>
    <cellStyle name="Normal 75 2 3 6" xfId="14922" xr:uid="{00000000-0005-0000-0000-0000E4470000}"/>
    <cellStyle name="Normal 75 2 3 7" xfId="16677" xr:uid="{00000000-0005-0000-0000-0000E5470000}"/>
    <cellStyle name="Normal 75 2 3 8" xfId="18581" xr:uid="{00000000-0005-0000-0000-0000E6470000}"/>
    <cellStyle name="Normal 75 2 3_5h_Finance" xfId="8194" xr:uid="{00000000-0005-0000-0000-0000E7470000}"/>
    <cellStyle name="Normal 75 2 4" xfId="1159" xr:uid="{00000000-0005-0000-0000-0000E8470000}"/>
    <cellStyle name="Normal 75 2 4 2" xfId="1981" xr:uid="{00000000-0005-0000-0000-0000E9470000}"/>
    <cellStyle name="Normal 75 2 4 2 2" xfId="3886" xr:uid="{00000000-0005-0000-0000-0000EA470000}"/>
    <cellStyle name="Normal 75 2 4 2 2 2" xfId="12053" xr:uid="{00000000-0005-0000-0000-0000EB470000}"/>
    <cellStyle name="Normal 75 2 4 2 2_5h_Finance" xfId="8200" xr:uid="{00000000-0005-0000-0000-0000EC470000}"/>
    <cellStyle name="Normal 75 2 4 2 3" xfId="10149" xr:uid="{00000000-0005-0000-0000-0000ED470000}"/>
    <cellStyle name="Normal 75 2 4 2 4" xfId="14175" xr:uid="{00000000-0005-0000-0000-0000EE470000}"/>
    <cellStyle name="Normal 75 2 4 2 5" xfId="16014" xr:uid="{00000000-0005-0000-0000-0000EF470000}"/>
    <cellStyle name="Normal 75 2 4 2 6" xfId="17765" xr:uid="{00000000-0005-0000-0000-0000F0470000}"/>
    <cellStyle name="Normal 75 2 4 2 7" xfId="19669" xr:uid="{00000000-0005-0000-0000-0000F1470000}"/>
    <cellStyle name="Normal 75 2 4 2_5h_Finance" xfId="8199" xr:uid="{00000000-0005-0000-0000-0000F2470000}"/>
    <cellStyle name="Normal 75 2 4 3" xfId="3070" xr:uid="{00000000-0005-0000-0000-0000F3470000}"/>
    <cellStyle name="Normal 75 2 4 3 2" xfId="11237" xr:uid="{00000000-0005-0000-0000-0000F4470000}"/>
    <cellStyle name="Normal 75 2 4 3_5h_Finance" xfId="8201" xr:uid="{00000000-0005-0000-0000-0000F5470000}"/>
    <cellStyle name="Normal 75 2 4 4" xfId="9333" xr:uid="{00000000-0005-0000-0000-0000F6470000}"/>
    <cellStyle name="Normal 75 2 4 5" xfId="13356" xr:uid="{00000000-0005-0000-0000-0000F7470000}"/>
    <cellStyle name="Normal 75 2 4 6" xfId="15194" xr:uid="{00000000-0005-0000-0000-0000F8470000}"/>
    <cellStyle name="Normal 75 2 4 7" xfId="16949" xr:uid="{00000000-0005-0000-0000-0000F9470000}"/>
    <cellStyle name="Normal 75 2 4 8" xfId="18853" xr:uid="{00000000-0005-0000-0000-0000FA470000}"/>
    <cellStyle name="Normal 75 2 4_5h_Finance" xfId="8198" xr:uid="{00000000-0005-0000-0000-0000FB470000}"/>
    <cellStyle name="Normal 75 2 5" xfId="1431" xr:uid="{00000000-0005-0000-0000-0000FC470000}"/>
    <cellStyle name="Normal 75 2 5 2" xfId="3342" xr:uid="{00000000-0005-0000-0000-0000FD470000}"/>
    <cellStyle name="Normal 75 2 5 2 2" xfId="11509" xr:uid="{00000000-0005-0000-0000-0000FE470000}"/>
    <cellStyle name="Normal 75 2 5 2_5h_Finance" xfId="8203" xr:uid="{00000000-0005-0000-0000-0000FF470000}"/>
    <cellStyle name="Normal 75 2 5 3" xfId="9605" xr:uid="{00000000-0005-0000-0000-000000480000}"/>
    <cellStyle name="Normal 75 2 5 4" xfId="13628" xr:uid="{00000000-0005-0000-0000-000001480000}"/>
    <cellStyle name="Normal 75 2 5 5" xfId="15466" xr:uid="{00000000-0005-0000-0000-000002480000}"/>
    <cellStyle name="Normal 75 2 5 6" xfId="17221" xr:uid="{00000000-0005-0000-0000-000003480000}"/>
    <cellStyle name="Normal 75 2 5 7" xfId="19125" xr:uid="{00000000-0005-0000-0000-000004480000}"/>
    <cellStyle name="Normal 75 2 5_5h_Finance" xfId="8202" xr:uid="{00000000-0005-0000-0000-000005480000}"/>
    <cellStyle name="Normal 75 2 6" xfId="2254" xr:uid="{00000000-0005-0000-0000-000006480000}"/>
    <cellStyle name="Normal 75 2 6 2" xfId="4158" xr:uid="{00000000-0005-0000-0000-000007480000}"/>
    <cellStyle name="Normal 75 2 6 2 2" xfId="12325" xr:uid="{00000000-0005-0000-0000-000008480000}"/>
    <cellStyle name="Normal 75 2 6 2_5h_Finance" xfId="8205" xr:uid="{00000000-0005-0000-0000-000009480000}"/>
    <cellStyle name="Normal 75 2 6 3" xfId="10421" xr:uid="{00000000-0005-0000-0000-00000A480000}"/>
    <cellStyle name="Normal 75 2 6 4" xfId="14447" xr:uid="{00000000-0005-0000-0000-00000B480000}"/>
    <cellStyle name="Normal 75 2 6 5" xfId="16287" xr:uid="{00000000-0005-0000-0000-00000C480000}"/>
    <cellStyle name="Normal 75 2 6 6" xfId="18037" xr:uid="{00000000-0005-0000-0000-00000D480000}"/>
    <cellStyle name="Normal 75 2 6 7" xfId="19941" xr:uid="{00000000-0005-0000-0000-00000E480000}"/>
    <cellStyle name="Normal 75 2 6_5h_Finance" xfId="8204" xr:uid="{00000000-0005-0000-0000-00000F480000}"/>
    <cellStyle name="Normal 75 2 7" xfId="538" xr:uid="{00000000-0005-0000-0000-000010480000}"/>
    <cellStyle name="Normal 75 2 7 2" xfId="8789" xr:uid="{00000000-0005-0000-0000-000011480000}"/>
    <cellStyle name="Normal 75 2 7_5h_Finance" xfId="8206" xr:uid="{00000000-0005-0000-0000-000012480000}"/>
    <cellStyle name="Normal 75 2 8" xfId="2526" xr:uid="{00000000-0005-0000-0000-000013480000}"/>
    <cellStyle name="Normal 75 2 8 2" xfId="10693" xr:uid="{00000000-0005-0000-0000-000014480000}"/>
    <cellStyle name="Normal 75 2 8_5h_Finance" xfId="8207" xr:uid="{00000000-0005-0000-0000-000015480000}"/>
    <cellStyle name="Normal 75 2 9" xfId="4430" xr:uid="{00000000-0005-0000-0000-000016480000}"/>
    <cellStyle name="Normal 75 2 9 2" xfId="12597" xr:uid="{00000000-0005-0000-0000-000017480000}"/>
    <cellStyle name="Normal 75 2 9_5h_Finance" xfId="8208" xr:uid="{00000000-0005-0000-0000-000018480000}"/>
    <cellStyle name="Normal 75 2_5h_Finance" xfId="8179" xr:uid="{00000000-0005-0000-0000-000019480000}"/>
    <cellStyle name="Normal 75 3" xfId="195" xr:uid="{00000000-0005-0000-0000-00001A480000}"/>
    <cellStyle name="Normal 75 3 10" xfId="16473" xr:uid="{00000000-0005-0000-0000-00001B480000}"/>
    <cellStyle name="Normal 75 3 11" xfId="18377" xr:uid="{00000000-0005-0000-0000-00001C480000}"/>
    <cellStyle name="Normal 75 3 12" xfId="606" xr:uid="{00000000-0005-0000-0000-00001D480000}"/>
    <cellStyle name="Normal 75 3 2" xfId="955" xr:uid="{00000000-0005-0000-0000-00001E480000}"/>
    <cellStyle name="Normal 75 3 2 2" xfId="1777" xr:uid="{00000000-0005-0000-0000-00001F480000}"/>
    <cellStyle name="Normal 75 3 2 2 2" xfId="3682" xr:uid="{00000000-0005-0000-0000-000020480000}"/>
    <cellStyle name="Normal 75 3 2 2 2 2" xfId="11849" xr:uid="{00000000-0005-0000-0000-000021480000}"/>
    <cellStyle name="Normal 75 3 2 2 2_5h_Finance" xfId="8212" xr:uid="{00000000-0005-0000-0000-000022480000}"/>
    <cellStyle name="Normal 75 3 2 2 3" xfId="9945" xr:uid="{00000000-0005-0000-0000-000023480000}"/>
    <cellStyle name="Normal 75 3 2 2 4" xfId="13971" xr:uid="{00000000-0005-0000-0000-000024480000}"/>
    <cellStyle name="Normal 75 3 2 2 5" xfId="15810" xr:uid="{00000000-0005-0000-0000-000025480000}"/>
    <cellStyle name="Normal 75 3 2 2 6" xfId="17561" xr:uid="{00000000-0005-0000-0000-000026480000}"/>
    <cellStyle name="Normal 75 3 2 2 7" xfId="19465" xr:uid="{00000000-0005-0000-0000-000027480000}"/>
    <cellStyle name="Normal 75 3 2 2_5h_Finance" xfId="8211" xr:uid="{00000000-0005-0000-0000-000028480000}"/>
    <cellStyle name="Normal 75 3 2 3" xfId="2866" xr:uid="{00000000-0005-0000-0000-000029480000}"/>
    <cellStyle name="Normal 75 3 2 3 2" xfId="11033" xr:uid="{00000000-0005-0000-0000-00002A480000}"/>
    <cellStyle name="Normal 75 3 2 3_5h_Finance" xfId="8213" xr:uid="{00000000-0005-0000-0000-00002B480000}"/>
    <cellStyle name="Normal 75 3 2 4" xfId="9129" xr:uid="{00000000-0005-0000-0000-00002C480000}"/>
    <cellStyle name="Normal 75 3 2 5" xfId="13152" xr:uid="{00000000-0005-0000-0000-00002D480000}"/>
    <cellStyle name="Normal 75 3 2 6" xfId="14990" xr:uid="{00000000-0005-0000-0000-00002E480000}"/>
    <cellStyle name="Normal 75 3 2 7" xfId="16745" xr:uid="{00000000-0005-0000-0000-00002F480000}"/>
    <cellStyle name="Normal 75 3 2 8" xfId="18649" xr:uid="{00000000-0005-0000-0000-000030480000}"/>
    <cellStyle name="Normal 75 3 2_5h_Finance" xfId="8210" xr:uid="{00000000-0005-0000-0000-000031480000}"/>
    <cellStyle name="Normal 75 3 3" xfId="1227" xr:uid="{00000000-0005-0000-0000-000032480000}"/>
    <cellStyle name="Normal 75 3 3 2" xfId="2049" xr:uid="{00000000-0005-0000-0000-000033480000}"/>
    <cellStyle name="Normal 75 3 3 2 2" xfId="3954" xr:uid="{00000000-0005-0000-0000-000034480000}"/>
    <cellStyle name="Normal 75 3 3 2 2 2" xfId="12121" xr:uid="{00000000-0005-0000-0000-000035480000}"/>
    <cellStyle name="Normal 75 3 3 2 2_5h_Finance" xfId="8216" xr:uid="{00000000-0005-0000-0000-000036480000}"/>
    <cellStyle name="Normal 75 3 3 2 3" xfId="10217" xr:uid="{00000000-0005-0000-0000-000037480000}"/>
    <cellStyle name="Normal 75 3 3 2 4" xfId="14243" xr:uid="{00000000-0005-0000-0000-000038480000}"/>
    <cellStyle name="Normal 75 3 3 2 5" xfId="16082" xr:uid="{00000000-0005-0000-0000-000039480000}"/>
    <cellStyle name="Normal 75 3 3 2 6" xfId="17833" xr:uid="{00000000-0005-0000-0000-00003A480000}"/>
    <cellStyle name="Normal 75 3 3 2 7" xfId="19737" xr:uid="{00000000-0005-0000-0000-00003B480000}"/>
    <cellStyle name="Normal 75 3 3 2_5h_Finance" xfId="8215" xr:uid="{00000000-0005-0000-0000-00003C480000}"/>
    <cellStyle name="Normal 75 3 3 3" xfId="3138" xr:uid="{00000000-0005-0000-0000-00003D480000}"/>
    <cellStyle name="Normal 75 3 3 3 2" xfId="11305" xr:uid="{00000000-0005-0000-0000-00003E480000}"/>
    <cellStyle name="Normal 75 3 3 3_5h_Finance" xfId="8217" xr:uid="{00000000-0005-0000-0000-00003F480000}"/>
    <cellStyle name="Normal 75 3 3 4" xfId="9401" xr:uid="{00000000-0005-0000-0000-000040480000}"/>
    <cellStyle name="Normal 75 3 3 5" xfId="13424" xr:uid="{00000000-0005-0000-0000-000041480000}"/>
    <cellStyle name="Normal 75 3 3 6" xfId="15262" xr:uid="{00000000-0005-0000-0000-000042480000}"/>
    <cellStyle name="Normal 75 3 3 7" xfId="17017" xr:uid="{00000000-0005-0000-0000-000043480000}"/>
    <cellStyle name="Normal 75 3 3 8" xfId="18921" xr:uid="{00000000-0005-0000-0000-000044480000}"/>
    <cellStyle name="Normal 75 3 3_5h_Finance" xfId="8214" xr:uid="{00000000-0005-0000-0000-000045480000}"/>
    <cellStyle name="Normal 75 3 4" xfId="1499" xr:uid="{00000000-0005-0000-0000-000046480000}"/>
    <cellStyle name="Normal 75 3 4 2" xfId="3410" xr:uid="{00000000-0005-0000-0000-000047480000}"/>
    <cellStyle name="Normal 75 3 4 2 2" xfId="11577" xr:uid="{00000000-0005-0000-0000-000048480000}"/>
    <cellStyle name="Normal 75 3 4 2_5h_Finance" xfId="8219" xr:uid="{00000000-0005-0000-0000-000049480000}"/>
    <cellStyle name="Normal 75 3 4 3" xfId="9673" xr:uid="{00000000-0005-0000-0000-00004A480000}"/>
    <cellStyle name="Normal 75 3 4 4" xfId="13696" xr:uid="{00000000-0005-0000-0000-00004B480000}"/>
    <cellStyle name="Normal 75 3 4 5" xfId="15534" xr:uid="{00000000-0005-0000-0000-00004C480000}"/>
    <cellStyle name="Normal 75 3 4 6" xfId="17289" xr:uid="{00000000-0005-0000-0000-00004D480000}"/>
    <cellStyle name="Normal 75 3 4 7" xfId="19193" xr:uid="{00000000-0005-0000-0000-00004E480000}"/>
    <cellStyle name="Normal 75 3 4_5h_Finance" xfId="8218" xr:uid="{00000000-0005-0000-0000-00004F480000}"/>
    <cellStyle name="Normal 75 3 5" xfId="2322" xr:uid="{00000000-0005-0000-0000-000050480000}"/>
    <cellStyle name="Normal 75 3 5 2" xfId="4226" xr:uid="{00000000-0005-0000-0000-000051480000}"/>
    <cellStyle name="Normal 75 3 5 2 2" xfId="12393" xr:uid="{00000000-0005-0000-0000-000052480000}"/>
    <cellStyle name="Normal 75 3 5 2_5h_Finance" xfId="8221" xr:uid="{00000000-0005-0000-0000-000053480000}"/>
    <cellStyle name="Normal 75 3 5 3" xfId="10489" xr:uid="{00000000-0005-0000-0000-000054480000}"/>
    <cellStyle name="Normal 75 3 5 4" xfId="14515" xr:uid="{00000000-0005-0000-0000-000055480000}"/>
    <cellStyle name="Normal 75 3 5 5" xfId="16355" xr:uid="{00000000-0005-0000-0000-000056480000}"/>
    <cellStyle name="Normal 75 3 5 6" xfId="18105" xr:uid="{00000000-0005-0000-0000-000057480000}"/>
    <cellStyle name="Normal 75 3 5 7" xfId="20009" xr:uid="{00000000-0005-0000-0000-000058480000}"/>
    <cellStyle name="Normal 75 3 5_5h_Finance" xfId="8220" xr:uid="{00000000-0005-0000-0000-000059480000}"/>
    <cellStyle name="Normal 75 3 6" xfId="2594" xr:uid="{00000000-0005-0000-0000-00005A480000}"/>
    <cellStyle name="Normal 75 3 6 2" xfId="10761" xr:uid="{00000000-0005-0000-0000-00005B480000}"/>
    <cellStyle name="Normal 75 3 6_5h_Finance" xfId="8222" xr:uid="{00000000-0005-0000-0000-00005C480000}"/>
    <cellStyle name="Normal 75 3 7" xfId="8857" xr:uid="{00000000-0005-0000-0000-00005D480000}"/>
    <cellStyle name="Normal 75 3 8" xfId="12814" xr:uid="{00000000-0005-0000-0000-00005E480000}"/>
    <cellStyle name="Normal 75 3 9" xfId="14700" xr:uid="{00000000-0005-0000-0000-00005F480000}"/>
    <cellStyle name="Normal 75 3_5h_Finance" xfId="8209" xr:uid="{00000000-0005-0000-0000-000060480000}"/>
    <cellStyle name="Normal 75 4" xfId="819" xr:uid="{00000000-0005-0000-0000-000061480000}"/>
    <cellStyle name="Normal 75 4 2" xfId="1641" xr:uid="{00000000-0005-0000-0000-000062480000}"/>
    <cellStyle name="Normal 75 4 2 2" xfId="3546" xr:uid="{00000000-0005-0000-0000-000063480000}"/>
    <cellStyle name="Normal 75 4 2 2 2" xfId="11713" xr:uid="{00000000-0005-0000-0000-000064480000}"/>
    <cellStyle name="Normal 75 4 2 2_5h_Finance" xfId="8225" xr:uid="{00000000-0005-0000-0000-000065480000}"/>
    <cellStyle name="Normal 75 4 2 3" xfId="9809" xr:uid="{00000000-0005-0000-0000-000066480000}"/>
    <cellStyle name="Normal 75 4 2 4" xfId="13835" xr:uid="{00000000-0005-0000-0000-000067480000}"/>
    <cellStyle name="Normal 75 4 2 5" xfId="15674" xr:uid="{00000000-0005-0000-0000-000068480000}"/>
    <cellStyle name="Normal 75 4 2 6" xfId="17425" xr:uid="{00000000-0005-0000-0000-000069480000}"/>
    <cellStyle name="Normal 75 4 2 7" xfId="19329" xr:uid="{00000000-0005-0000-0000-00006A480000}"/>
    <cellStyle name="Normal 75 4 2_5h_Finance" xfId="8224" xr:uid="{00000000-0005-0000-0000-00006B480000}"/>
    <cellStyle name="Normal 75 4 3" xfId="2730" xr:uid="{00000000-0005-0000-0000-00006C480000}"/>
    <cellStyle name="Normal 75 4 3 2" xfId="10897" xr:uid="{00000000-0005-0000-0000-00006D480000}"/>
    <cellStyle name="Normal 75 4 3_5h_Finance" xfId="8226" xr:uid="{00000000-0005-0000-0000-00006E480000}"/>
    <cellStyle name="Normal 75 4 4" xfId="8993" xr:uid="{00000000-0005-0000-0000-00006F480000}"/>
    <cellStyle name="Normal 75 4 5" xfId="13016" xr:uid="{00000000-0005-0000-0000-000070480000}"/>
    <cellStyle name="Normal 75 4 6" xfId="14854" xr:uid="{00000000-0005-0000-0000-000071480000}"/>
    <cellStyle name="Normal 75 4 7" xfId="16609" xr:uid="{00000000-0005-0000-0000-000072480000}"/>
    <cellStyle name="Normal 75 4 8" xfId="18513" xr:uid="{00000000-0005-0000-0000-000073480000}"/>
    <cellStyle name="Normal 75 4_5h_Finance" xfId="8223" xr:uid="{00000000-0005-0000-0000-000074480000}"/>
    <cellStyle name="Normal 75 5" xfId="1091" xr:uid="{00000000-0005-0000-0000-000075480000}"/>
    <cellStyle name="Normal 75 5 2" xfId="1913" xr:uid="{00000000-0005-0000-0000-000076480000}"/>
    <cellStyle name="Normal 75 5 2 2" xfId="3818" xr:uid="{00000000-0005-0000-0000-000077480000}"/>
    <cellStyle name="Normal 75 5 2 2 2" xfId="11985" xr:uid="{00000000-0005-0000-0000-000078480000}"/>
    <cellStyle name="Normal 75 5 2 2_5h_Finance" xfId="8229" xr:uid="{00000000-0005-0000-0000-000079480000}"/>
    <cellStyle name="Normal 75 5 2 3" xfId="10081" xr:uid="{00000000-0005-0000-0000-00007A480000}"/>
    <cellStyle name="Normal 75 5 2 4" xfId="14107" xr:uid="{00000000-0005-0000-0000-00007B480000}"/>
    <cellStyle name="Normal 75 5 2 5" xfId="15946" xr:uid="{00000000-0005-0000-0000-00007C480000}"/>
    <cellStyle name="Normal 75 5 2 6" xfId="17697" xr:uid="{00000000-0005-0000-0000-00007D480000}"/>
    <cellStyle name="Normal 75 5 2 7" xfId="19601" xr:uid="{00000000-0005-0000-0000-00007E480000}"/>
    <cellStyle name="Normal 75 5 2_5h_Finance" xfId="8228" xr:uid="{00000000-0005-0000-0000-00007F480000}"/>
    <cellStyle name="Normal 75 5 3" xfId="3002" xr:uid="{00000000-0005-0000-0000-000080480000}"/>
    <cellStyle name="Normal 75 5 3 2" xfId="11169" xr:uid="{00000000-0005-0000-0000-000081480000}"/>
    <cellStyle name="Normal 75 5 3_5h_Finance" xfId="8230" xr:uid="{00000000-0005-0000-0000-000082480000}"/>
    <cellStyle name="Normal 75 5 4" xfId="9265" xr:uid="{00000000-0005-0000-0000-000083480000}"/>
    <cellStyle name="Normal 75 5 5" xfId="13288" xr:uid="{00000000-0005-0000-0000-000084480000}"/>
    <cellStyle name="Normal 75 5 6" xfId="15126" xr:uid="{00000000-0005-0000-0000-000085480000}"/>
    <cellStyle name="Normal 75 5 7" xfId="16881" xr:uid="{00000000-0005-0000-0000-000086480000}"/>
    <cellStyle name="Normal 75 5 8" xfId="18785" xr:uid="{00000000-0005-0000-0000-000087480000}"/>
    <cellStyle name="Normal 75 5_5h_Finance" xfId="8227" xr:uid="{00000000-0005-0000-0000-000088480000}"/>
    <cellStyle name="Normal 75 6" xfId="1363" xr:uid="{00000000-0005-0000-0000-000089480000}"/>
    <cellStyle name="Normal 75 6 2" xfId="3274" xr:uid="{00000000-0005-0000-0000-00008A480000}"/>
    <cellStyle name="Normal 75 6 2 2" xfId="11441" xr:uid="{00000000-0005-0000-0000-00008B480000}"/>
    <cellStyle name="Normal 75 6 2_5h_Finance" xfId="8232" xr:uid="{00000000-0005-0000-0000-00008C480000}"/>
    <cellStyle name="Normal 75 6 3" xfId="9537" xr:uid="{00000000-0005-0000-0000-00008D480000}"/>
    <cellStyle name="Normal 75 6 4" xfId="13560" xr:uid="{00000000-0005-0000-0000-00008E480000}"/>
    <cellStyle name="Normal 75 6 5" xfId="15398" xr:uid="{00000000-0005-0000-0000-00008F480000}"/>
    <cellStyle name="Normal 75 6 6" xfId="17153" xr:uid="{00000000-0005-0000-0000-000090480000}"/>
    <cellStyle name="Normal 75 6 7" xfId="19057" xr:uid="{00000000-0005-0000-0000-000091480000}"/>
    <cellStyle name="Normal 75 6_5h_Finance" xfId="8231" xr:uid="{00000000-0005-0000-0000-000092480000}"/>
    <cellStyle name="Normal 75 7" xfId="2186" xr:uid="{00000000-0005-0000-0000-000093480000}"/>
    <cellStyle name="Normal 75 7 2" xfId="4090" xr:uid="{00000000-0005-0000-0000-000094480000}"/>
    <cellStyle name="Normal 75 7 2 2" xfId="12257" xr:uid="{00000000-0005-0000-0000-000095480000}"/>
    <cellStyle name="Normal 75 7 2_5h_Finance" xfId="8234" xr:uid="{00000000-0005-0000-0000-000096480000}"/>
    <cellStyle name="Normal 75 7 3" xfId="10353" xr:uid="{00000000-0005-0000-0000-000097480000}"/>
    <cellStyle name="Normal 75 7 4" xfId="14379" xr:uid="{00000000-0005-0000-0000-000098480000}"/>
    <cellStyle name="Normal 75 7 5" xfId="16219" xr:uid="{00000000-0005-0000-0000-000099480000}"/>
    <cellStyle name="Normal 75 7 6" xfId="17969" xr:uid="{00000000-0005-0000-0000-00009A480000}"/>
    <cellStyle name="Normal 75 7 7" xfId="19873" xr:uid="{00000000-0005-0000-0000-00009B480000}"/>
    <cellStyle name="Normal 75 7_5h_Finance" xfId="8233" xr:uid="{00000000-0005-0000-0000-00009C480000}"/>
    <cellStyle name="Normal 75 8" xfId="470" xr:uid="{00000000-0005-0000-0000-00009D480000}"/>
    <cellStyle name="Normal 75 8 2" xfId="8721" xr:uid="{00000000-0005-0000-0000-00009E480000}"/>
    <cellStyle name="Normal 75 8_5h_Finance" xfId="8235" xr:uid="{00000000-0005-0000-0000-00009F480000}"/>
    <cellStyle name="Normal 75 9" xfId="2458" xr:uid="{00000000-0005-0000-0000-0000A0480000}"/>
    <cellStyle name="Normal 75 9 2" xfId="10625" xr:uid="{00000000-0005-0000-0000-0000A1480000}"/>
    <cellStyle name="Normal 75 9_5h_Finance" xfId="8236" xr:uid="{00000000-0005-0000-0000-0000A2480000}"/>
    <cellStyle name="Normal 75_5h_Finance" xfId="8177" xr:uid="{00000000-0005-0000-0000-0000A3480000}"/>
    <cellStyle name="Normal 76" xfId="81" xr:uid="{00000000-0005-0000-0000-0000A4480000}"/>
    <cellStyle name="Normal 76 10" xfId="4384" xr:uid="{00000000-0005-0000-0000-0000A5480000}"/>
    <cellStyle name="Normal 76 10 2" xfId="12551" xr:uid="{00000000-0005-0000-0000-0000A6480000}"/>
    <cellStyle name="Normal 76 10_5h_Finance" xfId="8238" xr:uid="{00000000-0005-0000-0000-0000A7480000}"/>
    <cellStyle name="Normal 76 11" xfId="8607" xr:uid="{00000000-0005-0000-0000-0000A8480000}"/>
    <cellStyle name="Normal 76 12" xfId="12699" xr:uid="{00000000-0005-0000-0000-0000A9480000}"/>
    <cellStyle name="Normal 76 13" xfId="12930" xr:uid="{00000000-0005-0000-0000-0000AA480000}"/>
    <cellStyle name="Normal 76 14" xfId="14618" xr:uid="{00000000-0005-0000-0000-0000AB480000}"/>
    <cellStyle name="Normal 76 15" xfId="18263" xr:uid="{00000000-0005-0000-0000-0000AC480000}"/>
    <cellStyle name="Normal 76 16" xfId="353" xr:uid="{00000000-0005-0000-0000-0000AD480000}"/>
    <cellStyle name="Normal 76 2" xfId="149" xr:uid="{00000000-0005-0000-0000-0000AE480000}"/>
    <cellStyle name="Normal 76 2 10" xfId="8675" xr:uid="{00000000-0005-0000-0000-0000AF480000}"/>
    <cellStyle name="Normal 76 2 11" xfId="12767" xr:uid="{00000000-0005-0000-0000-0000B0480000}"/>
    <cellStyle name="Normal 76 2 12" xfId="18331" xr:uid="{00000000-0005-0000-0000-0000B1480000}"/>
    <cellStyle name="Normal 76 2 13" xfId="422" xr:uid="{00000000-0005-0000-0000-0000B2480000}"/>
    <cellStyle name="Normal 76 2 2" xfId="285" xr:uid="{00000000-0005-0000-0000-0000B3480000}"/>
    <cellStyle name="Normal 76 2 2 10" xfId="16563" xr:uid="{00000000-0005-0000-0000-0000B4480000}"/>
    <cellStyle name="Normal 76 2 2 11" xfId="18467" xr:uid="{00000000-0005-0000-0000-0000B5480000}"/>
    <cellStyle name="Normal 76 2 2 12" xfId="696" xr:uid="{00000000-0005-0000-0000-0000B6480000}"/>
    <cellStyle name="Normal 76 2 2 2" xfId="1045" xr:uid="{00000000-0005-0000-0000-0000B7480000}"/>
    <cellStyle name="Normal 76 2 2 2 2" xfId="1867" xr:uid="{00000000-0005-0000-0000-0000B8480000}"/>
    <cellStyle name="Normal 76 2 2 2 2 2" xfId="3772" xr:uid="{00000000-0005-0000-0000-0000B9480000}"/>
    <cellStyle name="Normal 76 2 2 2 2 2 2" xfId="11939" xr:uid="{00000000-0005-0000-0000-0000BA480000}"/>
    <cellStyle name="Normal 76 2 2 2 2 2_5h_Finance" xfId="8243" xr:uid="{00000000-0005-0000-0000-0000BB480000}"/>
    <cellStyle name="Normal 76 2 2 2 2 3" xfId="10035" xr:uid="{00000000-0005-0000-0000-0000BC480000}"/>
    <cellStyle name="Normal 76 2 2 2 2 4" xfId="14061" xr:uid="{00000000-0005-0000-0000-0000BD480000}"/>
    <cellStyle name="Normal 76 2 2 2 2 5" xfId="15900" xr:uid="{00000000-0005-0000-0000-0000BE480000}"/>
    <cellStyle name="Normal 76 2 2 2 2 6" xfId="17651" xr:uid="{00000000-0005-0000-0000-0000BF480000}"/>
    <cellStyle name="Normal 76 2 2 2 2 7" xfId="19555" xr:uid="{00000000-0005-0000-0000-0000C0480000}"/>
    <cellStyle name="Normal 76 2 2 2 2_5h_Finance" xfId="8242" xr:uid="{00000000-0005-0000-0000-0000C1480000}"/>
    <cellStyle name="Normal 76 2 2 2 3" xfId="2956" xr:uid="{00000000-0005-0000-0000-0000C2480000}"/>
    <cellStyle name="Normal 76 2 2 2 3 2" xfId="11123" xr:uid="{00000000-0005-0000-0000-0000C3480000}"/>
    <cellStyle name="Normal 76 2 2 2 3_5h_Finance" xfId="8244" xr:uid="{00000000-0005-0000-0000-0000C4480000}"/>
    <cellStyle name="Normal 76 2 2 2 4" xfId="9219" xr:uid="{00000000-0005-0000-0000-0000C5480000}"/>
    <cellStyle name="Normal 76 2 2 2 5" xfId="13242" xr:uid="{00000000-0005-0000-0000-0000C6480000}"/>
    <cellStyle name="Normal 76 2 2 2 6" xfId="15080" xr:uid="{00000000-0005-0000-0000-0000C7480000}"/>
    <cellStyle name="Normal 76 2 2 2 7" xfId="16835" xr:uid="{00000000-0005-0000-0000-0000C8480000}"/>
    <cellStyle name="Normal 76 2 2 2 8" xfId="18739" xr:uid="{00000000-0005-0000-0000-0000C9480000}"/>
    <cellStyle name="Normal 76 2 2 2_5h_Finance" xfId="8241" xr:uid="{00000000-0005-0000-0000-0000CA480000}"/>
    <cellStyle name="Normal 76 2 2 3" xfId="1317" xr:uid="{00000000-0005-0000-0000-0000CB480000}"/>
    <cellStyle name="Normal 76 2 2 3 2" xfId="2139" xr:uid="{00000000-0005-0000-0000-0000CC480000}"/>
    <cellStyle name="Normal 76 2 2 3 2 2" xfId="4044" xr:uid="{00000000-0005-0000-0000-0000CD480000}"/>
    <cellStyle name="Normal 76 2 2 3 2 2 2" xfId="12211" xr:uid="{00000000-0005-0000-0000-0000CE480000}"/>
    <cellStyle name="Normal 76 2 2 3 2 2_5h_Finance" xfId="8247" xr:uid="{00000000-0005-0000-0000-0000CF480000}"/>
    <cellStyle name="Normal 76 2 2 3 2 3" xfId="10307" xr:uid="{00000000-0005-0000-0000-0000D0480000}"/>
    <cellStyle name="Normal 76 2 2 3 2 4" xfId="14333" xr:uid="{00000000-0005-0000-0000-0000D1480000}"/>
    <cellStyle name="Normal 76 2 2 3 2 5" xfId="16172" xr:uid="{00000000-0005-0000-0000-0000D2480000}"/>
    <cellStyle name="Normal 76 2 2 3 2 6" xfId="17923" xr:uid="{00000000-0005-0000-0000-0000D3480000}"/>
    <cellStyle name="Normal 76 2 2 3 2 7" xfId="19827" xr:uid="{00000000-0005-0000-0000-0000D4480000}"/>
    <cellStyle name="Normal 76 2 2 3 2_5h_Finance" xfId="8246" xr:uid="{00000000-0005-0000-0000-0000D5480000}"/>
    <cellStyle name="Normal 76 2 2 3 3" xfId="3228" xr:uid="{00000000-0005-0000-0000-0000D6480000}"/>
    <cellStyle name="Normal 76 2 2 3 3 2" xfId="11395" xr:uid="{00000000-0005-0000-0000-0000D7480000}"/>
    <cellStyle name="Normal 76 2 2 3 3_5h_Finance" xfId="8248" xr:uid="{00000000-0005-0000-0000-0000D8480000}"/>
    <cellStyle name="Normal 76 2 2 3 4" xfId="9491" xr:uid="{00000000-0005-0000-0000-0000D9480000}"/>
    <cellStyle name="Normal 76 2 2 3 5" xfId="13514" xr:uid="{00000000-0005-0000-0000-0000DA480000}"/>
    <cellStyle name="Normal 76 2 2 3 6" xfId="15352" xr:uid="{00000000-0005-0000-0000-0000DB480000}"/>
    <cellStyle name="Normal 76 2 2 3 7" xfId="17107" xr:uid="{00000000-0005-0000-0000-0000DC480000}"/>
    <cellStyle name="Normal 76 2 2 3 8" xfId="19011" xr:uid="{00000000-0005-0000-0000-0000DD480000}"/>
    <cellStyle name="Normal 76 2 2 3_5h_Finance" xfId="8245" xr:uid="{00000000-0005-0000-0000-0000DE480000}"/>
    <cellStyle name="Normal 76 2 2 4" xfId="1589" xr:uid="{00000000-0005-0000-0000-0000DF480000}"/>
    <cellStyle name="Normal 76 2 2 4 2" xfId="3500" xr:uid="{00000000-0005-0000-0000-0000E0480000}"/>
    <cellStyle name="Normal 76 2 2 4 2 2" xfId="11667" xr:uid="{00000000-0005-0000-0000-0000E1480000}"/>
    <cellStyle name="Normal 76 2 2 4 2_5h_Finance" xfId="8250" xr:uid="{00000000-0005-0000-0000-0000E2480000}"/>
    <cellStyle name="Normal 76 2 2 4 3" xfId="9763" xr:uid="{00000000-0005-0000-0000-0000E3480000}"/>
    <cellStyle name="Normal 76 2 2 4 4" xfId="13786" xr:uid="{00000000-0005-0000-0000-0000E4480000}"/>
    <cellStyle name="Normal 76 2 2 4 5" xfId="15624" xr:uid="{00000000-0005-0000-0000-0000E5480000}"/>
    <cellStyle name="Normal 76 2 2 4 6" xfId="17379" xr:uid="{00000000-0005-0000-0000-0000E6480000}"/>
    <cellStyle name="Normal 76 2 2 4 7" xfId="19283" xr:uid="{00000000-0005-0000-0000-0000E7480000}"/>
    <cellStyle name="Normal 76 2 2 4_5h_Finance" xfId="8249" xr:uid="{00000000-0005-0000-0000-0000E8480000}"/>
    <cellStyle name="Normal 76 2 2 5" xfId="2412" xr:uid="{00000000-0005-0000-0000-0000E9480000}"/>
    <cellStyle name="Normal 76 2 2 5 2" xfId="4316" xr:uid="{00000000-0005-0000-0000-0000EA480000}"/>
    <cellStyle name="Normal 76 2 2 5 2 2" xfId="12483" xr:uid="{00000000-0005-0000-0000-0000EB480000}"/>
    <cellStyle name="Normal 76 2 2 5 2_5h_Finance" xfId="8252" xr:uid="{00000000-0005-0000-0000-0000EC480000}"/>
    <cellStyle name="Normal 76 2 2 5 3" xfId="10579" xr:uid="{00000000-0005-0000-0000-0000ED480000}"/>
    <cellStyle name="Normal 76 2 2 5 4" xfId="14605" xr:uid="{00000000-0005-0000-0000-0000EE480000}"/>
    <cellStyle name="Normal 76 2 2 5 5" xfId="16445" xr:uid="{00000000-0005-0000-0000-0000EF480000}"/>
    <cellStyle name="Normal 76 2 2 5 6" xfId="18195" xr:uid="{00000000-0005-0000-0000-0000F0480000}"/>
    <cellStyle name="Normal 76 2 2 5 7" xfId="20099" xr:uid="{00000000-0005-0000-0000-0000F1480000}"/>
    <cellStyle name="Normal 76 2 2 5_5h_Finance" xfId="8251" xr:uid="{00000000-0005-0000-0000-0000F2480000}"/>
    <cellStyle name="Normal 76 2 2 6" xfId="2684" xr:uid="{00000000-0005-0000-0000-0000F3480000}"/>
    <cellStyle name="Normal 76 2 2 6 2" xfId="10851" xr:uid="{00000000-0005-0000-0000-0000F4480000}"/>
    <cellStyle name="Normal 76 2 2 6_5h_Finance" xfId="8253" xr:uid="{00000000-0005-0000-0000-0000F5480000}"/>
    <cellStyle name="Normal 76 2 2 7" xfId="8947" xr:uid="{00000000-0005-0000-0000-0000F6480000}"/>
    <cellStyle name="Normal 76 2 2 8" xfId="12904" xr:uid="{00000000-0005-0000-0000-0000F7480000}"/>
    <cellStyle name="Normal 76 2 2 9" xfId="14790" xr:uid="{00000000-0005-0000-0000-0000F8480000}"/>
    <cellStyle name="Normal 76 2 2_5h_Finance" xfId="8240" xr:uid="{00000000-0005-0000-0000-0000F9480000}"/>
    <cellStyle name="Normal 76 2 3" xfId="909" xr:uid="{00000000-0005-0000-0000-0000FA480000}"/>
    <cellStyle name="Normal 76 2 3 2" xfId="1731" xr:uid="{00000000-0005-0000-0000-0000FB480000}"/>
    <cellStyle name="Normal 76 2 3 2 2" xfId="3636" xr:uid="{00000000-0005-0000-0000-0000FC480000}"/>
    <cellStyle name="Normal 76 2 3 2 2 2" xfId="11803" xr:uid="{00000000-0005-0000-0000-0000FD480000}"/>
    <cellStyle name="Normal 76 2 3 2 2_5h_Finance" xfId="8256" xr:uid="{00000000-0005-0000-0000-0000FE480000}"/>
    <cellStyle name="Normal 76 2 3 2 3" xfId="9899" xr:uid="{00000000-0005-0000-0000-0000FF480000}"/>
    <cellStyle name="Normal 76 2 3 2 4" xfId="13925" xr:uid="{00000000-0005-0000-0000-000000490000}"/>
    <cellStyle name="Normal 76 2 3 2 5" xfId="15764" xr:uid="{00000000-0005-0000-0000-000001490000}"/>
    <cellStyle name="Normal 76 2 3 2 6" xfId="17515" xr:uid="{00000000-0005-0000-0000-000002490000}"/>
    <cellStyle name="Normal 76 2 3 2 7" xfId="19419" xr:uid="{00000000-0005-0000-0000-000003490000}"/>
    <cellStyle name="Normal 76 2 3 2_5h_Finance" xfId="8255" xr:uid="{00000000-0005-0000-0000-000004490000}"/>
    <cellStyle name="Normal 76 2 3 3" xfId="2820" xr:uid="{00000000-0005-0000-0000-000005490000}"/>
    <cellStyle name="Normal 76 2 3 3 2" xfId="10987" xr:uid="{00000000-0005-0000-0000-000006490000}"/>
    <cellStyle name="Normal 76 2 3 3_5h_Finance" xfId="8257" xr:uid="{00000000-0005-0000-0000-000007490000}"/>
    <cellStyle name="Normal 76 2 3 4" xfId="9083" xr:uid="{00000000-0005-0000-0000-000008490000}"/>
    <cellStyle name="Normal 76 2 3 5" xfId="13106" xr:uid="{00000000-0005-0000-0000-000009490000}"/>
    <cellStyle name="Normal 76 2 3 6" xfId="14944" xr:uid="{00000000-0005-0000-0000-00000A490000}"/>
    <cellStyle name="Normal 76 2 3 7" xfId="16699" xr:uid="{00000000-0005-0000-0000-00000B490000}"/>
    <cellStyle name="Normal 76 2 3 8" xfId="18603" xr:uid="{00000000-0005-0000-0000-00000C490000}"/>
    <cellStyle name="Normal 76 2 3_5h_Finance" xfId="8254" xr:uid="{00000000-0005-0000-0000-00000D490000}"/>
    <cellStyle name="Normal 76 2 4" xfId="1181" xr:uid="{00000000-0005-0000-0000-00000E490000}"/>
    <cellStyle name="Normal 76 2 4 2" xfId="2003" xr:uid="{00000000-0005-0000-0000-00000F490000}"/>
    <cellStyle name="Normal 76 2 4 2 2" xfId="3908" xr:uid="{00000000-0005-0000-0000-000010490000}"/>
    <cellStyle name="Normal 76 2 4 2 2 2" xfId="12075" xr:uid="{00000000-0005-0000-0000-000011490000}"/>
    <cellStyle name="Normal 76 2 4 2 2_5h_Finance" xfId="8260" xr:uid="{00000000-0005-0000-0000-000012490000}"/>
    <cellStyle name="Normal 76 2 4 2 3" xfId="10171" xr:uid="{00000000-0005-0000-0000-000013490000}"/>
    <cellStyle name="Normal 76 2 4 2 4" xfId="14197" xr:uid="{00000000-0005-0000-0000-000014490000}"/>
    <cellStyle name="Normal 76 2 4 2 5" xfId="16036" xr:uid="{00000000-0005-0000-0000-000015490000}"/>
    <cellStyle name="Normal 76 2 4 2 6" xfId="17787" xr:uid="{00000000-0005-0000-0000-000016490000}"/>
    <cellStyle name="Normal 76 2 4 2 7" xfId="19691" xr:uid="{00000000-0005-0000-0000-000017490000}"/>
    <cellStyle name="Normal 76 2 4 2_5h_Finance" xfId="8259" xr:uid="{00000000-0005-0000-0000-000018490000}"/>
    <cellStyle name="Normal 76 2 4 3" xfId="3092" xr:uid="{00000000-0005-0000-0000-000019490000}"/>
    <cellStyle name="Normal 76 2 4 3 2" xfId="11259" xr:uid="{00000000-0005-0000-0000-00001A490000}"/>
    <cellStyle name="Normal 76 2 4 3_5h_Finance" xfId="8261" xr:uid="{00000000-0005-0000-0000-00001B490000}"/>
    <cellStyle name="Normal 76 2 4 4" xfId="9355" xr:uid="{00000000-0005-0000-0000-00001C490000}"/>
    <cellStyle name="Normal 76 2 4 5" xfId="13378" xr:uid="{00000000-0005-0000-0000-00001D490000}"/>
    <cellStyle name="Normal 76 2 4 6" xfId="15216" xr:uid="{00000000-0005-0000-0000-00001E490000}"/>
    <cellStyle name="Normal 76 2 4 7" xfId="16971" xr:uid="{00000000-0005-0000-0000-00001F490000}"/>
    <cellStyle name="Normal 76 2 4 8" xfId="18875" xr:uid="{00000000-0005-0000-0000-000020490000}"/>
    <cellStyle name="Normal 76 2 4_5h_Finance" xfId="8258" xr:uid="{00000000-0005-0000-0000-000021490000}"/>
    <cellStyle name="Normal 76 2 5" xfId="1453" xr:uid="{00000000-0005-0000-0000-000022490000}"/>
    <cellStyle name="Normal 76 2 5 2" xfId="3364" xr:uid="{00000000-0005-0000-0000-000023490000}"/>
    <cellStyle name="Normal 76 2 5 2 2" xfId="11531" xr:uid="{00000000-0005-0000-0000-000024490000}"/>
    <cellStyle name="Normal 76 2 5 2_5h_Finance" xfId="8263" xr:uid="{00000000-0005-0000-0000-000025490000}"/>
    <cellStyle name="Normal 76 2 5 3" xfId="9627" xr:uid="{00000000-0005-0000-0000-000026490000}"/>
    <cellStyle name="Normal 76 2 5 4" xfId="13650" xr:uid="{00000000-0005-0000-0000-000027490000}"/>
    <cellStyle name="Normal 76 2 5 5" xfId="15488" xr:uid="{00000000-0005-0000-0000-000028490000}"/>
    <cellStyle name="Normal 76 2 5 6" xfId="17243" xr:uid="{00000000-0005-0000-0000-000029490000}"/>
    <cellStyle name="Normal 76 2 5 7" xfId="19147" xr:uid="{00000000-0005-0000-0000-00002A490000}"/>
    <cellStyle name="Normal 76 2 5_5h_Finance" xfId="8262" xr:uid="{00000000-0005-0000-0000-00002B490000}"/>
    <cellStyle name="Normal 76 2 6" xfId="2276" xr:uid="{00000000-0005-0000-0000-00002C490000}"/>
    <cellStyle name="Normal 76 2 6 2" xfId="4180" xr:uid="{00000000-0005-0000-0000-00002D490000}"/>
    <cellStyle name="Normal 76 2 6 2 2" xfId="12347" xr:uid="{00000000-0005-0000-0000-00002E490000}"/>
    <cellStyle name="Normal 76 2 6 2_5h_Finance" xfId="8265" xr:uid="{00000000-0005-0000-0000-00002F490000}"/>
    <cellStyle name="Normal 76 2 6 3" xfId="10443" xr:uid="{00000000-0005-0000-0000-000030490000}"/>
    <cellStyle name="Normal 76 2 6 4" xfId="14469" xr:uid="{00000000-0005-0000-0000-000031490000}"/>
    <cellStyle name="Normal 76 2 6 5" xfId="16309" xr:uid="{00000000-0005-0000-0000-000032490000}"/>
    <cellStyle name="Normal 76 2 6 6" xfId="18059" xr:uid="{00000000-0005-0000-0000-000033490000}"/>
    <cellStyle name="Normal 76 2 6 7" xfId="19963" xr:uid="{00000000-0005-0000-0000-000034490000}"/>
    <cellStyle name="Normal 76 2 6_5h_Finance" xfId="8264" xr:uid="{00000000-0005-0000-0000-000035490000}"/>
    <cellStyle name="Normal 76 2 7" xfId="560" xr:uid="{00000000-0005-0000-0000-000036490000}"/>
    <cellStyle name="Normal 76 2 7 2" xfId="8811" xr:uid="{00000000-0005-0000-0000-000037490000}"/>
    <cellStyle name="Normal 76 2 7_5h_Finance" xfId="8266" xr:uid="{00000000-0005-0000-0000-000038490000}"/>
    <cellStyle name="Normal 76 2 8" xfId="2548" xr:uid="{00000000-0005-0000-0000-000039490000}"/>
    <cellStyle name="Normal 76 2 8 2" xfId="10715" xr:uid="{00000000-0005-0000-0000-00003A490000}"/>
    <cellStyle name="Normal 76 2 8_5h_Finance" xfId="8267" xr:uid="{00000000-0005-0000-0000-00003B490000}"/>
    <cellStyle name="Normal 76 2 9" xfId="4452" xr:uid="{00000000-0005-0000-0000-00003C490000}"/>
    <cellStyle name="Normal 76 2 9 2" xfId="12619" xr:uid="{00000000-0005-0000-0000-00003D490000}"/>
    <cellStyle name="Normal 76 2 9_5h_Finance" xfId="8268" xr:uid="{00000000-0005-0000-0000-00003E490000}"/>
    <cellStyle name="Normal 76 2_5h_Finance" xfId="8239" xr:uid="{00000000-0005-0000-0000-00003F490000}"/>
    <cellStyle name="Normal 76 3" xfId="217" xr:uid="{00000000-0005-0000-0000-000040490000}"/>
    <cellStyle name="Normal 76 3 10" xfId="16495" xr:uid="{00000000-0005-0000-0000-000041490000}"/>
    <cellStyle name="Normal 76 3 11" xfId="18399" xr:uid="{00000000-0005-0000-0000-000042490000}"/>
    <cellStyle name="Normal 76 3 12" xfId="628" xr:uid="{00000000-0005-0000-0000-000043490000}"/>
    <cellStyle name="Normal 76 3 2" xfId="977" xr:uid="{00000000-0005-0000-0000-000044490000}"/>
    <cellStyle name="Normal 76 3 2 2" xfId="1799" xr:uid="{00000000-0005-0000-0000-000045490000}"/>
    <cellStyle name="Normal 76 3 2 2 2" xfId="3704" xr:uid="{00000000-0005-0000-0000-000046490000}"/>
    <cellStyle name="Normal 76 3 2 2 2 2" xfId="11871" xr:uid="{00000000-0005-0000-0000-000047490000}"/>
    <cellStyle name="Normal 76 3 2 2 2_5h_Finance" xfId="8272" xr:uid="{00000000-0005-0000-0000-000048490000}"/>
    <cellStyle name="Normal 76 3 2 2 3" xfId="9967" xr:uid="{00000000-0005-0000-0000-000049490000}"/>
    <cellStyle name="Normal 76 3 2 2 4" xfId="13993" xr:uid="{00000000-0005-0000-0000-00004A490000}"/>
    <cellStyle name="Normal 76 3 2 2 5" xfId="15832" xr:uid="{00000000-0005-0000-0000-00004B490000}"/>
    <cellStyle name="Normal 76 3 2 2 6" xfId="17583" xr:uid="{00000000-0005-0000-0000-00004C490000}"/>
    <cellStyle name="Normal 76 3 2 2 7" xfId="19487" xr:uid="{00000000-0005-0000-0000-00004D490000}"/>
    <cellStyle name="Normal 76 3 2 2_5h_Finance" xfId="8271" xr:uid="{00000000-0005-0000-0000-00004E490000}"/>
    <cellStyle name="Normal 76 3 2 3" xfId="2888" xr:uid="{00000000-0005-0000-0000-00004F490000}"/>
    <cellStyle name="Normal 76 3 2 3 2" xfId="11055" xr:uid="{00000000-0005-0000-0000-000050490000}"/>
    <cellStyle name="Normal 76 3 2 3_5h_Finance" xfId="8273" xr:uid="{00000000-0005-0000-0000-000051490000}"/>
    <cellStyle name="Normal 76 3 2 4" xfId="9151" xr:uid="{00000000-0005-0000-0000-000052490000}"/>
    <cellStyle name="Normal 76 3 2 5" xfId="13174" xr:uid="{00000000-0005-0000-0000-000053490000}"/>
    <cellStyle name="Normal 76 3 2 6" xfId="15012" xr:uid="{00000000-0005-0000-0000-000054490000}"/>
    <cellStyle name="Normal 76 3 2 7" xfId="16767" xr:uid="{00000000-0005-0000-0000-000055490000}"/>
    <cellStyle name="Normal 76 3 2 8" xfId="18671" xr:uid="{00000000-0005-0000-0000-000056490000}"/>
    <cellStyle name="Normal 76 3 2_5h_Finance" xfId="8270" xr:uid="{00000000-0005-0000-0000-000057490000}"/>
    <cellStyle name="Normal 76 3 3" xfId="1249" xr:uid="{00000000-0005-0000-0000-000058490000}"/>
    <cellStyle name="Normal 76 3 3 2" xfId="2071" xr:uid="{00000000-0005-0000-0000-000059490000}"/>
    <cellStyle name="Normal 76 3 3 2 2" xfId="3976" xr:uid="{00000000-0005-0000-0000-00005A490000}"/>
    <cellStyle name="Normal 76 3 3 2 2 2" xfId="12143" xr:uid="{00000000-0005-0000-0000-00005B490000}"/>
    <cellStyle name="Normal 76 3 3 2 2_5h_Finance" xfId="8276" xr:uid="{00000000-0005-0000-0000-00005C490000}"/>
    <cellStyle name="Normal 76 3 3 2 3" xfId="10239" xr:uid="{00000000-0005-0000-0000-00005D490000}"/>
    <cellStyle name="Normal 76 3 3 2 4" xfId="14265" xr:uid="{00000000-0005-0000-0000-00005E490000}"/>
    <cellStyle name="Normal 76 3 3 2 5" xfId="16104" xr:uid="{00000000-0005-0000-0000-00005F490000}"/>
    <cellStyle name="Normal 76 3 3 2 6" xfId="17855" xr:uid="{00000000-0005-0000-0000-000060490000}"/>
    <cellStyle name="Normal 76 3 3 2 7" xfId="19759" xr:uid="{00000000-0005-0000-0000-000061490000}"/>
    <cellStyle name="Normal 76 3 3 2_5h_Finance" xfId="8275" xr:uid="{00000000-0005-0000-0000-000062490000}"/>
    <cellStyle name="Normal 76 3 3 3" xfId="3160" xr:uid="{00000000-0005-0000-0000-000063490000}"/>
    <cellStyle name="Normal 76 3 3 3 2" xfId="11327" xr:uid="{00000000-0005-0000-0000-000064490000}"/>
    <cellStyle name="Normal 76 3 3 3_5h_Finance" xfId="8277" xr:uid="{00000000-0005-0000-0000-000065490000}"/>
    <cellStyle name="Normal 76 3 3 4" xfId="9423" xr:uid="{00000000-0005-0000-0000-000066490000}"/>
    <cellStyle name="Normal 76 3 3 5" xfId="13446" xr:uid="{00000000-0005-0000-0000-000067490000}"/>
    <cellStyle name="Normal 76 3 3 6" xfId="15284" xr:uid="{00000000-0005-0000-0000-000068490000}"/>
    <cellStyle name="Normal 76 3 3 7" xfId="17039" xr:uid="{00000000-0005-0000-0000-000069490000}"/>
    <cellStyle name="Normal 76 3 3 8" xfId="18943" xr:uid="{00000000-0005-0000-0000-00006A490000}"/>
    <cellStyle name="Normal 76 3 3_5h_Finance" xfId="8274" xr:uid="{00000000-0005-0000-0000-00006B490000}"/>
    <cellStyle name="Normal 76 3 4" xfId="1521" xr:uid="{00000000-0005-0000-0000-00006C490000}"/>
    <cellStyle name="Normal 76 3 4 2" xfId="3432" xr:uid="{00000000-0005-0000-0000-00006D490000}"/>
    <cellStyle name="Normal 76 3 4 2 2" xfId="11599" xr:uid="{00000000-0005-0000-0000-00006E490000}"/>
    <cellStyle name="Normal 76 3 4 2_5h_Finance" xfId="8279" xr:uid="{00000000-0005-0000-0000-00006F490000}"/>
    <cellStyle name="Normal 76 3 4 3" xfId="9695" xr:uid="{00000000-0005-0000-0000-000070490000}"/>
    <cellStyle name="Normal 76 3 4 4" xfId="13718" xr:uid="{00000000-0005-0000-0000-000071490000}"/>
    <cellStyle name="Normal 76 3 4 5" xfId="15556" xr:uid="{00000000-0005-0000-0000-000072490000}"/>
    <cellStyle name="Normal 76 3 4 6" xfId="17311" xr:uid="{00000000-0005-0000-0000-000073490000}"/>
    <cellStyle name="Normal 76 3 4 7" xfId="19215" xr:uid="{00000000-0005-0000-0000-000074490000}"/>
    <cellStyle name="Normal 76 3 4_5h_Finance" xfId="8278" xr:uid="{00000000-0005-0000-0000-000075490000}"/>
    <cellStyle name="Normal 76 3 5" xfId="2344" xr:uid="{00000000-0005-0000-0000-000076490000}"/>
    <cellStyle name="Normal 76 3 5 2" xfId="4248" xr:uid="{00000000-0005-0000-0000-000077490000}"/>
    <cellStyle name="Normal 76 3 5 2 2" xfId="12415" xr:uid="{00000000-0005-0000-0000-000078490000}"/>
    <cellStyle name="Normal 76 3 5 2_5h_Finance" xfId="8281" xr:uid="{00000000-0005-0000-0000-000079490000}"/>
    <cellStyle name="Normal 76 3 5 3" xfId="10511" xr:uid="{00000000-0005-0000-0000-00007A490000}"/>
    <cellStyle name="Normal 76 3 5 4" xfId="14537" xr:uid="{00000000-0005-0000-0000-00007B490000}"/>
    <cellStyle name="Normal 76 3 5 5" xfId="16377" xr:uid="{00000000-0005-0000-0000-00007C490000}"/>
    <cellStyle name="Normal 76 3 5 6" xfId="18127" xr:uid="{00000000-0005-0000-0000-00007D490000}"/>
    <cellStyle name="Normal 76 3 5 7" xfId="20031" xr:uid="{00000000-0005-0000-0000-00007E490000}"/>
    <cellStyle name="Normal 76 3 5_5h_Finance" xfId="8280" xr:uid="{00000000-0005-0000-0000-00007F490000}"/>
    <cellStyle name="Normal 76 3 6" xfId="2616" xr:uid="{00000000-0005-0000-0000-000080490000}"/>
    <cellStyle name="Normal 76 3 6 2" xfId="10783" xr:uid="{00000000-0005-0000-0000-000081490000}"/>
    <cellStyle name="Normal 76 3 6_5h_Finance" xfId="8282" xr:uid="{00000000-0005-0000-0000-000082490000}"/>
    <cellStyle name="Normal 76 3 7" xfId="8879" xr:uid="{00000000-0005-0000-0000-000083490000}"/>
    <cellStyle name="Normal 76 3 8" xfId="12836" xr:uid="{00000000-0005-0000-0000-000084490000}"/>
    <cellStyle name="Normal 76 3 9" xfId="14722" xr:uid="{00000000-0005-0000-0000-000085490000}"/>
    <cellStyle name="Normal 76 3_5h_Finance" xfId="8269" xr:uid="{00000000-0005-0000-0000-000086490000}"/>
    <cellStyle name="Normal 76 4" xfId="841" xr:uid="{00000000-0005-0000-0000-000087490000}"/>
    <cellStyle name="Normal 76 4 2" xfId="1663" xr:uid="{00000000-0005-0000-0000-000088490000}"/>
    <cellStyle name="Normal 76 4 2 2" xfId="3568" xr:uid="{00000000-0005-0000-0000-000089490000}"/>
    <cellStyle name="Normal 76 4 2 2 2" xfId="11735" xr:uid="{00000000-0005-0000-0000-00008A490000}"/>
    <cellStyle name="Normal 76 4 2 2_5h_Finance" xfId="8285" xr:uid="{00000000-0005-0000-0000-00008B490000}"/>
    <cellStyle name="Normal 76 4 2 3" xfId="9831" xr:uid="{00000000-0005-0000-0000-00008C490000}"/>
    <cellStyle name="Normal 76 4 2 4" xfId="13857" xr:uid="{00000000-0005-0000-0000-00008D490000}"/>
    <cellStyle name="Normal 76 4 2 5" xfId="15696" xr:uid="{00000000-0005-0000-0000-00008E490000}"/>
    <cellStyle name="Normal 76 4 2 6" xfId="17447" xr:uid="{00000000-0005-0000-0000-00008F490000}"/>
    <cellStyle name="Normal 76 4 2 7" xfId="19351" xr:uid="{00000000-0005-0000-0000-000090490000}"/>
    <cellStyle name="Normal 76 4 2_5h_Finance" xfId="8284" xr:uid="{00000000-0005-0000-0000-000091490000}"/>
    <cellStyle name="Normal 76 4 3" xfId="2752" xr:uid="{00000000-0005-0000-0000-000092490000}"/>
    <cellStyle name="Normal 76 4 3 2" xfId="10919" xr:uid="{00000000-0005-0000-0000-000093490000}"/>
    <cellStyle name="Normal 76 4 3_5h_Finance" xfId="8286" xr:uid="{00000000-0005-0000-0000-000094490000}"/>
    <cellStyle name="Normal 76 4 4" xfId="9015" xr:uid="{00000000-0005-0000-0000-000095490000}"/>
    <cellStyle name="Normal 76 4 5" xfId="13038" xr:uid="{00000000-0005-0000-0000-000096490000}"/>
    <cellStyle name="Normal 76 4 6" xfId="14876" xr:uid="{00000000-0005-0000-0000-000097490000}"/>
    <cellStyle name="Normal 76 4 7" xfId="16631" xr:uid="{00000000-0005-0000-0000-000098490000}"/>
    <cellStyle name="Normal 76 4 8" xfId="18535" xr:uid="{00000000-0005-0000-0000-000099490000}"/>
    <cellStyle name="Normal 76 4_5h_Finance" xfId="8283" xr:uid="{00000000-0005-0000-0000-00009A490000}"/>
    <cellStyle name="Normal 76 5" xfId="1113" xr:uid="{00000000-0005-0000-0000-00009B490000}"/>
    <cellStyle name="Normal 76 5 2" xfId="1935" xr:uid="{00000000-0005-0000-0000-00009C490000}"/>
    <cellStyle name="Normal 76 5 2 2" xfId="3840" xr:uid="{00000000-0005-0000-0000-00009D490000}"/>
    <cellStyle name="Normal 76 5 2 2 2" xfId="12007" xr:uid="{00000000-0005-0000-0000-00009E490000}"/>
    <cellStyle name="Normal 76 5 2 2_5h_Finance" xfId="8289" xr:uid="{00000000-0005-0000-0000-00009F490000}"/>
    <cellStyle name="Normal 76 5 2 3" xfId="10103" xr:uid="{00000000-0005-0000-0000-0000A0490000}"/>
    <cellStyle name="Normal 76 5 2 4" xfId="14129" xr:uid="{00000000-0005-0000-0000-0000A1490000}"/>
    <cellStyle name="Normal 76 5 2 5" xfId="15968" xr:uid="{00000000-0005-0000-0000-0000A2490000}"/>
    <cellStyle name="Normal 76 5 2 6" xfId="17719" xr:uid="{00000000-0005-0000-0000-0000A3490000}"/>
    <cellStyle name="Normal 76 5 2 7" xfId="19623" xr:uid="{00000000-0005-0000-0000-0000A4490000}"/>
    <cellStyle name="Normal 76 5 2_5h_Finance" xfId="8288" xr:uid="{00000000-0005-0000-0000-0000A5490000}"/>
    <cellStyle name="Normal 76 5 3" xfId="3024" xr:uid="{00000000-0005-0000-0000-0000A6490000}"/>
    <cellStyle name="Normal 76 5 3 2" xfId="11191" xr:uid="{00000000-0005-0000-0000-0000A7490000}"/>
    <cellStyle name="Normal 76 5 3_5h_Finance" xfId="8290" xr:uid="{00000000-0005-0000-0000-0000A8490000}"/>
    <cellStyle name="Normal 76 5 4" xfId="9287" xr:uid="{00000000-0005-0000-0000-0000A9490000}"/>
    <cellStyle name="Normal 76 5 5" xfId="13310" xr:uid="{00000000-0005-0000-0000-0000AA490000}"/>
    <cellStyle name="Normal 76 5 6" xfId="15148" xr:uid="{00000000-0005-0000-0000-0000AB490000}"/>
    <cellStyle name="Normal 76 5 7" xfId="16903" xr:uid="{00000000-0005-0000-0000-0000AC490000}"/>
    <cellStyle name="Normal 76 5 8" xfId="18807" xr:uid="{00000000-0005-0000-0000-0000AD490000}"/>
    <cellStyle name="Normal 76 5_5h_Finance" xfId="8287" xr:uid="{00000000-0005-0000-0000-0000AE490000}"/>
    <cellStyle name="Normal 76 6" xfId="1385" xr:uid="{00000000-0005-0000-0000-0000AF490000}"/>
    <cellStyle name="Normal 76 6 2" xfId="3296" xr:uid="{00000000-0005-0000-0000-0000B0490000}"/>
    <cellStyle name="Normal 76 6 2 2" xfId="11463" xr:uid="{00000000-0005-0000-0000-0000B1490000}"/>
    <cellStyle name="Normal 76 6 2_5h_Finance" xfId="8292" xr:uid="{00000000-0005-0000-0000-0000B2490000}"/>
    <cellStyle name="Normal 76 6 3" xfId="9559" xr:uid="{00000000-0005-0000-0000-0000B3490000}"/>
    <cellStyle name="Normal 76 6 4" xfId="13582" xr:uid="{00000000-0005-0000-0000-0000B4490000}"/>
    <cellStyle name="Normal 76 6 5" xfId="15420" xr:uid="{00000000-0005-0000-0000-0000B5490000}"/>
    <cellStyle name="Normal 76 6 6" xfId="17175" xr:uid="{00000000-0005-0000-0000-0000B6490000}"/>
    <cellStyle name="Normal 76 6 7" xfId="19079" xr:uid="{00000000-0005-0000-0000-0000B7490000}"/>
    <cellStyle name="Normal 76 6_5h_Finance" xfId="8291" xr:uid="{00000000-0005-0000-0000-0000B8490000}"/>
    <cellStyle name="Normal 76 7" xfId="2208" xr:uid="{00000000-0005-0000-0000-0000B9490000}"/>
    <cellStyle name="Normal 76 7 2" xfId="4112" xr:uid="{00000000-0005-0000-0000-0000BA490000}"/>
    <cellStyle name="Normal 76 7 2 2" xfId="12279" xr:uid="{00000000-0005-0000-0000-0000BB490000}"/>
    <cellStyle name="Normal 76 7 2_5h_Finance" xfId="8294" xr:uid="{00000000-0005-0000-0000-0000BC490000}"/>
    <cellStyle name="Normal 76 7 3" xfId="10375" xr:uid="{00000000-0005-0000-0000-0000BD490000}"/>
    <cellStyle name="Normal 76 7 4" xfId="14401" xr:uid="{00000000-0005-0000-0000-0000BE490000}"/>
    <cellStyle name="Normal 76 7 5" xfId="16241" xr:uid="{00000000-0005-0000-0000-0000BF490000}"/>
    <cellStyle name="Normal 76 7 6" xfId="17991" xr:uid="{00000000-0005-0000-0000-0000C0490000}"/>
    <cellStyle name="Normal 76 7 7" xfId="19895" xr:uid="{00000000-0005-0000-0000-0000C1490000}"/>
    <cellStyle name="Normal 76 7_5h_Finance" xfId="8293" xr:uid="{00000000-0005-0000-0000-0000C2490000}"/>
    <cellStyle name="Normal 76 8" xfId="492" xr:uid="{00000000-0005-0000-0000-0000C3490000}"/>
    <cellStyle name="Normal 76 8 2" xfId="8743" xr:uid="{00000000-0005-0000-0000-0000C4490000}"/>
    <cellStyle name="Normal 76 8_5h_Finance" xfId="8295" xr:uid="{00000000-0005-0000-0000-0000C5490000}"/>
    <cellStyle name="Normal 76 9" xfId="2480" xr:uid="{00000000-0005-0000-0000-0000C6490000}"/>
    <cellStyle name="Normal 76 9 2" xfId="10647" xr:uid="{00000000-0005-0000-0000-0000C7490000}"/>
    <cellStyle name="Normal 76 9_5h_Finance" xfId="8296" xr:uid="{00000000-0005-0000-0000-0000C8490000}"/>
    <cellStyle name="Normal 76_5h_Finance" xfId="8237" xr:uid="{00000000-0005-0000-0000-0000C9490000}"/>
    <cellStyle name="Normal 77" xfId="82" xr:uid="{00000000-0005-0000-0000-0000CA490000}"/>
    <cellStyle name="Normal 77 10" xfId="4385" xr:uid="{00000000-0005-0000-0000-0000CB490000}"/>
    <cellStyle name="Normal 77 10 2" xfId="12552" xr:uid="{00000000-0005-0000-0000-0000CC490000}"/>
    <cellStyle name="Normal 77 10_5h_Finance" xfId="8298" xr:uid="{00000000-0005-0000-0000-0000CD490000}"/>
    <cellStyle name="Normal 77 11" xfId="8608" xr:uid="{00000000-0005-0000-0000-0000CE490000}"/>
    <cellStyle name="Normal 77 12" xfId="12700" xr:uid="{00000000-0005-0000-0000-0000CF490000}"/>
    <cellStyle name="Normal 77 13" xfId="12929" xr:uid="{00000000-0005-0000-0000-0000D0490000}"/>
    <cellStyle name="Normal 77 14" xfId="14617" xr:uid="{00000000-0005-0000-0000-0000D1490000}"/>
    <cellStyle name="Normal 77 15" xfId="18264" xr:uid="{00000000-0005-0000-0000-0000D2490000}"/>
    <cellStyle name="Normal 77 16" xfId="354" xr:uid="{00000000-0005-0000-0000-0000D3490000}"/>
    <cellStyle name="Normal 77 2" xfId="150" xr:uid="{00000000-0005-0000-0000-0000D4490000}"/>
    <cellStyle name="Normal 77 2 10" xfId="8676" xr:uid="{00000000-0005-0000-0000-0000D5490000}"/>
    <cellStyle name="Normal 77 2 11" xfId="12768" xr:uid="{00000000-0005-0000-0000-0000D6490000}"/>
    <cellStyle name="Normal 77 2 12" xfId="18332" xr:uid="{00000000-0005-0000-0000-0000D7490000}"/>
    <cellStyle name="Normal 77 2 13" xfId="423" xr:uid="{00000000-0005-0000-0000-0000D8490000}"/>
    <cellStyle name="Normal 77 2 2" xfId="286" xr:uid="{00000000-0005-0000-0000-0000D9490000}"/>
    <cellStyle name="Normal 77 2 2 10" xfId="16564" xr:uid="{00000000-0005-0000-0000-0000DA490000}"/>
    <cellStyle name="Normal 77 2 2 11" xfId="18468" xr:uid="{00000000-0005-0000-0000-0000DB490000}"/>
    <cellStyle name="Normal 77 2 2 12" xfId="697" xr:uid="{00000000-0005-0000-0000-0000DC490000}"/>
    <cellStyle name="Normal 77 2 2 2" xfId="1046" xr:uid="{00000000-0005-0000-0000-0000DD490000}"/>
    <cellStyle name="Normal 77 2 2 2 2" xfId="1868" xr:uid="{00000000-0005-0000-0000-0000DE490000}"/>
    <cellStyle name="Normal 77 2 2 2 2 2" xfId="3773" xr:uid="{00000000-0005-0000-0000-0000DF490000}"/>
    <cellStyle name="Normal 77 2 2 2 2 2 2" xfId="11940" xr:uid="{00000000-0005-0000-0000-0000E0490000}"/>
    <cellStyle name="Normal 77 2 2 2 2 2_5h_Finance" xfId="8303" xr:uid="{00000000-0005-0000-0000-0000E1490000}"/>
    <cellStyle name="Normal 77 2 2 2 2 3" xfId="10036" xr:uid="{00000000-0005-0000-0000-0000E2490000}"/>
    <cellStyle name="Normal 77 2 2 2 2 4" xfId="14062" xr:uid="{00000000-0005-0000-0000-0000E3490000}"/>
    <cellStyle name="Normal 77 2 2 2 2 5" xfId="15901" xr:uid="{00000000-0005-0000-0000-0000E4490000}"/>
    <cellStyle name="Normal 77 2 2 2 2 6" xfId="17652" xr:uid="{00000000-0005-0000-0000-0000E5490000}"/>
    <cellStyle name="Normal 77 2 2 2 2 7" xfId="19556" xr:uid="{00000000-0005-0000-0000-0000E6490000}"/>
    <cellStyle name="Normal 77 2 2 2 2_5h_Finance" xfId="8302" xr:uid="{00000000-0005-0000-0000-0000E7490000}"/>
    <cellStyle name="Normal 77 2 2 2 3" xfId="2957" xr:uid="{00000000-0005-0000-0000-0000E8490000}"/>
    <cellStyle name="Normal 77 2 2 2 3 2" xfId="11124" xr:uid="{00000000-0005-0000-0000-0000E9490000}"/>
    <cellStyle name="Normal 77 2 2 2 3_5h_Finance" xfId="8304" xr:uid="{00000000-0005-0000-0000-0000EA490000}"/>
    <cellStyle name="Normal 77 2 2 2 4" xfId="9220" xr:uid="{00000000-0005-0000-0000-0000EB490000}"/>
    <cellStyle name="Normal 77 2 2 2 5" xfId="13243" xr:uid="{00000000-0005-0000-0000-0000EC490000}"/>
    <cellStyle name="Normal 77 2 2 2 6" xfId="15081" xr:uid="{00000000-0005-0000-0000-0000ED490000}"/>
    <cellStyle name="Normal 77 2 2 2 7" xfId="16836" xr:uid="{00000000-0005-0000-0000-0000EE490000}"/>
    <cellStyle name="Normal 77 2 2 2 8" xfId="18740" xr:uid="{00000000-0005-0000-0000-0000EF490000}"/>
    <cellStyle name="Normal 77 2 2 2_5h_Finance" xfId="8301" xr:uid="{00000000-0005-0000-0000-0000F0490000}"/>
    <cellStyle name="Normal 77 2 2 3" xfId="1318" xr:uid="{00000000-0005-0000-0000-0000F1490000}"/>
    <cellStyle name="Normal 77 2 2 3 2" xfId="2140" xr:uid="{00000000-0005-0000-0000-0000F2490000}"/>
    <cellStyle name="Normal 77 2 2 3 2 2" xfId="4045" xr:uid="{00000000-0005-0000-0000-0000F3490000}"/>
    <cellStyle name="Normal 77 2 2 3 2 2 2" xfId="12212" xr:uid="{00000000-0005-0000-0000-0000F4490000}"/>
    <cellStyle name="Normal 77 2 2 3 2 2_5h_Finance" xfId="8307" xr:uid="{00000000-0005-0000-0000-0000F5490000}"/>
    <cellStyle name="Normal 77 2 2 3 2 3" xfId="10308" xr:uid="{00000000-0005-0000-0000-0000F6490000}"/>
    <cellStyle name="Normal 77 2 2 3 2 4" xfId="14334" xr:uid="{00000000-0005-0000-0000-0000F7490000}"/>
    <cellStyle name="Normal 77 2 2 3 2 5" xfId="16173" xr:uid="{00000000-0005-0000-0000-0000F8490000}"/>
    <cellStyle name="Normal 77 2 2 3 2 6" xfId="17924" xr:uid="{00000000-0005-0000-0000-0000F9490000}"/>
    <cellStyle name="Normal 77 2 2 3 2 7" xfId="19828" xr:uid="{00000000-0005-0000-0000-0000FA490000}"/>
    <cellStyle name="Normal 77 2 2 3 2_5h_Finance" xfId="8306" xr:uid="{00000000-0005-0000-0000-0000FB490000}"/>
    <cellStyle name="Normal 77 2 2 3 3" xfId="3229" xr:uid="{00000000-0005-0000-0000-0000FC490000}"/>
    <cellStyle name="Normal 77 2 2 3 3 2" xfId="11396" xr:uid="{00000000-0005-0000-0000-0000FD490000}"/>
    <cellStyle name="Normal 77 2 2 3 3_5h_Finance" xfId="8308" xr:uid="{00000000-0005-0000-0000-0000FE490000}"/>
    <cellStyle name="Normal 77 2 2 3 4" xfId="9492" xr:uid="{00000000-0005-0000-0000-0000FF490000}"/>
    <cellStyle name="Normal 77 2 2 3 5" xfId="13515" xr:uid="{00000000-0005-0000-0000-0000004A0000}"/>
    <cellStyle name="Normal 77 2 2 3 6" xfId="15353" xr:uid="{00000000-0005-0000-0000-0000014A0000}"/>
    <cellStyle name="Normal 77 2 2 3 7" xfId="17108" xr:uid="{00000000-0005-0000-0000-0000024A0000}"/>
    <cellStyle name="Normal 77 2 2 3 8" xfId="19012" xr:uid="{00000000-0005-0000-0000-0000034A0000}"/>
    <cellStyle name="Normal 77 2 2 3_5h_Finance" xfId="8305" xr:uid="{00000000-0005-0000-0000-0000044A0000}"/>
    <cellStyle name="Normal 77 2 2 4" xfId="1590" xr:uid="{00000000-0005-0000-0000-0000054A0000}"/>
    <cellStyle name="Normal 77 2 2 4 2" xfId="3501" xr:uid="{00000000-0005-0000-0000-0000064A0000}"/>
    <cellStyle name="Normal 77 2 2 4 2 2" xfId="11668" xr:uid="{00000000-0005-0000-0000-0000074A0000}"/>
    <cellStyle name="Normal 77 2 2 4 2_5h_Finance" xfId="8310" xr:uid="{00000000-0005-0000-0000-0000084A0000}"/>
    <cellStyle name="Normal 77 2 2 4 3" xfId="9764" xr:uid="{00000000-0005-0000-0000-0000094A0000}"/>
    <cellStyle name="Normal 77 2 2 4 4" xfId="13787" xr:uid="{00000000-0005-0000-0000-00000A4A0000}"/>
    <cellStyle name="Normal 77 2 2 4 5" xfId="15625" xr:uid="{00000000-0005-0000-0000-00000B4A0000}"/>
    <cellStyle name="Normal 77 2 2 4 6" xfId="17380" xr:uid="{00000000-0005-0000-0000-00000C4A0000}"/>
    <cellStyle name="Normal 77 2 2 4 7" xfId="19284" xr:uid="{00000000-0005-0000-0000-00000D4A0000}"/>
    <cellStyle name="Normal 77 2 2 4_5h_Finance" xfId="8309" xr:uid="{00000000-0005-0000-0000-00000E4A0000}"/>
    <cellStyle name="Normal 77 2 2 5" xfId="2413" xr:uid="{00000000-0005-0000-0000-00000F4A0000}"/>
    <cellStyle name="Normal 77 2 2 5 2" xfId="4317" xr:uid="{00000000-0005-0000-0000-0000104A0000}"/>
    <cellStyle name="Normal 77 2 2 5 2 2" xfId="12484" xr:uid="{00000000-0005-0000-0000-0000114A0000}"/>
    <cellStyle name="Normal 77 2 2 5 2_5h_Finance" xfId="8312" xr:uid="{00000000-0005-0000-0000-0000124A0000}"/>
    <cellStyle name="Normal 77 2 2 5 3" xfId="10580" xr:uid="{00000000-0005-0000-0000-0000134A0000}"/>
    <cellStyle name="Normal 77 2 2 5 4" xfId="14606" xr:uid="{00000000-0005-0000-0000-0000144A0000}"/>
    <cellStyle name="Normal 77 2 2 5 5" xfId="16446" xr:uid="{00000000-0005-0000-0000-0000154A0000}"/>
    <cellStyle name="Normal 77 2 2 5 6" xfId="18196" xr:uid="{00000000-0005-0000-0000-0000164A0000}"/>
    <cellStyle name="Normal 77 2 2 5 7" xfId="20100" xr:uid="{00000000-0005-0000-0000-0000174A0000}"/>
    <cellStyle name="Normal 77 2 2 5_5h_Finance" xfId="8311" xr:uid="{00000000-0005-0000-0000-0000184A0000}"/>
    <cellStyle name="Normal 77 2 2 6" xfId="2685" xr:uid="{00000000-0005-0000-0000-0000194A0000}"/>
    <cellStyle name="Normal 77 2 2 6 2" xfId="10852" xr:uid="{00000000-0005-0000-0000-00001A4A0000}"/>
    <cellStyle name="Normal 77 2 2 6_5h_Finance" xfId="8313" xr:uid="{00000000-0005-0000-0000-00001B4A0000}"/>
    <cellStyle name="Normal 77 2 2 7" xfId="8948" xr:uid="{00000000-0005-0000-0000-00001C4A0000}"/>
    <cellStyle name="Normal 77 2 2 8" xfId="12905" xr:uid="{00000000-0005-0000-0000-00001D4A0000}"/>
    <cellStyle name="Normal 77 2 2 9" xfId="14791" xr:uid="{00000000-0005-0000-0000-00001E4A0000}"/>
    <cellStyle name="Normal 77 2 2_5h_Finance" xfId="8300" xr:uid="{00000000-0005-0000-0000-00001F4A0000}"/>
    <cellStyle name="Normal 77 2 3" xfId="910" xr:uid="{00000000-0005-0000-0000-0000204A0000}"/>
    <cellStyle name="Normal 77 2 3 2" xfId="1732" xr:uid="{00000000-0005-0000-0000-0000214A0000}"/>
    <cellStyle name="Normal 77 2 3 2 2" xfId="3637" xr:uid="{00000000-0005-0000-0000-0000224A0000}"/>
    <cellStyle name="Normal 77 2 3 2 2 2" xfId="11804" xr:uid="{00000000-0005-0000-0000-0000234A0000}"/>
    <cellStyle name="Normal 77 2 3 2 2_5h_Finance" xfId="8316" xr:uid="{00000000-0005-0000-0000-0000244A0000}"/>
    <cellStyle name="Normal 77 2 3 2 3" xfId="9900" xr:uid="{00000000-0005-0000-0000-0000254A0000}"/>
    <cellStyle name="Normal 77 2 3 2 4" xfId="13926" xr:uid="{00000000-0005-0000-0000-0000264A0000}"/>
    <cellStyle name="Normal 77 2 3 2 5" xfId="15765" xr:uid="{00000000-0005-0000-0000-0000274A0000}"/>
    <cellStyle name="Normal 77 2 3 2 6" xfId="17516" xr:uid="{00000000-0005-0000-0000-0000284A0000}"/>
    <cellStyle name="Normal 77 2 3 2 7" xfId="19420" xr:uid="{00000000-0005-0000-0000-0000294A0000}"/>
    <cellStyle name="Normal 77 2 3 2_5h_Finance" xfId="8315" xr:uid="{00000000-0005-0000-0000-00002A4A0000}"/>
    <cellStyle name="Normal 77 2 3 3" xfId="2821" xr:uid="{00000000-0005-0000-0000-00002B4A0000}"/>
    <cellStyle name="Normal 77 2 3 3 2" xfId="10988" xr:uid="{00000000-0005-0000-0000-00002C4A0000}"/>
    <cellStyle name="Normal 77 2 3 3_5h_Finance" xfId="8317" xr:uid="{00000000-0005-0000-0000-00002D4A0000}"/>
    <cellStyle name="Normal 77 2 3 4" xfId="9084" xr:uid="{00000000-0005-0000-0000-00002E4A0000}"/>
    <cellStyle name="Normal 77 2 3 5" xfId="13107" xr:uid="{00000000-0005-0000-0000-00002F4A0000}"/>
    <cellStyle name="Normal 77 2 3 6" xfId="14945" xr:uid="{00000000-0005-0000-0000-0000304A0000}"/>
    <cellStyle name="Normal 77 2 3 7" xfId="16700" xr:uid="{00000000-0005-0000-0000-0000314A0000}"/>
    <cellStyle name="Normal 77 2 3 8" xfId="18604" xr:uid="{00000000-0005-0000-0000-0000324A0000}"/>
    <cellStyle name="Normal 77 2 3_5h_Finance" xfId="8314" xr:uid="{00000000-0005-0000-0000-0000334A0000}"/>
    <cellStyle name="Normal 77 2 4" xfId="1182" xr:uid="{00000000-0005-0000-0000-0000344A0000}"/>
    <cellStyle name="Normal 77 2 4 2" xfId="2004" xr:uid="{00000000-0005-0000-0000-0000354A0000}"/>
    <cellStyle name="Normal 77 2 4 2 2" xfId="3909" xr:uid="{00000000-0005-0000-0000-0000364A0000}"/>
    <cellStyle name="Normal 77 2 4 2 2 2" xfId="12076" xr:uid="{00000000-0005-0000-0000-0000374A0000}"/>
    <cellStyle name="Normal 77 2 4 2 2_5h_Finance" xfId="8320" xr:uid="{00000000-0005-0000-0000-0000384A0000}"/>
    <cellStyle name="Normal 77 2 4 2 3" xfId="10172" xr:uid="{00000000-0005-0000-0000-0000394A0000}"/>
    <cellStyle name="Normal 77 2 4 2 4" xfId="14198" xr:uid="{00000000-0005-0000-0000-00003A4A0000}"/>
    <cellStyle name="Normal 77 2 4 2 5" xfId="16037" xr:uid="{00000000-0005-0000-0000-00003B4A0000}"/>
    <cellStyle name="Normal 77 2 4 2 6" xfId="17788" xr:uid="{00000000-0005-0000-0000-00003C4A0000}"/>
    <cellStyle name="Normal 77 2 4 2 7" xfId="19692" xr:uid="{00000000-0005-0000-0000-00003D4A0000}"/>
    <cellStyle name="Normal 77 2 4 2_5h_Finance" xfId="8319" xr:uid="{00000000-0005-0000-0000-00003E4A0000}"/>
    <cellStyle name="Normal 77 2 4 3" xfId="3093" xr:uid="{00000000-0005-0000-0000-00003F4A0000}"/>
    <cellStyle name="Normal 77 2 4 3 2" xfId="11260" xr:uid="{00000000-0005-0000-0000-0000404A0000}"/>
    <cellStyle name="Normal 77 2 4 3_5h_Finance" xfId="8321" xr:uid="{00000000-0005-0000-0000-0000414A0000}"/>
    <cellStyle name="Normal 77 2 4 4" xfId="9356" xr:uid="{00000000-0005-0000-0000-0000424A0000}"/>
    <cellStyle name="Normal 77 2 4 5" xfId="13379" xr:uid="{00000000-0005-0000-0000-0000434A0000}"/>
    <cellStyle name="Normal 77 2 4 6" xfId="15217" xr:uid="{00000000-0005-0000-0000-0000444A0000}"/>
    <cellStyle name="Normal 77 2 4 7" xfId="16972" xr:uid="{00000000-0005-0000-0000-0000454A0000}"/>
    <cellStyle name="Normal 77 2 4 8" xfId="18876" xr:uid="{00000000-0005-0000-0000-0000464A0000}"/>
    <cellStyle name="Normal 77 2 4_5h_Finance" xfId="8318" xr:uid="{00000000-0005-0000-0000-0000474A0000}"/>
    <cellStyle name="Normal 77 2 5" xfId="1454" xr:uid="{00000000-0005-0000-0000-0000484A0000}"/>
    <cellStyle name="Normal 77 2 5 2" xfId="3365" xr:uid="{00000000-0005-0000-0000-0000494A0000}"/>
    <cellStyle name="Normal 77 2 5 2 2" xfId="11532" xr:uid="{00000000-0005-0000-0000-00004A4A0000}"/>
    <cellStyle name="Normal 77 2 5 2_5h_Finance" xfId="8323" xr:uid="{00000000-0005-0000-0000-00004B4A0000}"/>
    <cellStyle name="Normal 77 2 5 3" xfId="9628" xr:uid="{00000000-0005-0000-0000-00004C4A0000}"/>
    <cellStyle name="Normal 77 2 5 4" xfId="13651" xr:uid="{00000000-0005-0000-0000-00004D4A0000}"/>
    <cellStyle name="Normal 77 2 5 5" xfId="15489" xr:uid="{00000000-0005-0000-0000-00004E4A0000}"/>
    <cellStyle name="Normal 77 2 5 6" xfId="17244" xr:uid="{00000000-0005-0000-0000-00004F4A0000}"/>
    <cellStyle name="Normal 77 2 5 7" xfId="19148" xr:uid="{00000000-0005-0000-0000-0000504A0000}"/>
    <cellStyle name="Normal 77 2 5_5h_Finance" xfId="8322" xr:uid="{00000000-0005-0000-0000-0000514A0000}"/>
    <cellStyle name="Normal 77 2 6" xfId="2277" xr:uid="{00000000-0005-0000-0000-0000524A0000}"/>
    <cellStyle name="Normal 77 2 6 2" xfId="4181" xr:uid="{00000000-0005-0000-0000-0000534A0000}"/>
    <cellStyle name="Normal 77 2 6 2 2" xfId="12348" xr:uid="{00000000-0005-0000-0000-0000544A0000}"/>
    <cellStyle name="Normal 77 2 6 2_5h_Finance" xfId="8325" xr:uid="{00000000-0005-0000-0000-0000554A0000}"/>
    <cellStyle name="Normal 77 2 6 3" xfId="10444" xr:uid="{00000000-0005-0000-0000-0000564A0000}"/>
    <cellStyle name="Normal 77 2 6 4" xfId="14470" xr:uid="{00000000-0005-0000-0000-0000574A0000}"/>
    <cellStyle name="Normal 77 2 6 5" xfId="16310" xr:uid="{00000000-0005-0000-0000-0000584A0000}"/>
    <cellStyle name="Normal 77 2 6 6" xfId="18060" xr:uid="{00000000-0005-0000-0000-0000594A0000}"/>
    <cellStyle name="Normal 77 2 6 7" xfId="19964" xr:uid="{00000000-0005-0000-0000-00005A4A0000}"/>
    <cellStyle name="Normal 77 2 6_5h_Finance" xfId="8324" xr:uid="{00000000-0005-0000-0000-00005B4A0000}"/>
    <cellStyle name="Normal 77 2 7" xfId="561" xr:uid="{00000000-0005-0000-0000-00005C4A0000}"/>
    <cellStyle name="Normal 77 2 7 2" xfId="8812" xr:uid="{00000000-0005-0000-0000-00005D4A0000}"/>
    <cellStyle name="Normal 77 2 7_5h_Finance" xfId="8326" xr:uid="{00000000-0005-0000-0000-00005E4A0000}"/>
    <cellStyle name="Normal 77 2 8" xfId="2549" xr:uid="{00000000-0005-0000-0000-00005F4A0000}"/>
    <cellStyle name="Normal 77 2 8 2" xfId="10716" xr:uid="{00000000-0005-0000-0000-0000604A0000}"/>
    <cellStyle name="Normal 77 2 8_5h_Finance" xfId="8327" xr:uid="{00000000-0005-0000-0000-0000614A0000}"/>
    <cellStyle name="Normal 77 2 9" xfId="4453" xr:uid="{00000000-0005-0000-0000-0000624A0000}"/>
    <cellStyle name="Normal 77 2 9 2" xfId="12620" xr:uid="{00000000-0005-0000-0000-0000634A0000}"/>
    <cellStyle name="Normal 77 2 9_5h_Finance" xfId="8328" xr:uid="{00000000-0005-0000-0000-0000644A0000}"/>
    <cellStyle name="Normal 77 2_5h_Finance" xfId="8299" xr:uid="{00000000-0005-0000-0000-0000654A0000}"/>
    <cellStyle name="Normal 77 3" xfId="218" xr:uid="{00000000-0005-0000-0000-0000664A0000}"/>
    <cellStyle name="Normal 77 3 10" xfId="16496" xr:uid="{00000000-0005-0000-0000-0000674A0000}"/>
    <cellStyle name="Normal 77 3 11" xfId="18400" xr:uid="{00000000-0005-0000-0000-0000684A0000}"/>
    <cellStyle name="Normal 77 3 12" xfId="629" xr:uid="{00000000-0005-0000-0000-0000694A0000}"/>
    <cellStyle name="Normal 77 3 2" xfId="978" xr:uid="{00000000-0005-0000-0000-00006A4A0000}"/>
    <cellStyle name="Normal 77 3 2 2" xfId="1800" xr:uid="{00000000-0005-0000-0000-00006B4A0000}"/>
    <cellStyle name="Normal 77 3 2 2 2" xfId="3705" xr:uid="{00000000-0005-0000-0000-00006C4A0000}"/>
    <cellStyle name="Normal 77 3 2 2 2 2" xfId="11872" xr:uid="{00000000-0005-0000-0000-00006D4A0000}"/>
    <cellStyle name="Normal 77 3 2 2 2_5h_Finance" xfId="8332" xr:uid="{00000000-0005-0000-0000-00006E4A0000}"/>
    <cellStyle name="Normal 77 3 2 2 3" xfId="9968" xr:uid="{00000000-0005-0000-0000-00006F4A0000}"/>
    <cellStyle name="Normal 77 3 2 2 4" xfId="13994" xr:uid="{00000000-0005-0000-0000-0000704A0000}"/>
    <cellStyle name="Normal 77 3 2 2 5" xfId="15833" xr:uid="{00000000-0005-0000-0000-0000714A0000}"/>
    <cellStyle name="Normal 77 3 2 2 6" xfId="17584" xr:uid="{00000000-0005-0000-0000-0000724A0000}"/>
    <cellStyle name="Normal 77 3 2 2 7" xfId="19488" xr:uid="{00000000-0005-0000-0000-0000734A0000}"/>
    <cellStyle name="Normal 77 3 2 2_5h_Finance" xfId="8331" xr:uid="{00000000-0005-0000-0000-0000744A0000}"/>
    <cellStyle name="Normal 77 3 2 3" xfId="2889" xr:uid="{00000000-0005-0000-0000-0000754A0000}"/>
    <cellStyle name="Normal 77 3 2 3 2" xfId="11056" xr:uid="{00000000-0005-0000-0000-0000764A0000}"/>
    <cellStyle name="Normal 77 3 2 3_5h_Finance" xfId="8333" xr:uid="{00000000-0005-0000-0000-0000774A0000}"/>
    <cellStyle name="Normal 77 3 2 4" xfId="9152" xr:uid="{00000000-0005-0000-0000-0000784A0000}"/>
    <cellStyle name="Normal 77 3 2 5" xfId="13175" xr:uid="{00000000-0005-0000-0000-0000794A0000}"/>
    <cellStyle name="Normal 77 3 2 6" xfId="15013" xr:uid="{00000000-0005-0000-0000-00007A4A0000}"/>
    <cellStyle name="Normal 77 3 2 7" xfId="16768" xr:uid="{00000000-0005-0000-0000-00007B4A0000}"/>
    <cellStyle name="Normal 77 3 2 8" xfId="18672" xr:uid="{00000000-0005-0000-0000-00007C4A0000}"/>
    <cellStyle name="Normal 77 3 2_5h_Finance" xfId="8330" xr:uid="{00000000-0005-0000-0000-00007D4A0000}"/>
    <cellStyle name="Normal 77 3 3" xfId="1250" xr:uid="{00000000-0005-0000-0000-00007E4A0000}"/>
    <cellStyle name="Normal 77 3 3 2" xfId="2072" xr:uid="{00000000-0005-0000-0000-00007F4A0000}"/>
    <cellStyle name="Normal 77 3 3 2 2" xfId="3977" xr:uid="{00000000-0005-0000-0000-0000804A0000}"/>
    <cellStyle name="Normal 77 3 3 2 2 2" xfId="12144" xr:uid="{00000000-0005-0000-0000-0000814A0000}"/>
    <cellStyle name="Normal 77 3 3 2 2_5h_Finance" xfId="8336" xr:uid="{00000000-0005-0000-0000-0000824A0000}"/>
    <cellStyle name="Normal 77 3 3 2 3" xfId="10240" xr:uid="{00000000-0005-0000-0000-0000834A0000}"/>
    <cellStyle name="Normal 77 3 3 2 4" xfId="14266" xr:uid="{00000000-0005-0000-0000-0000844A0000}"/>
    <cellStyle name="Normal 77 3 3 2 5" xfId="16105" xr:uid="{00000000-0005-0000-0000-0000854A0000}"/>
    <cellStyle name="Normal 77 3 3 2 6" xfId="17856" xr:uid="{00000000-0005-0000-0000-0000864A0000}"/>
    <cellStyle name="Normal 77 3 3 2 7" xfId="19760" xr:uid="{00000000-0005-0000-0000-0000874A0000}"/>
    <cellStyle name="Normal 77 3 3 2_5h_Finance" xfId="8335" xr:uid="{00000000-0005-0000-0000-0000884A0000}"/>
    <cellStyle name="Normal 77 3 3 3" xfId="3161" xr:uid="{00000000-0005-0000-0000-0000894A0000}"/>
    <cellStyle name="Normal 77 3 3 3 2" xfId="11328" xr:uid="{00000000-0005-0000-0000-00008A4A0000}"/>
    <cellStyle name="Normal 77 3 3 3_5h_Finance" xfId="8337" xr:uid="{00000000-0005-0000-0000-00008B4A0000}"/>
    <cellStyle name="Normal 77 3 3 4" xfId="9424" xr:uid="{00000000-0005-0000-0000-00008C4A0000}"/>
    <cellStyle name="Normal 77 3 3 5" xfId="13447" xr:uid="{00000000-0005-0000-0000-00008D4A0000}"/>
    <cellStyle name="Normal 77 3 3 6" xfId="15285" xr:uid="{00000000-0005-0000-0000-00008E4A0000}"/>
    <cellStyle name="Normal 77 3 3 7" xfId="17040" xr:uid="{00000000-0005-0000-0000-00008F4A0000}"/>
    <cellStyle name="Normal 77 3 3 8" xfId="18944" xr:uid="{00000000-0005-0000-0000-0000904A0000}"/>
    <cellStyle name="Normal 77 3 3_5h_Finance" xfId="8334" xr:uid="{00000000-0005-0000-0000-0000914A0000}"/>
    <cellStyle name="Normal 77 3 4" xfId="1522" xr:uid="{00000000-0005-0000-0000-0000924A0000}"/>
    <cellStyle name="Normal 77 3 4 2" xfId="3433" xr:uid="{00000000-0005-0000-0000-0000934A0000}"/>
    <cellStyle name="Normal 77 3 4 2 2" xfId="11600" xr:uid="{00000000-0005-0000-0000-0000944A0000}"/>
    <cellStyle name="Normal 77 3 4 2_5h_Finance" xfId="8339" xr:uid="{00000000-0005-0000-0000-0000954A0000}"/>
    <cellStyle name="Normal 77 3 4 3" xfId="9696" xr:uid="{00000000-0005-0000-0000-0000964A0000}"/>
    <cellStyle name="Normal 77 3 4 4" xfId="13719" xr:uid="{00000000-0005-0000-0000-0000974A0000}"/>
    <cellStyle name="Normal 77 3 4 5" xfId="15557" xr:uid="{00000000-0005-0000-0000-0000984A0000}"/>
    <cellStyle name="Normal 77 3 4 6" xfId="17312" xr:uid="{00000000-0005-0000-0000-0000994A0000}"/>
    <cellStyle name="Normal 77 3 4 7" xfId="19216" xr:uid="{00000000-0005-0000-0000-00009A4A0000}"/>
    <cellStyle name="Normal 77 3 4_5h_Finance" xfId="8338" xr:uid="{00000000-0005-0000-0000-00009B4A0000}"/>
    <cellStyle name="Normal 77 3 5" xfId="2345" xr:uid="{00000000-0005-0000-0000-00009C4A0000}"/>
    <cellStyle name="Normal 77 3 5 2" xfId="4249" xr:uid="{00000000-0005-0000-0000-00009D4A0000}"/>
    <cellStyle name="Normal 77 3 5 2 2" xfId="12416" xr:uid="{00000000-0005-0000-0000-00009E4A0000}"/>
    <cellStyle name="Normal 77 3 5 2_5h_Finance" xfId="8341" xr:uid="{00000000-0005-0000-0000-00009F4A0000}"/>
    <cellStyle name="Normal 77 3 5 3" xfId="10512" xr:uid="{00000000-0005-0000-0000-0000A04A0000}"/>
    <cellStyle name="Normal 77 3 5 4" xfId="14538" xr:uid="{00000000-0005-0000-0000-0000A14A0000}"/>
    <cellStyle name="Normal 77 3 5 5" xfId="16378" xr:uid="{00000000-0005-0000-0000-0000A24A0000}"/>
    <cellStyle name="Normal 77 3 5 6" xfId="18128" xr:uid="{00000000-0005-0000-0000-0000A34A0000}"/>
    <cellStyle name="Normal 77 3 5 7" xfId="20032" xr:uid="{00000000-0005-0000-0000-0000A44A0000}"/>
    <cellStyle name="Normal 77 3 5_5h_Finance" xfId="8340" xr:uid="{00000000-0005-0000-0000-0000A54A0000}"/>
    <cellStyle name="Normal 77 3 6" xfId="2617" xr:uid="{00000000-0005-0000-0000-0000A64A0000}"/>
    <cellStyle name="Normal 77 3 6 2" xfId="10784" xr:uid="{00000000-0005-0000-0000-0000A74A0000}"/>
    <cellStyle name="Normal 77 3 6_5h_Finance" xfId="8342" xr:uid="{00000000-0005-0000-0000-0000A84A0000}"/>
    <cellStyle name="Normal 77 3 7" xfId="8880" xr:uid="{00000000-0005-0000-0000-0000A94A0000}"/>
    <cellStyle name="Normal 77 3 8" xfId="12837" xr:uid="{00000000-0005-0000-0000-0000AA4A0000}"/>
    <cellStyle name="Normal 77 3 9" xfId="14723" xr:uid="{00000000-0005-0000-0000-0000AB4A0000}"/>
    <cellStyle name="Normal 77 3_5h_Finance" xfId="8329" xr:uid="{00000000-0005-0000-0000-0000AC4A0000}"/>
    <cellStyle name="Normal 77 4" xfId="842" xr:uid="{00000000-0005-0000-0000-0000AD4A0000}"/>
    <cellStyle name="Normal 77 4 2" xfId="1664" xr:uid="{00000000-0005-0000-0000-0000AE4A0000}"/>
    <cellStyle name="Normal 77 4 2 2" xfId="3569" xr:uid="{00000000-0005-0000-0000-0000AF4A0000}"/>
    <cellStyle name="Normal 77 4 2 2 2" xfId="11736" xr:uid="{00000000-0005-0000-0000-0000B04A0000}"/>
    <cellStyle name="Normal 77 4 2 2_5h_Finance" xfId="8345" xr:uid="{00000000-0005-0000-0000-0000B14A0000}"/>
    <cellStyle name="Normal 77 4 2 3" xfId="9832" xr:uid="{00000000-0005-0000-0000-0000B24A0000}"/>
    <cellStyle name="Normal 77 4 2 4" xfId="13858" xr:uid="{00000000-0005-0000-0000-0000B34A0000}"/>
    <cellStyle name="Normal 77 4 2 5" xfId="15697" xr:uid="{00000000-0005-0000-0000-0000B44A0000}"/>
    <cellStyle name="Normal 77 4 2 6" xfId="17448" xr:uid="{00000000-0005-0000-0000-0000B54A0000}"/>
    <cellStyle name="Normal 77 4 2 7" xfId="19352" xr:uid="{00000000-0005-0000-0000-0000B64A0000}"/>
    <cellStyle name="Normal 77 4 2_5h_Finance" xfId="8344" xr:uid="{00000000-0005-0000-0000-0000B74A0000}"/>
    <cellStyle name="Normal 77 4 3" xfId="2753" xr:uid="{00000000-0005-0000-0000-0000B84A0000}"/>
    <cellStyle name="Normal 77 4 3 2" xfId="10920" xr:uid="{00000000-0005-0000-0000-0000B94A0000}"/>
    <cellStyle name="Normal 77 4 3_5h_Finance" xfId="8346" xr:uid="{00000000-0005-0000-0000-0000BA4A0000}"/>
    <cellStyle name="Normal 77 4 4" xfId="9016" xr:uid="{00000000-0005-0000-0000-0000BB4A0000}"/>
    <cellStyle name="Normal 77 4 5" xfId="13039" xr:uid="{00000000-0005-0000-0000-0000BC4A0000}"/>
    <cellStyle name="Normal 77 4 6" xfId="14877" xr:uid="{00000000-0005-0000-0000-0000BD4A0000}"/>
    <cellStyle name="Normal 77 4 7" xfId="16632" xr:uid="{00000000-0005-0000-0000-0000BE4A0000}"/>
    <cellStyle name="Normal 77 4 8" xfId="18536" xr:uid="{00000000-0005-0000-0000-0000BF4A0000}"/>
    <cellStyle name="Normal 77 4_5h_Finance" xfId="8343" xr:uid="{00000000-0005-0000-0000-0000C04A0000}"/>
    <cellStyle name="Normal 77 5" xfId="1114" xr:uid="{00000000-0005-0000-0000-0000C14A0000}"/>
    <cellStyle name="Normal 77 5 2" xfId="1936" xr:uid="{00000000-0005-0000-0000-0000C24A0000}"/>
    <cellStyle name="Normal 77 5 2 2" xfId="3841" xr:uid="{00000000-0005-0000-0000-0000C34A0000}"/>
    <cellStyle name="Normal 77 5 2 2 2" xfId="12008" xr:uid="{00000000-0005-0000-0000-0000C44A0000}"/>
    <cellStyle name="Normal 77 5 2 2_5h_Finance" xfId="8349" xr:uid="{00000000-0005-0000-0000-0000C54A0000}"/>
    <cellStyle name="Normal 77 5 2 3" xfId="10104" xr:uid="{00000000-0005-0000-0000-0000C64A0000}"/>
    <cellStyle name="Normal 77 5 2 4" xfId="14130" xr:uid="{00000000-0005-0000-0000-0000C74A0000}"/>
    <cellStyle name="Normal 77 5 2 5" xfId="15969" xr:uid="{00000000-0005-0000-0000-0000C84A0000}"/>
    <cellStyle name="Normal 77 5 2 6" xfId="17720" xr:uid="{00000000-0005-0000-0000-0000C94A0000}"/>
    <cellStyle name="Normal 77 5 2 7" xfId="19624" xr:uid="{00000000-0005-0000-0000-0000CA4A0000}"/>
    <cellStyle name="Normal 77 5 2_5h_Finance" xfId="8348" xr:uid="{00000000-0005-0000-0000-0000CB4A0000}"/>
    <cellStyle name="Normal 77 5 3" xfId="3025" xr:uid="{00000000-0005-0000-0000-0000CC4A0000}"/>
    <cellStyle name="Normal 77 5 3 2" xfId="11192" xr:uid="{00000000-0005-0000-0000-0000CD4A0000}"/>
    <cellStyle name="Normal 77 5 3_5h_Finance" xfId="8350" xr:uid="{00000000-0005-0000-0000-0000CE4A0000}"/>
    <cellStyle name="Normal 77 5 4" xfId="9288" xr:uid="{00000000-0005-0000-0000-0000CF4A0000}"/>
    <cellStyle name="Normal 77 5 5" xfId="13311" xr:uid="{00000000-0005-0000-0000-0000D04A0000}"/>
    <cellStyle name="Normal 77 5 6" xfId="15149" xr:uid="{00000000-0005-0000-0000-0000D14A0000}"/>
    <cellStyle name="Normal 77 5 7" xfId="16904" xr:uid="{00000000-0005-0000-0000-0000D24A0000}"/>
    <cellStyle name="Normal 77 5 8" xfId="18808" xr:uid="{00000000-0005-0000-0000-0000D34A0000}"/>
    <cellStyle name="Normal 77 5_5h_Finance" xfId="8347" xr:uid="{00000000-0005-0000-0000-0000D44A0000}"/>
    <cellStyle name="Normal 77 6" xfId="1386" xr:uid="{00000000-0005-0000-0000-0000D54A0000}"/>
    <cellStyle name="Normal 77 6 2" xfId="3297" xr:uid="{00000000-0005-0000-0000-0000D64A0000}"/>
    <cellStyle name="Normal 77 6 2 2" xfId="11464" xr:uid="{00000000-0005-0000-0000-0000D74A0000}"/>
    <cellStyle name="Normal 77 6 2_5h_Finance" xfId="8352" xr:uid="{00000000-0005-0000-0000-0000D84A0000}"/>
    <cellStyle name="Normal 77 6 3" xfId="9560" xr:uid="{00000000-0005-0000-0000-0000D94A0000}"/>
    <cellStyle name="Normal 77 6 4" xfId="13583" xr:uid="{00000000-0005-0000-0000-0000DA4A0000}"/>
    <cellStyle name="Normal 77 6 5" xfId="15421" xr:uid="{00000000-0005-0000-0000-0000DB4A0000}"/>
    <cellStyle name="Normal 77 6 6" xfId="17176" xr:uid="{00000000-0005-0000-0000-0000DC4A0000}"/>
    <cellStyle name="Normal 77 6 7" xfId="19080" xr:uid="{00000000-0005-0000-0000-0000DD4A0000}"/>
    <cellStyle name="Normal 77 6_5h_Finance" xfId="8351" xr:uid="{00000000-0005-0000-0000-0000DE4A0000}"/>
    <cellStyle name="Normal 77 7" xfId="2209" xr:uid="{00000000-0005-0000-0000-0000DF4A0000}"/>
    <cellStyle name="Normal 77 7 2" xfId="4113" xr:uid="{00000000-0005-0000-0000-0000E04A0000}"/>
    <cellStyle name="Normal 77 7 2 2" xfId="12280" xr:uid="{00000000-0005-0000-0000-0000E14A0000}"/>
    <cellStyle name="Normal 77 7 2_5h_Finance" xfId="8354" xr:uid="{00000000-0005-0000-0000-0000E24A0000}"/>
    <cellStyle name="Normal 77 7 3" xfId="10376" xr:uid="{00000000-0005-0000-0000-0000E34A0000}"/>
    <cellStyle name="Normal 77 7 4" xfId="14402" xr:uid="{00000000-0005-0000-0000-0000E44A0000}"/>
    <cellStyle name="Normal 77 7 5" xfId="16242" xr:uid="{00000000-0005-0000-0000-0000E54A0000}"/>
    <cellStyle name="Normal 77 7 6" xfId="17992" xr:uid="{00000000-0005-0000-0000-0000E64A0000}"/>
    <cellStyle name="Normal 77 7 7" xfId="19896" xr:uid="{00000000-0005-0000-0000-0000E74A0000}"/>
    <cellStyle name="Normal 77 7_5h_Finance" xfId="8353" xr:uid="{00000000-0005-0000-0000-0000E84A0000}"/>
    <cellStyle name="Normal 77 8" xfId="493" xr:uid="{00000000-0005-0000-0000-0000E94A0000}"/>
    <cellStyle name="Normal 77 8 2" xfId="8744" xr:uid="{00000000-0005-0000-0000-0000EA4A0000}"/>
    <cellStyle name="Normal 77 8_5h_Finance" xfId="8355" xr:uid="{00000000-0005-0000-0000-0000EB4A0000}"/>
    <cellStyle name="Normal 77 9" xfId="2481" xr:uid="{00000000-0005-0000-0000-0000EC4A0000}"/>
    <cellStyle name="Normal 77 9 2" xfId="10648" xr:uid="{00000000-0005-0000-0000-0000ED4A0000}"/>
    <cellStyle name="Normal 77 9_5h_Finance" xfId="8356" xr:uid="{00000000-0005-0000-0000-0000EE4A0000}"/>
    <cellStyle name="Normal 77_5h_Finance" xfId="8297" xr:uid="{00000000-0005-0000-0000-0000EF4A0000}"/>
    <cellStyle name="Normal 78" xfId="83" xr:uid="{00000000-0005-0000-0000-0000F04A0000}"/>
    <cellStyle name="Normal 78 10" xfId="4386" xr:uid="{00000000-0005-0000-0000-0000F14A0000}"/>
    <cellStyle name="Normal 78 10 2" xfId="12553" xr:uid="{00000000-0005-0000-0000-0000F24A0000}"/>
    <cellStyle name="Normal 78 10_5h_Finance" xfId="8358" xr:uid="{00000000-0005-0000-0000-0000F34A0000}"/>
    <cellStyle name="Normal 78 11" xfId="8609" xr:uid="{00000000-0005-0000-0000-0000F44A0000}"/>
    <cellStyle name="Normal 78 12" xfId="12701" xr:uid="{00000000-0005-0000-0000-0000F54A0000}"/>
    <cellStyle name="Normal 78 13" xfId="12928" xr:uid="{00000000-0005-0000-0000-0000F64A0000}"/>
    <cellStyle name="Normal 78 14" xfId="14616" xr:uid="{00000000-0005-0000-0000-0000F74A0000}"/>
    <cellStyle name="Normal 78 15" xfId="18265" xr:uid="{00000000-0005-0000-0000-0000F84A0000}"/>
    <cellStyle name="Normal 78 16" xfId="355" xr:uid="{00000000-0005-0000-0000-0000F94A0000}"/>
    <cellStyle name="Normal 78 2" xfId="151" xr:uid="{00000000-0005-0000-0000-0000FA4A0000}"/>
    <cellStyle name="Normal 78 2 10" xfId="8677" xr:uid="{00000000-0005-0000-0000-0000FB4A0000}"/>
    <cellStyle name="Normal 78 2 11" xfId="12769" xr:uid="{00000000-0005-0000-0000-0000FC4A0000}"/>
    <cellStyle name="Normal 78 2 12" xfId="18333" xr:uid="{00000000-0005-0000-0000-0000FD4A0000}"/>
    <cellStyle name="Normal 78 2 13" xfId="424" xr:uid="{00000000-0005-0000-0000-0000FE4A0000}"/>
    <cellStyle name="Normal 78 2 2" xfId="287" xr:uid="{00000000-0005-0000-0000-0000FF4A0000}"/>
    <cellStyle name="Normal 78 2 2 10" xfId="16565" xr:uid="{00000000-0005-0000-0000-0000004B0000}"/>
    <cellStyle name="Normal 78 2 2 11" xfId="18469" xr:uid="{00000000-0005-0000-0000-0000014B0000}"/>
    <cellStyle name="Normal 78 2 2 12" xfId="698" xr:uid="{00000000-0005-0000-0000-0000024B0000}"/>
    <cellStyle name="Normal 78 2 2 2" xfId="1047" xr:uid="{00000000-0005-0000-0000-0000034B0000}"/>
    <cellStyle name="Normal 78 2 2 2 2" xfId="1869" xr:uid="{00000000-0005-0000-0000-0000044B0000}"/>
    <cellStyle name="Normal 78 2 2 2 2 2" xfId="3774" xr:uid="{00000000-0005-0000-0000-0000054B0000}"/>
    <cellStyle name="Normal 78 2 2 2 2 2 2" xfId="11941" xr:uid="{00000000-0005-0000-0000-0000064B0000}"/>
    <cellStyle name="Normal 78 2 2 2 2 2_5h_Finance" xfId="8363" xr:uid="{00000000-0005-0000-0000-0000074B0000}"/>
    <cellStyle name="Normal 78 2 2 2 2 3" xfId="10037" xr:uid="{00000000-0005-0000-0000-0000084B0000}"/>
    <cellStyle name="Normal 78 2 2 2 2 4" xfId="14063" xr:uid="{00000000-0005-0000-0000-0000094B0000}"/>
    <cellStyle name="Normal 78 2 2 2 2 5" xfId="15902" xr:uid="{00000000-0005-0000-0000-00000A4B0000}"/>
    <cellStyle name="Normal 78 2 2 2 2 6" xfId="17653" xr:uid="{00000000-0005-0000-0000-00000B4B0000}"/>
    <cellStyle name="Normal 78 2 2 2 2 7" xfId="19557" xr:uid="{00000000-0005-0000-0000-00000C4B0000}"/>
    <cellStyle name="Normal 78 2 2 2 2_5h_Finance" xfId="8362" xr:uid="{00000000-0005-0000-0000-00000D4B0000}"/>
    <cellStyle name="Normal 78 2 2 2 3" xfId="2958" xr:uid="{00000000-0005-0000-0000-00000E4B0000}"/>
    <cellStyle name="Normal 78 2 2 2 3 2" xfId="11125" xr:uid="{00000000-0005-0000-0000-00000F4B0000}"/>
    <cellStyle name="Normal 78 2 2 2 3_5h_Finance" xfId="8364" xr:uid="{00000000-0005-0000-0000-0000104B0000}"/>
    <cellStyle name="Normal 78 2 2 2 4" xfId="9221" xr:uid="{00000000-0005-0000-0000-0000114B0000}"/>
    <cellStyle name="Normal 78 2 2 2 5" xfId="13244" xr:uid="{00000000-0005-0000-0000-0000124B0000}"/>
    <cellStyle name="Normal 78 2 2 2 6" xfId="15082" xr:uid="{00000000-0005-0000-0000-0000134B0000}"/>
    <cellStyle name="Normal 78 2 2 2 7" xfId="16837" xr:uid="{00000000-0005-0000-0000-0000144B0000}"/>
    <cellStyle name="Normal 78 2 2 2 8" xfId="18741" xr:uid="{00000000-0005-0000-0000-0000154B0000}"/>
    <cellStyle name="Normal 78 2 2 2_5h_Finance" xfId="8361" xr:uid="{00000000-0005-0000-0000-0000164B0000}"/>
    <cellStyle name="Normal 78 2 2 3" xfId="1319" xr:uid="{00000000-0005-0000-0000-0000174B0000}"/>
    <cellStyle name="Normal 78 2 2 3 2" xfId="2141" xr:uid="{00000000-0005-0000-0000-0000184B0000}"/>
    <cellStyle name="Normal 78 2 2 3 2 2" xfId="4046" xr:uid="{00000000-0005-0000-0000-0000194B0000}"/>
    <cellStyle name="Normal 78 2 2 3 2 2 2" xfId="12213" xr:uid="{00000000-0005-0000-0000-00001A4B0000}"/>
    <cellStyle name="Normal 78 2 2 3 2 2_5h_Finance" xfId="8367" xr:uid="{00000000-0005-0000-0000-00001B4B0000}"/>
    <cellStyle name="Normal 78 2 2 3 2 3" xfId="10309" xr:uid="{00000000-0005-0000-0000-00001C4B0000}"/>
    <cellStyle name="Normal 78 2 2 3 2 4" xfId="14335" xr:uid="{00000000-0005-0000-0000-00001D4B0000}"/>
    <cellStyle name="Normal 78 2 2 3 2 5" xfId="16174" xr:uid="{00000000-0005-0000-0000-00001E4B0000}"/>
    <cellStyle name="Normal 78 2 2 3 2 6" xfId="17925" xr:uid="{00000000-0005-0000-0000-00001F4B0000}"/>
    <cellStyle name="Normal 78 2 2 3 2 7" xfId="19829" xr:uid="{00000000-0005-0000-0000-0000204B0000}"/>
    <cellStyle name="Normal 78 2 2 3 2_5h_Finance" xfId="8366" xr:uid="{00000000-0005-0000-0000-0000214B0000}"/>
    <cellStyle name="Normal 78 2 2 3 3" xfId="3230" xr:uid="{00000000-0005-0000-0000-0000224B0000}"/>
    <cellStyle name="Normal 78 2 2 3 3 2" xfId="11397" xr:uid="{00000000-0005-0000-0000-0000234B0000}"/>
    <cellStyle name="Normal 78 2 2 3 3_5h_Finance" xfId="8368" xr:uid="{00000000-0005-0000-0000-0000244B0000}"/>
    <cellStyle name="Normal 78 2 2 3 4" xfId="9493" xr:uid="{00000000-0005-0000-0000-0000254B0000}"/>
    <cellStyle name="Normal 78 2 2 3 5" xfId="13516" xr:uid="{00000000-0005-0000-0000-0000264B0000}"/>
    <cellStyle name="Normal 78 2 2 3 6" xfId="15354" xr:uid="{00000000-0005-0000-0000-0000274B0000}"/>
    <cellStyle name="Normal 78 2 2 3 7" xfId="17109" xr:uid="{00000000-0005-0000-0000-0000284B0000}"/>
    <cellStyle name="Normal 78 2 2 3 8" xfId="19013" xr:uid="{00000000-0005-0000-0000-0000294B0000}"/>
    <cellStyle name="Normal 78 2 2 3_5h_Finance" xfId="8365" xr:uid="{00000000-0005-0000-0000-00002A4B0000}"/>
    <cellStyle name="Normal 78 2 2 4" xfId="1591" xr:uid="{00000000-0005-0000-0000-00002B4B0000}"/>
    <cellStyle name="Normal 78 2 2 4 2" xfId="3502" xr:uid="{00000000-0005-0000-0000-00002C4B0000}"/>
    <cellStyle name="Normal 78 2 2 4 2 2" xfId="11669" xr:uid="{00000000-0005-0000-0000-00002D4B0000}"/>
    <cellStyle name="Normal 78 2 2 4 2_5h_Finance" xfId="8370" xr:uid="{00000000-0005-0000-0000-00002E4B0000}"/>
    <cellStyle name="Normal 78 2 2 4 3" xfId="9765" xr:uid="{00000000-0005-0000-0000-00002F4B0000}"/>
    <cellStyle name="Normal 78 2 2 4 4" xfId="13788" xr:uid="{00000000-0005-0000-0000-0000304B0000}"/>
    <cellStyle name="Normal 78 2 2 4 5" xfId="15626" xr:uid="{00000000-0005-0000-0000-0000314B0000}"/>
    <cellStyle name="Normal 78 2 2 4 6" xfId="17381" xr:uid="{00000000-0005-0000-0000-0000324B0000}"/>
    <cellStyle name="Normal 78 2 2 4 7" xfId="19285" xr:uid="{00000000-0005-0000-0000-0000334B0000}"/>
    <cellStyle name="Normal 78 2 2 4_5h_Finance" xfId="8369" xr:uid="{00000000-0005-0000-0000-0000344B0000}"/>
    <cellStyle name="Normal 78 2 2 5" xfId="2414" xr:uid="{00000000-0005-0000-0000-0000354B0000}"/>
    <cellStyle name="Normal 78 2 2 5 2" xfId="4318" xr:uid="{00000000-0005-0000-0000-0000364B0000}"/>
    <cellStyle name="Normal 78 2 2 5 2 2" xfId="12485" xr:uid="{00000000-0005-0000-0000-0000374B0000}"/>
    <cellStyle name="Normal 78 2 2 5 2_5h_Finance" xfId="8372" xr:uid="{00000000-0005-0000-0000-0000384B0000}"/>
    <cellStyle name="Normal 78 2 2 5 3" xfId="10581" xr:uid="{00000000-0005-0000-0000-0000394B0000}"/>
    <cellStyle name="Normal 78 2 2 5 4" xfId="14607" xr:uid="{00000000-0005-0000-0000-00003A4B0000}"/>
    <cellStyle name="Normal 78 2 2 5 5" xfId="16447" xr:uid="{00000000-0005-0000-0000-00003B4B0000}"/>
    <cellStyle name="Normal 78 2 2 5 6" xfId="18197" xr:uid="{00000000-0005-0000-0000-00003C4B0000}"/>
    <cellStyle name="Normal 78 2 2 5 7" xfId="20101" xr:uid="{00000000-0005-0000-0000-00003D4B0000}"/>
    <cellStyle name="Normal 78 2 2 5_5h_Finance" xfId="8371" xr:uid="{00000000-0005-0000-0000-00003E4B0000}"/>
    <cellStyle name="Normal 78 2 2 6" xfId="2686" xr:uid="{00000000-0005-0000-0000-00003F4B0000}"/>
    <cellStyle name="Normal 78 2 2 6 2" xfId="10853" xr:uid="{00000000-0005-0000-0000-0000404B0000}"/>
    <cellStyle name="Normal 78 2 2 6_5h_Finance" xfId="8373" xr:uid="{00000000-0005-0000-0000-0000414B0000}"/>
    <cellStyle name="Normal 78 2 2 7" xfId="8949" xr:uid="{00000000-0005-0000-0000-0000424B0000}"/>
    <cellStyle name="Normal 78 2 2 8" xfId="12906" xr:uid="{00000000-0005-0000-0000-0000434B0000}"/>
    <cellStyle name="Normal 78 2 2 9" xfId="14792" xr:uid="{00000000-0005-0000-0000-0000444B0000}"/>
    <cellStyle name="Normal 78 2 2_5h_Finance" xfId="8360" xr:uid="{00000000-0005-0000-0000-0000454B0000}"/>
    <cellStyle name="Normal 78 2 3" xfId="911" xr:uid="{00000000-0005-0000-0000-0000464B0000}"/>
    <cellStyle name="Normal 78 2 3 2" xfId="1733" xr:uid="{00000000-0005-0000-0000-0000474B0000}"/>
    <cellStyle name="Normal 78 2 3 2 2" xfId="3638" xr:uid="{00000000-0005-0000-0000-0000484B0000}"/>
    <cellStyle name="Normal 78 2 3 2 2 2" xfId="11805" xr:uid="{00000000-0005-0000-0000-0000494B0000}"/>
    <cellStyle name="Normal 78 2 3 2 2_5h_Finance" xfId="8376" xr:uid="{00000000-0005-0000-0000-00004A4B0000}"/>
    <cellStyle name="Normal 78 2 3 2 3" xfId="9901" xr:uid="{00000000-0005-0000-0000-00004B4B0000}"/>
    <cellStyle name="Normal 78 2 3 2 4" xfId="13927" xr:uid="{00000000-0005-0000-0000-00004C4B0000}"/>
    <cellStyle name="Normal 78 2 3 2 5" xfId="15766" xr:uid="{00000000-0005-0000-0000-00004D4B0000}"/>
    <cellStyle name="Normal 78 2 3 2 6" xfId="17517" xr:uid="{00000000-0005-0000-0000-00004E4B0000}"/>
    <cellStyle name="Normal 78 2 3 2 7" xfId="19421" xr:uid="{00000000-0005-0000-0000-00004F4B0000}"/>
    <cellStyle name="Normal 78 2 3 2_5h_Finance" xfId="8375" xr:uid="{00000000-0005-0000-0000-0000504B0000}"/>
    <cellStyle name="Normal 78 2 3 3" xfId="2822" xr:uid="{00000000-0005-0000-0000-0000514B0000}"/>
    <cellStyle name="Normal 78 2 3 3 2" xfId="10989" xr:uid="{00000000-0005-0000-0000-0000524B0000}"/>
    <cellStyle name="Normal 78 2 3 3_5h_Finance" xfId="8377" xr:uid="{00000000-0005-0000-0000-0000534B0000}"/>
    <cellStyle name="Normal 78 2 3 4" xfId="9085" xr:uid="{00000000-0005-0000-0000-0000544B0000}"/>
    <cellStyle name="Normal 78 2 3 5" xfId="13108" xr:uid="{00000000-0005-0000-0000-0000554B0000}"/>
    <cellStyle name="Normal 78 2 3 6" xfId="14946" xr:uid="{00000000-0005-0000-0000-0000564B0000}"/>
    <cellStyle name="Normal 78 2 3 7" xfId="16701" xr:uid="{00000000-0005-0000-0000-0000574B0000}"/>
    <cellStyle name="Normal 78 2 3 8" xfId="18605" xr:uid="{00000000-0005-0000-0000-0000584B0000}"/>
    <cellStyle name="Normal 78 2 3_5h_Finance" xfId="8374" xr:uid="{00000000-0005-0000-0000-0000594B0000}"/>
    <cellStyle name="Normal 78 2 4" xfId="1183" xr:uid="{00000000-0005-0000-0000-00005A4B0000}"/>
    <cellStyle name="Normal 78 2 4 2" xfId="2005" xr:uid="{00000000-0005-0000-0000-00005B4B0000}"/>
    <cellStyle name="Normal 78 2 4 2 2" xfId="3910" xr:uid="{00000000-0005-0000-0000-00005C4B0000}"/>
    <cellStyle name="Normal 78 2 4 2 2 2" xfId="12077" xr:uid="{00000000-0005-0000-0000-00005D4B0000}"/>
    <cellStyle name="Normal 78 2 4 2 2_5h_Finance" xfId="8380" xr:uid="{00000000-0005-0000-0000-00005E4B0000}"/>
    <cellStyle name="Normal 78 2 4 2 3" xfId="10173" xr:uid="{00000000-0005-0000-0000-00005F4B0000}"/>
    <cellStyle name="Normal 78 2 4 2 4" xfId="14199" xr:uid="{00000000-0005-0000-0000-0000604B0000}"/>
    <cellStyle name="Normal 78 2 4 2 5" xfId="16038" xr:uid="{00000000-0005-0000-0000-0000614B0000}"/>
    <cellStyle name="Normal 78 2 4 2 6" xfId="17789" xr:uid="{00000000-0005-0000-0000-0000624B0000}"/>
    <cellStyle name="Normal 78 2 4 2 7" xfId="19693" xr:uid="{00000000-0005-0000-0000-0000634B0000}"/>
    <cellStyle name="Normal 78 2 4 2_5h_Finance" xfId="8379" xr:uid="{00000000-0005-0000-0000-0000644B0000}"/>
    <cellStyle name="Normal 78 2 4 3" xfId="3094" xr:uid="{00000000-0005-0000-0000-0000654B0000}"/>
    <cellStyle name="Normal 78 2 4 3 2" xfId="11261" xr:uid="{00000000-0005-0000-0000-0000664B0000}"/>
    <cellStyle name="Normal 78 2 4 3_5h_Finance" xfId="8381" xr:uid="{00000000-0005-0000-0000-0000674B0000}"/>
    <cellStyle name="Normal 78 2 4 4" xfId="9357" xr:uid="{00000000-0005-0000-0000-0000684B0000}"/>
    <cellStyle name="Normal 78 2 4 5" xfId="13380" xr:uid="{00000000-0005-0000-0000-0000694B0000}"/>
    <cellStyle name="Normal 78 2 4 6" xfId="15218" xr:uid="{00000000-0005-0000-0000-00006A4B0000}"/>
    <cellStyle name="Normal 78 2 4 7" xfId="16973" xr:uid="{00000000-0005-0000-0000-00006B4B0000}"/>
    <cellStyle name="Normal 78 2 4 8" xfId="18877" xr:uid="{00000000-0005-0000-0000-00006C4B0000}"/>
    <cellStyle name="Normal 78 2 4_5h_Finance" xfId="8378" xr:uid="{00000000-0005-0000-0000-00006D4B0000}"/>
    <cellStyle name="Normal 78 2 5" xfId="1455" xr:uid="{00000000-0005-0000-0000-00006E4B0000}"/>
    <cellStyle name="Normal 78 2 5 2" xfId="3366" xr:uid="{00000000-0005-0000-0000-00006F4B0000}"/>
    <cellStyle name="Normal 78 2 5 2 2" xfId="11533" xr:uid="{00000000-0005-0000-0000-0000704B0000}"/>
    <cellStyle name="Normal 78 2 5 2_5h_Finance" xfId="8383" xr:uid="{00000000-0005-0000-0000-0000714B0000}"/>
    <cellStyle name="Normal 78 2 5 3" xfId="9629" xr:uid="{00000000-0005-0000-0000-0000724B0000}"/>
    <cellStyle name="Normal 78 2 5 4" xfId="13652" xr:uid="{00000000-0005-0000-0000-0000734B0000}"/>
    <cellStyle name="Normal 78 2 5 5" xfId="15490" xr:uid="{00000000-0005-0000-0000-0000744B0000}"/>
    <cellStyle name="Normal 78 2 5 6" xfId="17245" xr:uid="{00000000-0005-0000-0000-0000754B0000}"/>
    <cellStyle name="Normal 78 2 5 7" xfId="19149" xr:uid="{00000000-0005-0000-0000-0000764B0000}"/>
    <cellStyle name="Normal 78 2 5_5h_Finance" xfId="8382" xr:uid="{00000000-0005-0000-0000-0000774B0000}"/>
    <cellStyle name="Normal 78 2 6" xfId="2278" xr:uid="{00000000-0005-0000-0000-0000784B0000}"/>
    <cellStyle name="Normal 78 2 6 2" xfId="4182" xr:uid="{00000000-0005-0000-0000-0000794B0000}"/>
    <cellStyle name="Normal 78 2 6 2 2" xfId="12349" xr:uid="{00000000-0005-0000-0000-00007A4B0000}"/>
    <cellStyle name="Normal 78 2 6 2_5h_Finance" xfId="8385" xr:uid="{00000000-0005-0000-0000-00007B4B0000}"/>
    <cellStyle name="Normal 78 2 6 3" xfId="10445" xr:uid="{00000000-0005-0000-0000-00007C4B0000}"/>
    <cellStyle name="Normal 78 2 6 4" xfId="14471" xr:uid="{00000000-0005-0000-0000-00007D4B0000}"/>
    <cellStyle name="Normal 78 2 6 5" xfId="16311" xr:uid="{00000000-0005-0000-0000-00007E4B0000}"/>
    <cellStyle name="Normal 78 2 6 6" xfId="18061" xr:uid="{00000000-0005-0000-0000-00007F4B0000}"/>
    <cellStyle name="Normal 78 2 6 7" xfId="19965" xr:uid="{00000000-0005-0000-0000-0000804B0000}"/>
    <cellStyle name="Normal 78 2 6_5h_Finance" xfId="8384" xr:uid="{00000000-0005-0000-0000-0000814B0000}"/>
    <cellStyle name="Normal 78 2 7" xfId="562" xr:uid="{00000000-0005-0000-0000-0000824B0000}"/>
    <cellStyle name="Normal 78 2 7 2" xfId="8813" xr:uid="{00000000-0005-0000-0000-0000834B0000}"/>
    <cellStyle name="Normal 78 2 7_5h_Finance" xfId="8386" xr:uid="{00000000-0005-0000-0000-0000844B0000}"/>
    <cellStyle name="Normal 78 2 8" xfId="2550" xr:uid="{00000000-0005-0000-0000-0000854B0000}"/>
    <cellStyle name="Normal 78 2 8 2" xfId="10717" xr:uid="{00000000-0005-0000-0000-0000864B0000}"/>
    <cellStyle name="Normal 78 2 8_5h_Finance" xfId="8387" xr:uid="{00000000-0005-0000-0000-0000874B0000}"/>
    <cellStyle name="Normal 78 2 9" xfId="4454" xr:uid="{00000000-0005-0000-0000-0000884B0000}"/>
    <cellStyle name="Normal 78 2 9 2" xfId="12621" xr:uid="{00000000-0005-0000-0000-0000894B0000}"/>
    <cellStyle name="Normal 78 2 9_5h_Finance" xfId="8388" xr:uid="{00000000-0005-0000-0000-00008A4B0000}"/>
    <cellStyle name="Normal 78 2_5h_Finance" xfId="8359" xr:uid="{00000000-0005-0000-0000-00008B4B0000}"/>
    <cellStyle name="Normal 78 3" xfId="219" xr:uid="{00000000-0005-0000-0000-00008C4B0000}"/>
    <cellStyle name="Normal 78 3 10" xfId="16497" xr:uid="{00000000-0005-0000-0000-00008D4B0000}"/>
    <cellStyle name="Normal 78 3 11" xfId="18401" xr:uid="{00000000-0005-0000-0000-00008E4B0000}"/>
    <cellStyle name="Normal 78 3 12" xfId="630" xr:uid="{00000000-0005-0000-0000-00008F4B0000}"/>
    <cellStyle name="Normal 78 3 2" xfId="979" xr:uid="{00000000-0005-0000-0000-0000904B0000}"/>
    <cellStyle name="Normal 78 3 2 2" xfId="1801" xr:uid="{00000000-0005-0000-0000-0000914B0000}"/>
    <cellStyle name="Normal 78 3 2 2 2" xfId="3706" xr:uid="{00000000-0005-0000-0000-0000924B0000}"/>
    <cellStyle name="Normal 78 3 2 2 2 2" xfId="11873" xr:uid="{00000000-0005-0000-0000-0000934B0000}"/>
    <cellStyle name="Normal 78 3 2 2 2_5h_Finance" xfId="8392" xr:uid="{00000000-0005-0000-0000-0000944B0000}"/>
    <cellStyle name="Normal 78 3 2 2 3" xfId="9969" xr:uid="{00000000-0005-0000-0000-0000954B0000}"/>
    <cellStyle name="Normal 78 3 2 2 4" xfId="13995" xr:uid="{00000000-0005-0000-0000-0000964B0000}"/>
    <cellStyle name="Normal 78 3 2 2 5" xfId="15834" xr:uid="{00000000-0005-0000-0000-0000974B0000}"/>
    <cellStyle name="Normal 78 3 2 2 6" xfId="17585" xr:uid="{00000000-0005-0000-0000-0000984B0000}"/>
    <cellStyle name="Normal 78 3 2 2 7" xfId="19489" xr:uid="{00000000-0005-0000-0000-0000994B0000}"/>
    <cellStyle name="Normal 78 3 2 2_5h_Finance" xfId="8391" xr:uid="{00000000-0005-0000-0000-00009A4B0000}"/>
    <cellStyle name="Normal 78 3 2 3" xfId="2890" xr:uid="{00000000-0005-0000-0000-00009B4B0000}"/>
    <cellStyle name="Normal 78 3 2 3 2" xfId="11057" xr:uid="{00000000-0005-0000-0000-00009C4B0000}"/>
    <cellStyle name="Normal 78 3 2 3_5h_Finance" xfId="8393" xr:uid="{00000000-0005-0000-0000-00009D4B0000}"/>
    <cellStyle name="Normal 78 3 2 4" xfId="9153" xr:uid="{00000000-0005-0000-0000-00009E4B0000}"/>
    <cellStyle name="Normal 78 3 2 5" xfId="13176" xr:uid="{00000000-0005-0000-0000-00009F4B0000}"/>
    <cellStyle name="Normal 78 3 2 6" xfId="15014" xr:uid="{00000000-0005-0000-0000-0000A04B0000}"/>
    <cellStyle name="Normal 78 3 2 7" xfId="16769" xr:uid="{00000000-0005-0000-0000-0000A14B0000}"/>
    <cellStyle name="Normal 78 3 2 8" xfId="18673" xr:uid="{00000000-0005-0000-0000-0000A24B0000}"/>
    <cellStyle name="Normal 78 3 2_5h_Finance" xfId="8390" xr:uid="{00000000-0005-0000-0000-0000A34B0000}"/>
    <cellStyle name="Normal 78 3 3" xfId="1251" xr:uid="{00000000-0005-0000-0000-0000A44B0000}"/>
    <cellStyle name="Normal 78 3 3 2" xfId="2073" xr:uid="{00000000-0005-0000-0000-0000A54B0000}"/>
    <cellStyle name="Normal 78 3 3 2 2" xfId="3978" xr:uid="{00000000-0005-0000-0000-0000A64B0000}"/>
    <cellStyle name="Normal 78 3 3 2 2 2" xfId="12145" xr:uid="{00000000-0005-0000-0000-0000A74B0000}"/>
    <cellStyle name="Normal 78 3 3 2 2_5h_Finance" xfId="8396" xr:uid="{00000000-0005-0000-0000-0000A84B0000}"/>
    <cellStyle name="Normal 78 3 3 2 3" xfId="10241" xr:uid="{00000000-0005-0000-0000-0000A94B0000}"/>
    <cellStyle name="Normal 78 3 3 2 4" xfId="14267" xr:uid="{00000000-0005-0000-0000-0000AA4B0000}"/>
    <cellStyle name="Normal 78 3 3 2 5" xfId="16106" xr:uid="{00000000-0005-0000-0000-0000AB4B0000}"/>
    <cellStyle name="Normal 78 3 3 2 6" xfId="17857" xr:uid="{00000000-0005-0000-0000-0000AC4B0000}"/>
    <cellStyle name="Normal 78 3 3 2 7" xfId="19761" xr:uid="{00000000-0005-0000-0000-0000AD4B0000}"/>
    <cellStyle name="Normal 78 3 3 2_5h_Finance" xfId="8395" xr:uid="{00000000-0005-0000-0000-0000AE4B0000}"/>
    <cellStyle name="Normal 78 3 3 3" xfId="3162" xr:uid="{00000000-0005-0000-0000-0000AF4B0000}"/>
    <cellStyle name="Normal 78 3 3 3 2" xfId="11329" xr:uid="{00000000-0005-0000-0000-0000B04B0000}"/>
    <cellStyle name="Normal 78 3 3 3_5h_Finance" xfId="8397" xr:uid="{00000000-0005-0000-0000-0000B14B0000}"/>
    <cellStyle name="Normal 78 3 3 4" xfId="9425" xr:uid="{00000000-0005-0000-0000-0000B24B0000}"/>
    <cellStyle name="Normal 78 3 3 5" xfId="13448" xr:uid="{00000000-0005-0000-0000-0000B34B0000}"/>
    <cellStyle name="Normal 78 3 3 6" xfId="15286" xr:uid="{00000000-0005-0000-0000-0000B44B0000}"/>
    <cellStyle name="Normal 78 3 3 7" xfId="17041" xr:uid="{00000000-0005-0000-0000-0000B54B0000}"/>
    <cellStyle name="Normal 78 3 3 8" xfId="18945" xr:uid="{00000000-0005-0000-0000-0000B64B0000}"/>
    <cellStyle name="Normal 78 3 3_5h_Finance" xfId="8394" xr:uid="{00000000-0005-0000-0000-0000B74B0000}"/>
    <cellStyle name="Normal 78 3 4" xfId="1523" xr:uid="{00000000-0005-0000-0000-0000B84B0000}"/>
    <cellStyle name="Normal 78 3 4 2" xfId="3434" xr:uid="{00000000-0005-0000-0000-0000B94B0000}"/>
    <cellStyle name="Normal 78 3 4 2 2" xfId="11601" xr:uid="{00000000-0005-0000-0000-0000BA4B0000}"/>
    <cellStyle name="Normal 78 3 4 2_5h_Finance" xfId="8399" xr:uid="{00000000-0005-0000-0000-0000BB4B0000}"/>
    <cellStyle name="Normal 78 3 4 3" xfId="9697" xr:uid="{00000000-0005-0000-0000-0000BC4B0000}"/>
    <cellStyle name="Normal 78 3 4 4" xfId="13720" xr:uid="{00000000-0005-0000-0000-0000BD4B0000}"/>
    <cellStyle name="Normal 78 3 4 5" xfId="15558" xr:uid="{00000000-0005-0000-0000-0000BE4B0000}"/>
    <cellStyle name="Normal 78 3 4 6" xfId="17313" xr:uid="{00000000-0005-0000-0000-0000BF4B0000}"/>
    <cellStyle name="Normal 78 3 4 7" xfId="19217" xr:uid="{00000000-0005-0000-0000-0000C04B0000}"/>
    <cellStyle name="Normal 78 3 4_5h_Finance" xfId="8398" xr:uid="{00000000-0005-0000-0000-0000C14B0000}"/>
    <cellStyle name="Normal 78 3 5" xfId="2346" xr:uid="{00000000-0005-0000-0000-0000C24B0000}"/>
    <cellStyle name="Normal 78 3 5 2" xfId="4250" xr:uid="{00000000-0005-0000-0000-0000C34B0000}"/>
    <cellStyle name="Normal 78 3 5 2 2" xfId="12417" xr:uid="{00000000-0005-0000-0000-0000C44B0000}"/>
    <cellStyle name="Normal 78 3 5 2_5h_Finance" xfId="8401" xr:uid="{00000000-0005-0000-0000-0000C54B0000}"/>
    <cellStyle name="Normal 78 3 5 3" xfId="10513" xr:uid="{00000000-0005-0000-0000-0000C64B0000}"/>
    <cellStyle name="Normal 78 3 5 4" xfId="14539" xr:uid="{00000000-0005-0000-0000-0000C74B0000}"/>
    <cellStyle name="Normal 78 3 5 5" xfId="16379" xr:uid="{00000000-0005-0000-0000-0000C84B0000}"/>
    <cellStyle name="Normal 78 3 5 6" xfId="18129" xr:uid="{00000000-0005-0000-0000-0000C94B0000}"/>
    <cellStyle name="Normal 78 3 5 7" xfId="20033" xr:uid="{00000000-0005-0000-0000-0000CA4B0000}"/>
    <cellStyle name="Normal 78 3 5_5h_Finance" xfId="8400" xr:uid="{00000000-0005-0000-0000-0000CB4B0000}"/>
    <cellStyle name="Normal 78 3 6" xfId="2618" xr:uid="{00000000-0005-0000-0000-0000CC4B0000}"/>
    <cellStyle name="Normal 78 3 6 2" xfId="10785" xr:uid="{00000000-0005-0000-0000-0000CD4B0000}"/>
    <cellStyle name="Normal 78 3 6_5h_Finance" xfId="8402" xr:uid="{00000000-0005-0000-0000-0000CE4B0000}"/>
    <cellStyle name="Normal 78 3 7" xfId="8881" xr:uid="{00000000-0005-0000-0000-0000CF4B0000}"/>
    <cellStyle name="Normal 78 3 8" xfId="12838" xr:uid="{00000000-0005-0000-0000-0000D04B0000}"/>
    <cellStyle name="Normal 78 3 9" xfId="14724" xr:uid="{00000000-0005-0000-0000-0000D14B0000}"/>
    <cellStyle name="Normal 78 3_5h_Finance" xfId="8389" xr:uid="{00000000-0005-0000-0000-0000D24B0000}"/>
    <cellStyle name="Normal 78 4" xfId="843" xr:uid="{00000000-0005-0000-0000-0000D34B0000}"/>
    <cellStyle name="Normal 78 4 2" xfId="1665" xr:uid="{00000000-0005-0000-0000-0000D44B0000}"/>
    <cellStyle name="Normal 78 4 2 2" xfId="3570" xr:uid="{00000000-0005-0000-0000-0000D54B0000}"/>
    <cellStyle name="Normal 78 4 2 2 2" xfId="11737" xr:uid="{00000000-0005-0000-0000-0000D64B0000}"/>
    <cellStyle name="Normal 78 4 2 2_5h_Finance" xfId="8405" xr:uid="{00000000-0005-0000-0000-0000D74B0000}"/>
    <cellStyle name="Normal 78 4 2 3" xfId="9833" xr:uid="{00000000-0005-0000-0000-0000D84B0000}"/>
    <cellStyle name="Normal 78 4 2 4" xfId="13859" xr:uid="{00000000-0005-0000-0000-0000D94B0000}"/>
    <cellStyle name="Normal 78 4 2 5" xfId="15698" xr:uid="{00000000-0005-0000-0000-0000DA4B0000}"/>
    <cellStyle name="Normal 78 4 2 6" xfId="17449" xr:uid="{00000000-0005-0000-0000-0000DB4B0000}"/>
    <cellStyle name="Normal 78 4 2 7" xfId="19353" xr:uid="{00000000-0005-0000-0000-0000DC4B0000}"/>
    <cellStyle name="Normal 78 4 2_5h_Finance" xfId="8404" xr:uid="{00000000-0005-0000-0000-0000DD4B0000}"/>
    <cellStyle name="Normal 78 4 3" xfId="2754" xr:uid="{00000000-0005-0000-0000-0000DE4B0000}"/>
    <cellStyle name="Normal 78 4 3 2" xfId="10921" xr:uid="{00000000-0005-0000-0000-0000DF4B0000}"/>
    <cellStyle name="Normal 78 4 3_5h_Finance" xfId="8406" xr:uid="{00000000-0005-0000-0000-0000E04B0000}"/>
    <cellStyle name="Normal 78 4 4" xfId="9017" xr:uid="{00000000-0005-0000-0000-0000E14B0000}"/>
    <cellStyle name="Normal 78 4 5" xfId="13040" xr:uid="{00000000-0005-0000-0000-0000E24B0000}"/>
    <cellStyle name="Normal 78 4 6" xfId="14878" xr:uid="{00000000-0005-0000-0000-0000E34B0000}"/>
    <cellStyle name="Normal 78 4 7" xfId="16633" xr:uid="{00000000-0005-0000-0000-0000E44B0000}"/>
    <cellStyle name="Normal 78 4 8" xfId="18537" xr:uid="{00000000-0005-0000-0000-0000E54B0000}"/>
    <cellStyle name="Normal 78 4_5h_Finance" xfId="8403" xr:uid="{00000000-0005-0000-0000-0000E64B0000}"/>
    <cellStyle name="Normal 78 5" xfId="1115" xr:uid="{00000000-0005-0000-0000-0000E74B0000}"/>
    <cellStyle name="Normal 78 5 2" xfId="1937" xr:uid="{00000000-0005-0000-0000-0000E84B0000}"/>
    <cellStyle name="Normal 78 5 2 2" xfId="3842" xr:uid="{00000000-0005-0000-0000-0000E94B0000}"/>
    <cellStyle name="Normal 78 5 2 2 2" xfId="12009" xr:uid="{00000000-0005-0000-0000-0000EA4B0000}"/>
    <cellStyle name="Normal 78 5 2 2_5h_Finance" xfId="8409" xr:uid="{00000000-0005-0000-0000-0000EB4B0000}"/>
    <cellStyle name="Normal 78 5 2 3" xfId="10105" xr:uid="{00000000-0005-0000-0000-0000EC4B0000}"/>
    <cellStyle name="Normal 78 5 2 4" xfId="14131" xr:uid="{00000000-0005-0000-0000-0000ED4B0000}"/>
    <cellStyle name="Normal 78 5 2 5" xfId="15970" xr:uid="{00000000-0005-0000-0000-0000EE4B0000}"/>
    <cellStyle name="Normal 78 5 2 6" xfId="17721" xr:uid="{00000000-0005-0000-0000-0000EF4B0000}"/>
    <cellStyle name="Normal 78 5 2 7" xfId="19625" xr:uid="{00000000-0005-0000-0000-0000F04B0000}"/>
    <cellStyle name="Normal 78 5 2_5h_Finance" xfId="8408" xr:uid="{00000000-0005-0000-0000-0000F14B0000}"/>
    <cellStyle name="Normal 78 5 3" xfId="3026" xr:uid="{00000000-0005-0000-0000-0000F24B0000}"/>
    <cellStyle name="Normal 78 5 3 2" xfId="11193" xr:uid="{00000000-0005-0000-0000-0000F34B0000}"/>
    <cellStyle name="Normal 78 5 3_5h_Finance" xfId="8410" xr:uid="{00000000-0005-0000-0000-0000F44B0000}"/>
    <cellStyle name="Normal 78 5 4" xfId="9289" xr:uid="{00000000-0005-0000-0000-0000F54B0000}"/>
    <cellStyle name="Normal 78 5 5" xfId="13312" xr:uid="{00000000-0005-0000-0000-0000F64B0000}"/>
    <cellStyle name="Normal 78 5 6" xfId="15150" xr:uid="{00000000-0005-0000-0000-0000F74B0000}"/>
    <cellStyle name="Normal 78 5 7" xfId="16905" xr:uid="{00000000-0005-0000-0000-0000F84B0000}"/>
    <cellStyle name="Normal 78 5 8" xfId="18809" xr:uid="{00000000-0005-0000-0000-0000F94B0000}"/>
    <cellStyle name="Normal 78 5_5h_Finance" xfId="8407" xr:uid="{00000000-0005-0000-0000-0000FA4B0000}"/>
    <cellStyle name="Normal 78 6" xfId="1387" xr:uid="{00000000-0005-0000-0000-0000FB4B0000}"/>
    <cellStyle name="Normal 78 6 2" xfId="3298" xr:uid="{00000000-0005-0000-0000-0000FC4B0000}"/>
    <cellStyle name="Normal 78 6 2 2" xfId="11465" xr:uid="{00000000-0005-0000-0000-0000FD4B0000}"/>
    <cellStyle name="Normal 78 6 2_5h_Finance" xfId="8412" xr:uid="{00000000-0005-0000-0000-0000FE4B0000}"/>
    <cellStyle name="Normal 78 6 3" xfId="9561" xr:uid="{00000000-0005-0000-0000-0000FF4B0000}"/>
    <cellStyle name="Normal 78 6 4" xfId="13584" xr:uid="{00000000-0005-0000-0000-0000004C0000}"/>
    <cellStyle name="Normal 78 6 5" xfId="15422" xr:uid="{00000000-0005-0000-0000-0000014C0000}"/>
    <cellStyle name="Normal 78 6 6" xfId="17177" xr:uid="{00000000-0005-0000-0000-0000024C0000}"/>
    <cellStyle name="Normal 78 6 7" xfId="19081" xr:uid="{00000000-0005-0000-0000-0000034C0000}"/>
    <cellStyle name="Normal 78 6_5h_Finance" xfId="8411" xr:uid="{00000000-0005-0000-0000-0000044C0000}"/>
    <cellStyle name="Normal 78 7" xfId="2210" xr:uid="{00000000-0005-0000-0000-0000054C0000}"/>
    <cellStyle name="Normal 78 7 2" xfId="4114" xr:uid="{00000000-0005-0000-0000-0000064C0000}"/>
    <cellStyle name="Normal 78 7 2 2" xfId="12281" xr:uid="{00000000-0005-0000-0000-0000074C0000}"/>
    <cellStyle name="Normal 78 7 2_5h_Finance" xfId="8414" xr:uid="{00000000-0005-0000-0000-0000084C0000}"/>
    <cellStyle name="Normal 78 7 3" xfId="10377" xr:uid="{00000000-0005-0000-0000-0000094C0000}"/>
    <cellStyle name="Normal 78 7 4" xfId="14403" xr:uid="{00000000-0005-0000-0000-00000A4C0000}"/>
    <cellStyle name="Normal 78 7 5" xfId="16243" xr:uid="{00000000-0005-0000-0000-00000B4C0000}"/>
    <cellStyle name="Normal 78 7 6" xfId="17993" xr:uid="{00000000-0005-0000-0000-00000C4C0000}"/>
    <cellStyle name="Normal 78 7 7" xfId="19897" xr:uid="{00000000-0005-0000-0000-00000D4C0000}"/>
    <cellStyle name="Normal 78 7_5h_Finance" xfId="8413" xr:uid="{00000000-0005-0000-0000-00000E4C0000}"/>
    <cellStyle name="Normal 78 8" xfId="494" xr:uid="{00000000-0005-0000-0000-00000F4C0000}"/>
    <cellStyle name="Normal 78 8 2" xfId="8745" xr:uid="{00000000-0005-0000-0000-0000104C0000}"/>
    <cellStyle name="Normal 78 8_5h_Finance" xfId="8415" xr:uid="{00000000-0005-0000-0000-0000114C0000}"/>
    <cellStyle name="Normal 78 9" xfId="2482" xr:uid="{00000000-0005-0000-0000-0000124C0000}"/>
    <cellStyle name="Normal 78 9 2" xfId="10649" xr:uid="{00000000-0005-0000-0000-0000134C0000}"/>
    <cellStyle name="Normal 78 9_5h_Finance" xfId="8416" xr:uid="{00000000-0005-0000-0000-0000144C0000}"/>
    <cellStyle name="Normal 78_5h_Finance" xfId="8357" xr:uid="{00000000-0005-0000-0000-0000154C0000}"/>
    <cellStyle name="Normal 79" xfId="84" xr:uid="{00000000-0005-0000-0000-0000164C0000}"/>
    <cellStyle name="Normal 79 10" xfId="4387" xr:uid="{00000000-0005-0000-0000-0000174C0000}"/>
    <cellStyle name="Normal 79 10 2" xfId="12554" xr:uid="{00000000-0005-0000-0000-0000184C0000}"/>
    <cellStyle name="Normal 79 10_5h_Finance" xfId="8418" xr:uid="{00000000-0005-0000-0000-0000194C0000}"/>
    <cellStyle name="Normal 79 11" xfId="8610" xr:uid="{00000000-0005-0000-0000-00001A4C0000}"/>
    <cellStyle name="Normal 79 12" xfId="12702" xr:uid="{00000000-0005-0000-0000-00001B4C0000}"/>
    <cellStyle name="Normal 79 13" xfId="12927" xr:uid="{00000000-0005-0000-0000-00001C4C0000}"/>
    <cellStyle name="Normal 79 14" xfId="14611" xr:uid="{00000000-0005-0000-0000-00001D4C0000}"/>
    <cellStyle name="Normal 79 15" xfId="18266" xr:uid="{00000000-0005-0000-0000-00001E4C0000}"/>
    <cellStyle name="Normal 79 16" xfId="356" xr:uid="{00000000-0005-0000-0000-00001F4C0000}"/>
    <cellStyle name="Normal 79 2" xfId="152" xr:uid="{00000000-0005-0000-0000-0000204C0000}"/>
    <cellStyle name="Normal 79 2 10" xfId="8678" xr:uid="{00000000-0005-0000-0000-0000214C0000}"/>
    <cellStyle name="Normal 79 2 11" xfId="12770" xr:uid="{00000000-0005-0000-0000-0000224C0000}"/>
    <cellStyle name="Normal 79 2 12" xfId="18334" xr:uid="{00000000-0005-0000-0000-0000234C0000}"/>
    <cellStyle name="Normal 79 2 13" xfId="425" xr:uid="{00000000-0005-0000-0000-0000244C0000}"/>
    <cellStyle name="Normal 79 2 2" xfId="288" xr:uid="{00000000-0005-0000-0000-0000254C0000}"/>
    <cellStyle name="Normal 79 2 2 10" xfId="16566" xr:uid="{00000000-0005-0000-0000-0000264C0000}"/>
    <cellStyle name="Normal 79 2 2 11" xfId="18470" xr:uid="{00000000-0005-0000-0000-0000274C0000}"/>
    <cellStyle name="Normal 79 2 2 12" xfId="699" xr:uid="{00000000-0005-0000-0000-0000284C0000}"/>
    <cellStyle name="Normal 79 2 2 2" xfId="1048" xr:uid="{00000000-0005-0000-0000-0000294C0000}"/>
    <cellStyle name="Normal 79 2 2 2 2" xfId="1870" xr:uid="{00000000-0005-0000-0000-00002A4C0000}"/>
    <cellStyle name="Normal 79 2 2 2 2 2" xfId="3775" xr:uid="{00000000-0005-0000-0000-00002B4C0000}"/>
    <cellStyle name="Normal 79 2 2 2 2 2 2" xfId="11942" xr:uid="{00000000-0005-0000-0000-00002C4C0000}"/>
    <cellStyle name="Normal 79 2 2 2 2 2_5h_Finance" xfId="8423" xr:uid="{00000000-0005-0000-0000-00002D4C0000}"/>
    <cellStyle name="Normal 79 2 2 2 2 3" xfId="10038" xr:uid="{00000000-0005-0000-0000-00002E4C0000}"/>
    <cellStyle name="Normal 79 2 2 2 2 4" xfId="14064" xr:uid="{00000000-0005-0000-0000-00002F4C0000}"/>
    <cellStyle name="Normal 79 2 2 2 2 5" xfId="15903" xr:uid="{00000000-0005-0000-0000-0000304C0000}"/>
    <cellStyle name="Normal 79 2 2 2 2 6" xfId="17654" xr:uid="{00000000-0005-0000-0000-0000314C0000}"/>
    <cellStyle name="Normal 79 2 2 2 2 7" xfId="19558" xr:uid="{00000000-0005-0000-0000-0000324C0000}"/>
    <cellStyle name="Normal 79 2 2 2 2_5h_Finance" xfId="8422" xr:uid="{00000000-0005-0000-0000-0000334C0000}"/>
    <cellStyle name="Normal 79 2 2 2 3" xfId="2959" xr:uid="{00000000-0005-0000-0000-0000344C0000}"/>
    <cellStyle name="Normal 79 2 2 2 3 2" xfId="11126" xr:uid="{00000000-0005-0000-0000-0000354C0000}"/>
    <cellStyle name="Normal 79 2 2 2 3_5h_Finance" xfId="8424" xr:uid="{00000000-0005-0000-0000-0000364C0000}"/>
    <cellStyle name="Normal 79 2 2 2 4" xfId="9222" xr:uid="{00000000-0005-0000-0000-0000374C0000}"/>
    <cellStyle name="Normal 79 2 2 2 5" xfId="13245" xr:uid="{00000000-0005-0000-0000-0000384C0000}"/>
    <cellStyle name="Normal 79 2 2 2 6" xfId="15083" xr:uid="{00000000-0005-0000-0000-0000394C0000}"/>
    <cellStyle name="Normal 79 2 2 2 7" xfId="16838" xr:uid="{00000000-0005-0000-0000-00003A4C0000}"/>
    <cellStyle name="Normal 79 2 2 2 8" xfId="18742" xr:uid="{00000000-0005-0000-0000-00003B4C0000}"/>
    <cellStyle name="Normal 79 2 2 2_5h_Finance" xfId="8421" xr:uid="{00000000-0005-0000-0000-00003C4C0000}"/>
    <cellStyle name="Normal 79 2 2 3" xfId="1320" xr:uid="{00000000-0005-0000-0000-00003D4C0000}"/>
    <cellStyle name="Normal 79 2 2 3 2" xfId="2142" xr:uid="{00000000-0005-0000-0000-00003E4C0000}"/>
    <cellStyle name="Normal 79 2 2 3 2 2" xfId="4047" xr:uid="{00000000-0005-0000-0000-00003F4C0000}"/>
    <cellStyle name="Normal 79 2 2 3 2 2 2" xfId="12214" xr:uid="{00000000-0005-0000-0000-0000404C0000}"/>
    <cellStyle name="Normal 79 2 2 3 2 2_5h_Finance" xfId="8427" xr:uid="{00000000-0005-0000-0000-0000414C0000}"/>
    <cellStyle name="Normal 79 2 2 3 2 3" xfId="10310" xr:uid="{00000000-0005-0000-0000-0000424C0000}"/>
    <cellStyle name="Normal 79 2 2 3 2 4" xfId="14336" xr:uid="{00000000-0005-0000-0000-0000434C0000}"/>
    <cellStyle name="Normal 79 2 2 3 2 5" xfId="16175" xr:uid="{00000000-0005-0000-0000-0000444C0000}"/>
    <cellStyle name="Normal 79 2 2 3 2 6" xfId="17926" xr:uid="{00000000-0005-0000-0000-0000454C0000}"/>
    <cellStyle name="Normal 79 2 2 3 2 7" xfId="19830" xr:uid="{00000000-0005-0000-0000-0000464C0000}"/>
    <cellStyle name="Normal 79 2 2 3 2_5h_Finance" xfId="8426" xr:uid="{00000000-0005-0000-0000-0000474C0000}"/>
    <cellStyle name="Normal 79 2 2 3 3" xfId="3231" xr:uid="{00000000-0005-0000-0000-0000484C0000}"/>
    <cellStyle name="Normal 79 2 2 3 3 2" xfId="11398" xr:uid="{00000000-0005-0000-0000-0000494C0000}"/>
    <cellStyle name="Normal 79 2 2 3 3_5h_Finance" xfId="8428" xr:uid="{00000000-0005-0000-0000-00004A4C0000}"/>
    <cellStyle name="Normal 79 2 2 3 4" xfId="9494" xr:uid="{00000000-0005-0000-0000-00004B4C0000}"/>
    <cellStyle name="Normal 79 2 2 3 5" xfId="13517" xr:uid="{00000000-0005-0000-0000-00004C4C0000}"/>
    <cellStyle name="Normal 79 2 2 3 6" xfId="15355" xr:uid="{00000000-0005-0000-0000-00004D4C0000}"/>
    <cellStyle name="Normal 79 2 2 3 7" xfId="17110" xr:uid="{00000000-0005-0000-0000-00004E4C0000}"/>
    <cellStyle name="Normal 79 2 2 3 8" xfId="19014" xr:uid="{00000000-0005-0000-0000-00004F4C0000}"/>
    <cellStyle name="Normal 79 2 2 3_5h_Finance" xfId="8425" xr:uid="{00000000-0005-0000-0000-0000504C0000}"/>
    <cellStyle name="Normal 79 2 2 4" xfId="1592" xr:uid="{00000000-0005-0000-0000-0000514C0000}"/>
    <cellStyle name="Normal 79 2 2 4 2" xfId="3503" xr:uid="{00000000-0005-0000-0000-0000524C0000}"/>
    <cellStyle name="Normal 79 2 2 4 2 2" xfId="11670" xr:uid="{00000000-0005-0000-0000-0000534C0000}"/>
    <cellStyle name="Normal 79 2 2 4 2_5h_Finance" xfId="8430" xr:uid="{00000000-0005-0000-0000-0000544C0000}"/>
    <cellStyle name="Normal 79 2 2 4 3" xfId="9766" xr:uid="{00000000-0005-0000-0000-0000554C0000}"/>
    <cellStyle name="Normal 79 2 2 4 4" xfId="13789" xr:uid="{00000000-0005-0000-0000-0000564C0000}"/>
    <cellStyle name="Normal 79 2 2 4 5" xfId="15627" xr:uid="{00000000-0005-0000-0000-0000574C0000}"/>
    <cellStyle name="Normal 79 2 2 4 6" xfId="17382" xr:uid="{00000000-0005-0000-0000-0000584C0000}"/>
    <cellStyle name="Normal 79 2 2 4 7" xfId="19286" xr:uid="{00000000-0005-0000-0000-0000594C0000}"/>
    <cellStyle name="Normal 79 2 2 4_5h_Finance" xfId="8429" xr:uid="{00000000-0005-0000-0000-00005A4C0000}"/>
    <cellStyle name="Normal 79 2 2 5" xfId="2415" xr:uid="{00000000-0005-0000-0000-00005B4C0000}"/>
    <cellStyle name="Normal 79 2 2 5 2" xfId="4319" xr:uid="{00000000-0005-0000-0000-00005C4C0000}"/>
    <cellStyle name="Normal 79 2 2 5 2 2" xfId="12486" xr:uid="{00000000-0005-0000-0000-00005D4C0000}"/>
    <cellStyle name="Normal 79 2 2 5 2_5h_Finance" xfId="8432" xr:uid="{00000000-0005-0000-0000-00005E4C0000}"/>
    <cellStyle name="Normal 79 2 2 5 3" xfId="10582" xr:uid="{00000000-0005-0000-0000-00005F4C0000}"/>
    <cellStyle name="Normal 79 2 2 5 4" xfId="14608" xr:uid="{00000000-0005-0000-0000-0000604C0000}"/>
    <cellStyle name="Normal 79 2 2 5 5" xfId="16448" xr:uid="{00000000-0005-0000-0000-0000614C0000}"/>
    <cellStyle name="Normal 79 2 2 5 6" xfId="18198" xr:uid="{00000000-0005-0000-0000-0000624C0000}"/>
    <cellStyle name="Normal 79 2 2 5 7" xfId="20102" xr:uid="{00000000-0005-0000-0000-0000634C0000}"/>
    <cellStyle name="Normal 79 2 2 5_5h_Finance" xfId="8431" xr:uid="{00000000-0005-0000-0000-0000644C0000}"/>
    <cellStyle name="Normal 79 2 2 6" xfId="2687" xr:uid="{00000000-0005-0000-0000-0000654C0000}"/>
    <cellStyle name="Normal 79 2 2 6 2" xfId="10854" xr:uid="{00000000-0005-0000-0000-0000664C0000}"/>
    <cellStyle name="Normal 79 2 2 6_5h_Finance" xfId="8433" xr:uid="{00000000-0005-0000-0000-0000674C0000}"/>
    <cellStyle name="Normal 79 2 2 7" xfId="8950" xr:uid="{00000000-0005-0000-0000-0000684C0000}"/>
    <cellStyle name="Normal 79 2 2 8" xfId="12907" xr:uid="{00000000-0005-0000-0000-0000694C0000}"/>
    <cellStyle name="Normal 79 2 2 9" xfId="14793" xr:uid="{00000000-0005-0000-0000-00006A4C0000}"/>
    <cellStyle name="Normal 79 2 2_5h_Finance" xfId="8420" xr:uid="{00000000-0005-0000-0000-00006B4C0000}"/>
    <cellStyle name="Normal 79 2 3" xfId="912" xr:uid="{00000000-0005-0000-0000-00006C4C0000}"/>
    <cellStyle name="Normal 79 2 3 2" xfId="1734" xr:uid="{00000000-0005-0000-0000-00006D4C0000}"/>
    <cellStyle name="Normal 79 2 3 2 2" xfId="3639" xr:uid="{00000000-0005-0000-0000-00006E4C0000}"/>
    <cellStyle name="Normal 79 2 3 2 2 2" xfId="11806" xr:uid="{00000000-0005-0000-0000-00006F4C0000}"/>
    <cellStyle name="Normal 79 2 3 2 2_5h_Finance" xfId="8436" xr:uid="{00000000-0005-0000-0000-0000704C0000}"/>
    <cellStyle name="Normal 79 2 3 2 3" xfId="9902" xr:uid="{00000000-0005-0000-0000-0000714C0000}"/>
    <cellStyle name="Normal 79 2 3 2 4" xfId="13928" xr:uid="{00000000-0005-0000-0000-0000724C0000}"/>
    <cellStyle name="Normal 79 2 3 2 5" xfId="15767" xr:uid="{00000000-0005-0000-0000-0000734C0000}"/>
    <cellStyle name="Normal 79 2 3 2 6" xfId="17518" xr:uid="{00000000-0005-0000-0000-0000744C0000}"/>
    <cellStyle name="Normal 79 2 3 2 7" xfId="19422" xr:uid="{00000000-0005-0000-0000-0000754C0000}"/>
    <cellStyle name="Normal 79 2 3 2_5h_Finance" xfId="8435" xr:uid="{00000000-0005-0000-0000-0000764C0000}"/>
    <cellStyle name="Normal 79 2 3 3" xfId="2823" xr:uid="{00000000-0005-0000-0000-0000774C0000}"/>
    <cellStyle name="Normal 79 2 3 3 2" xfId="10990" xr:uid="{00000000-0005-0000-0000-0000784C0000}"/>
    <cellStyle name="Normal 79 2 3 3_5h_Finance" xfId="8437" xr:uid="{00000000-0005-0000-0000-0000794C0000}"/>
    <cellStyle name="Normal 79 2 3 4" xfId="9086" xr:uid="{00000000-0005-0000-0000-00007A4C0000}"/>
    <cellStyle name="Normal 79 2 3 5" xfId="13109" xr:uid="{00000000-0005-0000-0000-00007B4C0000}"/>
    <cellStyle name="Normal 79 2 3 6" xfId="14947" xr:uid="{00000000-0005-0000-0000-00007C4C0000}"/>
    <cellStyle name="Normal 79 2 3 7" xfId="16702" xr:uid="{00000000-0005-0000-0000-00007D4C0000}"/>
    <cellStyle name="Normal 79 2 3 8" xfId="18606" xr:uid="{00000000-0005-0000-0000-00007E4C0000}"/>
    <cellStyle name="Normal 79 2 3_5h_Finance" xfId="8434" xr:uid="{00000000-0005-0000-0000-00007F4C0000}"/>
    <cellStyle name="Normal 79 2 4" xfId="1184" xr:uid="{00000000-0005-0000-0000-0000804C0000}"/>
    <cellStyle name="Normal 79 2 4 2" xfId="2006" xr:uid="{00000000-0005-0000-0000-0000814C0000}"/>
    <cellStyle name="Normal 79 2 4 2 2" xfId="3911" xr:uid="{00000000-0005-0000-0000-0000824C0000}"/>
    <cellStyle name="Normal 79 2 4 2 2 2" xfId="12078" xr:uid="{00000000-0005-0000-0000-0000834C0000}"/>
    <cellStyle name="Normal 79 2 4 2 2_5h_Finance" xfId="8440" xr:uid="{00000000-0005-0000-0000-0000844C0000}"/>
    <cellStyle name="Normal 79 2 4 2 3" xfId="10174" xr:uid="{00000000-0005-0000-0000-0000854C0000}"/>
    <cellStyle name="Normal 79 2 4 2 4" xfId="14200" xr:uid="{00000000-0005-0000-0000-0000864C0000}"/>
    <cellStyle name="Normal 79 2 4 2 5" xfId="16039" xr:uid="{00000000-0005-0000-0000-0000874C0000}"/>
    <cellStyle name="Normal 79 2 4 2 6" xfId="17790" xr:uid="{00000000-0005-0000-0000-0000884C0000}"/>
    <cellStyle name="Normal 79 2 4 2 7" xfId="19694" xr:uid="{00000000-0005-0000-0000-0000894C0000}"/>
    <cellStyle name="Normal 79 2 4 2_5h_Finance" xfId="8439" xr:uid="{00000000-0005-0000-0000-00008A4C0000}"/>
    <cellStyle name="Normal 79 2 4 3" xfId="3095" xr:uid="{00000000-0005-0000-0000-00008B4C0000}"/>
    <cellStyle name="Normal 79 2 4 3 2" xfId="11262" xr:uid="{00000000-0005-0000-0000-00008C4C0000}"/>
    <cellStyle name="Normal 79 2 4 3_5h_Finance" xfId="8441" xr:uid="{00000000-0005-0000-0000-00008D4C0000}"/>
    <cellStyle name="Normal 79 2 4 4" xfId="9358" xr:uid="{00000000-0005-0000-0000-00008E4C0000}"/>
    <cellStyle name="Normal 79 2 4 5" xfId="13381" xr:uid="{00000000-0005-0000-0000-00008F4C0000}"/>
    <cellStyle name="Normal 79 2 4 6" xfId="15219" xr:uid="{00000000-0005-0000-0000-0000904C0000}"/>
    <cellStyle name="Normal 79 2 4 7" xfId="16974" xr:uid="{00000000-0005-0000-0000-0000914C0000}"/>
    <cellStyle name="Normal 79 2 4 8" xfId="18878" xr:uid="{00000000-0005-0000-0000-0000924C0000}"/>
    <cellStyle name="Normal 79 2 4_5h_Finance" xfId="8438" xr:uid="{00000000-0005-0000-0000-0000934C0000}"/>
    <cellStyle name="Normal 79 2 5" xfId="1456" xr:uid="{00000000-0005-0000-0000-0000944C0000}"/>
    <cellStyle name="Normal 79 2 5 2" xfId="3367" xr:uid="{00000000-0005-0000-0000-0000954C0000}"/>
    <cellStyle name="Normal 79 2 5 2 2" xfId="11534" xr:uid="{00000000-0005-0000-0000-0000964C0000}"/>
    <cellStyle name="Normal 79 2 5 2_5h_Finance" xfId="8443" xr:uid="{00000000-0005-0000-0000-0000974C0000}"/>
    <cellStyle name="Normal 79 2 5 3" xfId="9630" xr:uid="{00000000-0005-0000-0000-0000984C0000}"/>
    <cellStyle name="Normal 79 2 5 4" xfId="13653" xr:uid="{00000000-0005-0000-0000-0000994C0000}"/>
    <cellStyle name="Normal 79 2 5 5" xfId="15491" xr:uid="{00000000-0005-0000-0000-00009A4C0000}"/>
    <cellStyle name="Normal 79 2 5 6" xfId="17246" xr:uid="{00000000-0005-0000-0000-00009B4C0000}"/>
    <cellStyle name="Normal 79 2 5 7" xfId="19150" xr:uid="{00000000-0005-0000-0000-00009C4C0000}"/>
    <cellStyle name="Normal 79 2 5_5h_Finance" xfId="8442" xr:uid="{00000000-0005-0000-0000-00009D4C0000}"/>
    <cellStyle name="Normal 79 2 6" xfId="2279" xr:uid="{00000000-0005-0000-0000-00009E4C0000}"/>
    <cellStyle name="Normal 79 2 6 2" xfId="4183" xr:uid="{00000000-0005-0000-0000-00009F4C0000}"/>
    <cellStyle name="Normal 79 2 6 2 2" xfId="12350" xr:uid="{00000000-0005-0000-0000-0000A04C0000}"/>
    <cellStyle name="Normal 79 2 6 2_5h_Finance" xfId="8445" xr:uid="{00000000-0005-0000-0000-0000A14C0000}"/>
    <cellStyle name="Normal 79 2 6 3" xfId="10446" xr:uid="{00000000-0005-0000-0000-0000A24C0000}"/>
    <cellStyle name="Normal 79 2 6 4" xfId="14472" xr:uid="{00000000-0005-0000-0000-0000A34C0000}"/>
    <cellStyle name="Normal 79 2 6 5" xfId="16312" xr:uid="{00000000-0005-0000-0000-0000A44C0000}"/>
    <cellStyle name="Normal 79 2 6 6" xfId="18062" xr:uid="{00000000-0005-0000-0000-0000A54C0000}"/>
    <cellStyle name="Normal 79 2 6 7" xfId="19966" xr:uid="{00000000-0005-0000-0000-0000A64C0000}"/>
    <cellStyle name="Normal 79 2 6_5h_Finance" xfId="8444" xr:uid="{00000000-0005-0000-0000-0000A74C0000}"/>
    <cellStyle name="Normal 79 2 7" xfId="563" xr:uid="{00000000-0005-0000-0000-0000A84C0000}"/>
    <cellStyle name="Normal 79 2 7 2" xfId="8814" xr:uid="{00000000-0005-0000-0000-0000A94C0000}"/>
    <cellStyle name="Normal 79 2 7_5h_Finance" xfId="8446" xr:uid="{00000000-0005-0000-0000-0000AA4C0000}"/>
    <cellStyle name="Normal 79 2 8" xfId="2551" xr:uid="{00000000-0005-0000-0000-0000AB4C0000}"/>
    <cellStyle name="Normal 79 2 8 2" xfId="10718" xr:uid="{00000000-0005-0000-0000-0000AC4C0000}"/>
    <cellStyle name="Normal 79 2 8_5h_Finance" xfId="8447" xr:uid="{00000000-0005-0000-0000-0000AD4C0000}"/>
    <cellStyle name="Normal 79 2 9" xfId="4455" xr:uid="{00000000-0005-0000-0000-0000AE4C0000}"/>
    <cellStyle name="Normal 79 2 9 2" xfId="12622" xr:uid="{00000000-0005-0000-0000-0000AF4C0000}"/>
    <cellStyle name="Normal 79 2 9_5h_Finance" xfId="8448" xr:uid="{00000000-0005-0000-0000-0000B04C0000}"/>
    <cellStyle name="Normal 79 2_5h_Finance" xfId="8419" xr:uid="{00000000-0005-0000-0000-0000B14C0000}"/>
    <cellStyle name="Normal 79 3" xfId="220" xr:uid="{00000000-0005-0000-0000-0000B24C0000}"/>
    <cellStyle name="Normal 79 3 10" xfId="16498" xr:uid="{00000000-0005-0000-0000-0000B34C0000}"/>
    <cellStyle name="Normal 79 3 11" xfId="18402" xr:uid="{00000000-0005-0000-0000-0000B44C0000}"/>
    <cellStyle name="Normal 79 3 12" xfId="631" xr:uid="{00000000-0005-0000-0000-0000B54C0000}"/>
    <cellStyle name="Normal 79 3 2" xfId="980" xr:uid="{00000000-0005-0000-0000-0000B64C0000}"/>
    <cellStyle name="Normal 79 3 2 2" xfId="1802" xr:uid="{00000000-0005-0000-0000-0000B74C0000}"/>
    <cellStyle name="Normal 79 3 2 2 2" xfId="3707" xr:uid="{00000000-0005-0000-0000-0000B84C0000}"/>
    <cellStyle name="Normal 79 3 2 2 2 2" xfId="11874" xr:uid="{00000000-0005-0000-0000-0000B94C0000}"/>
    <cellStyle name="Normal 79 3 2 2 2_5h_Finance" xfId="8452" xr:uid="{00000000-0005-0000-0000-0000BA4C0000}"/>
    <cellStyle name="Normal 79 3 2 2 3" xfId="9970" xr:uid="{00000000-0005-0000-0000-0000BB4C0000}"/>
    <cellStyle name="Normal 79 3 2 2 4" xfId="13996" xr:uid="{00000000-0005-0000-0000-0000BC4C0000}"/>
    <cellStyle name="Normal 79 3 2 2 5" xfId="15835" xr:uid="{00000000-0005-0000-0000-0000BD4C0000}"/>
    <cellStyle name="Normal 79 3 2 2 6" xfId="17586" xr:uid="{00000000-0005-0000-0000-0000BE4C0000}"/>
    <cellStyle name="Normal 79 3 2 2 7" xfId="19490" xr:uid="{00000000-0005-0000-0000-0000BF4C0000}"/>
    <cellStyle name="Normal 79 3 2 2_5h_Finance" xfId="8451" xr:uid="{00000000-0005-0000-0000-0000C04C0000}"/>
    <cellStyle name="Normal 79 3 2 3" xfId="2891" xr:uid="{00000000-0005-0000-0000-0000C14C0000}"/>
    <cellStyle name="Normal 79 3 2 3 2" xfId="11058" xr:uid="{00000000-0005-0000-0000-0000C24C0000}"/>
    <cellStyle name="Normal 79 3 2 3_5h_Finance" xfId="8453" xr:uid="{00000000-0005-0000-0000-0000C34C0000}"/>
    <cellStyle name="Normal 79 3 2 4" xfId="9154" xr:uid="{00000000-0005-0000-0000-0000C44C0000}"/>
    <cellStyle name="Normal 79 3 2 5" xfId="13177" xr:uid="{00000000-0005-0000-0000-0000C54C0000}"/>
    <cellStyle name="Normal 79 3 2 6" xfId="15015" xr:uid="{00000000-0005-0000-0000-0000C64C0000}"/>
    <cellStyle name="Normal 79 3 2 7" xfId="16770" xr:uid="{00000000-0005-0000-0000-0000C74C0000}"/>
    <cellStyle name="Normal 79 3 2 8" xfId="18674" xr:uid="{00000000-0005-0000-0000-0000C84C0000}"/>
    <cellStyle name="Normal 79 3 2_5h_Finance" xfId="8450" xr:uid="{00000000-0005-0000-0000-0000C94C0000}"/>
    <cellStyle name="Normal 79 3 3" xfId="1252" xr:uid="{00000000-0005-0000-0000-0000CA4C0000}"/>
    <cellStyle name="Normal 79 3 3 2" xfId="2074" xr:uid="{00000000-0005-0000-0000-0000CB4C0000}"/>
    <cellStyle name="Normal 79 3 3 2 2" xfId="3979" xr:uid="{00000000-0005-0000-0000-0000CC4C0000}"/>
    <cellStyle name="Normal 79 3 3 2 2 2" xfId="12146" xr:uid="{00000000-0005-0000-0000-0000CD4C0000}"/>
    <cellStyle name="Normal 79 3 3 2 2_5h_Finance" xfId="8456" xr:uid="{00000000-0005-0000-0000-0000CE4C0000}"/>
    <cellStyle name="Normal 79 3 3 2 3" xfId="10242" xr:uid="{00000000-0005-0000-0000-0000CF4C0000}"/>
    <cellStyle name="Normal 79 3 3 2 4" xfId="14268" xr:uid="{00000000-0005-0000-0000-0000D04C0000}"/>
    <cellStyle name="Normal 79 3 3 2 5" xfId="16107" xr:uid="{00000000-0005-0000-0000-0000D14C0000}"/>
    <cellStyle name="Normal 79 3 3 2 6" xfId="17858" xr:uid="{00000000-0005-0000-0000-0000D24C0000}"/>
    <cellStyle name="Normal 79 3 3 2 7" xfId="19762" xr:uid="{00000000-0005-0000-0000-0000D34C0000}"/>
    <cellStyle name="Normal 79 3 3 2_5h_Finance" xfId="8455" xr:uid="{00000000-0005-0000-0000-0000D44C0000}"/>
    <cellStyle name="Normal 79 3 3 3" xfId="3163" xr:uid="{00000000-0005-0000-0000-0000D54C0000}"/>
    <cellStyle name="Normal 79 3 3 3 2" xfId="11330" xr:uid="{00000000-0005-0000-0000-0000D64C0000}"/>
    <cellStyle name="Normal 79 3 3 3_5h_Finance" xfId="8457" xr:uid="{00000000-0005-0000-0000-0000D74C0000}"/>
    <cellStyle name="Normal 79 3 3 4" xfId="9426" xr:uid="{00000000-0005-0000-0000-0000D84C0000}"/>
    <cellStyle name="Normal 79 3 3 5" xfId="13449" xr:uid="{00000000-0005-0000-0000-0000D94C0000}"/>
    <cellStyle name="Normal 79 3 3 6" xfId="15287" xr:uid="{00000000-0005-0000-0000-0000DA4C0000}"/>
    <cellStyle name="Normal 79 3 3 7" xfId="17042" xr:uid="{00000000-0005-0000-0000-0000DB4C0000}"/>
    <cellStyle name="Normal 79 3 3 8" xfId="18946" xr:uid="{00000000-0005-0000-0000-0000DC4C0000}"/>
    <cellStyle name="Normal 79 3 3_5h_Finance" xfId="8454" xr:uid="{00000000-0005-0000-0000-0000DD4C0000}"/>
    <cellStyle name="Normal 79 3 4" xfId="1524" xr:uid="{00000000-0005-0000-0000-0000DE4C0000}"/>
    <cellStyle name="Normal 79 3 4 2" xfId="3435" xr:uid="{00000000-0005-0000-0000-0000DF4C0000}"/>
    <cellStyle name="Normal 79 3 4 2 2" xfId="11602" xr:uid="{00000000-0005-0000-0000-0000E04C0000}"/>
    <cellStyle name="Normal 79 3 4 2_5h_Finance" xfId="8459" xr:uid="{00000000-0005-0000-0000-0000E14C0000}"/>
    <cellStyle name="Normal 79 3 4 3" xfId="9698" xr:uid="{00000000-0005-0000-0000-0000E24C0000}"/>
    <cellStyle name="Normal 79 3 4 4" xfId="13721" xr:uid="{00000000-0005-0000-0000-0000E34C0000}"/>
    <cellStyle name="Normal 79 3 4 5" xfId="15559" xr:uid="{00000000-0005-0000-0000-0000E44C0000}"/>
    <cellStyle name="Normal 79 3 4 6" xfId="17314" xr:uid="{00000000-0005-0000-0000-0000E54C0000}"/>
    <cellStyle name="Normal 79 3 4 7" xfId="19218" xr:uid="{00000000-0005-0000-0000-0000E64C0000}"/>
    <cellStyle name="Normal 79 3 4_5h_Finance" xfId="8458" xr:uid="{00000000-0005-0000-0000-0000E74C0000}"/>
    <cellStyle name="Normal 79 3 5" xfId="2347" xr:uid="{00000000-0005-0000-0000-0000E84C0000}"/>
    <cellStyle name="Normal 79 3 5 2" xfId="4251" xr:uid="{00000000-0005-0000-0000-0000E94C0000}"/>
    <cellStyle name="Normal 79 3 5 2 2" xfId="12418" xr:uid="{00000000-0005-0000-0000-0000EA4C0000}"/>
    <cellStyle name="Normal 79 3 5 2_5h_Finance" xfId="8461" xr:uid="{00000000-0005-0000-0000-0000EB4C0000}"/>
    <cellStyle name="Normal 79 3 5 3" xfId="10514" xr:uid="{00000000-0005-0000-0000-0000EC4C0000}"/>
    <cellStyle name="Normal 79 3 5 4" xfId="14540" xr:uid="{00000000-0005-0000-0000-0000ED4C0000}"/>
    <cellStyle name="Normal 79 3 5 5" xfId="16380" xr:uid="{00000000-0005-0000-0000-0000EE4C0000}"/>
    <cellStyle name="Normal 79 3 5 6" xfId="18130" xr:uid="{00000000-0005-0000-0000-0000EF4C0000}"/>
    <cellStyle name="Normal 79 3 5 7" xfId="20034" xr:uid="{00000000-0005-0000-0000-0000F04C0000}"/>
    <cellStyle name="Normal 79 3 5_5h_Finance" xfId="8460" xr:uid="{00000000-0005-0000-0000-0000F14C0000}"/>
    <cellStyle name="Normal 79 3 6" xfId="2619" xr:uid="{00000000-0005-0000-0000-0000F24C0000}"/>
    <cellStyle name="Normal 79 3 6 2" xfId="10786" xr:uid="{00000000-0005-0000-0000-0000F34C0000}"/>
    <cellStyle name="Normal 79 3 6_5h_Finance" xfId="8462" xr:uid="{00000000-0005-0000-0000-0000F44C0000}"/>
    <cellStyle name="Normal 79 3 7" xfId="8882" xr:uid="{00000000-0005-0000-0000-0000F54C0000}"/>
    <cellStyle name="Normal 79 3 8" xfId="12839" xr:uid="{00000000-0005-0000-0000-0000F64C0000}"/>
    <cellStyle name="Normal 79 3 9" xfId="14725" xr:uid="{00000000-0005-0000-0000-0000F74C0000}"/>
    <cellStyle name="Normal 79 3_5h_Finance" xfId="8449" xr:uid="{00000000-0005-0000-0000-0000F84C0000}"/>
    <cellStyle name="Normal 79 4" xfId="844" xr:uid="{00000000-0005-0000-0000-0000F94C0000}"/>
    <cellStyle name="Normal 79 4 2" xfId="1666" xr:uid="{00000000-0005-0000-0000-0000FA4C0000}"/>
    <cellStyle name="Normal 79 4 2 2" xfId="3571" xr:uid="{00000000-0005-0000-0000-0000FB4C0000}"/>
    <cellStyle name="Normal 79 4 2 2 2" xfId="11738" xr:uid="{00000000-0005-0000-0000-0000FC4C0000}"/>
    <cellStyle name="Normal 79 4 2 2_5h_Finance" xfId="8465" xr:uid="{00000000-0005-0000-0000-0000FD4C0000}"/>
    <cellStyle name="Normal 79 4 2 3" xfId="9834" xr:uid="{00000000-0005-0000-0000-0000FE4C0000}"/>
    <cellStyle name="Normal 79 4 2 4" xfId="13860" xr:uid="{00000000-0005-0000-0000-0000FF4C0000}"/>
    <cellStyle name="Normal 79 4 2 5" xfId="15699" xr:uid="{00000000-0005-0000-0000-0000004D0000}"/>
    <cellStyle name="Normal 79 4 2 6" xfId="17450" xr:uid="{00000000-0005-0000-0000-0000014D0000}"/>
    <cellStyle name="Normal 79 4 2 7" xfId="19354" xr:uid="{00000000-0005-0000-0000-0000024D0000}"/>
    <cellStyle name="Normal 79 4 2_5h_Finance" xfId="8464" xr:uid="{00000000-0005-0000-0000-0000034D0000}"/>
    <cellStyle name="Normal 79 4 3" xfId="2755" xr:uid="{00000000-0005-0000-0000-0000044D0000}"/>
    <cellStyle name="Normal 79 4 3 2" xfId="10922" xr:uid="{00000000-0005-0000-0000-0000054D0000}"/>
    <cellStyle name="Normal 79 4 3_5h_Finance" xfId="8466" xr:uid="{00000000-0005-0000-0000-0000064D0000}"/>
    <cellStyle name="Normal 79 4 4" xfId="9018" xr:uid="{00000000-0005-0000-0000-0000074D0000}"/>
    <cellStyle name="Normal 79 4 5" xfId="13041" xr:uid="{00000000-0005-0000-0000-0000084D0000}"/>
    <cellStyle name="Normal 79 4 6" xfId="14879" xr:uid="{00000000-0005-0000-0000-0000094D0000}"/>
    <cellStyle name="Normal 79 4 7" xfId="16634" xr:uid="{00000000-0005-0000-0000-00000A4D0000}"/>
    <cellStyle name="Normal 79 4 8" xfId="18538" xr:uid="{00000000-0005-0000-0000-00000B4D0000}"/>
    <cellStyle name="Normal 79 4_5h_Finance" xfId="8463" xr:uid="{00000000-0005-0000-0000-00000C4D0000}"/>
    <cellStyle name="Normal 79 5" xfId="1116" xr:uid="{00000000-0005-0000-0000-00000D4D0000}"/>
    <cellStyle name="Normal 79 5 2" xfId="1938" xr:uid="{00000000-0005-0000-0000-00000E4D0000}"/>
    <cellStyle name="Normal 79 5 2 2" xfId="3843" xr:uid="{00000000-0005-0000-0000-00000F4D0000}"/>
    <cellStyle name="Normal 79 5 2 2 2" xfId="12010" xr:uid="{00000000-0005-0000-0000-0000104D0000}"/>
    <cellStyle name="Normal 79 5 2 2_5h_Finance" xfId="8469" xr:uid="{00000000-0005-0000-0000-0000114D0000}"/>
    <cellStyle name="Normal 79 5 2 3" xfId="10106" xr:uid="{00000000-0005-0000-0000-0000124D0000}"/>
    <cellStyle name="Normal 79 5 2 4" xfId="14132" xr:uid="{00000000-0005-0000-0000-0000134D0000}"/>
    <cellStyle name="Normal 79 5 2 5" xfId="15971" xr:uid="{00000000-0005-0000-0000-0000144D0000}"/>
    <cellStyle name="Normal 79 5 2 6" xfId="17722" xr:uid="{00000000-0005-0000-0000-0000154D0000}"/>
    <cellStyle name="Normal 79 5 2 7" xfId="19626" xr:uid="{00000000-0005-0000-0000-0000164D0000}"/>
    <cellStyle name="Normal 79 5 2_5h_Finance" xfId="8468" xr:uid="{00000000-0005-0000-0000-0000174D0000}"/>
    <cellStyle name="Normal 79 5 3" xfId="3027" xr:uid="{00000000-0005-0000-0000-0000184D0000}"/>
    <cellStyle name="Normal 79 5 3 2" xfId="11194" xr:uid="{00000000-0005-0000-0000-0000194D0000}"/>
    <cellStyle name="Normal 79 5 3_5h_Finance" xfId="8470" xr:uid="{00000000-0005-0000-0000-00001A4D0000}"/>
    <cellStyle name="Normal 79 5 4" xfId="9290" xr:uid="{00000000-0005-0000-0000-00001B4D0000}"/>
    <cellStyle name="Normal 79 5 5" xfId="13313" xr:uid="{00000000-0005-0000-0000-00001C4D0000}"/>
    <cellStyle name="Normal 79 5 6" xfId="15151" xr:uid="{00000000-0005-0000-0000-00001D4D0000}"/>
    <cellStyle name="Normal 79 5 7" xfId="16906" xr:uid="{00000000-0005-0000-0000-00001E4D0000}"/>
    <cellStyle name="Normal 79 5 8" xfId="18810" xr:uid="{00000000-0005-0000-0000-00001F4D0000}"/>
    <cellStyle name="Normal 79 5_5h_Finance" xfId="8467" xr:uid="{00000000-0005-0000-0000-0000204D0000}"/>
    <cellStyle name="Normal 79 6" xfId="1388" xr:uid="{00000000-0005-0000-0000-0000214D0000}"/>
    <cellStyle name="Normal 79 6 2" xfId="3299" xr:uid="{00000000-0005-0000-0000-0000224D0000}"/>
    <cellStyle name="Normal 79 6 2 2" xfId="11466" xr:uid="{00000000-0005-0000-0000-0000234D0000}"/>
    <cellStyle name="Normal 79 6 2_5h_Finance" xfId="8472" xr:uid="{00000000-0005-0000-0000-0000244D0000}"/>
    <cellStyle name="Normal 79 6 3" xfId="9562" xr:uid="{00000000-0005-0000-0000-0000254D0000}"/>
    <cellStyle name="Normal 79 6 4" xfId="13585" xr:uid="{00000000-0005-0000-0000-0000264D0000}"/>
    <cellStyle name="Normal 79 6 5" xfId="15423" xr:uid="{00000000-0005-0000-0000-0000274D0000}"/>
    <cellStyle name="Normal 79 6 6" xfId="17178" xr:uid="{00000000-0005-0000-0000-0000284D0000}"/>
    <cellStyle name="Normal 79 6 7" xfId="19082" xr:uid="{00000000-0005-0000-0000-0000294D0000}"/>
    <cellStyle name="Normal 79 6_5h_Finance" xfId="8471" xr:uid="{00000000-0005-0000-0000-00002A4D0000}"/>
    <cellStyle name="Normal 79 7" xfId="2211" xr:uid="{00000000-0005-0000-0000-00002B4D0000}"/>
    <cellStyle name="Normal 79 7 2" xfId="4115" xr:uid="{00000000-0005-0000-0000-00002C4D0000}"/>
    <cellStyle name="Normal 79 7 2 2" xfId="12282" xr:uid="{00000000-0005-0000-0000-00002D4D0000}"/>
    <cellStyle name="Normal 79 7 2_5h_Finance" xfId="8474" xr:uid="{00000000-0005-0000-0000-00002E4D0000}"/>
    <cellStyle name="Normal 79 7 3" xfId="10378" xr:uid="{00000000-0005-0000-0000-00002F4D0000}"/>
    <cellStyle name="Normal 79 7 4" xfId="14404" xr:uid="{00000000-0005-0000-0000-0000304D0000}"/>
    <cellStyle name="Normal 79 7 5" xfId="16244" xr:uid="{00000000-0005-0000-0000-0000314D0000}"/>
    <cellStyle name="Normal 79 7 6" xfId="17994" xr:uid="{00000000-0005-0000-0000-0000324D0000}"/>
    <cellStyle name="Normal 79 7 7" xfId="19898" xr:uid="{00000000-0005-0000-0000-0000334D0000}"/>
    <cellStyle name="Normal 79 7_5h_Finance" xfId="8473" xr:uid="{00000000-0005-0000-0000-0000344D0000}"/>
    <cellStyle name="Normal 79 8" xfId="495" xr:uid="{00000000-0005-0000-0000-0000354D0000}"/>
    <cellStyle name="Normal 79 8 2" xfId="8746" xr:uid="{00000000-0005-0000-0000-0000364D0000}"/>
    <cellStyle name="Normal 79 8_5h_Finance" xfId="8475" xr:uid="{00000000-0005-0000-0000-0000374D0000}"/>
    <cellStyle name="Normal 79 9" xfId="2483" xr:uid="{00000000-0005-0000-0000-0000384D0000}"/>
    <cellStyle name="Normal 79 9 2" xfId="10650" xr:uid="{00000000-0005-0000-0000-0000394D0000}"/>
    <cellStyle name="Normal 79 9_5h_Finance" xfId="8476" xr:uid="{00000000-0005-0000-0000-00003A4D0000}"/>
    <cellStyle name="Normal 79_5h_Finance" xfId="8417" xr:uid="{00000000-0005-0000-0000-00003B4D0000}"/>
    <cellStyle name="Normal 8" xfId="12" xr:uid="{00000000-0005-0000-0000-00003C4D0000}"/>
    <cellStyle name="Normal 80" xfId="85" xr:uid="{00000000-0005-0000-0000-00003D4D0000}"/>
    <cellStyle name="Normal 80 10" xfId="4388" xr:uid="{00000000-0005-0000-0000-00003E4D0000}"/>
    <cellStyle name="Normal 80 10 2" xfId="12555" xr:uid="{00000000-0005-0000-0000-00003F4D0000}"/>
    <cellStyle name="Normal 80 10_5h_Finance" xfId="8478" xr:uid="{00000000-0005-0000-0000-0000404D0000}"/>
    <cellStyle name="Normal 80 11" xfId="8611" xr:uid="{00000000-0005-0000-0000-0000414D0000}"/>
    <cellStyle name="Normal 80 12" xfId="12703" xr:uid="{00000000-0005-0000-0000-0000424D0000}"/>
    <cellStyle name="Normal 80 13" xfId="12926" xr:uid="{00000000-0005-0000-0000-0000434D0000}"/>
    <cellStyle name="Normal 80 14" xfId="12624" xr:uid="{00000000-0005-0000-0000-0000444D0000}"/>
    <cellStyle name="Normal 80 15" xfId="18267" xr:uid="{00000000-0005-0000-0000-0000454D0000}"/>
    <cellStyle name="Normal 80 16" xfId="357" xr:uid="{00000000-0005-0000-0000-0000464D0000}"/>
    <cellStyle name="Normal 80 2" xfId="153" xr:uid="{00000000-0005-0000-0000-0000474D0000}"/>
    <cellStyle name="Normal 80 2 10" xfId="8679" xr:uid="{00000000-0005-0000-0000-0000484D0000}"/>
    <cellStyle name="Normal 80 2 11" xfId="12771" xr:uid="{00000000-0005-0000-0000-0000494D0000}"/>
    <cellStyle name="Normal 80 2 12" xfId="18335" xr:uid="{00000000-0005-0000-0000-00004A4D0000}"/>
    <cellStyle name="Normal 80 2 13" xfId="426" xr:uid="{00000000-0005-0000-0000-00004B4D0000}"/>
    <cellStyle name="Normal 80 2 2" xfId="289" xr:uid="{00000000-0005-0000-0000-00004C4D0000}"/>
    <cellStyle name="Normal 80 2 2 10" xfId="16567" xr:uid="{00000000-0005-0000-0000-00004D4D0000}"/>
    <cellStyle name="Normal 80 2 2 11" xfId="18471" xr:uid="{00000000-0005-0000-0000-00004E4D0000}"/>
    <cellStyle name="Normal 80 2 2 12" xfId="700" xr:uid="{00000000-0005-0000-0000-00004F4D0000}"/>
    <cellStyle name="Normal 80 2 2 2" xfId="1049" xr:uid="{00000000-0005-0000-0000-0000504D0000}"/>
    <cellStyle name="Normal 80 2 2 2 2" xfId="1871" xr:uid="{00000000-0005-0000-0000-0000514D0000}"/>
    <cellStyle name="Normal 80 2 2 2 2 2" xfId="3776" xr:uid="{00000000-0005-0000-0000-0000524D0000}"/>
    <cellStyle name="Normal 80 2 2 2 2 2 2" xfId="11943" xr:uid="{00000000-0005-0000-0000-0000534D0000}"/>
    <cellStyle name="Normal 80 2 2 2 2 2_5h_Finance" xfId="8483" xr:uid="{00000000-0005-0000-0000-0000544D0000}"/>
    <cellStyle name="Normal 80 2 2 2 2 3" xfId="10039" xr:uid="{00000000-0005-0000-0000-0000554D0000}"/>
    <cellStyle name="Normal 80 2 2 2 2 4" xfId="14065" xr:uid="{00000000-0005-0000-0000-0000564D0000}"/>
    <cellStyle name="Normal 80 2 2 2 2 5" xfId="15904" xr:uid="{00000000-0005-0000-0000-0000574D0000}"/>
    <cellStyle name="Normal 80 2 2 2 2 6" xfId="17655" xr:uid="{00000000-0005-0000-0000-0000584D0000}"/>
    <cellStyle name="Normal 80 2 2 2 2 7" xfId="19559" xr:uid="{00000000-0005-0000-0000-0000594D0000}"/>
    <cellStyle name="Normal 80 2 2 2 2_5h_Finance" xfId="8482" xr:uid="{00000000-0005-0000-0000-00005A4D0000}"/>
    <cellStyle name="Normal 80 2 2 2 3" xfId="2960" xr:uid="{00000000-0005-0000-0000-00005B4D0000}"/>
    <cellStyle name="Normal 80 2 2 2 3 2" xfId="11127" xr:uid="{00000000-0005-0000-0000-00005C4D0000}"/>
    <cellStyle name="Normal 80 2 2 2 3_5h_Finance" xfId="8484" xr:uid="{00000000-0005-0000-0000-00005D4D0000}"/>
    <cellStyle name="Normal 80 2 2 2 4" xfId="9223" xr:uid="{00000000-0005-0000-0000-00005E4D0000}"/>
    <cellStyle name="Normal 80 2 2 2 5" xfId="13246" xr:uid="{00000000-0005-0000-0000-00005F4D0000}"/>
    <cellStyle name="Normal 80 2 2 2 6" xfId="15084" xr:uid="{00000000-0005-0000-0000-0000604D0000}"/>
    <cellStyle name="Normal 80 2 2 2 7" xfId="16839" xr:uid="{00000000-0005-0000-0000-0000614D0000}"/>
    <cellStyle name="Normal 80 2 2 2 8" xfId="18743" xr:uid="{00000000-0005-0000-0000-0000624D0000}"/>
    <cellStyle name="Normal 80 2 2 2_5h_Finance" xfId="8481" xr:uid="{00000000-0005-0000-0000-0000634D0000}"/>
    <cellStyle name="Normal 80 2 2 3" xfId="1321" xr:uid="{00000000-0005-0000-0000-0000644D0000}"/>
    <cellStyle name="Normal 80 2 2 3 2" xfId="2143" xr:uid="{00000000-0005-0000-0000-0000654D0000}"/>
    <cellStyle name="Normal 80 2 2 3 2 2" xfId="4048" xr:uid="{00000000-0005-0000-0000-0000664D0000}"/>
    <cellStyle name="Normal 80 2 2 3 2 2 2" xfId="12215" xr:uid="{00000000-0005-0000-0000-0000674D0000}"/>
    <cellStyle name="Normal 80 2 2 3 2 2_5h_Finance" xfId="8487" xr:uid="{00000000-0005-0000-0000-0000684D0000}"/>
    <cellStyle name="Normal 80 2 2 3 2 3" xfId="10311" xr:uid="{00000000-0005-0000-0000-0000694D0000}"/>
    <cellStyle name="Normal 80 2 2 3 2 4" xfId="14337" xr:uid="{00000000-0005-0000-0000-00006A4D0000}"/>
    <cellStyle name="Normal 80 2 2 3 2 5" xfId="16176" xr:uid="{00000000-0005-0000-0000-00006B4D0000}"/>
    <cellStyle name="Normal 80 2 2 3 2 6" xfId="17927" xr:uid="{00000000-0005-0000-0000-00006C4D0000}"/>
    <cellStyle name="Normal 80 2 2 3 2 7" xfId="19831" xr:uid="{00000000-0005-0000-0000-00006D4D0000}"/>
    <cellStyle name="Normal 80 2 2 3 2_5h_Finance" xfId="8486" xr:uid="{00000000-0005-0000-0000-00006E4D0000}"/>
    <cellStyle name="Normal 80 2 2 3 3" xfId="3232" xr:uid="{00000000-0005-0000-0000-00006F4D0000}"/>
    <cellStyle name="Normal 80 2 2 3 3 2" xfId="11399" xr:uid="{00000000-0005-0000-0000-0000704D0000}"/>
    <cellStyle name="Normal 80 2 2 3 3_5h_Finance" xfId="8488" xr:uid="{00000000-0005-0000-0000-0000714D0000}"/>
    <cellStyle name="Normal 80 2 2 3 4" xfId="9495" xr:uid="{00000000-0005-0000-0000-0000724D0000}"/>
    <cellStyle name="Normal 80 2 2 3 5" xfId="13518" xr:uid="{00000000-0005-0000-0000-0000734D0000}"/>
    <cellStyle name="Normal 80 2 2 3 6" xfId="15356" xr:uid="{00000000-0005-0000-0000-0000744D0000}"/>
    <cellStyle name="Normal 80 2 2 3 7" xfId="17111" xr:uid="{00000000-0005-0000-0000-0000754D0000}"/>
    <cellStyle name="Normal 80 2 2 3 8" xfId="19015" xr:uid="{00000000-0005-0000-0000-0000764D0000}"/>
    <cellStyle name="Normal 80 2 2 3_5h_Finance" xfId="8485" xr:uid="{00000000-0005-0000-0000-0000774D0000}"/>
    <cellStyle name="Normal 80 2 2 4" xfId="1593" xr:uid="{00000000-0005-0000-0000-0000784D0000}"/>
    <cellStyle name="Normal 80 2 2 4 2" xfId="3504" xr:uid="{00000000-0005-0000-0000-0000794D0000}"/>
    <cellStyle name="Normal 80 2 2 4 2 2" xfId="11671" xr:uid="{00000000-0005-0000-0000-00007A4D0000}"/>
    <cellStyle name="Normal 80 2 2 4 2_5h_Finance" xfId="8490" xr:uid="{00000000-0005-0000-0000-00007B4D0000}"/>
    <cellStyle name="Normal 80 2 2 4 3" xfId="9767" xr:uid="{00000000-0005-0000-0000-00007C4D0000}"/>
    <cellStyle name="Normal 80 2 2 4 4" xfId="13790" xr:uid="{00000000-0005-0000-0000-00007D4D0000}"/>
    <cellStyle name="Normal 80 2 2 4 5" xfId="15628" xr:uid="{00000000-0005-0000-0000-00007E4D0000}"/>
    <cellStyle name="Normal 80 2 2 4 6" xfId="17383" xr:uid="{00000000-0005-0000-0000-00007F4D0000}"/>
    <cellStyle name="Normal 80 2 2 4 7" xfId="19287" xr:uid="{00000000-0005-0000-0000-0000804D0000}"/>
    <cellStyle name="Normal 80 2 2 4_5h_Finance" xfId="8489" xr:uid="{00000000-0005-0000-0000-0000814D0000}"/>
    <cellStyle name="Normal 80 2 2 5" xfId="2416" xr:uid="{00000000-0005-0000-0000-0000824D0000}"/>
    <cellStyle name="Normal 80 2 2 5 2" xfId="4320" xr:uid="{00000000-0005-0000-0000-0000834D0000}"/>
    <cellStyle name="Normal 80 2 2 5 2 2" xfId="12487" xr:uid="{00000000-0005-0000-0000-0000844D0000}"/>
    <cellStyle name="Normal 80 2 2 5 2_5h_Finance" xfId="8492" xr:uid="{00000000-0005-0000-0000-0000854D0000}"/>
    <cellStyle name="Normal 80 2 2 5 3" xfId="10583" xr:uid="{00000000-0005-0000-0000-0000864D0000}"/>
    <cellStyle name="Normal 80 2 2 5 4" xfId="14609" xr:uid="{00000000-0005-0000-0000-0000874D0000}"/>
    <cellStyle name="Normal 80 2 2 5 5" xfId="16449" xr:uid="{00000000-0005-0000-0000-0000884D0000}"/>
    <cellStyle name="Normal 80 2 2 5 6" xfId="18199" xr:uid="{00000000-0005-0000-0000-0000894D0000}"/>
    <cellStyle name="Normal 80 2 2 5 7" xfId="20103" xr:uid="{00000000-0005-0000-0000-00008A4D0000}"/>
    <cellStyle name="Normal 80 2 2 5_5h_Finance" xfId="8491" xr:uid="{00000000-0005-0000-0000-00008B4D0000}"/>
    <cellStyle name="Normal 80 2 2 6" xfId="2688" xr:uid="{00000000-0005-0000-0000-00008C4D0000}"/>
    <cellStyle name="Normal 80 2 2 6 2" xfId="10855" xr:uid="{00000000-0005-0000-0000-00008D4D0000}"/>
    <cellStyle name="Normal 80 2 2 6_5h_Finance" xfId="8493" xr:uid="{00000000-0005-0000-0000-00008E4D0000}"/>
    <cellStyle name="Normal 80 2 2 7" xfId="8951" xr:uid="{00000000-0005-0000-0000-00008F4D0000}"/>
    <cellStyle name="Normal 80 2 2 8" xfId="12908" xr:uid="{00000000-0005-0000-0000-0000904D0000}"/>
    <cellStyle name="Normal 80 2 2 9" xfId="14794" xr:uid="{00000000-0005-0000-0000-0000914D0000}"/>
    <cellStyle name="Normal 80 2 2_5h_Finance" xfId="8480" xr:uid="{00000000-0005-0000-0000-0000924D0000}"/>
    <cellStyle name="Normal 80 2 3" xfId="913" xr:uid="{00000000-0005-0000-0000-0000934D0000}"/>
    <cellStyle name="Normal 80 2 3 2" xfId="1735" xr:uid="{00000000-0005-0000-0000-0000944D0000}"/>
    <cellStyle name="Normal 80 2 3 2 2" xfId="3640" xr:uid="{00000000-0005-0000-0000-0000954D0000}"/>
    <cellStyle name="Normal 80 2 3 2 2 2" xfId="11807" xr:uid="{00000000-0005-0000-0000-0000964D0000}"/>
    <cellStyle name="Normal 80 2 3 2 2_5h_Finance" xfId="8496" xr:uid="{00000000-0005-0000-0000-0000974D0000}"/>
    <cellStyle name="Normal 80 2 3 2 3" xfId="9903" xr:uid="{00000000-0005-0000-0000-0000984D0000}"/>
    <cellStyle name="Normal 80 2 3 2 4" xfId="13929" xr:uid="{00000000-0005-0000-0000-0000994D0000}"/>
    <cellStyle name="Normal 80 2 3 2 5" xfId="15768" xr:uid="{00000000-0005-0000-0000-00009A4D0000}"/>
    <cellStyle name="Normal 80 2 3 2 6" xfId="17519" xr:uid="{00000000-0005-0000-0000-00009B4D0000}"/>
    <cellStyle name="Normal 80 2 3 2 7" xfId="19423" xr:uid="{00000000-0005-0000-0000-00009C4D0000}"/>
    <cellStyle name="Normal 80 2 3 2_5h_Finance" xfId="8495" xr:uid="{00000000-0005-0000-0000-00009D4D0000}"/>
    <cellStyle name="Normal 80 2 3 3" xfId="2824" xr:uid="{00000000-0005-0000-0000-00009E4D0000}"/>
    <cellStyle name="Normal 80 2 3 3 2" xfId="10991" xr:uid="{00000000-0005-0000-0000-00009F4D0000}"/>
    <cellStyle name="Normal 80 2 3 3_5h_Finance" xfId="8497" xr:uid="{00000000-0005-0000-0000-0000A04D0000}"/>
    <cellStyle name="Normal 80 2 3 4" xfId="9087" xr:uid="{00000000-0005-0000-0000-0000A14D0000}"/>
    <cellStyle name="Normal 80 2 3 5" xfId="13110" xr:uid="{00000000-0005-0000-0000-0000A24D0000}"/>
    <cellStyle name="Normal 80 2 3 6" xfId="14948" xr:uid="{00000000-0005-0000-0000-0000A34D0000}"/>
    <cellStyle name="Normal 80 2 3 7" xfId="16703" xr:uid="{00000000-0005-0000-0000-0000A44D0000}"/>
    <cellStyle name="Normal 80 2 3 8" xfId="18607" xr:uid="{00000000-0005-0000-0000-0000A54D0000}"/>
    <cellStyle name="Normal 80 2 3_5h_Finance" xfId="8494" xr:uid="{00000000-0005-0000-0000-0000A64D0000}"/>
    <cellStyle name="Normal 80 2 4" xfId="1185" xr:uid="{00000000-0005-0000-0000-0000A74D0000}"/>
    <cellStyle name="Normal 80 2 4 2" xfId="2007" xr:uid="{00000000-0005-0000-0000-0000A84D0000}"/>
    <cellStyle name="Normal 80 2 4 2 2" xfId="3912" xr:uid="{00000000-0005-0000-0000-0000A94D0000}"/>
    <cellStyle name="Normal 80 2 4 2 2 2" xfId="12079" xr:uid="{00000000-0005-0000-0000-0000AA4D0000}"/>
    <cellStyle name="Normal 80 2 4 2 2_5h_Finance" xfId="8500" xr:uid="{00000000-0005-0000-0000-0000AB4D0000}"/>
    <cellStyle name="Normal 80 2 4 2 3" xfId="10175" xr:uid="{00000000-0005-0000-0000-0000AC4D0000}"/>
    <cellStyle name="Normal 80 2 4 2 4" xfId="14201" xr:uid="{00000000-0005-0000-0000-0000AD4D0000}"/>
    <cellStyle name="Normal 80 2 4 2 5" xfId="16040" xr:uid="{00000000-0005-0000-0000-0000AE4D0000}"/>
    <cellStyle name="Normal 80 2 4 2 6" xfId="17791" xr:uid="{00000000-0005-0000-0000-0000AF4D0000}"/>
    <cellStyle name="Normal 80 2 4 2 7" xfId="19695" xr:uid="{00000000-0005-0000-0000-0000B04D0000}"/>
    <cellStyle name="Normal 80 2 4 2_5h_Finance" xfId="8499" xr:uid="{00000000-0005-0000-0000-0000B14D0000}"/>
    <cellStyle name="Normal 80 2 4 3" xfId="3096" xr:uid="{00000000-0005-0000-0000-0000B24D0000}"/>
    <cellStyle name="Normal 80 2 4 3 2" xfId="11263" xr:uid="{00000000-0005-0000-0000-0000B34D0000}"/>
    <cellStyle name="Normal 80 2 4 3_5h_Finance" xfId="8501" xr:uid="{00000000-0005-0000-0000-0000B44D0000}"/>
    <cellStyle name="Normal 80 2 4 4" xfId="9359" xr:uid="{00000000-0005-0000-0000-0000B54D0000}"/>
    <cellStyle name="Normal 80 2 4 5" xfId="13382" xr:uid="{00000000-0005-0000-0000-0000B64D0000}"/>
    <cellStyle name="Normal 80 2 4 6" xfId="15220" xr:uid="{00000000-0005-0000-0000-0000B74D0000}"/>
    <cellStyle name="Normal 80 2 4 7" xfId="16975" xr:uid="{00000000-0005-0000-0000-0000B84D0000}"/>
    <cellStyle name="Normal 80 2 4 8" xfId="18879" xr:uid="{00000000-0005-0000-0000-0000B94D0000}"/>
    <cellStyle name="Normal 80 2 4_5h_Finance" xfId="8498" xr:uid="{00000000-0005-0000-0000-0000BA4D0000}"/>
    <cellStyle name="Normal 80 2 5" xfId="1457" xr:uid="{00000000-0005-0000-0000-0000BB4D0000}"/>
    <cellStyle name="Normal 80 2 5 2" xfId="3368" xr:uid="{00000000-0005-0000-0000-0000BC4D0000}"/>
    <cellStyle name="Normal 80 2 5 2 2" xfId="11535" xr:uid="{00000000-0005-0000-0000-0000BD4D0000}"/>
    <cellStyle name="Normal 80 2 5 2_5h_Finance" xfId="8503" xr:uid="{00000000-0005-0000-0000-0000BE4D0000}"/>
    <cellStyle name="Normal 80 2 5 3" xfId="9631" xr:uid="{00000000-0005-0000-0000-0000BF4D0000}"/>
    <cellStyle name="Normal 80 2 5 4" xfId="13654" xr:uid="{00000000-0005-0000-0000-0000C04D0000}"/>
    <cellStyle name="Normal 80 2 5 5" xfId="15492" xr:uid="{00000000-0005-0000-0000-0000C14D0000}"/>
    <cellStyle name="Normal 80 2 5 6" xfId="17247" xr:uid="{00000000-0005-0000-0000-0000C24D0000}"/>
    <cellStyle name="Normal 80 2 5 7" xfId="19151" xr:uid="{00000000-0005-0000-0000-0000C34D0000}"/>
    <cellStyle name="Normal 80 2 5_5h_Finance" xfId="8502" xr:uid="{00000000-0005-0000-0000-0000C44D0000}"/>
    <cellStyle name="Normal 80 2 6" xfId="2280" xr:uid="{00000000-0005-0000-0000-0000C54D0000}"/>
    <cellStyle name="Normal 80 2 6 2" xfId="4184" xr:uid="{00000000-0005-0000-0000-0000C64D0000}"/>
    <cellStyle name="Normal 80 2 6 2 2" xfId="12351" xr:uid="{00000000-0005-0000-0000-0000C74D0000}"/>
    <cellStyle name="Normal 80 2 6 2_5h_Finance" xfId="8505" xr:uid="{00000000-0005-0000-0000-0000C84D0000}"/>
    <cellStyle name="Normal 80 2 6 3" xfId="10447" xr:uid="{00000000-0005-0000-0000-0000C94D0000}"/>
    <cellStyle name="Normal 80 2 6 4" xfId="14473" xr:uid="{00000000-0005-0000-0000-0000CA4D0000}"/>
    <cellStyle name="Normal 80 2 6 5" xfId="16313" xr:uid="{00000000-0005-0000-0000-0000CB4D0000}"/>
    <cellStyle name="Normal 80 2 6 6" xfId="18063" xr:uid="{00000000-0005-0000-0000-0000CC4D0000}"/>
    <cellStyle name="Normal 80 2 6 7" xfId="19967" xr:uid="{00000000-0005-0000-0000-0000CD4D0000}"/>
    <cellStyle name="Normal 80 2 6_5h_Finance" xfId="8504" xr:uid="{00000000-0005-0000-0000-0000CE4D0000}"/>
    <cellStyle name="Normal 80 2 7" xfId="564" xr:uid="{00000000-0005-0000-0000-0000CF4D0000}"/>
    <cellStyle name="Normal 80 2 7 2" xfId="8815" xr:uid="{00000000-0005-0000-0000-0000D04D0000}"/>
    <cellStyle name="Normal 80 2 7_5h_Finance" xfId="8506" xr:uid="{00000000-0005-0000-0000-0000D14D0000}"/>
    <cellStyle name="Normal 80 2 8" xfId="2552" xr:uid="{00000000-0005-0000-0000-0000D24D0000}"/>
    <cellStyle name="Normal 80 2 8 2" xfId="10719" xr:uid="{00000000-0005-0000-0000-0000D34D0000}"/>
    <cellStyle name="Normal 80 2 8_5h_Finance" xfId="8507" xr:uid="{00000000-0005-0000-0000-0000D44D0000}"/>
    <cellStyle name="Normal 80 2 9" xfId="4456" xr:uid="{00000000-0005-0000-0000-0000D54D0000}"/>
    <cellStyle name="Normal 80 2 9 2" xfId="12623" xr:uid="{00000000-0005-0000-0000-0000D64D0000}"/>
    <cellStyle name="Normal 80 2 9_5h_Finance" xfId="8508" xr:uid="{00000000-0005-0000-0000-0000D74D0000}"/>
    <cellStyle name="Normal 80 2_5h_Finance" xfId="8479" xr:uid="{00000000-0005-0000-0000-0000D84D0000}"/>
    <cellStyle name="Normal 80 3" xfId="221" xr:uid="{00000000-0005-0000-0000-0000D94D0000}"/>
    <cellStyle name="Normal 80 3 10" xfId="16499" xr:uid="{00000000-0005-0000-0000-0000DA4D0000}"/>
    <cellStyle name="Normal 80 3 11" xfId="18403" xr:uid="{00000000-0005-0000-0000-0000DB4D0000}"/>
    <cellStyle name="Normal 80 3 12" xfId="632" xr:uid="{00000000-0005-0000-0000-0000DC4D0000}"/>
    <cellStyle name="Normal 80 3 2" xfId="981" xr:uid="{00000000-0005-0000-0000-0000DD4D0000}"/>
    <cellStyle name="Normal 80 3 2 2" xfId="1803" xr:uid="{00000000-0005-0000-0000-0000DE4D0000}"/>
    <cellStyle name="Normal 80 3 2 2 2" xfId="3708" xr:uid="{00000000-0005-0000-0000-0000DF4D0000}"/>
    <cellStyle name="Normal 80 3 2 2 2 2" xfId="11875" xr:uid="{00000000-0005-0000-0000-0000E04D0000}"/>
    <cellStyle name="Normal 80 3 2 2 2_5h_Finance" xfId="8512" xr:uid="{00000000-0005-0000-0000-0000E14D0000}"/>
    <cellStyle name="Normal 80 3 2 2 3" xfId="9971" xr:uid="{00000000-0005-0000-0000-0000E24D0000}"/>
    <cellStyle name="Normal 80 3 2 2 4" xfId="13997" xr:uid="{00000000-0005-0000-0000-0000E34D0000}"/>
    <cellStyle name="Normal 80 3 2 2 5" xfId="15836" xr:uid="{00000000-0005-0000-0000-0000E44D0000}"/>
    <cellStyle name="Normal 80 3 2 2 6" xfId="17587" xr:uid="{00000000-0005-0000-0000-0000E54D0000}"/>
    <cellStyle name="Normal 80 3 2 2 7" xfId="19491" xr:uid="{00000000-0005-0000-0000-0000E64D0000}"/>
    <cellStyle name="Normal 80 3 2 2_5h_Finance" xfId="8511" xr:uid="{00000000-0005-0000-0000-0000E74D0000}"/>
    <cellStyle name="Normal 80 3 2 3" xfId="2892" xr:uid="{00000000-0005-0000-0000-0000E84D0000}"/>
    <cellStyle name="Normal 80 3 2 3 2" xfId="11059" xr:uid="{00000000-0005-0000-0000-0000E94D0000}"/>
    <cellStyle name="Normal 80 3 2 3_5h_Finance" xfId="8513" xr:uid="{00000000-0005-0000-0000-0000EA4D0000}"/>
    <cellStyle name="Normal 80 3 2 4" xfId="9155" xr:uid="{00000000-0005-0000-0000-0000EB4D0000}"/>
    <cellStyle name="Normal 80 3 2 5" xfId="13178" xr:uid="{00000000-0005-0000-0000-0000EC4D0000}"/>
    <cellStyle name="Normal 80 3 2 6" xfId="15016" xr:uid="{00000000-0005-0000-0000-0000ED4D0000}"/>
    <cellStyle name="Normal 80 3 2 7" xfId="16771" xr:uid="{00000000-0005-0000-0000-0000EE4D0000}"/>
    <cellStyle name="Normal 80 3 2 8" xfId="18675" xr:uid="{00000000-0005-0000-0000-0000EF4D0000}"/>
    <cellStyle name="Normal 80 3 2_5h_Finance" xfId="8510" xr:uid="{00000000-0005-0000-0000-0000F04D0000}"/>
    <cellStyle name="Normal 80 3 3" xfId="1253" xr:uid="{00000000-0005-0000-0000-0000F14D0000}"/>
    <cellStyle name="Normal 80 3 3 2" xfId="2075" xr:uid="{00000000-0005-0000-0000-0000F24D0000}"/>
    <cellStyle name="Normal 80 3 3 2 2" xfId="3980" xr:uid="{00000000-0005-0000-0000-0000F34D0000}"/>
    <cellStyle name="Normal 80 3 3 2 2 2" xfId="12147" xr:uid="{00000000-0005-0000-0000-0000F44D0000}"/>
    <cellStyle name="Normal 80 3 3 2 2_5h_Finance" xfId="8516" xr:uid="{00000000-0005-0000-0000-0000F54D0000}"/>
    <cellStyle name="Normal 80 3 3 2 3" xfId="10243" xr:uid="{00000000-0005-0000-0000-0000F64D0000}"/>
    <cellStyle name="Normal 80 3 3 2 4" xfId="14269" xr:uid="{00000000-0005-0000-0000-0000F74D0000}"/>
    <cellStyle name="Normal 80 3 3 2 5" xfId="16108" xr:uid="{00000000-0005-0000-0000-0000F84D0000}"/>
    <cellStyle name="Normal 80 3 3 2 6" xfId="17859" xr:uid="{00000000-0005-0000-0000-0000F94D0000}"/>
    <cellStyle name="Normal 80 3 3 2 7" xfId="19763" xr:uid="{00000000-0005-0000-0000-0000FA4D0000}"/>
    <cellStyle name="Normal 80 3 3 2_5h_Finance" xfId="8515" xr:uid="{00000000-0005-0000-0000-0000FB4D0000}"/>
    <cellStyle name="Normal 80 3 3 3" xfId="3164" xr:uid="{00000000-0005-0000-0000-0000FC4D0000}"/>
    <cellStyle name="Normal 80 3 3 3 2" xfId="11331" xr:uid="{00000000-0005-0000-0000-0000FD4D0000}"/>
    <cellStyle name="Normal 80 3 3 3_5h_Finance" xfId="8517" xr:uid="{00000000-0005-0000-0000-0000FE4D0000}"/>
    <cellStyle name="Normal 80 3 3 4" xfId="9427" xr:uid="{00000000-0005-0000-0000-0000FF4D0000}"/>
    <cellStyle name="Normal 80 3 3 5" xfId="13450" xr:uid="{00000000-0005-0000-0000-0000004E0000}"/>
    <cellStyle name="Normal 80 3 3 6" xfId="15288" xr:uid="{00000000-0005-0000-0000-0000014E0000}"/>
    <cellStyle name="Normal 80 3 3 7" xfId="17043" xr:uid="{00000000-0005-0000-0000-0000024E0000}"/>
    <cellStyle name="Normal 80 3 3 8" xfId="18947" xr:uid="{00000000-0005-0000-0000-0000034E0000}"/>
    <cellStyle name="Normal 80 3 3_5h_Finance" xfId="8514" xr:uid="{00000000-0005-0000-0000-0000044E0000}"/>
    <cellStyle name="Normal 80 3 4" xfId="1525" xr:uid="{00000000-0005-0000-0000-0000054E0000}"/>
    <cellStyle name="Normal 80 3 4 2" xfId="3436" xr:uid="{00000000-0005-0000-0000-0000064E0000}"/>
    <cellStyle name="Normal 80 3 4 2 2" xfId="11603" xr:uid="{00000000-0005-0000-0000-0000074E0000}"/>
    <cellStyle name="Normal 80 3 4 2_5h_Finance" xfId="8519" xr:uid="{00000000-0005-0000-0000-0000084E0000}"/>
    <cellStyle name="Normal 80 3 4 3" xfId="9699" xr:uid="{00000000-0005-0000-0000-0000094E0000}"/>
    <cellStyle name="Normal 80 3 4 4" xfId="13722" xr:uid="{00000000-0005-0000-0000-00000A4E0000}"/>
    <cellStyle name="Normal 80 3 4 5" xfId="15560" xr:uid="{00000000-0005-0000-0000-00000B4E0000}"/>
    <cellStyle name="Normal 80 3 4 6" xfId="17315" xr:uid="{00000000-0005-0000-0000-00000C4E0000}"/>
    <cellStyle name="Normal 80 3 4 7" xfId="19219" xr:uid="{00000000-0005-0000-0000-00000D4E0000}"/>
    <cellStyle name="Normal 80 3 4_5h_Finance" xfId="8518" xr:uid="{00000000-0005-0000-0000-00000E4E0000}"/>
    <cellStyle name="Normal 80 3 5" xfId="2348" xr:uid="{00000000-0005-0000-0000-00000F4E0000}"/>
    <cellStyle name="Normal 80 3 5 2" xfId="4252" xr:uid="{00000000-0005-0000-0000-0000104E0000}"/>
    <cellStyle name="Normal 80 3 5 2 2" xfId="12419" xr:uid="{00000000-0005-0000-0000-0000114E0000}"/>
    <cellStyle name="Normal 80 3 5 2_5h_Finance" xfId="8521" xr:uid="{00000000-0005-0000-0000-0000124E0000}"/>
    <cellStyle name="Normal 80 3 5 3" xfId="10515" xr:uid="{00000000-0005-0000-0000-0000134E0000}"/>
    <cellStyle name="Normal 80 3 5 4" xfId="14541" xr:uid="{00000000-0005-0000-0000-0000144E0000}"/>
    <cellStyle name="Normal 80 3 5 5" xfId="16381" xr:uid="{00000000-0005-0000-0000-0000154E0000}"/>
    <cellStyle name="Normal 80 3 5 6" xfId="18131" xr:uid="{00000000-0005-0000-0000-0000164E0000}"/>
    <cellStyle name="Normal 80 3 5 7" xfId="20035" xr:uid="{00000000-0005-0000-0000-0000174E0000}"/>
    <cellStyle name="Normal 80 3 5_5h_Finance" xfId="8520" xr:uid="{00000000-0005-0000-0000-0000184E0000}"/>
    <cellStyle name="Normal 80 3 6" xfId="2620" xr:uid="{00000000-0005-0000-0000-0000194E0000}"/>
    <cellStyle name="Normal 80 3 6 2" xfId="10787" xr:uid="{00000000-0005-0000-0000-00001A4E0000}"/>
    <cellStyle name="Normal 80 3 6_5h_Finance" xfId="8522" xr:uid="{00000000-0005-0000-0000-00001B4E0000}"/>
    <cellStyle name="Normal 80 3 7" xfId="8883" xr:uid="{00000000-0005-0000-0000-00001C4E0000}"/>
    <cellStyle name="Normal 80 3 8" xfId="12840" xr:uid="{00000000-0005-0000-0000-00001D4E0000}"/>
    <cellStyle name="Normal 80 3 9" xfId="14726" xr:uid="{00000000-0005-0000-0000-00001E4E0000}"/>
    <cellStyle name="Normal 80 3_5h_Finance" xfId="8509" xr:uid="{00000000-0005-0000-0000-00001F4E0000}"/>
    <cellStyle name="Normal 80 4" xfId="845" xr:uid="{00000000-0005-0000-0000-0000204E0000}"/>
    <cellStyle name="Normal 80 4 2" xfId="1667" xr:uid="{00000000-0005-0000-0000-0000214E0000}"/>
    <cellStyle name="Normal 80 4 2 2" xfId="3572" xr:uid="{00000000-0005-0000-0000-0000224E0000}"/>
    <cellStyle name="Normal 80 4 2 2 2" xfId="11739" xr:uid="{00000000-0005-0000-0000-0000234E0000}"/>
    <cellStyle name="Normal 80 4 2 2_5h_Finance" xfId="8525" xr:uid="{00000000-0005-0000-0000-0000244E0000}"/>
    <cellStyle name="Normal 80 4 2 3" xfId="9835" xr:uid="{00000000-0005-0000-0000-0000254E0000}"/>
    <cellStyle name="Normal 80 4 2 4" xfId="13861" xr:uid="{00000000-0005-0000-0000-0000264E0000}"/>
    <cellStyle name="Normal 80 4 2 5" xfId="15700" xr:uid="{00000000-0005-0000-0000-0000274E0000}"/>
    <cellStyle name="Normal 80 4 2 6" xfId="17451" xr:uid="{00000000-0005-0000-0000-0000284E0000}"/>
    <cellStyle name="Normal 80 4 2 7" xfId="19355" xr:uid="{00000000-0005-0000-0000-0000294E0000}"/>
    <cellStyle name="Normal 80 4 2_5h_Finance" xfId="8524" xr:uid="{00000000-0005-0000-0000-00002A4E0000}"/>
    <cellStyle name="Normal 80 4 3" xfId="2756" xr:uid="{00000000-0005-0000-0000-00002B4E0000}"/>
    <cellStyle name="Normal 80 4 3 2" xfId="10923" xr:uid="{00000000-0005-0000-0000-00002C4E0000}"/>
    <cellStyle name="Normal 80 4 3_5h_Finance" xfId="8526" xr:uid="{00000000-0005-0000-0000-00002D4E0000}"/>
    <cellStyle name="Normal 80 4 4" xfId="9019" xr:uid="{00000000-0005-0000-0000-00002E4E0000}"/>
    <cellStyle name="Normal 80 4 5" xfId="13042" xr:uid="{00000000-0005-0000-0000-00002F4E0000}"/>
    <cellStyle name="Normal 80 4 6" xfId="14880" xr:uid="{00000000-0005-0000-0000-0000304E0000}"/>
    <cellStyle name="Normal 80 4 7" xfId="16635" xr:uid="{00000000-0005-0000-0000-0000314E0000}"/>
    <cellStyle name="Normal 80 4 8" xfId="18539" xr:uid="{00000000-0005-0000-0000-0000324E0000}"/>
    <cellStyle name="Normal 80 4_5h_Finance" xfId="8523" xr:uid="{00000000-0005-0000-0000-0000334E0000}"/>
    <cellStyle name="Normal 80 5" xfId="1117" xr:uid="{00000000-0005-0000-0000-0000344E0000}"/>
    <cellStyle name="Normal 80 5 2" xfId="1939" xr:uid="{00000000-0005-0000-0000-0000354E0000}"/>
    <cellStyle name="Normal 80 5 2 2" xfId="3844" xr:uid="{00000000-0005-0000-0000-0000364E0000}"/>
    <cellStyle name="Normal 80 5 2 2 2" xfId="12011" xr:uid="{00000000-0005-0000-0000-0000374E0000}"/>
    <cellStyle name="Normal 80 5 2 2_5h_Finance" xfId="8529" xr:uid="{00000000-0005-0000-0000-0000384E0000}"/>
    <cellStyle name="Normal 80 5 2 3" xfId="10107" xr:uid="{00000000-0005-0000-0000-0000394E0000}"/>
    <cellStyle name="Normal 80 5 2 4" xfId="14133" xr:uid="{00000000-0005-0000-0000-00003A4E0000}"/>
    <cellStyle name="Normal 80 5 2 5" xfId="15972" xr:uid="{00000000-0005-0000-0000-00003B4E0000}"/>
    <cellStyle name="Normal 80 5 2 6" xfId="17723" xr:uid="{00000000-0005-0000-0000-00003C4E0000}"/>
    <cellStyle name="Normal 80 5 2 7" xfId="19627" xr:uid="{00000000-0005-0000-0000-00003D4E0000}"/>
    <cellStyle name="Normal 80 5 2_5h_Finance" xfId="8528" xr:uid="{00000000-0005-0000-0000-00003E4E0000}"/>
    <cellStyle name="Normal 80 5 3" xfId="3028" xr:uid="{00000000-0005-0000-0000-00003F4E0000}"/>
    <cellStyle name="Normal 80 5 3 2" xfId="11195" xr:uid="{00000000-0005-0000-0000-0000404E0000}"/>
    <cellStyle name="Normal 80 5 3_5h_Finance" xfId="8530" xr:uid="{00000000-0005-0000-0000-0000414E0000}"/>
    <cellStyle name="Normal 80 5 4" xfId="9291" xr:uid="{00000000-0005-0000-0000-0000424E0000}"/>
    <cellStyle name="Normal 80 5 5" xfId="13314" xr:uid="{00000000-0005-0000-0000-0000434E0000}"/>
    <cellStyle name="Normal 80 5 6" xfId="15152" xr:uid="{00000000-0005-0000-0000-0000444E0000}"/>
    <cellStyle name="Normal 80 5 7" xfId="16907" xr:uid="{00000000-0005-0000-0000-0000454E0000}"/>
    <cellStyle name="Normal 80 5 8" xfId="18811" xr:uid="{00000000-0005-0000-0000-0000464E0000}"/>
    <cellStyle name="Normal 80 5_5h_Finance" xfId="8527" xr:uid="{00000000-0005-0000-0000-0000474E0000}"/>
    <cellStyle name="Normal 80 6" xfId="1389" xr:uid="{00000000-0005-0000-0000-0000484E0000}"/>
    <cellStyle name="Normal 80 6 2" xfId="3300" xr:uid="{00000000-0005-0000-0000-0000494E0000}"/>
    <cellStyle name="Normal 80 6 2 2" xfId="11467" xr:uid="{00000000-0005-0000-0000-00004A4E0000}"/>
    <cellStyle name="Normal 80 6 2_5h_Finance" xfId="8532" xr:uid="{00000000-0005-0000-0000-00004B4E0000}"/>
    <cellStyle name="Normal 80 6 3" xfId="9563" xr:uid="{00000000-0005-0000-0000-00004C4E0000}"/>
    <cellStyle name="Normal 80 6 4" xfId="13586" xr:uid="{00000000-0005-0000-0000-00004D4E0000}"/>
    <cellStyle name="Normal 80 6 5" xfId="15424" xr:uid="{00000000-0005-0000-0000-00004E4E0000}"/>
    <cellStyle name="Normal 80 6 6" xfId="17179" xr:uid="{00000000-0005-0000-0000-00004F4E0000}"/>
    <cellStyle name="Normal 80 6 7" xfId="19083" xr:uid="{00000000-0005-0000-0000-0000504E0000}"/>
    <cellStyle name="Normal 80 6_5h_Finance" xfId="8531" xr:uid="{00000000-0005-0000-0000-0000514E0000}"/>
    <cellStyle name="Normal 80 7" xfId="2212" xr:uid="{00000000-0005-0000-0000-0000524E0000}"/>
    <cellStyle name="Normal 80 7 2" xfId="4116" xr:uid="{00000000-0005-0000-0000-0000534E0000}"/>
    <cellStyle name="Normal 80 7 2 2" xfId="12283" xr:uid="{00000000-0005-0000-0000-0000544E0000}"/>
    <cellStyle name="Normal 80 7 2_5h_Finance" xfId="8534" xr:uid="{00000000-0005-0000-0000-0000554E0000}"/>
    <cellStyle name="Normal 80 7 3" xfId="10379" xr:uid="{00000000-0005-0000-0000-0000564E0000}"/>
    <cellStyle name="Normal 80 7 4" xfId="14405" xr:uid="{00000000-0005-0000-0000-0000574E0000}"/>
    <cellStyle name="Normal 80 7 5" xfId="16245" xr:uid="{00000000-0005-0000-0000-0000584E0000}"/>
    <cellStyle name="Normal 80 7 6" xfId="17995" xr:uid="{00000000-0005-0000-0000-0000594E0000}"/>
    <cellStyle name="Normal 80 7 7" xfId="19899" xr:uid="{00000000-0005-0000-0000-00005A4E0000}"/>
    <cellStyle name="Normal 80 7_5h_Finance" xfId="8533" xr:uid="{00000000-0005-0000-0000-00005B4E0000}"/>
    <cellStyle name="Normal 80 8" xfId="496" xr:uid="{00000000-0005-0000-0000-00005C4E0000}"/>
    <cellStyle name="Normal 80 8 2" xfId="8747" xr:uid="{00000000-0005-0000-0000-00005D4E0000}"/>
    <cellStyle name="Normal 80 8_5h_Finance" xfId="8535" xr:uid="{00000000-0005-0000-0000-00005E4E0000}"/>
    <cellStyle name="Normal 80 9" xfId="2484" xr:uid="{00000000-0005-0000-0000-00005F4E0000}"/>
    <cellStyle name="Normal 80 9 2" xfId="10651" xr:uid="{00000000-0005-0000-0000-0000604E0000}"/>
    <cellStyle name="Normal 80 9_5h_Finance" xfId="8536" xr:uid="{00000000-0005-0000-0000-0000614E0000}"/>
    <cellStyle name="Normal 80_5h_Finance" xfId="8477" xr:uid="{00000000-0005-0000-0000-0000624E0000}"/>
    <cellStyle name="Normal 81" xfId="428" xr:uid="{00000000-0005-0000-0000-0000634E0000}"/>
    <cellStyle name="Normal 81 2" xfId="1594" xr:uid="{00000000-0005-0000-0000-0000644E0000}"/>
    <cellStyle name="Normal 81_5h_Finance" xfId="8537" xr:uid="{00000000-0005-0000-0000-0000654E0000}"/>
    <cellStyle name="Normal 82" xfId="701" xr:uid="{00000000-0005-0000-0000-0000664E0000}"/>
    <cellStyle name="Normal 82 2" xfId="1595" xr:uid="{00000000-0005-0000-0000-0000674E0000}"/>
    <cellStyle name="Normal 82_5h_Finance" xfId="8538" xr:uid="{00000000-0005-0000-0000-0000684E0000}"/>
    <cellStyle name="Normal 83" xfId="358" xr:uid="{00000000-0005-0000-0000-0000694E0000}"/>
    <cellStyle name="Normal 83 2" xfId="1596" xr:uid="{00000000-0005-0000-0000-00006A4E0000}"/>
    <cellStyle name="Normal 83 3" xfId="702" xr:uid="{00000000-0005-0000-0000-00006B4E0000}"/>
    <cellStyle name="Normal 83_5h_Finance" xfId="8539" xr:uid="{00000000-0005-0000-0000-00006C4E0000}"/>
    <cellStyle name="Normal 84" xfId="703" xr:uid="{00000000-0005-0000-0000-00006D4E0000}"/>
    <cellStyle name="Normal 84 2" xfId="1597" xr:uid="{00000000-0005-0000-0000-00006E4E0000}"/>
    <cellStyle name="Normal 84_5h_Finance" xfId="8540" xr:uid="{00000000-0005-0000-0000-00006F4E0000}"/>
    <cellStyle name="Normal 85" xfId="427" xr:uid="{00000000-0005-0000-0000-0000704E0000}"/>
    <cellStyle name="Normal 85 2" xfId="704" xr:uid="{00000000-0005-0000-0000-0000714E0000}"/>
    <cellStyle name="Normal 85_5h_Finance" xfId="8541" xr:uid="{00000000-0005-0000-0000-0000724E0000}"/>
    <cellStyle name="Normal 86" xfId="705" xr:uid="{00000000-0005-0000-0000-0000734E0000}"/>
    <cellStyle name="Normal 87" xfId="706" xr:uid="{00000000-0005-0000-0000-0000744E0000}"/>
    <cellStyle name="Normal 88" xfId="707" xr:uid="{00000000-0005-0000-0000-0000754E0000}"/>
    <cellStyle name="Normal 89" xfId="708" xr:uid="{00000000-0005-0000-0000-0000764E0000}"/>
    <cellStyle name="Normal 9" xfId="13" xr:uid="{00000000-0005-0000-0000-0000774E0000}"/>
    <cellStyle name="Normal 9 2" xfId="23" xr:uid="{00000000-0005-0000-0000-0000784E0000}"/>
    <cellStyle name="Normal 9_5h_Finance" xfId="8542" xr:uid="{00000000-0005-0000-0000-0000794E0000}"/>
    <cellStyle name="Normal 90" xfId="709" xr:uid="{00000000-0005-0000-0000-00007A4E0000}"/>
    <cellStyle name="Normal 91" xfId="710" xr:uid="{00000000-0005-0000-0000-00007B4E0000}"/>
    <cellStyle name="Normal 92" xfId="711" xr:uid="{00000000-0005-0000-0000-00007C4E0000}"/>
    <cellStyle name="Normal 93" xfId="712" xr:uid="{00000000-0005-0000-0000-00007D4E0000}"/>
    <cellStyle name="Normal 94" xfId="713" xr:uid="{00000000-0005-0000-0000-00007E4E0000}"/>
    <cellStyle name="Normal 95" xfId="714" xr:uid="{00000000-0005-0000-0000-00007F4E0000}"/>
    <cellStyle name="Normal 96" xfId="715" xr:uid="{00000000-0005-0000-0000-0000804E0000}"/>
    <cellStyle name="Normal 97" xfId="716" xr:uid="{00000000-0005-0000-0000-0000814E0000}"/>
    <cellStyle name="Normal 98" xfId="717" xr:uid="{00000000-0005-0000-0000-0000824E0000}"/>
    <cellStyle name="Normal 99" xfId="718" xr:uid="{00000000-0005-0000-0000-0000834E0000}"/>
    <cellStyle name="Normal 99 2" xfId="1598" xr:uid="{00000000-0005-0000-0000-0000844E0000}"/>
    <cellStyle name="Normal 99_5h_Finance" xfId="8543" xr:uid="{00000000-0005-0000-0000-0000854E0000}"/>
    <cellStyle name="Normal_Supplier evaluation model (06Dec04)" xfId="6" xr:uid="{00000000-0005-0000-0000-0000864E0000}"/>
    <cellStyle name="Percent" xfId="20104" builtinId="5"/>
    <cellStyle name="Percent 2" xfId="7" xr:uid="{00000000-0005-0000-0000-0000884E0000}"/>
  </cellStyles>
  <dxfs count="0"/>
  <tableStyles count="0" defaultTableStyle="TableStyleMedium2" defaultPivotStyle="PivotStyleLight16"/>
  <colors>
    <mruColors>
      <color rgb="FFFFCCFF"/>
      <color rgb="FFFCD5B4"/>
      <color rgb="FFFFFF99"/>
      <color rgb="FFFF5050"/>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haredStrings" Target="sharedString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tyles" Target="styles.xml" Id="rId17" /><Relationship Type="http://schemas.openxmlformats.org/officeDocument/2006/relationships/worksheet" Target="worksheets/sheet2.xml" Id="rId2" /><Relationship Type="http://schemas.openxmlformats.org/officeDocument/2006/relationships/theme" Target="theme/theme1.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2.xml" Id="rId15" /><Relationship Type="http://schemas.openxmlformats.org/officeDocument/2006/relationships/worksheet" Target="worksheets/sheet10.xml" Id="rId10" /><Relationship Type="http://schemas.openxmlformats.org/officeDocument/2006/relationships/calcChain" Target="calcChain.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1.xml" Id="rId14" /><Relationship Type="http://schemas.openxmlformats.org/officeDocument/2006/relationships/customXml" Target="/customXML/item2.xml" Id="R0e4ee2790aa54248"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igital.nhs.uk/data-and-information/publications/statistical/national-pulmonary-hypertension-audit/2018/2018" TargetMode="External"/><Relationship Id="rId1" Type="http://schemas.openxmlformats.org/officeDocument/2006/relationships/hyperlink" Target="http://www.rpharms.com/unsecure-support-resources/professional-standards-for-homecare-services.asp"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www.hse.gov.uk/msd/labellingloads.htm" TargetMode="External"/><Relationship Id="rId1" Type="http://schemas.openxmlformats.org/officeDocument/2006/relationships/hyperlink" Target="https://www.dsptoolkit.nhs.uk/Home"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dsptoolkit.nhs.uk/"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dsptoolkit.nhs.uk/Home" TargetMode="Externa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41910</xdr:rowOff>
    </xdr:from>
    <xdr:to>
      <xdr:col>4</xdr:col>
      <xdr:colOff>0</xdr:colOff>
      <xdr:row>3</xdr:row>
      <xdr:rowOff>15240</xdr:rowOff>
    </xdr:to>
    <xdr:pic>
      <xdr:nvPicPr>
        <xdr:cNvPr id="3" name="Picture 2">
          <a:extLst>
            <a:ext uri="{FF2B5EF4-FFF2-40B4-BE49-F238E27FC236}">
              <a16:creationId xmlns:a16="http://schemas.microsoft.com/office/drawing/2014/main" id="{4DE573A6-C98D-40A4-B0FD-460C08212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239000" y="209550"/>
          <a:ext cx="527166" cy="506730"/>
        </a:xfrm>
        <a:prstGeom prst="rect">
          <a:avLst/>
        </a:prstGeom>
        <a:noFill/>
      </xdr:spPr>
    </xdr:pic>
    <xdr:clientData/>
  </xdr:twoCellAnchor>
  <xdr:twoCellAnchor editAs="oneCell">
    <xdr:from>
      <xdr:col>1</xdr:col>
      <xdr:colOff>6342063</xdr:colOff>
      <xdr:row>0</xdr:row>
      <xdr:rowOff>164783</xdr:rowOff>
    </xdr:from>
    <xdr:to>
      <xdr:col>1</xdr:col>
      <xdr:colOff>7161213</xdr:colOff>
      <xdr:row>2</xdr:row>
      <xdr:rowOff>93345</xdr:rowOff>
    </xdr:to>
    <xdr:pic>
      <xdr:nvPicPr>
        <xdr:cNvPr id="5" name="Picture 4">
          <a:extLst>
            <a:ext uri="{FF2B5EF4-FFF2-40B4-BE49-F238E27FC236}">
              <a16:creationId xmlns:a16="http://schemas.microsoft.com/office/drawing/2014/main" id="{DE9F4D0F-1C5F-445C-8CC1-ACD2B31599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580188" y="164783"/>
          <a:ext cx="819150" cy="332740"/>
        </a:xfrm>
        <a:prstGeom prst="rect">
          <a:avLst/>
        </a:prstGeom>
        <a:noFill/>
      </xdr:spPr>
    </xdr:pic>
    <xdr:clientData/>
  </xdr:twoCellAnchor>
  <xdr:twoCellAnchor>
    <xdr:from>
      <xdr:col>1</xdr:col>
      <xdr:colOff>2292033</xdr:colOff>
      <xdr:row>20</xdr:row>
      <xdr:rowOff>1515746</xdr:rowOff>
    </xdr:from>
    <xdr:to>
      <xdr:col>1</xdr:col>
      <xdr:colOff>5501323</xdr:colOff>
      <xdr:row>21</xdr:row>
      <xdr:rowOff>1589</xdr:rowOff>
    </xdr:to>
    <xdr:sp macro="" textlink="">
      <xdr:nvSpPr>
        <xdr:cNvPr id="6" name="Text Box 4">
          <a:extLst>
            <a:ext uri="{FF2B5EF4-FFF2-40B4-BE49-F238E27FC236}">
              <a16:creationId xmlns:a16="http://schemas.microsoft.com/office/drawing/2014/main" id="{1E927387-AE8A-403B-8F51-09E220DA5CDB}"/>
            </a:ext>
          </a:extLst>
        </xdr:cNvPr>
        <xdr:cNvSpPr txBox="1"/>
      </xdr:nvSpPr>
      <xdr:spPr>
        <a:xfrm>
          <a:off x="2530158" y="15747684"/>
          <a:ext cx="3209290" cy="190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400"/>
            </a:lnSpc>
            <a:spcBef>
              <a:spcPts val="600"/>
            </a:spcBef>
            <a:spcAft>
              <a:spcPts val="0"/>
            </a:spcAft>
          </a:pPr>
          <a:r>
            <a:rPr lang="en-GB" sz="1100">
              <a:effectLst/>
              <a:latin typeface="Arial" panose="020B0604020202020204" pitchFamily="34" charset="0"/>
              <a:ea typeface="Times New Roman" panose="02020603050405020304" pitchFamily="18" charset="0"/>
              <a:cs typeface="Times New Roman" panose="02020603050405020304" pitchFamily="18" charset="0"/>
            </a:rPr>
            <a:t>NHS England and NHS Improvement</a:t>
          </a:r>
        </a:p>
      </xdr:txBody>
    </xdr:sp>
    <xdr:clientData/>
  </xdr:twoCellAnchor>
  <xdr:twoCellAnchor editAs="oneCell">
    <xdr:from>
      <xdr:col>0</xdr:col>
      <xdr:colOff>222250</xdr:colOff>
      <xdr:row>21</xdr:row>
      <xdr:rowOff>222250</xdr:rowOff>
    </xdr:from>
    <xdr:to>
      <xdr:col>2</xdr:col>
      <xdr:colOff>133667</xdr:colOff>
      <xdr:row>21</xdr:row>
      <xdr:rowOff>473710</xdr:rowOff>
    </xdr:to>
    <xdr:pic>
      <xdr:nvPicPr>
        <xdr:cNvPr id="7" name="Picture 6" descr="C:\Users\psansom\AppData\Local\Microsoft\Windows\INetCache\Content.Word\Chain lines.png">
          <a:extLst>
            <a:ext uri="{FF2B5EF4-FFF2-40B4-BE49-F238E27FC236}">
              <a16:creationId xmlns:a16="http://schemas.microsoft.com/office/drawing/2014/main" id="{B2E913CF-CCF6-41AD-90BF-0A99DC202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2250" y="15970250"/>
          <a:ext cx="7557770" cy="2438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49</xdr:row>
      <xdr:rowOff>209550</xdr:rowOff>
    </xdr:from>
    <xdr:to>
      <xdr:col>2</xdr:col>
      <xdr:colOff>31750</xdr:colOff>
      <xdr:row>49</xdr:row>
      <xdr:rowOff>600075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079499" y="13576300"/>
          <a:ext cx="5746751"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heavy" baseline="0">
              <a:solidFill>
                <a:schemeClr val="tx2"/>
              </a:solidFill>
              <a:uFill>
                <a:solidFill>
                  <a:schemeClr val="tx2">
                    <a:lumMod val="75000"/>
                  </a:schemeClr>
                </a:solidFill>
              </a:uFill>
            </a:rPr>
            <a:t>Link</a:t>
          </a:r>
          <a:r>
            <a:rPr lang="en-GB" sz="1100" baseline="0">
              <a:solidFill>
                <a:sysClr val="windowText" lastClr="000000"/>
              </a:solidFill>
            </a:rPr>
            <a:t> to Homecare Handbook</a:t>
          </a:r>
          <a:endParaRPr lang="en-GB" sz="1100">
            <a:solidFill>
              <a:sysClr val="windowText" lastClr="000000"/>
            </a:solidFill>
          </a:endParaRPr>
        </a:p>
      </xdr:txBody>
    </xdr:sp>
    <xdr:clientData/>
  </xdr:twoCellAnchor>
  <xdr:twoCellAnchor>
    <xdr:from>
      <xdr:col>1</xdr:col>
      <xdr:colOff>47626</xdr:colOff>
      <xdr:row>52</xdr:row>
      <xdr:rowOff>38100</xdr:rowOff>
    </xdr:from>
    <xdr:to>
      <xdr:col>2</xdr:col>
      <xdr:colOff>39689</xdr:colOff>
      <xdr:row>54</xdr:row>
      <xdr:rowOff>142875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300-000003000000}"/>
            </a:ext>
          </a:extLst>
        </xdr:cNvPr>
        <xdr:cNvSpPr txBox="1"/>
      </xdr:nvSpPr>
      <xdr:spPr>
        <a:xfrm>
          <a:off x="1079501" y="14452600"/>
          <a:ext cx="5754688" cy="42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accent1">
                  <a:lumMod val="75000"/>
                </a:schemeClr>
              </a:solidFill>
            </a:rPr>
            <a:t>Link </a:t>
          </a:r>
          <a:r>
            <a:rPr lang="en-GB" sz="1100" b="1" u="sng" baseline="0">
              <a:solidFill>
                <a:schemeClr val="accent1">
                  <a:lumMod val="75000"/>
                </a:schemeClr>
              </a:solidFill>
            </a:rPr>
            <a:t> </a:t>
          </a:r>
          <a:r>
            <a:rPr lang="en-GB" sz="1100" b="0" u="none" baseline="0">
              <a:solidFill>
                <a:sysClr val="windowText" lastClr="000000"/>
              </a:solidFill>
            </a:rPr>
            <a:t>to PH Audit Report</a:t>
          </a:r>
          <a:endParaRPr lang="en-GB" sz="1100" b="1" u="sng" baseline="0">
            <a:solidFill>
              <a:schemeClr val="accent1">
                <a:lumMod val="75000"/>
              </a:schemeClr>
            </a:solidFill>
          </a:endParaRPr>
        </a:p>
        <a:p>
          <a:endParaRPr lang="en-GB" sz="1100" b="1" u="sng">
            <a:solidFill>
              <a:schemeClr val="accent1">
                <a:lumMod val="75000"/>
              </a:schemeClr>
            </a:solidFill>
          </a:endParaRPr>
        </a:p>
        <a:p>
          <a:endParaRPr lang="en-GB" sz="1100" b="1" u="sng">
            <a:solidFill>
              <a:schemeClr val="accent1">
                <a:lumMod val="75000"/>
              </a:schemeClr>
            </a:solidFill>
          </a:endParaRPr>
        </a:p>
      </xdr:txBody>
    </xdr:sp>
    <xdr:clientData/>
  </xdr:twoCellAnchor>
  <xdr:twoCellAnchor>
    <xdr:from>
      <xdr:col>2</xdr:col>
      <xdr:colOff>896937</xdr:colOff>
      <xdr:row>0</xdr:row>
      <xdr:rowOff>111125</xdr:rowOff>
    </xdr:from>
    <xdr:to>
      <xdr:col>2</xdr:col>
      <xdr:colOff>1809747</xdr:colOff>
      <xdr:row>1</xdr:row>
      <xdr:rowOff>378979</xdr:rowOff>
    </xdr:to>
    <xdr:pic>
      <xdr:nvPicPr>
        <xdr:cNvPr id="9" name="Picture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691437" y="111125"/>
          <a:ext cx="912810" cy="49010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11</xdr:row>
      <xdr:rowOff>352425</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800725"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twoCellAnchor>
    <xdr:from>
      <xdr:col>2</xdr:col>
      <xdr:colOff>72374</xdr:colOff>
      <xdr:row>11</xdr:row>
      <xdr:rowOff>588061</xdr:rowOff>
    </xdr:from>
    <xdr:to>
      <xdr:col>2</xdr:col>
      <xdr:colOff>2185192</xdr:colOff>
      <xdr:row>11</xdr:row>
      <xdr:rowOff>889498</xdr:rowOff>
    </xdr:to>
    <xdr:sp macro="" textlink="">
      <xdr:nvSpPr>
        <xdr:cNvPr id="6" name="TextBox 5">
          <a:hlinkClick xmlns:r="http://schemas.openxmlformats.org/officeDocument/2006/relationships" r:id="rId1"/>
          <a:extLst>
            <a:ext uri="{FF2B5EF4-FFF2-40B4-BE49-F238E27FC236}">
              <a16:creationId xmlns:a16="http://schemas.microsoft.com/office/drawing/2014/main" id="{00000000-0008-0000-0500-000006000000}"/>
            </a:ext>
          </a:extLst>
        </xdr:cNvPr>
        <xdr:cNvSpPr txBox="1"/>
      </xdr:nvSpPr>
      <xdr:spPr>
        <a:xfrm>
          <a:off x="1740307" y="4355728"/>
          <a:ext cx="2112818" cy="30143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0000FF"/>
              </a:solidFill>
            </a:rPr>
            <a:t>https://www.dsptoolkit.nhs.uk/</a:t>
          </a:r>
        </a:p>
      </xdr:txBody>
    </xdr:sp>
    <xdr:clientData/>
  </xdr:twoCellAnchor>
  <xdr:twoCellAnchor>
    <xdr:from>
      <xdr:col>2</xdr:col>
      <xdr:colOff>916146</xdr:colOff>
      <xdr:row>34</xdr:row>
      <xdr:rowOff>754063</xdr:rowOff>
    </xdr:from>
    <xdr:to>
      <xdr:col>2</xdr:col>
      <xdr:colOff>3882786</xdr:colOff>
      <xdr:row>34</xdr:row>
      <xdr:rowOff>1049814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366C6029-9616-41E5-80C2-971BA732F97D}"/>
            </a:ext>
          </a:extLst>
        </xdr:cNvPr>
        <xdr:cNvSpPr txBox="1"/>
      </xdr:nvSpPr>
      <xdr:spPr>
        <a:xfrm>
          <a:off x="2592546" y="16746538"/>
          <a:ext cx="2966640" cy="29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60000"/>
                  <a:lumOff val="40000"/>
                </a:schemeClr>
              </a:solidFill>
            </a:rPr>
            <a:t>http://www.hse.gov.uk/msd/labellingloads.htm</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138223</xdr:colOff>
      <xdr:row>34</xdr:row>
      <xdr:rowOff>925405</xdr:rowOff>
    </xdr:from>
    <xdr:to>
      <xdr:col>2</xdr:col>
      <xdr:colOff>2334168</xdr:colOff>
      <xdr:row>34</xdr:row>
      <xdr:rowOff>1220680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900-000005000000}"/>
            </a:ext>
          </a:extLst>
        </xdr:cNvPr>
        <xdr:cNvSpPr txBox="1"/>
      </xdr:nvSpPr>
      <xdr:spPr>
        <a:xfrm>
          <a:off x="2062273" y="22842430"/>
          <a:ext cx="219594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rgbClr val="0000FF"/>
              </a:solidFill>
            </a:rPr>
            <a:t>https://www.dsptoolkit.nhs.uk/</a:t>
          </a:r>
        </a:p>
      </xdr:txBody>
    </xdr:sp>
    <xdr:clientData/>
  </xdr:twoCellAnchor>
  <xdr:oneCellAnchor>
    <xdr:from>
      <xdr:col>2</xdr:col>
      <xdr:colOff>0</xdr:colOff>
      <xdr:row>34</xdr:row>
      <xdr:rowOff>352425</xdr:rowOff>
    </xdr:from>
    <xdr:ext cx="184731" cy="264560"/>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3001625"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40079</xdr:colOff>
      <xdr:row>37</xdr:row>
      <xdr:rowOff>1066799</xdr:rowOff>
    </xdr:from>
    <xdr:ext cx="2156114" cy="264560"/>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900-000008000000}"/>
            </a:ext>
          </a:extLst>
        </xdr:cNvPr>
        <xdr:cNvSpPr txBox="1"/>
      </xdr:nvSpPr>
      <xdr:spPr>
        <a:xfrm>
          <a:off x="1964129" y="24660224"/>
          <a:ext cx="21561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u="sng">
              <a:solidFill>
                <a:srgbClr val="0000FF"/>
              </a:solidFill>
            </a:rPr>
            <a:t>https://www.dsptoolkit.nhs.uk/</a:t>
          </a:r>
        </a:p>
      </xdr:txBody>
    </xdr:sp>
    <xdr:clientData/>
  </xdr:oneCellAnchor>
  <xdr:oneCellAnchor>
    <xdr:from>
      <xdr:col>2</xdr:col>
      <xdr:colOff>0</xdr:colOff>
      <xdr:row>37</xdr:row>
      <xdr:rowOff>352425</xdr:rowOff>
    </xdr:from>
    <xdr:ext cx="184731" cy="264560"/>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10321636" y="3521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twoCellAnchor>
    <xdr:from>
      <xdr:col>2</xdr:col>
      <xdr:colOff>138223</xdr:colOff>
      <xdr:row>34</xdr:row>
      <xdr:rowOff>925405</xdr:rowOff>
    </xdr:from>
    <xdr:to>
      <xdr:col>2</xdr:col>
      <xdr:colOff>2334168</xdr:colOff>
      <xdr:row>34</xdr:row>
      <xdr:rowOff>1220680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900-00000B000000}"/>
            </a:ext>
          </a:extLst>
        </xdr:cNvPr>
        <xdr:cNvSpPr txBox="1"/>
      </xdr:nvSpPr>
      <xdr:spPr>
        <a:xfrm>
          <a:off x="14997223" y="35786905"/>
          <a:ext cx="219594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rgbClr val="0000FF"/>
              </a:solidFill>
            </a:rPr>
            <a:t>https://www.dsptoolkit.nhs.uk/</a:t>
          </a:r>
        </a:p>
      </xdr:txBody>
    </xdr:sp>
    <xdr:clientData/>
  </xdr:twoCellAnchor>
  <xdr:oneCellAnchor>
    <xdr:from>
      <xdr:col>2</xdr:col>
      <xdr:colOff>40079</xdr:colOff>
      <xdr:row>37</xdr:row>
      <xdr:rowOff>1066799</xdr:rowOff>
    </xdr:from>
    <xdr:ext cx="2156114" cy="264560"/>
    <xdr:sp macro="" textlink="">
      <xdr:nvSpPr>
        <xdr:cNvPr id="12" name="TextBox 11">
          <a:hlinkClick xmlns:r="http://schemas.openxmlformats.org/officeDocument/2006/relationships" r:id="rId1"/>
          <a:extLst>
            <a:ext uri="{FF2B5EF4-FFF2-40B4-BE49-F238E27FC236}">
              <a16:creationId xmlns:a16="http://schemas.microsoft.com/office/drawing/2014/main" id="{00000000-0008-0000-0900-00000C000000}"/>
            </a:ext>
          </a:extLst>
        </xdr:cNvPr>
        <xdr:cNvSpPr txBox="1"/>
      </xdr:nvSpPr>
      <xdr:spPr>
        <a:xfrm>
          <a:off x="14899079" y="40439685"/>
          <a:ext cx="21561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u="sng">
              <a:solidFill>
                <a:srgbClr val="0000FF"/>
              </a:solidFill>
            </a:rPr>
            <a:t>https://www.dsptoolkit.nhs.uk/</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1801944</xdr:colOff>
      <xdr:row>8</xdr:row>
      <xdr:rowOff>569931</xdr:rowOff>
    </xdr:from>
    <xdr:to>
      <xdr:col>2</xdr:col>
      <xdr:colOff>4011744</xdr:colOff>
      <xdr:row>8</xdr:row>
      <xdr:rowOff>895475</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B00-000004000000}"/>
            </a:ext>
          </a:extLst>
        </xdr:cNvPr>
        <xdr:cNvSpPr txBox="1"/>
      </xdr:nvSpPr>
      <xdr:spPr>
        <a:xfrm>
          <a:off x="3554544" y="3551256"/>
          <a:ext cx="2209800" cy="325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u="sng">
              <a:solidFill>
                <a:srgbClr val="0000FF"/>
              </a:solidFill>
              <a:effectLst/>
              <a:latin typeface="+mn-lt"/>
              <a:ea typeface="+mn-ea"/>
              <a:cs typeface="+mn-cs"/>
            </a:rPr>
            <a:t>https://www.dsptoolkit.nhs.uk/</a:t>
          </a:r>
          <a:endParaRPr lang="en-GB">
            <a:solidFill>
              <a:srgbClr val="0000FF"/>
            </a:solidFill>
            <a:effectLst/>
          </a:endParaRPr>
        </a:p>
        <a:p>
          <a:endParaRPr lang="en-GB" sz="1100"/>
        </a:p>
      </xdr:txBody>
    </xdr:sp>
    <xdr:clientData/>
  </xdr:twoCellAnchor>
  <xdr:oneCellAnchor>
    <xdr:from>
      <xdr:col>2</xdr:col>
      <xdr:colOff>0</xdr:colOff>
      <xdr:row>8</xdr:row>
      <xdr:rowOff>352425</xdr:rowOff>
    </xdr:from>
    <xdr:ext cx="184731" cy="264560"/>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10315575" y="3974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bellx/Objective/objective.ims.gov.uk-8008/kbellx/Objects/05%20Document%205%20-%20Spec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Harris/Objective/objective.ims.gov.uk-8008/LSHarris/Objects/Document%20No.%2005%20-%20PH%20Spec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Lis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I61"/>
  <sheetViews>
    <sheetView workbookViewId="0">
      <selection activeCell="I3" sqref="I3"/>
    </sheetView>
  </sheetViews>
  <sheetFormatPr defaultColWidth="8.90625" defaultRowHeight="15" x14ac:dyDescent="0.25"/>
  <cols>
    <col min="1" max="1" width="15.453125" style="2" customWidth="1"/>
    <col min="2" max="2" width="21.36328125" style="2" customWidth="1"/>
    <col min="3" max="3" width="11.453125" style="2" customWidth="1"/>
    <col min="4" max="4" width="16.6328125" style="2" customWidth="1"/>
    <col min="5" max="5" width="15.6328125" style="2" customWidth="1"/>
    <col min="6" max="6" width="34.6328125" style="2" customWidth="1"/>
    <col min="7" max="7" width="11.81640625" style="2" customWidth="1"/>
    <col min="8" max="8" width="2.453125" style="2" customWidth="1"/>
    <col min="9" max="9" width="23.08984375" style="2" customWidth="1"/>
    <col min="10" max="16384" width="8.90625" style="2"/>
  </cols>
  <sheetData>
    <row r="1" spans="1:9" ht="15.6" x14ac:dyDescent="0.3">
      <c r="A1" s="306" t="s">
        <v>0</v>
      </c>
      <c r="B1" s="306"/>
      <c r="C1" s="306"/>
      <c r="D1" s="306"/>
      <c r="E1" s="306"/>
      <c r="F1" s="306"/>
      <c r="G1" s="1"/>
    </row>
    <row r="2" spans="1:9" ht="16.2" thickBot="1" x14ac:dyDescent="0.35">
      <c r="A2" s="284"/>
      <c r="B2" s="284"/>
      <c r="C2" s="284"/>
      <c r="D2" s="284"/>
      <c r="E2" s="284"/>
      <c r="F2" s="284"/>
      <c r="G2" s="1"/>
    </row>
    <row r="3" spans="1:9" ht="64.5" customHeight="1" thickBot="1" x14ac:dyDescent="0.3">
      <c r="A3" s="307" t="s">
        <v>1</v>
      </c>
      <c r="B3" s="308"/>
      <c r="C3" s="308"/>
      <c r="D3" s="308"/>
      <c r="E3" s="308"/>
      <c r="F3" s="309"/>
      <c r="G3" s="1"/>
    </row>
    <row r="4" spans="1:9" ht="15.6" x14ac:dyDescent="0.3">
      <c r="A4" s="284"/>
      <c r="B4" s="284"/>
      <c r="C4" s="284"/>
      <c r="D4" s="284"/>
      <c r="E4" s="284"/>
      <c r="F4" s="284"/>
      <c r="G4" s="1"/>
    </row>
    <row r="5" spans="1:9" ht="15.6" x14ac:dyDescent="0.3">
      <c r="A5" s="3" t="s">
        <v>2</v>
      </c>
      <c r="B5" s="284"/>
      <c r="C5" s="284"/>
      <c r="D5" s="284"/>
      <c r="E5" s="284"/>
      <c r="F5" s="284"/>
      <c r="G5" s="1"/>
    </row>
    <row r="6" spans="1:9" ht="15.6" x14ac:dyDescent="0.3">
      <c r="A6" s="3" t="s">
        <v>3</v>
      </c>
      <c r="B6" s="284"/>
      <c r="C6" s="284"/>
      <c r="D6" s="284"/>
      <c r="E6" s="284"/>
      <c r="F6" s="284"/>
      <c r="G6" s="1"/>
    </row>
    <row r="7" spans="1:9" ht="15.6" x14ac:dyDescent="0.3">
      <c r="A7" s="3" t="s">
        <v>4</v>
      </c>
      <c r="B7" s="284"/>
      <c r="C7" s="284"/>
      <c r="D7" s="284"/>
      <c r="E7" s="284"/>
      <c r="F7" s="284"/>
      <c r="G7" s="1"/>
    </row>
    <row r="8" spans="1:9" ht="15.6" x14ac:dyDescent="0.3">
      <c r="A8" s="3"/>
      <c r="B8" s="284"/>
      <c r="C8" s="284"/>
      <c r="D8" s="284"/>
      <c r="E8" s="284"/>
      <c r="F8" s="284"/>
      <c r="G8" s="1"/>
    </row>
    <row r="9" spans="1:9" s="4" customFormat="1" ht="15.6" x14ac:dyDescent="0.25">
      <c r="A9" s="310" t="s">
        <v>5</v>
      </c>
      <c r="B9" s="310"/>
      <c r="C9" s="310"/>
      <c r="D9" s="310"/>
      <c r="E9" s="310"/>
      <c r="F9" s="310"/>
      <c r="G9" s="1"/>
      <c r="H9" s="2"/>
    </row>
    <row r="10" spans="1:9" s="4" customFormat="1" ht="15.6" x14ac:dyDescent="0.25">
      <c r="A10" s="310" t="s">
        <v>6</v>
      </c>
      <c r="B10" s="310"/>
      <c r="C10" s="310"/>
      <c r="D10" s="310"/>
      <c r="E10" s="310"/>
      <c r="F10" s="310"/>
      <c r="G10" s="5"/>
      <c r="H10" s="2"/>
    </row>
    <row r="11" spans="1:9" s="7" customFormat="1" ht="34.5" customHeight="1" x14ac:dyDescent="0.25">
      <c r="A11" s="311" t="s">
        <v>7</v>
      </c>
      <c r="B11" s="311"/>
      <c r="C11" s="311"/>
      <c r="D11" s="311"/>
      <c r="E11" s="311"/>
      <c r="F11" s="311"/>
      <c r="G11" s="1"/>
      <c r="H11" s="2"/>
      <c r="I11" s="6"/>
    </row>
    <row r="12" spans="1:9" s="4" customFormat="1" ht="16.2" thickBot="1" x14ac:dyDescent="0.35">
      <c r="A12" s="8"/>
      <c r="B12" s="2"/>
      <c r="C12" s="9"/>
      <c r="D12" s="9"/>
      <c r="E12" s="2"/>
      <c r="F12" s="2"/>
      <c r="G12" s="2"/>
      <c r="H12" s="2"/>
      <c r="I12" s="10"/>
    </row>
    <row r="13" spans="1:9" s="4" customFormat="1" ht="39.6" x14ac:dyDescent="0.25">
      <c r="A13" s="11" t="s">
        <v>8</v>
      </c>
      <c r="B13" s="304"/>
      <c r="C13" s="305"/>
      <c r="D13" s="305"/>
      <c r="E13" s="305"/>
      <c r="F13" s="12"/>
      <c r="G13" s="12"/>
      <c r="H13" s="12"/>
    </row>
    <row r="14" spans="1:9" s="4" customFormat="1" x14ac:dyDescent="0.25">
      <c r="A14" s="13" t="s">
        <v>9</v>
      </c>
      <c r="B14" s="2"/>
      <c r="C14" s="2"/>
      <c r="D14" s="2"/>
      <c r="E14" s="2"/>
      <c r="F14" s="2"/>
      <c r="G14" s="2"/>
      <c r="H14" s="2"/>
    </row>
    <row r="15" spans="1:9" s="4" customFormat="1" x14ac:dyDescent="0.25">
      <c r="A15" s="14" t="s">
        <v>10</v>
      </c>
      <c r="B15" s="2"/>
      <c r="C15" s="2"/>
      <c r="D15" s="2"/>
      <c r="E15" s="2"/>
      <c r="F15" s="2"/>
      <c r="G15" s="2"/>
      <c r="H15" s="2"/>
    </row>
    <row r="16" spans="1:9" s="4" customFormat="1" ht="15.6" thickBot="1" x14ac:dyDescent="0.3">
      <c r="A16" s="15" t="s">
        <v>11</v>
      </c>
      <c r="B16" s="2"/>
      <c r="C16" s="16"/>
      <c r="D16" s="16"/>
      <c r="E16" s="16"/>
      <c r="F16" s="16"/>
      <c r="G16" s="16"/>
      <c r="H16" s="2"/>
    </row>
    <row r="20" spans="1:6" s="17" customFormat="1" ht="13.8" thickBot="1" x14ac:dyDescent="0.3">
      <c r="A20" s="17" t="s">
        <v>12</v>
      </c>
      <c r="D20" s="17" t="s">
        <v>13</v>
      </c>
    </row>
    <row r="21" spans="1:6" ht="27" thickBot="1" x14ac:dyDescent="0.3">
      <c r="A21" s="18" t="s">
        <v>14</v>
      </c>
      <c r="B21" s="19" t="s">
        <v>15</v>
      </c>
      <c r="D21" s="18" t="s">
        <v>14</v>
      </c>
      <c r="E21" s="19" t="s">
        <v>15</v>
      </c>
      <c r="F21" s="19" t="s">
        <v>16</v>
      </c>
    </row>
    <row r="22" spans="1:6" ht="21" x14ac:dyDescent="0.25">
      <c r="A22" s="20" t="s">
        <v>17</v>
      </c>
      <c r="B22" s="80">
        <v>2</v>
      </c>
      <c r="D22" s="20" t="s">
        <v>18</v>
      </c>
      <c r="E22" s="21">
        <v>0</v>
      </c>
      <c r="F22" s="21" t="s">
        <v>19</v>
      </c>
    </row>
    <row r="23" spans="1:6" ht="21" x14ac:dyDescent="0.25">
      <c r="A23" s="22" t="s">
        <v>20</v>
      </c>
      <c r="B23" s="23">
        <v>2</v>
      </c>
      <c r="D23" s="22" t="s">
        <v>21</v>
      </c>
      <c r="E23" s="23">
        <v>1</v>
      </c>
      <c r="F23" s="23" t="s">
        <v>22</v>
      </c>
    </row>
    <row r="24" spans="1:6" ht="21" x14ac:dyDescent="0.25">
      <c r="A24" s="22" t="s">
        <v>23</v>
      </c>
      <c r="B24" s="23">
        <v>4</v>
      </c>
      <c r="D24" s="22" t="s">
        <v>17</v>
      </c>
      <c r="E24" s="23">
        <v>2</v>
      </c>
      <c r="F24" s="23" t="s">
        <v>24</v>
      </c>
    </row>
    <row r="25" spans="1:6" ht="31.2" x14ac:dyDescent="0.25">
      <c r="A25" s="22" t="s">
        <v>25</v>
      </c>
      <c r="B25" s="23">
        <v>6</v>
      </c>
      <c r="D25" s="22" t="s">
        <v>26</v>
      </c>
      <c r="E25" s="23">
        <v>2</v>
      </c>
      <c r="F25" s="23" t="s">
        <v>27</v>
      </c>
    </row>
    <row r="26" spans="1:6" ht="21" x14ac:dyDescent="0.25">
      <c r="A26" s="22" t="s">
        <v>28</v>
      </c>
      <c r="B26" s="23">
        <v>5</v>
      </c>
      <c r="D26" s="22" t="s">
        <v>20</v>
      </c>
      <c r="E26" s="23">
        <v>2</v>
      </c>
      <c r="F26" s="23" t="s">
        <v>29</v>
      </c>
    </row>
    <row r="27" spans="1:6" ht="41.4" x14ac:dyDescent="0.25">
      <c r="A27" s="22" t="s">
        <v>18</v>
      </c>
      <c r="B27" s="23">
        <v>0</v>
      </c>
      <c r="D27" s="22" t="s">
        <v>30</v>
      </c>
      <c r="E27" s="23">
        <v>3</v>
      </c>
      <c r="F27" s="23" t="s">
        <v>31</v>
      </c>
    </row>
    <row r="28" spans="1:6" ht="41.4" x14ac:dyDescent="0.25">
      <c r="A28" s="22" t="s">
        <v>21</v>
      </c>
      <c r="B28" s="23">
        <v>1</v>
      </c>
      <c r="D28" s="22" t="s">
        <v>23</v>
      </c>
      <c r="E28" s="23">
        <v>4</v>
      </c>
      <c r="F28" s="23" t="s">
        <v>32</v>
      </c>
    </row>
    <row r="29" spans="1:6" ht="31.2" x14ac:dyDescent="0.25">
      <c r="A29" s="22" t="s">
        <v>26</v>
      </c>
      <c r="B29" s="23">
        <v>2</v>
      </c>
      <c r="D29" s="22" t="s">
        <v>28</v>
      </c>
      <c r="E29" s="23">
        <v>5</v>
      </c>
      <c r="F29" s="23" t="s">
        <v>33</v>
      </c>
    </row>
    <row r="30" spans="1:6" ht="31.8" thickBot="1" x14ac:dyDescent="0.3">
      <c r="A30" s="24" t="s">
        <v>30</v>
      </c>
      <c r="B30" s="25">
        <v>3</v>
      </c>
      <c r="D30" s="24" t="s">
        <v>25</v>
      </c>
      <c r="E30" s="25">
        <v>6</v>
      </c>
      <c r="F30" s="25" t="s">
        <v>34</v>
      </c>
    </row>
    <row r="33" spans="1:9" s="17" customFormat="1" ht="13.8" thickBot="1" x14ac:dyDescent="0.3">
      <c r="A33" s="17" t="s">
        <v>12</v>
      </c>
      <c r="D33" s="17" t="s">
        <v>13</v>
      </c>
    </row>
    <row r="34" spans="1:9" ht="27" thickBot="1" x14ac:dyDescent="0.3">
      <c r="A34" s="26" t="s">
        <v>35</v>
      </c>
      <c r="B34" s="27" t="s">
        <v>36</v>
      </c>
      <c r="D34" s="26" t="s">
        <v>35</v>
      </c>
      <c r="E34" s="27" t="s">
        <v>36</v>
      </c>
      <c r="F34" s="27" t="s">
        <v>16</v>
      </c>
      <c r="I34" s="108" t="s">
        <v>393</v>
      </c>
    </row>
    <row r="35" spans="1:9" x14ac:dyDescent="0.25">
      <c r="A35" s="28" t="s">
        <v>37</v>
      </c>
      <c r="B35" s="29">
        <v>4</v>
      </c>
      <c r="D35" s="28" t="s">
        <v>18</v>
      </c>
      <c r="E35" s="31">
        <v>0</v>
      </c>
      <c r="F35" s="29" t="s">
        <v>19</v>
      </c>
      <c r="I35" s="109" t="s">
        <v>391</v>
      </c>
    </row>
    <row r="36" spans="1:9" ht="21.6" thickBot="1" x14ac:dyDescent="0.3">
      <c r="A36" s="30" t="s">
        <v>38</v>
      </c>
      <c r="B36" s="31">
        <v>0</v>
      </c>
      <c r="D36" s="30" t="s">
        <v>38</v>
      </c>
      <c r="E36" s="31">
        <v>0</v>
      </c>
      <c r="F36" s="31" t="s">
        <v>39</v>
      </c>
      <c r="I36" s="110" t="s">
        <v>392</v>
      </c>
    </row>
    <row r="37" spans="1:9" ht="31.2" x14ac:dyDescent="0.25">
      <c r="A37" s="30" t="s">
        <v>40</v>
      </c>
      <c r="B37" s="31">
        <v>6</v>
      </c>
      <c r="D37" s="30" t="s">
        <v>41</v>
      </c>
      <c r="E37" s="31">
        <v>1</v>
      </c>
      <c r="F37" s="31" t="s">
        <v>42</v>
      </c>
    </row>
    <row r="38" spans="1:9" x14ac:dyDescent="0.25">
      <c r="A38" s="30" t="s">
        <v>43</v>
      </c>
      <c r="B38" s="31">
        <v>5</v>
      </c>
      <c r="D38" s="30" t="s">
        <v>37</v>
      </c>
      <c r="E38" s="31">
        <v>4</v>
      </c>
      <c r="F38" s="31" t="s">
        <v>44</v>
      </c>
    </row>
    <row r="39" spans="1:9" ht="31.2" x14ac:dyDescent="0.25">
      <c r="A39" s="30" t="s">
        <v>41</v>
      </c>
      <c r="B39" s="31">
        <v>1</v>
      </c>
      <c r="D39" s="30" t="s">
        <v>43</v>
      </c>
      <c r="E39" s="31">
        <v>5</v>
      </c>
      <c r="F39" s="31" t="s">
        <v>45</v>
      </c>
    </row>
    <row r="40" spans="1:9" ht="31.8" thickBot="1" x14ac:dyDescent="0.3">
      <c r="A40" s="32" t="s">
        <v>18</v>
      </c>
      <c r="B40" s="33">
        <v>1E-4</v>
      </c>
      <c r="D40" s="32" t="s">
        <v>40</v>
      </c>
      <c r="E40" s="81">
        <v>6</v>
      </c>
      <c r="F40" s="33" t="s">
        <v>46</v>
      </c>
    </row>
    <row r="43" spans="1:9" s="17" customFormat="1" ht="13.8" thickBot="1" x14ac:dyDescent="0.3">
      <c r="A43" s="17" t="s">
        <v>12</v>
      </c>
      <c r="D43" s="17" t="s">
        <v>13</v>
      </c>
    </row>
    <row r="44" spans="1:9" ht="27" thickBot="1" x14ac:dyDescent="0.3">
      <c r="A44" s="34" t="s">
        <v>47</v>
      </c>
      <c r="B44" s="35" t="s">
        <v>48</v>
      </c>
      <c r="D44" s="34" t="s">
        <v>47</v>
      </c>
      <c r="E44" s="35" t="s">
        <v>48</v>
      </c>
      <c r="F44" s="35" t="s">
        <v>16</v>
      </c>
    </row>
    <row r="45" spans="1:9" x14ac:dyDescent="0.25">
      <c r="A45" s="36" t="s">
        <v>49</v>
      </c>
      <c r="B45" s="37">
        <v>5</v>
      </c>
      <c r="D45" s="36" t="s">
        <v>18</v>
      </c>
      <c r="E45" s="82">
        <v>0</v>
      </c>
      <c r="F45" s="37" t="s">
        <v>19</v>
      </c>
    </row>
    <row r="46" spans="1:9" x14ac:dyDescent="0.25">
      <c r="A46" s="38" t="s">
        <v>50</v>
      </c>
      <c r="B46" s="39">
        <v>10</v>
      </c>
      <c r="D46" s="38" t="s">
        <v>51</v>
      </c>
      <c r="E46" s="39">
        <v>1</v>
      </c>
      <c r="F46" s="39" t="s">
        <v>52</v>
      </c>
    </row>
    <row r="47" spans="1:9" ht="31.2" x14ac:dyDescent="0.25">
      <c r="A47" s="38" t="s">
        <v>53</v>
      </c>
      <c r="B47" s="39">
        <v>8</v>
      </c>
      <c r="D47" s="38" t="s">
        <v>54</v>
      </c>
      <c r="E47" s="39">
        <v>3</v>
      </c>
      <c r="F47" s="39" t="s">
        <v>55</v>
      </c>
    </row>
    <row r="48" spans="1:9" ht="31.2" x14ac:dyDescent="0.25">
      <c r="A48" s="38" t="s">
        <v>54</v>
      </c>
      <c r="B48" s="39">
        <v>3</v>
      </c>
      <c r="D48" s="38" t="s">
        <v>49</v>
      </c>
      <c r="E48" s="39">
        <v>5</v>
      </c>
      <c r="F48" s="39" t="s">
        <v>56</v>
      </c>
    </row>
    <row r="49" spans="1:6" x14ac:dyDescent="0.25">
      <c r="A49" s="38" t="s">
        <v>18</v>
      </c>
      <c r="B49" s="83">
        <v>0</v>
      </c>
      <c r="D49" s="38" t="s">
        <v>53</v>
      </c>
      <c r="E49" s="39">
        <v>8</v>
      </c>
      <c r="F49" s="39" t="s">
        <v>57</v>
      </c>
    </row>
    <row r="50" spans="1:6" ht="21.6" thickBot="1" x14ac:dyDescent="0.3">
      <c r="A50" s="40" t="s">
        <v>51</v>
      </c>
      <c r="B50" s="41">
        <v>1</v>
      </c>
      <c r="D50" s="40" t="s">
        <v>50</v>
      </c>
      <c r="E50" s="41">
        <v>10</v>
      </c>
      <c r="F50" s="41" t="s">
        <v>58</v>
      </c>
    </row>
    <row r="54" spans="1:6" x14ac:dyDescent="0.25">
      <c r="A54" s="172"/>
      <c r="B54" s="172"/>
    </row>
    <row r="55" spans="1:6" ht="31.2" thickBot="1" x14ac:dyDescent="0.3">
      <c r="A55" s="129" t="s">
        <v>415</v>
      </c>
      <c r="B55" s="172"/>
    </row>
    <row r="56" spans="1:6" ht="15.6" thickBot="1" x14ac:dyDescent="0.3">
      <c r="A56" s="130" t="s">
        <v>18</v>
      </c>
      <c r="B56" s="131">
        <v>0</v>
      </c>
    </row>
    <row r="57" spans="1:6" ht="15.6" thickBot="1" x14ac:dyDescent="0.3">
      <c r="A57" s="132" t="s">
        <v>400</v>
      </c>
      <c r="B57" s="133">
        <v>0</v>
      </c>
    </row>
    <row r="58" spans="1:6" ht="15.6" thickBot="1" x14ac:dyDescent="0.3">
      <c r="A58" s="132" t="s">
        <v>401</v>
      </c>
      <c r="B58" s="134">
        <v>1</v>
      </c>
    </row>
    <row r="59" spans="1:6" ht="15.6" thickBot="1" x14ac:dyDescent="0.3">
      <c r="A59" s="132" t="s">
        <v>402</v>
      </c>
      <c r="B59" s="134">
        <v>2</v>
      </c>
    </row>
    <row r="60" spans="1:6" ht="15.6" thickBot="1" x14ac:dyDescent="0.3">
      <c r="A60" s="132" t="s">
        <v>403</v>
      </c>
      <c r="B60" s="134">
        <v>4</v>
      </c>
    </row>
    <row r="61" spans="1:6" ht="15.6" thickBot="1" x14ac:dyDescent="0.3">
      <c r="A61" s="132" t="s">
        <v>404</v>
      </c>
      <c r="B61" s="134">
        <v>6</v>
      </c>
    </row>
  </sheetData>
  <sheetProtection algorithmName="SHA-512" hashValue="8LZP322ZMDmQnaJdMM0BsFFduRVdZeL4h6HsTXIR2zr52Ywy1SEh+KNrSv17xFyRQL/O8MQdB04DPpDxItT1Ww==" saltValue="G6PMBrWACXR4Kse8eJOuCg==" spinCount="100000" sheet="1" objects="1" scenarios="1"/>
  <mergeCells count="6">
    <mergeCell ref="B13:E13"/>
    <mergeCell ref="A1:F1"/>
    <mergeCell ref="A3:F3"/>
    <mergeCell ref="A9:F9"/>
    <mergeCell ref="A10:F10"/>
    <mergeCell ref="A11:F11"/>
  </mergeCells>
  <pageMargins left="0.70866141732283472" right="0.70866141732283472" top="0.74803149606299213" bottom="0.74803149606299213" header="0.31496062992125984" footer="0.31496062992125984"/>
  <pageSetup paperSize="9" scale="47" fitToHeight="0" orientation="portrait" r:id="rId1"/>
  <headerFooter>
    <oddHeader>&amp;A</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78"/>
  <sheetViews>
    <sheetView zoomScaleNormal="100" workbookViewId="0">
      <pane ySplit="5" topLeftCell="A6" activePane="bottomLeft" state="frozen"/>
      <selection activeCell="C80" sqref="C80"/>
      <selection pane="bottomLeft" activeCell="C62" sqref="C62"/>
    </sheetView>
  </sheetViews>
  <sheetFormatPr defaultColWidth="8.90625" defaultRowHeight="13.2" x14ac:dyDescent="0.25"/>
  <cols>
    <col min="1" max="1" width="8.453125" style="88" customWidth="1"/>
    <col min="2" max="2" width="11.90625" style="113" bestFit="1" customWidth="1"/>
    <col min="3" max="3" width="73" style="88" customWidth="1"/>
    <col min="4" max="4" width="17.81640625" style="88" customWidth="1"/>
    <col min="5" max="5" width="32.1796875" style="88" customWidth="1"/>
    <col min="6" max="6" width="9.81640625" style="88" customWidth="1"/>
    <col min="7" max="7" width="10.81640625" style="88" hidden="1" customWidth="1"/>
    <col min="8" max="8" width="10.90625" style="88" customWidth="1"/>
    <col min="9" max="9" width="11.81640625" style="88" hidden="1" customWidth="1"/>
    <col min="10" max="10" width="9.90625" style="88" hidden="1" customWidth="1"/>
    <col min="11" max="11" width="10.1796875" style="88" hidden="1" customWidth="1"/>
    <col min="12" max="12" width="9.90625" style="88" hidden="1" customWidth="1"/>
    <col min="13" max="13" width="9.81640625" style="88" hidden="1" customWidth="1"/>
    <col min="14" max="14" width="0" style="88" hidden="1" customWidth="1"/>
    <col min="15" max="16384" width="8.90625" style="88"/>
  </cols>
  <sheetData>
    <row r="1" spans="1:16" s="113" customFormat="1" ht="15.6" customHeight="1" x14ac:dyDescent="0.25">
      <c r="A1" s="262" t="s">
        <v>549</v>
      </c>
      <c r="C1" s="262"/>
    </row>
    <row r="2" spans="1:16" ht="19.95" customHeight="1" x14ac:dyDescent="0.25">
      <c r="A2" s="113"/>
      <c r="B2" s="128">
        <f>COUNTIF(B5:B75,"Compliance Yes/No")+COUNTIF(B5:B75,"Specification")</f>
        <v>39</v>
      </c>
      <c r="C2" s="217"/>
      <c r="D2" s="113"/>
      <c r="E2" s="113"/>
      <c r="F2" s="113"/>
      <c r="G2" s="113"/>
      <c r="H2" s="226" t="s">
        <v>548</v>
      </c>
      <c r="I2" s="64" t="s">
        <v>548</v>
      </c>
      <c r="J2" s="223"/>
      <c r="K2" s="224">
        <f>SUM(K7:K67)</f>
        <v>720</v>
      </c>
      <c r="L2" s="229">
        <f t="shared" ref="L2" si="0">K2/N2</f>
        <v>0.92307692307692313</v>
      </c>
      <c r="M2" s="224"/>
      <c r="N2" s="224">
        <f>SUM(N7:N67)</f>
        <v>780</v>
      </c>
      <c r="O2" s="230">
        <f>SUM(O7:O67)</f>
        <v>0.99999999999999978</v>
      </c>
      <c r="P2" s="230">
        <f>SUM(P7:P67)</f>
        <v>0.08</v>
      </c>
    </row>
    <row r="3" spans="1:16" ht="15.6" x14ac:dyDescent="0.25">
      <c r="A3" s="112" t="s">
        <v>818</v>
      </c>
      <c r="B3" s="112"/>
      <c r="C3" s="112"/>
      <c r="D3" s="112"/>
      <c r="E3" s="112"/>
      <c r="F3" s="112"/>
      <c r="G3" s="112"/>
      <c r="H3" s="112"/>
      <c r="I3" s="112"/>
      <c r="J3" s="112"/>
      <c r="K3" s="112"/>
      <c r="L3" s="112"/>
      <c r="M3" s="112"/>
      <c r="N3" s="112"/>
      <c r="O3" s="112"/>
      <c r="P3" s="112"/>
    </row>
    <row r="4" spans="1:16" s="59" customFormat="1" ht="15.6" x14ac:dyDescent="0.25">
      <c r="A4" s="112" t="s">
        <v>563</v>
      </c>
      <c r="B4" s="112"/>
      <c r="C4" s="112"/>
      <c r="D4" s="112"/>
      <c r="E4" s="265" t="str">
        <f>Introduction!B8</f>
        <v>Insert supplier name here</v>
      </c>
      <c r="F4" s="112"/>
      <c r="G4" s="112"/>
      <c r="H4" s="112"/>
      <c r="I4" s="112"/>
      <c r="J4" s="112"/>
      <c r="K4" s="112"/>
      <c r="L4" s="112"/>
      <c r="M4" s="112"/>
      <c r="N4" s="112"/>
      <c r="O4" s="112"/>
      <c r="P4" s="112"/>
    </row>
    <row r="5" spans="1:16" s="53" customFormat="1" ht="79.8" thickBot="1" x14ac:dyDescent="0.3">
      <c r="A5" s="195" t="s">
        <v>165</v>
      </c>
      <c r="B5" s="104" t="s">
        <v>166</v>
      </c>
      <c r="C5" s="199" t="s">
        <v>565</v>
      </c>
      <c r="D5" s="199" t="s">
        <v>523</v>
      </c>
      <c r="E5" s="221" t="s">
        <v>538</v>
      </c>
      <c r="F5" s="195" t="s">
        <v>47</v>
      </c>
      <c r="G5" s="246" t="s">
        <v>48</v>
      </c>
      <c r="H5" s="195" t="s">
        <v>14</v>
      </c>
      <c r="I5" s="195" t="s">
        <v>539</v>
      </c>
      <c r="J5" s="223" t="s">
        <v>540</v>
      </c>
      <c r="K5" s="224" t="s">
        <v>541</v>
      </c>
      <c r="L5" s="225" t="s">
        <v>542</v>
      </c>
      <c r="M5" s="224" t="s">
        <v>543</v>
      </c>
      <c r="N5" s="224" t="s">
        <v>544</v>
      </c>
      <c r="O5" s="195" t="s">
        <v>545</v>
      </c>
      <c r="P5" s="195" t="s">
        <v>546</v>
      </c>
    </row>
    <row r="6" spans="1:16" s="59" customFormat="1" ht="13.8" thickTop="1" x14ac:dyDescent="0.25">
      <c r="A6" s="76"/>
      <c r="B6" s="76"/>
      <c r="C6" s="209" t="s">
        <v>364</v>
      </c>
      <c r="D6" s="209"/>
      <c r="E6" s="209"/>
      <c r="F6" s="209"/>
      <c r="G6" s="209"/>
      <c r="H6" s="209"/>
      <c r="I6" s="209"/>
      <c r="J6" s="209"/>
      <c r="K6" s="209"/>
      <c r="L6" s="209"/>
      <c r="M6" s="209"/>
      <c r="N6" s="209"/>
      <c r="O6" s="209"/>
      <c r="P6" s="209"/>
    </row>
    <row r="7" spans="1:16" s="53" customFormat="1" ht="57" customHeight="1" x14ac:dyDescent="0.25">
      <c r="A7" s="195" t="s">
        <v>368</v>
      </c>
      <c r="B7" s="197" t="s">
        <v>10</v>
      </c>
      <c r="C7" s="208" t="s">
        <v>453</v>
      </c>
      <c r="D7" s="269">
        <f>ROUND(COUNTIF(D9:D67,"Yes")/(B2-1),2)</f>
        <v>0</v>
      </c>
      <c r="E7" s="253"/>
      <c r="F7" s="197" t="s">
        <v>50</v>
      </c>
      <c r="G7" s="233">
        <f>VLOOKUP(F7,Lists!$A$45:$B$50,2,FALSE)</f>
        <v>10</v>
      </c>
      <c r="H7" s="234" t="s">
        <v>23</v>
      </c>
      <c r="I7" s="55" t="s">
        <v>536</v>
      </c>
      <c r="J7" s="235">
        <f>IF(D7&gt;=0.97,6,IF(D7&gt;=0.9,4,IF(D7&gt;=0.8,2,IF(D7&gt;=0.7,1,0))))</f>
        <v>0</v>
      </c>
      <c r="K7" s="236">
        <f>J7*G7</f>
        <v>0</v>
      </c>
      <c r="L7" s="237">
        <f>IF(ISERROR(K7/N7),"n/a",K7/N7)</f>
        <v>0</v>
      </c>
      <c r="M7" s="236">
        <f>IF(B7=Lists!$A$14,Lists!$E$35)+IF(B7=Lists!$A$15,Lists!$E$40)+IF(B7=Lists!$A$16,Lists!$E$40)</f>
        <v>6</v>
      </c>
      <c r="N7" s="236">
        <f>G7*M7</f>
        <v>60</v>
      </c>
      <c r="O7" s="238">
        <f>IF((N7/$N$2)&gt;0.0001,N7/$N$2,"n/a")</f>
        <v>7.6923076923076927E-2</v>
      </c>
      <c r="P7" s="239">
        <f>IF(ISERROR(O7*0.0001),"n/a",O7*0.08)</f>
        <v>6.1538461538461547E-3</v>
      </c>
    </row>
    <row r="8" spans="1:16" s="196" customFormat="1" x14ac:dyDescent="0.25">
      <c r="A8" s="76" t="s">
        <v>556</v>
      </c>
      <c r="B8" s="76"/>
      <c r="C8" s="198" t="s">
        <v>190</v>
      </c>
      <c r="D8" s="198"/>
      <c r="E8" s="198"/>
      <c r="F8" s="198"/>
      <c r="G8" s="198"/>
      <c r="H8" s="198"/>
      <c r="I8" s="198"/>
      <c r="J8" s="198"/>
      <c r="K8" s="198"/>
      <c r="L8" s="198"/>
      <c r="M8" s="198"/>
      <c r="N8" s="198"/>
      <c r="O8" s="198"/>
      <c r="P8" s="198"/>
    </row>
    <row r="9" spans="1:16" s="196" customFormat="1" ht="58.8" customHeight="1" x14ac:dyDescent="0.25">
      <c r="A9" s="195" t="s">
        <v>709</v>
      </c>
      <c r="B9" s="197" t="s">
        <v>10</v>
      </c>
      <c r="C9" s="210" t="s">
        <v>825</v>
      </c>
      <c r="D9" s="240"/>
      <c r="E9" s="253" t="s">
        <v>390</v>
      </c>
      <c r="F9" s="197" t="s">
        <v>50</v>
      </c>
      <c r="G9" s="233"/>
      <c r="H9" s="197" t="s">
        <v>17</v>
      </c>
      <c r="I9" s="55" t="s">
        <v>40</v>
      </c>
      <c r="J9" s="235">
        <f>VLOOKUP(I9,Lists!$A$35:$B$40,2,FALSE)</f>
        <v>6</v>
      </c>
      <c r="K9" s="236">
        <f>J9*G9</f>
        <v>0</v>
      </c>
      <c r="L9" s="237" t="str">
        <f>IF(ISERROR(K9/N9),"n/a",K9/N9)</f>
        <v>n/a</v>
      </c>
      <c r="M9" s="236">
        <f>IF(B9=Lists!$A$14,Lists!$E$35)+IF(B9=Lists!$A$15,Lists!$E$40)+IF(B9=Lists!$A$16,Lists!$E$40)</f>
        <v>6</v>
      </c>
      <c r="N9" s="236">
        <f>G9*M9</f>
        <v>0</v>
      </c>
      <c r="O9" s="238" t="str">
        <f>IF((N9/$N$2)&gt;0.0001,N9/$N$2,"n/a")</f>
        <v>n/a</v>
      </c>
      <c r="P9" s="239" t="str">
        <f t="shared" ref="P9:P10" si="1">IF(ISERROR(O9*0.0001),"n/a",O9*0.08)</f>
        <v>n/a</v>
      </c>
    </row>
    <row r="10" spans="1:16" s="196" customFormat="1" ht="69" customHeight="1" x14ac:dyDescent="0.25">
      <c r="A10" s="195" t="s">
        <v>710</v>
      </c>
      <c r="B10" s="197" t="s">
        <v>10</v>
      </c>
      <c r="C10" s="210" t="s">
        <v>479</v>
      </c>
      <c r="D10" s="240"/>
      <c r="E10" s="253"/>
      <c r="F10" s="197" t="s">
        <v>50</v>
      </c>
      <c r="G10" s="233"/>
      <c r="H10" s="197" t="s">
        <v>17</v>
      </c>
      <c r="I10" s="55" t="s">
        <v>40</v>
      </c>
      <c r="J10" s="235">
        <f>VLOOKUP(I10,Lists!$A$35:$B$40,2,FALSE)</f>
        <v>6</v>
      </c>
      <c r="K10" s="236">
        <f>J10*G10</f>
        <v>0</v>
      </c>
      <c r="L10" s="237" t="str">
        <f>IF(ISERROR(K10/N10),"n/a",K10/N10)</f>
        <v>n/a</v>
      </c>
      <c r="M10" s="236">
        <f>IF(B10=Lists!$A$14,Lists!$E$35)+IF(B10=Lists!$A$15,Lists!$E$40)+IF(B10=Lists!$A$16,Lists!$E$40)</f>
        <v>6</v>
      </c>
      <c r="N10" s="236">
        <f>G10*M10</f>
        <v>0</v>
      </c>
      <c r="O10" s="238" t="str">
        <f>IF((N10/$N$2)&gt;0.0001,N10/$N$2,"n/a")</f>
        <v>n/a</v>
      </c>
      <c r="P10" s="239" t="str">
        <f t="shared" si="1"/>
        <v>n/a</v>
      </c>
    </row>
    <row r="11" spans="1:16" s="69" customFormat="1" x14ac:dyDescent="0.25">
      <c r="A11" s="76" t="s">
        <v>557</v>
      </c>
      <c r="B11" s="76"/>
      <c r="C11" s="209" t="s">
        <v>285</v>
      </c>
      <c r="D11" s="209"/>
      <c r="E11" s="209"/>
      <c r="F11" s="209"/>
      <c r="G11" s="209"/>
      <c r="H11" s="209"/>
      <c r="I11" s="209"/>
      <c r="J11" s="209"/>
      <c r="K11" s="209"/>
      <c r="L11" s="209"/>
      <c r="M11" s="209"/>
      <c r="N11" s="209"/>
      <c r="O11" s="209"/>
      <c r="P11" s="209"/>
    </row>
    <row r="12" spans="1:16" s="99" customFormat="1" x14ac:dyDescent="0.25">
      <c r="A12" s="195" t="s">
        <v>712</v>
      </c>
      <c r="B12" s="197" t="s">
        <v>9</v>
      </c>
      <c r="C12" s="124" t="s">
        <v>286</v>
      </c>
      <c r="D12" s="240"/>
      <c r="E12" s="241" t="s">
        <v>537</v>
      </c>
      <c r="F12" s="197" t="s">
        <v>18</v>
      </c>
      <c r="G12" s="233">
        <f>VLOOKUP(F12,Lists!$A$45:$B$50,2,FALSE)</f>
        <v>0</v>
      </c>
      <c r="H12" s="197" t="s">
        <v>18</v>
      </c>
      <c r="I12" s="55" t="s">
        <v>18</v>
      </c>
      <c r="J12" s="235">
        <f>VLOOKUP(I12,Lists!$A$35:$B$40,2,FALSE)</f>
        <v>1E-4</v>
      </c>
      <c r="K12" s="236">
        <f>J12*G12</f>
        <v>0</v>
      </c>
      <c r="L12" s="237" t="str">
        <f>IF(ISERROR(K12/N12),"n/a",K12/N12)</f>
        <v>n/a</v>
      </c>
      <c r="M12" s="236">
        <f>IF(B12=Lists!$A$14,Lists!$E$35)+IF(B12=Lists!$A$15,Lists!$E$40)+IF(B12=Lists!$A$16,Lists!$E$40)</f>
        <v>0</v>
      </c>
      <c r="N12" s="236">
        <f>G12*M12</f>
        <v>0</v>
      </c>
      <c r="O12" s="249" t="str">
        <f>IF((N12/$N$2)&gt;0.0001,N12/$N$2,"n/a")</f>
        <v>n/a</v>
      </c>
      <c r="P12" s="250" t="str">
        <f>IF(ISERROR(O12*0.0001),"n/a",O12*0.08)</f>
        <v>n/a</v>
      </c>
    </row>
    <row r="13" spans="1:16" s="99" customFormat="1" ht="30.6" customHeight="1" x14ac:dyDescent="0.25">
      <c r="A13" s="195" t="s">
        <v>711</v>
      </c>
      <c r="B13" s="197" t="s">
        <v>9</v>
      </c>
      <c r="C13" s="124" t="s">
        <v>419</v>
      </c>
      <c r="D13" s="240"/>
      <c r="E13" s="241" t="s">
        <v>537</v>
      </c>
      <c r="F13" s="197" t="s">
        <v>18</v>
      </c>
      <c r="G13" s="233">
        <f>VLOOKUP(F13,Lists!$A$45:$B$50,2,FALSE)</f>
        <v>0</v>
      </c>
      <c r="H13" s="197" t="s">
        <v>18</v>
      </c>
      <c r="I13" s="55" t="s">
        <v>18</v>
      </c>
      <c r="J13" s="235">
        <f>VLOOKUP(I13,Lists!$A$35:$B$40,2,FALSE)</f>
        <v>1E-4</v>
      </c>
      <c r="K13" s="236">
        <f t="shared" ref="K13:K17" si="2">J13*G13</f>
        <v>0</v>
      </c>
      <c r="L13" s="237" t="str">
        <f t="shared" ref="L13:L17" si="3">IF(ISERROR(K13/N13),"n/a",K13/N13)</f>
        <v>n/a</v>
      </c>
      <c r="M13" s="236">
        <f>IF(B13=Lists!$A$14,Lists!$E$35)+IF(B13=Lists!$A$15,Lists!$E$40)+IF(B13=Lists!$A$16,Lists!$E$40)</f>
        <v>0</v>
      </c>
      <c r="N13" s="236">
        <f t="shared" ref="N13:N17" si="4">G13*M13</f>
        <v>0</v>
      </c>
      <c r="O13" s="249" t="str">
        <f t="shared" ref="O13:O17" si="5">IF((N13/$N$2)&gt;0.0001,N13/$N$2,"n/a")</f>
        <v>n/a</v>
      </c>
      <c r="P13" s="250" t="str">
        <f t="shared" ref="P13:P17" si="6">IF(ISERROR(O13*0.0001),"n/a",O13*0.08)</f>
        <v>n/a</v>
      </c>
    </row>
    <row r="14" spans="1:16" s="99" customFormat="1" ht="45" customHeight="1" x14ac:dyDescent="0.25">
      <c r="A14" s="195" t="s">
        <v>713</v>
      </c>
      <c r="B14" s="197" t="s">
        <v>9</v>
      </c>
      <c r="C14" s="124" t="s">
        <v>287</v>
      </c>
      <c r="D14" s="240"/>
      <c r="E14" s="241" t="s">
        <v>537</v>
      </c>
      <c r="F14" s="197" t="s">
        <v>18</v>
      </c>
      <c r="G14" s="233">
        <f>VLOOKUP(F14,Lists!$A$45:$B$50,2,FALSE)</f>
        <v>0</v>
      </c>
      <c r="H14" s="197" t="s">
        <v>18</v>
      </c>
      <c r="I14" s="55" t="s">
        <v>18</v>
      </c>
      <c r="J14" s="235">
        <f>VLOOKUP(I14,Lists!$A$35:$B$40,2,FALSE)</f>
        <v>1E-4</v>
      </c>
      <c r="K14" s="236">
        <f t="shared" si="2"/>
        <v>0</v>
      </c>
      <c r="L14" s="237" t="str">
        <f t="shared" si="3"/>
        <v>n/a</v>
      </c>
      <c r="M14" s="236">
        <f>IF(B14=Lists!$A$14,Lists!$E$35)+IF(B14=Lists!$A$15,Lists!$E$40)+IF(B14=Lists!$A$16,Lists!$E$40)</f>
        <v>0</v>
      </c>
      <c r="N14" s="236">
        <f t="shared" si="4"/>
        <v>0</v>
      </c>
      <c r="O14" s="249" t="str">
        <f t="shared" si="5"/>
        <v>n/a</v>
      </c>
      <c r="P14" s="250" t="str">
        <f t="shared" si="6"/>
        <v>n/a</v>
      </c>
    </row>
    <row r="15" spans="1:16" s="99" customFormat="1" ht="28.8" customHeight="1" x14ac:dyDescent="0.25">
      <c r="A15" s="195" t="s">
        <v>714</v>
      </c>
      <c r="B15" s="197" t="s">
        <v>9</v>
      </c>
      <c r="C15" s="192" t="s">
        <v>480</v>
      </c>
      <c r="D15" s="240"/>
      <c r="E15" s="241" t="s">
        <v>537</v>
      </c>
      <c r="F15" s="197" t="s">
        <v>18</v>
      </c>
      <c r="G15" s="233">
        <f>VLOOKUP(F15,Lists!$A$45:$B$50,2,FALSE)</f>
        <v>0</v>
      </c>
      <c r="H15" s="197" t="s">
        <v>18</v>
      </c>
      <c r="I15" s="55" t="s">
        <v>18</v>
      </c>
      <c r="J15" s="235">
        <f>VLOOKUP(I15,Lists!$A$35:$B$40,2,FALSE)</f>
        <v>1E-4</v>
      </c>
      <c r="K15" s="236">
        <f t="shared" si="2"/>
        <v>0</v>
      </c>
      <c r="L15" s="237" t="str">
        <f t="shared" si="3"/>
        <v>n/a</v>
      </c>
      <c r="M15" s="236">
        <f>IF(B15=Lists!$A$14,Lists!$E$35)+IF(B15=Lists!$A$15,Lists!$E$40)+IF(B15=Lists!$A$16,Lists!$E$40)</f>
        <v>0</v>
      </c>
      <c r="N15" s="236">
        <f t="shared" si="4"/>
        <v>0</v>
      </c>
      <c r="O15" s="249" t="str">
        <f t="shared" si="5"/>
        <v>n/a</v>
      </c>
      <c r="P15" s="250" t="str">
        <f t="shared" si="6"/>
        <v>n/a</v>
      </c>
    </row>
    <row r="16" spans="1:16" s="71" customFormat="1" ht="43.2" customHeight="1" x14ac:dyDescent="0.25">
      <c r="A16" s="195" t="s">
        <v>715</v>
      </c>
      <c r="B16" s="197" t="s">
        <v>9</v>
      </c>
      <c r="C16" s="124" t="s">
        <v>481</v>
      </c>
      <c r="D16" s="240"/>
      <c r="E16" s="241" t="s">
        <v>537</v>
      </c>
      <c r="F16" s="197" t="s">
        <v>18</v>
      </c>
      <c r="G16" s="233">
        <f>VLOOKUP(F16,Lists!$A$45:$B$50,2,FALSE)</f>
        <v>0</v>
      </c>
      <c r="H16" s="197" t="s">
        <v>18</v>
      </c>
      <c r="I16" s="55" t="s">
        <v>18</v>
      </c>
      <c r="J16" s="235">
        <f>VLOOKUP(I16,Lists!$A$35:$B$40,2,FALSE)</f>
        <v>1E-4</v>
      </c>
      <c r="K16" s="236">
        <f t="shared" si="2"/>
        <v>0</v>
      </c>
      <c r="L16" s="237" t="str">
        <f t="shared" si="3"/>
        <v>n/a</v>
      </c>
      <c r="M16" s="236">
        <f>IF(B16=Lists!$A$14,Lists!$E$35)+IF(B16=Lists!$A$15,Lists!$E$40)+IF(B16=Lists!$A$16,Lists!$E$40)</f>
        <v>0</v>
      </c>
      <c r="N16" s="236">
        <f t="shared" si="4"/>
        <v>0</v>
      </c>
      <c r="O16" s="249" t="str">
        <f t="shared" si="5"/>
        <v>n/a</v>
      </c>
      <c r="P16" s="250" t="str">
        <f t="shared" si="6"/>
        <v>n/a</v>
      </c>
    </row>
    <row r="17" spans="1:16" s="71" customFormat="1" ht="30" customHeight="1" x14ac:dyDescent="0.25">
      <c r="A17" s="195" t="s">
        <v>716</v>
      </c>
      <c r="B17" s="197" t="s">
        <v>9</v>
      </c>
      <c r="C17" s="124" t="s">
        <v>288</v>
      </c>
      <c r="D17" s="240"/>
      <c r="E17" s="241" t="s">
        <v>537</v>
      </c>
      <c r="F17" s="197" t="s">
        <v>18</v>
      </c>
      <c r="G17" s="233">
        <f>VLOOKUP(F17,Lists!$A$45:$B$50,2,FALSE)</f>
        <v>0</v>
      </c>
      <c r="H17" s="197" t="s">
        <v>18</v>
      </c>
      <c r="I17" s="55" t="s">
        <v>18</v>
      </c>
      <c r="J17" s="235">
        <f>VLOOKUP(I17,Lists!$A$35:$B$40,2,FALSE)</f>
        <v>1E-4</v>
      </c>
      <c r="K17" s="236">
        <f t="shared" si="2"/>
        <v>0</v>
      </c>
      <c r="L17" s="237" t="str">
        <f t="shared" si="3"/>
        <v>n/a</v>
      </c>
      <c r="M17" s="236">
        <f>IF(B17=Lists!$A$14,Lists!$E$35)+IF(B17=Lists!$A$15,Lists!$E$40)+IF(B17=Lists!$A$16,Lists!$E$40)</f>
        <v>0</v>
      </c>
      <c r="N17" s="236">
        <f t="shared" si="4"/>
        <v>0</v>
      </c>
      <c r="O17" s="249" t="str">
        <f t="shared" si="5"/>
        <v>n/a</v>
      </c>
      <c r="P17" s="250" t="str">
        <f t="shared" si="6"/>
        <v>n/a</v>
      </c>
    </row>
    <row r="18" spans="1:16" s="99" customFormat="1" ht="15.6" customHeight="1" x14ac:dyDescent="0.25">
      <c r="A18" s="76" t="s">
        <v>558</v>
      </c>
      <c r="B18" s="76"/>
      <c r="C18" s="209" t="s">
        <v>289</v>
      </c>
      <c r="D18" s="209"/>
      <c r="E18" s="209"/>
      <c r="F18" s="209"/>
      <c r="G18" s="209"/>
      <c r="H18" s="209"/>
      <c r="I18" s="209"/>
      <c r="J18" s="209"/>
      <c r="K18" s="209"/>
      <c r="L18" s="209"/>
      <c r="M18" s="209"/>
      <c r="N18" s="209"/>
      <c r="O18" s="209"/>
      <c r="P18" s="209"/>
    </row>
    <row r="19" spans="1:16" s="99" customFormat="1" ht="84" customHeight="1" x14ac:dyDescent="0.25">
      <c r="A19" s="195" t="s">
        <v>717</v>
      </c>
      <c r="B19" s="197" t="s">
        <v>10</v>
      </c>
      <c r="C19" s="200" t="s">
        <v>482</v>
      </c>
      <c r="D19" s="240"/>
      <c r="E19" s="264"/>
      <c r="F19" s="197" t="s">
        <v>50</v>
      </c>
      <c r="G19" s="233">
        <f>VLOOKUP(F19,Lists!$A$45:$B$50,2,FALSE)</f>
        <v>10</v>
      </c>
      <c r="H19" s="197" t="s">
        <v>23</v>
      </c>
      <c r="I19" s="55" t="s">
        <v>40</v>
      </c>
      <c r="J19" s="235">
        <f>VLOOKUP(I19,Lists!$A$35:$B$40,2,FALSE)</f>
        <v>6</v>
      </c>
      <c r="K19" s="236">
        <f>J19*G19</f>
        <v>60</v>
      </c>
      <c r="L19" s="237">
        <f>IF(ISERROR(K19/N19),"n/a",K19/N19)</f>
        <v>1</v>
      </c>
      <c r="M19" s="236">
        <f>IF(B19=Lists!$A$14,Lists!$E$35)+IF(B19=Lists!$A$15,Lists!$E$40)+IF(B19=Lists!$A$16,Lists!$E$40)</f>
        <v>6</v>
      </c>
      <c r="N19" s="236">
        <f>G19*M19</f>
        <v>60</v>
      </c>
      <c r="O19" s="238">
        <f>IF((N19/$N$2)&gt;0.0001,N19/$N$2,"n/a")</f>
        <v>7.6923076923076927E-2</v>
      </c>
      <c r="P19" s="239">
        <f>IF(ISERROR(O19*0.0001),"n/a",O19*0.08)</f>
        <v>6.1538461538461547E-3</v>
      </c>
    </row>
    <row r="20" spans="1:16" s="99" customFormat="1" ht="31.2" customHeight="1" x14ac:dyDescent="0.25">
      <c r="A20" s="195" t="s">
        <v>718</v>
      </c>
      <c r="B20" s="197" t="s">
        <v>9</v>
      </c>
      <c r="C20" s="200" t="s">
        <v>483</v>
      </c>
      <c r="D20" s="240"/>
      <c r="E20" s="241" t="s">
        <v>537</v>
      </c>
      <c r="F20" s="197" t="s">
        <v>18</v>
      </c>
      <c r="G20" s="233">
        <f>VLOOKUP(F20,Lists!$A$45:$B$50,2,FALSE)</f>
        <v>0</v>
      </c>
      <c r="H20" s="197" t="s">
        <v>18</v>
      </c>
      <c r="I20" s="55" t="s">
        <v>18</v>
      </c>
      <c r="J20" s="235">
        <f>VLOOKUP(I20,Lists!$A$35:$B$40,2,FALSE)</f>
        <v>1E-4</v>
      </c>
      <c r="K20" s="236">
        <f t="shared" ref="K20" si="7">J20*G20</f>
        <v>0</v>
      </c>
      <c r="L20" s="237" t="str">
        <f t="shared" ref="L20" si="8">IF(ISERROR(K20/N20),"n/a",K20/N20)</f>
        <v>n/a</v>
      </c>
      <c r="M20" s="236">
        <f>IF(B20=Lists!$A$14,Lists!$E$35)+IF(B20=Lists!$A$15,Lists!$E$40)+IF(B20=Lists!$A$16,Lists!$E$40)</f>
        <v>0</v>
      </c>
      <c r="N20" s="236">
        <f t="shared" ref="N20" si="9">G20*M20</f>
        <v>0</v>
      </c>
      <c r="O20" s="249" t="str">
        <f t="shared" ref="O20" si="10">IF((N20/$N$2)&gt;0.0001,N20/$N$2,"n/a")</f>
        <v>n/a</v>
      </c>
      <c r="P20" s="250" t="str">
        <f>IF(ISERROR(O20*0.0001),"n/a",O20*0.08)</f>
        <v>n/a</v>
      </c>
    </row>
    <row r="21" spans="1:16" s="71" customFormat="1" ht="17.399999999999999" customHeight="1" x14ac:dyDescent="0.25">
      <c r="A21" s="76" t="s">
        <v>274</v>
      </c>
      <c r="B21" s="76"/>
      <c r="C21" s="209" t="s">
        <v>290</v>
      </c>
      <c r="D21" s="209"/>
      <c r="E21" s="209"/>
      <c r="F21" s="209"/>
      <c r="G21" s="209"/>
      <c r="H21" s="209"/>
      <c r="I21" s="209"/>
      <c r="J21" s="209"/>
      <c r="K21" s="209"/>
      <c r="L21" s="209"/>
      <c r="M21" s="209"/>
      <c r="N21" s="209"/>
      <c r="O21" s="209"/>
      <c r="P21" s="209"/>
    </row>
    <row r="22" spans="1:16" s="71" customFormat="1" ht="70.2" customHeight="1" x14ac:dyDescent="0.25">
      <c r="A22" s="195" t="s">
        <v>719</v>
      </c>
      <c r="B22" s="197" t="s">
        <v>10</v>
      </c>
      <c r="C22" s="190" t="s">
        <v>484</v>
      </c>
      <c r="D22" s="240"/>
      <c r="E22" s="264"/>
      <c r="F22" s="197" t="s">
        <v>50</v>
      </c>
      <c r="G22" s="233">
        <f>VLOOKUP(F22,Lists!$A$45:$B$50,2,FALSE)</f>
        <v>10</v>
      </c>
      <c r="H22" s="197" t="s">
        <v>17</v>
      </c>
      <c r="I22" s="55" t="s">
        <v>40</v>
      </c>
      <c r="J22" s="235">
        <f>VLOOKUP(I22,Lists!$A$35:$B$40,2,FALSE)</f>
        <v>6</v>
      </c>
      <c r="K22" s="236">
        <f>J22*G22</f>
        <v>60</v>
      </c>
      <c r="L22" s="237">
        <f>IF(ISERROR(K22/N22),"n/a",K22/N22)</f>
        <v>1</v>
      </c>
      <c r="M22" s="236">
        <f>IF(B22=Lists!$A$14,Lists!$E$35)+IF(B22=Lists!$A$15,Lists!$E$40)+IF(B22=Lists!$A$16,Lists!$E$40)</f>
        <v>6</v>
      </c>
      <c r="N22" s="236">
        <f>G22*M22</f>
        <v>60</v>
      </c>
      <c r="O22" s="238">
        <f>IF((N22/$N$2)&gt;0.0001,N22/$N$2,"n/a")</f>
        <v>7.6923076923076927E-2</v>
      </c>
      <c r="P22" s="239">
        <f>IF(ISERROR(O22*0.0001),"n/a",O22*0.08)</f>
        <v>6.1538461538461547E-3</v>
      </c>
    </row>
    <row r="23" spans="1:16" s="71" customFormat="1" ht="99.6" customHeight="1" x14ac:dyDescent="0.25">
      <c r="A23" s="195" t="s">
        <v>720</v>
      </c>
      <c r="B23" s="197" t="s">
        <v>9</v>
      </c>
      <c r="C23" s="200" t="s">
        <v>485</v>
      </c>
      <c r="D23" s="240"/>
      <c r="E23" s="241" t="s">
        <v>537</v>
      </c>
      <c r="F23" s="197" t="s">
        <v>18</v>
      </c>
      <c r="G23" s="233">
        <f>VLOOKUP(F23,Lists!$A$45:$B$50,2,FALSE)</f>
        <v>0</v>
      </c>
      <c r="H23" s="197" t="s">
        <v>18</v>
      </c>
      <c r="I23" s="55" t="s">
        <v>18</v>
      </c>
      <c r="J23" s="235">
        <f>VLOOKUP(I23,Lists!$A$35:$B$40,2,FALSE)</f>
        <v>1E-4</v>
      </c>
      <c r="K23" s="236">
        <f>J23*G23</f>
        <v>0</v>
      </c>
      <c r="L23" s="237" t="str">
        <f>IF(ISERROR(K23/N23),"n/a",K23/N23)</f>
        <v>n/a</v>
      </c>
      <c r="M23" s="236">
        <f>IF(B23=Lists!$A$14,Lists!$E$35)+IF(B23=Lists!$A$15,Lists!$E$40)+IF(B23=Lists!$A$16,Lists!$E$40)</f>
        <v>0</v>
      </c>
      <c r="N23" s="236">
        <f>G23*M23</f>
        <v>0</v>
      </c>
      <c r="O23" s="249" t="str">
        <f>IF((N23/$N$2)&gt;0.0001,N23/$N$2,"n/a")</f>
        <v>n/a</v>
      </c>
      <c r="P23" s="250" t="str">
        <f>IF(ISERROR(O23*0.0001),"n/a",O23*0.08)</f>
        <v>n/a</v>
      </c>
    </row>
    <row r="24" spans="1:16" s="71" customFormat="1" x14ac:dyDescent="0.25">
      <c r="A24" s="76" t="s">
        <v>275</v>
      </c>
      <c r="B24" s="137"/>
      <c r="C24" s="209" t="s">
        <v>291</v>
      </c>
      <c r="D24" s="209"/>
      <c r="E24" s="209"/>
      <c r="F24" s="209"/>
      <c r="G24" s="209"/>
      <c r="H24" s="209"/>
      <c r="I24" s="209"/>
      <c r="J24" s="209"/>
      <c r="K24" s="209"/>
      <c r="L24" s="209"/>
      <c r="M24" s="209"/>
      <c r="N24" s="209"/>
      <c r="O24" s="209"/>
      <c r="P24" s="209"/>
    </row>
    <row r="25" spans="1:16" s="71" customFormat="1" ht="117" customHeight="1" x14ac:dyDescent="0.25">
      <c r="A25" s="195" t="s">
        <v>721</v>
      </c>
      <c r="B25" s="197" t="s">
        <v>9</v>
      </c>
      <c r="C25" s="210" t="s">
        <v>486</v>
      </c>
      <c r="D25" s="240"/>
      <c r="E25" s="241" t="s">
        <v>537</v>
      </c>
      <c r="F25" s="197" t="s">
        <v>18</v>
      </c>
      <c r="G25" s="233">
        <f>VLOOKUP(F25,Lists!$A$45:$B$50,2,FALSE)</f>
        <v>0</v>
      </c>
      <c r="H25" s="197" t="s">
        <v>18</v>
      </c>
      <c r="I25" s="55" t="s">
        <v>18</v>
      </c>
      <c r="J25" s="235">
        <f>VLOOKUP(I25,Lists!$A$35:$B$40,2,FALSE)</f>
        <v>1E-4</v>
      </c>
      <c r="K25" s="236">
        <f>J25*G25</f>
        <v>0</v>
      </c>
      <c r="L25" s="237" t="str">
        <f>IF(ISERROR(K25/N25),"n/a",K25/N25)</f>
        <v>n/a</v>
      </c>
      <c r="M25" s="236">
        <f>IF(B25=Lists!$A$14,Lists!$E$35)+IF(B25=Lists!$A$15,Lists!$E$40)+IF(B25=Lists!$A$16,Lists!$E$40)</f>
        <v>0</v>
      </c>
      <c r="N25" s="236">
        <f>G25*M25</f>
        <v>0</v>
      </c>
      <c r="O25" s="249" t="str">
        <f>IF((N25/$N$2)&gt;0.0001,N25/$N$2,"n/a")</f>
        <v>n/a</v>
      </c>
      <c r="P25" s="250" t="str">
        <f>IF(ISERROR(O25*0.0001),"n/a",O25*0.08)</f>
        <v>n/a</v>
      </c>
    </row>
    <row r="26" spans="1:16" s="71" customFormat="1" x14ac:dyDescent="0.25">
      <c r="A26" s="76" t="s">
        <v>276</v>
      </c>
      <c r="B26" s="76"/>
      <c r="C26" s="209" t="s">
        <v>292</v>
      </c>
      <c r="D26" s="209"/>
      <c r="E26" s="209"/>
      <c r="F26" s="209"/>
      <c r="G26" s="209"/>
      <c r="H26" s="209"/>
      <c r="I26" s="209"/>
      <c r="J26" s="209"/>
      <c r="K26" s="209"/>
      <c r="L26" s="209"/>
      <c r="M26" s="209"/>
      <c r="N26" s="209"/>
      <c r="O26" s="209"/>
      <c r="P26" s="209"/>
    </row>
    <row r="27" spans="1:16" s="71" customFormat="1" ht="58.2" customHeight="1" x14ac:dyDescent="0.25">
      <c r="A27" s="65" t="s">
        <v>722</v>
      </c>
      <c r="B27" s="197" t="s">
        <v>9</v>
      </c>
      <c r="C27" s="215" t="s">
        <v>487</v>
      </c>
      <c r="D27" s="240"/>
      <c r="E27" s="241" t="s">
        <v>537</v>
      </c>
      <c r="F27" s="197" t="s">
        <v>18</v>
      </c>
      <c r="G27" s="233">
        <f>VLOOKUP(F27,Lists!$A$45:$B$50,2,FALSE)</f>
        <v>0</v>
      </c>
      <c r="H27" s="197" t="s">
        <v>18</v>
      </c>
      <c r="I27" s="55" t="s">
        <v>18</v>
      </c>
      <c r="J27" s="235">
        <f>VLOOKUP(I27,Lists!$A$35:$B$40,2,FALSE)</f>
        <v>1E-4</v>
      </c>
      <c r="K27" s="236">
        <f t="shared" ref="K27:K29" si="11">J27*G27</f>
        <v>0</v>
      </c>
      <c r="L27" s="237" t="str">
        <f t="shared" ref="L27:L29" si="12">IF(ISERROR(K27/N27),"n/a",K27/N27)</f>
        <v>n/a</v>
      </c>
      <c r="M27" s="236">
        <f>IF(B27=Lists!$A$14,Lists!$E$35)+IF(B27=Lists!$A$15,Lists!$E$40)+IF(B27=Lists!$A$16,Lists!$E$40)</f>
        <v>0</v>
      </c>
      <c r="N27" s="236">
        <f t="shared" ref="N27:N29" si="13">G27*M27</f>
        <v>0</v>
      </c>
      <c r="O27" s="249" t="str">
        <f t="shared" ref="O27:O29" si="14">IF((N27/$N$2)&gt;0.0001,N27/$N$2,"n/a")</f>
        <v>n/a</v>
      </c>
      <c r="P27" s="250" t="str">
        <f t="shared" ref="P27:P29" si="15">IF(ISERROR(O27*0.0001),"n/a",O27*0.08)</f>
        <v>n/a</v>
      </c>
    </row>
    <row r="28" spans="1:16" s="71" customFormat="1" ht="32.4" customHeight="1" x14ac:dyDescent="0.25">
      <c r="A28" s="221" t="s">
        <v>723</v>
      </c>
      <c r="B28" s="75" t="s">
        <v>9</v>
      </c>
      <c r="C28" s="124" t="s">
        <v>488</v>
      </c>
      <c r="D28" s="240"/>
      <c r="E28" s="241" t="s">
        <v>537</v>
      </c>
      <c r="F28" s="197" t="s">
        <v>18</v>
      </c>
      <c r="G28" s="233">
        <f>VLOOKUP(F28,Lists!$A$45:$B$50,2,FALSE)</f>
        <v>0</v>
      </c>
      <c r="H28" s="197" t="s">
        <v>18</v>
      </c>
      <c r="I28" s="55" t="s">
        <v>18</v>
      </c>
      <c r="J28" s="235">
        <f>VLOOKUP(I28,Lists!$A$35:$B$40,2,FALSE)</f>
        <v>1E-4</v>
      </c>
      <c r="K28" s="236">
        <f t="shared" si="11"/>
        <v>0</v>
      </c>
      <c r="L28" s="237" t="str">
        <f t="shared" si="12"/>
        <v>n/a</v>
      </c>
      <c r="M28" s="236">
        <f>IF(B28=Lists!$A$14,Lists!$E$35)+IF(B28=Lists!$A$15,Lists!$E$40)+IF(B28=Lists!$A$16,Lists!$E$40)</f>
        <v>0</v>
      </c>
      <c r="N28" s="236">
        <f t="shared" si="13"/>
        <v>0</v>
      </c>
      <c r="O28" s="249" t="str">
        <f t="shared" si="14"/>
        <v>n/a</v>
      </c>
      <c r="P28" s="250" t="str">
        <f t="shared" si="15"/>
        <v>n/a</v>
      </c>
    </row>
    <row r="29" spans="1:16" s="71" customFormat="1" ht="61.2" customHeight="1" x14ac:dyDescent="0.25">
      <c r="A29" s="195" t="s">
        <v>724</v>
      </c>
      <c r="B29" s="197" t="s">
        <v>9</v>
      </c>
      <c r="C29" s="124" t="s">
        <v>489</v>
      </c>
      <c r="D29" s="240"/>
      <c r="E29" s="241" t="s">
        <v>537</v>
      </c>
      <c r="F29" s="197" t="s">
        <v>18</v>
      </c>
      <c r="G29" s="233">
        <f>VLOOKUP(F29,Lists!$A$45:$B$50,2,FALSE)</f>
        <v>0</v>
      </c>
      <c r="H29" s="197" t="s">
        <v>18</v>
      </c>
      <c r="I29" s="55" t="s">
        <v>18</v>
      </c>
      <c r="J29" s="235">
        <f>VLOOKUP(I29,Lists!$A$35:$B$40,2,FALSE)</f>
        <v>1E-4</v>
      </c>
      <c r="K29" s="236">
        <f t="shared" si="11"/>
        <v>0</v>
      </c>
      <c r="L29" s="237" t="str">
        <f t="shared" si="12"/>
        <v>n/a</v>
      </c>
      <c r="M29" s="236">
        <f>IF(B29=Lists!$A$14,Lists!$E$35)+IF(B29=Lists!$A$15,Lists!$E$40)+IF(B29=Lists!$A$16,Lists!$E$40)</f>
        <v>0</v>
      </c>
      <c r="N29" s="236">
        <f t="shared" si="13"/>
        <v>0</v>
      </c>
      <c r="O29" s="249" t="str">
        <f t="shared" si="14"/>
        <v>n/a</v>
      </c>
      <c r="P29" s="250" t="str">
        <f t="shared" si="15"/>
        <v>n/a</v>
      </c>
    </row>
    <row r="30" spans="1:16" s="71" customFormat="1" ht="30.6" customHeight="1" x14ac:dyDescent="0.25">
      <c r="A30" s="195" t="s">
        <v>725</v>
      </c>
      <c r="B30" s="197" t="s">
        <v>11</v>
      </c>
      <c r="C30" s="207" t="s">
        <v>293</v>
      </c>
      <c r="D30" s="251"/>
      <c r="E30" s="261"/>
      <c r="F30" s="197" t="s">
        <v>50</v>
      </c>
      <c r="G30" s="233">
        <f>VLOOKUP(F30,Lists!$A$45:$B$50,2,FALSE)</f>
        <v>10</v>
      </c>
      <c r="H30" s="197" t="s">
        <v>26</v>
      </c>
      <c r="I30" s="55" t="s">
        <v>40</v>
      </c>
      <c r="J30" s="235">
        <f>VLOOKUP(I30,Lists!$A$35:$B$40,2,FALSE)</f>
        <v>6</v>
      </c>
      <c r="K30" s="236">
        <f>J30*G30</f>
        <v>60</v>
      </c>
      <c r="L30" s="237">
        <f>IF(ISERROR(K30/N30),"n/a",K30/N30)</f>
        <v>1</v>
      </c>
      <c r="M30" s="236">
        <f>IF(B30=Lists!$A$14,Lists!$E$35)+IF(B30=Lists!$A$15,Lists!$E$40)+IF(B30=Lists!$A$16,Lists!$E$40)</f>
        <v>6</v>
      </c>
      <c r="N30" s="236">
        <f>G30*M30</f>
        <v>60</v>
      </c>
      <c r="O30" s="244">
        <f>IF((N30/$N$2)&gt;0.0001,N30/$N$2,"n/a")</f>
        <v>7.6923076923076927E-2</v>
      </c>
      <c r="P30" s="245">
        <f>IF(ISERROR(O30*0.0001),"n/a",O30*0.08)</f>
        <v>6.1538461538461547E-3</v>
      </c>
    </row>
    <row r="31" spans="1:16" s="71" customFormat="1" ht="32.4" customHeight="1" x14ac:dyDescent="0.25">
      <c r="A31" s="195" t="s">
        <v>726</v>
      </c>
      <c r="B31" s="197" t="s">
        <v>9</v>
      </c>
      <c r="C31" s="120" t="s">
        <v>294</v>
      </c>
      <c r="D31" s="240"/>
      <c r="E31" s="241" t="s">
        <v>537</v>
      </c>
      <c r="F31" s="197" t="s">
        <v>18</v>
      </c>
      <c r="G31" s="233">
        <f>VLOOKUP(F31,Lists!$A$45:$B$50,2,FALSE)</f>
        <v>0</v>
      </c>
      <c r="H31" s="197" t="s">
        <v>18</v>
      </c>
      <c r="I31" s="55" t="s">
        <v>18</v>
      </c>
      <c r="J31" s="235">
        <f>VLOOKUP(I31,Lists!$A$35:$B$40,2,FALSE)</f>
        <v>1E-4</v>
      </c>
      <c r="K31" s="236">
        <f t="shared" ref="K31:K32" si="16">J31*G31</f>
        <v>0</v>
      </c>
      <c r="L31" s="237" t="str">
        <f t="shared" ref="L31:L32" si="17">IF(ISERROR(K31/N31),"n/a",K31/N31)</f>
        <v>n/a</v>
      </c>
      <c r="M31" s="236">
        <f>IF(B31=Lists!$A$14,Lists!$E$35)+IF(B31=Lists!$A$15,Lists!$E$40)+IF(B31=Lists!$A$16,Lists!$E$40)</f>
        <v>0</v>
      </c>
      <c r="N31" s="236">
        <f t="shared" ref="N31:N32" si="18">G31*M31</f>
        <v>0</v>
      </c>
      <c r="O31" s="249" t="str">
        <f t="shared" ref="O31:O32" si="19">IF((N31/$N$2)&gt;0.0001,N31/$N$2,"n/a")</f>
        <v>n/a</v>
      </c>
      <c r="P31" s="250" t="str">
        <f t="shared" ref="P31:P32" si="20">IF(ISERROR(O31*0.0001),"n/a",O31*0.08)</f>
        <v>n/a</v>
      </c>
    </row>
    <row r="32" spans="1:16" s="69" customFormat="1" ht="59.4" customHeight="1" x14ac:dyDescent="0.25">
      <c r="A32" s="195" t="s">
        <v>727</v>
      </c>
      <c r="B32" s="197" t="s">
        <v>9</v>
      </c>
      <c r="C32" s="192" t="s">
        <v>490</v>
      </c>
      <c r="D32" s="240"/>
      <c r="E32" s="241" t="s">
        <v>537</v>
      </c>
      <c r="F32" s="197" t="s">
        <v>18</v>
      </c>
      <c r="G32" s="233">
        <f>VLOOKUP(F32,Lists!$A$45:$B$50,2,FALSE)</f>
        <v>0</v>
      </c>
      <c r="H32" s="197" t="s">
        <v>18</v>
      </c>
      <c r="I32" s="55" t="s">
        <v>18</v>
      </c>
      <c r="J32" s="235">
        <f>VLOOKUP(I32,Lists!$A$35:$B$40,2,FALSE)</f>
        <v>1E-4</v>
      </c>
      <c r="K32" s="236">
        <f t="shared" si="16"/>
        <v>0</v>
      </c>
      <c r="L32" s="237" t="str">
        <f t="shared" si="17"/>
        <v>n/a</v>
      </c>
      <c r="M32" s="236">
        <f>IF(B32=Lists!$A$14,Lists!$E$35)+IF(B32=Lists!$A$15,Lists!$E$40)+IF(B32=Lists!$A$16,Lists!$E$40)</f>
        <v>0</v>
      </c>
      <c r="N32" s="236">
        <f t="shared" si="18"/>
        <v>0</v>
      </c>
      <c r="O32" s="249" t="str">
        <f t="shared" si="19"/>
        <v>n/a</v>
      </c>
      <c r="P32" s="250" t="str">
        <f t="shared" si="20"/>
        <v>n/a</v>
      </c>
    </row>
    <row r="33" spans="1:16" s="99" customFormat="1" x14ac:dyDescent="0.25">
      <c r="A33" s="76" t="s">
        <v>277</v>
      </c>
      <c r="B33" s="76"/>
      <c r="C33" s="209" t="s">
        <v>295</v>
      </c>
      <c r="D33" s="209"/>
      <c r="E33" s="209"/>
      <c r="F33" s="209"/>
      <c r="G33" s="209"/>
      <c r="H33" s="209"/>
      <c r="I33" s="209"/>
      <c r="J33" s="209"/>
      <c r="K33" s="209"/>
      <c r="L33" s="209"/>
      <c r="M33" s="209"/>
      <c r="N33" s="209"/>
      <c r="O33" s="209"/>
      <c r="P33" s="209"/>
    </row>
    <row r="34" spans="1:16" s="100" customFormat="1" ht="58.8" customHeight="1" x14ac:dyDescent="0.25">
      <c r="A34" s="195" t="s">
        <v>728</v>
      </c>
      <c r="B34" s="197" t="s">
        <v>9</v>
      </c>
      <c r="C34" s="200" t="s">
        <v>296</v>
      </c>
      <c r="D34" s="240"/>
      <c r="E34" s="241" t="s">
        <v>537</v>
      </c>
      <c r="F34" s="197" t="s">
        <v>18</v>
      </c>
      <c r="G34" s="233">
        <f>VLOOKUP(F34,Lists!$A$45:$B$50,2,FALSE)</f>
        <v>0</v>
      </c>
      <c r="H34" s="197" t="s">
        <v>18</v>
      </c>
      <c r="I34" s="55" t="s">
        <v>18</v>
      </c>
      <c r="J34" s="235">
        <f>VLOOKUP(I34,Lists!$A$35:$B$40,2,FALSE)</f>
        <v>1E-4</v>
      </c>
      <c r="K34" s="236">
        <f t="shared" ref="K34:K35" si="21">J34*G34</f>
        <v>0</v>
      </c>
      <c r="L34" s="237" t="str">
        <f t="shared" ref="L34:L35" si="22">IF(ISERROR(K34/N34),"n/a",K34/N34)</f>
        <v>n/a</v>
      </c>
      <c r="M34" s="236">
        <f>IF(B34=Lists!$A$14,Lists!$E$35)+IF(B34=Lists!$A$15,Lists!$E$40)+IF(B34=Lists!$A$16,Lists!$E$40)</f>
        <v>0</v>
      </c>
      <c r="N34" s="236">
        <f t="shared" ref="N34:N35" si="23">G34*M34</f>
        <v>0</v>
      </c>
      <c r="O34" s="249" t="str">
        <f t="shared" ref="O34:O36" si="24">IF((N34/$N$2)&gt;0.0001,N34/$N$2,"n/a")</f>
        <v>n/a</v>
      </c>
      <c r="P34" s="250" t="str">
        <f t="shared" ref="P34:P38" si="25">IF(ISERROR(O34*0.0001),"n/a",O34*0.08)</f>
        <v>n/a</v>
      </c>
    </row>
    <row r="35" spans="1:16" s="99" customFormat="1" ht="96.6" customHeight="1" x14ac:dyDescent="0.25">
      <c r="A35" s="195" t="s">
        <v>729</v>
      </c>
      <c r="B35" s="197" t="s">
        <v>9</v>
      </c>
      <c r="C35" s="202" t="s">
        <v>511</v>
      </c>
      <c r="D35" s="240"/>
      <c r="E35" s="241" t="s">
        <v>537</v>
      </c>
      <c r="F35" s="197" t="s">
        <v>18</v>
      </c>
      <c r="G35" s="233">
        <f>VLOOKUP(F35,Lists!$A$45:$B$50,2,FALSE)</f>
        <v>0</v>
      </c>
      <c r="H35" s="197" t="s">
        <v>18</v>
      </c>
      <c r="I35" s="55" t="s">
        <v>18</v>
      </c>
      <c r="J35" s="235">
        <f>VLOOKUP(I35,Lists!$A$35:$B$40,2,FALSE)</f>
        <v>1E-4</v>
      </c>
      <c r="K35" s="236">
        <f t="shared" si="21"/>
        <v>0</v>
      </c>
      <c r="L35" s="237" t="str">
        <f t="shared" si="22"/>
        <v>n/a</v>
      </c>
      <c r="M35" s="236">
        <f>IF(B35=Lists!$A$14,Lists!$E$35)+IF(B35=Lists!$A$15,Lists!$E$40)+IF(B35=Lists!$A$16,Lists!$E$40)</f>
        <v>0</v>
      </c>
      <c r="N35" s="236">
        <f t="shared" si="23"/>
        <v>0</v>
      </c>
      <c r="O35" s="249" t="str">
        <f t="shared" si="24"/>
        <v>n/a</v>
      </c>
      <c r="P35" s="250" t="str">
        <f t="shared" si="25"/>
        <v>n/a</v>
      </c>
    </row>
    <row r="36" spans="1:16" s="99" customFormat="1" ht="42.6" customHeight="1" x14ac:dyDescent="0.25">
      <c r="A36" s="195" t="s">
        <v>730</v>
      </c>
      <c r="B36" s="197" t="s">
        <v>9</v>
      </c>
      <c r="C36" s="124" t="s">
        <v>491</v>
      </c>
      <c r="D36" s="240"/>
      <c r="E36" s="241" t="s">
        <v>537</v>
      </c>
      <c r="F36" s="197" t="s">
        <v>18</v>
      </c>
      <c r="G36" s="233">
        <f>VLOOKUP(F36,Lists!$A$45:$B$50,2,FALSE)</f>
        <v>0</v>
      </c>
      <c r="H36" s="197" t="s">
        <v>18</v>
      </c>
      <c r="I36" s="55" t="s">
        <v>18</v>
      </c>
      <c r="J36" s="235">
        <f>VLOOKUP(I36,Lists!$A$35:$B$40,2,FALSE)</f>
        <v>1E-4</v>
      </c>
      <c r="K36" s="236">
        <f t="shared" ref="K36" si="26">J36*G36</f>
        <v>0</v>
      </c>
      <c r="L36" s="237" t="str">
        <f t="shared" ref="L36" si="27">IF(ISERROR(K36/N36),"n/a",K36/N36)</f>
        <v>n/a</v>
      </c>
      <c r="M36" s="236">
        <f>IF(B36=Lists!$A$14,Lists!$E$35)+IF(B36=Lists!$A$15,Lists!$E$40)+IF(B36=Lists!$A$16,Lists!$E$40)</f>
        <v>0</v>
      </c>
      <c r="N36" s="236">
        <f t="shared" ref="N36" si="28">G36*M36</f>
        <v>0</v>
      </c>
      <c r="O36" s="249" t="str">
        <f t="shared" si="24"/>
        <v>n/a</v>
      </c>
      <c r="P36" s="250" t="str">
        <f t="shared" si="25"/>
        <v>n/a</v>
      </c>
    </row>
    <row r="37" spans="1:16" s="99" customFormat="1" ht="26.4" x14ac:dyDescent="0.25">
      <c r="A37" s="195" t="s">
        <v>731</v>
      </c>
      <c r="B37" s="197" t="s">
        <v>9</v>
      </c>
      <c r="C37" s="202" t="s">
        <v>297</v>
      </c>
      <c r="D37" s="240"/>
      <c r="E37" s="241" t="s">
        <v>537</v>
      </c>
      <c r="F37" s="197" t="s">
        <v>18</v>
      </c>
      <c r="G37" s="233">
        <f>VLOOKUP(F37,Lists!$A$45:$B$50,2,FALSE)</f>
        <v>0</v>
      </c>
      <c r="H37" s="197" t="s">
        <v>18</v>
      </c>
      <c r="I37" s="55" t="s">
        <v>18</v>
      </c>
      <c r="J37" s="235">
        <f>VLOOKUP(I37,Lists!$A$35:$B$40,2,FALSE)</f>
        <v>1E-4</v>
      </c>
      <c r="K37" s="236">
        <f t="shared" ref="K37:K38" si="29">J37*G37</f>
        <v>0</v>
      </c>
      <c r="L37" s="237" t="str">
        <f t="shared" ref="L37:L38" si="30">IF(ISERROR(K37/N37),"n/a",K37/N37)</f>
        <v>n/a</v>
      </c>
      <c r="M37" s="236">
        <f>IF(B37=Lists!$A$14,Lists!$E$35)+IF(B37=Lists!$A$15,Lists!$E$40)+IF(B37=Lists!$A$16,Lists!$E$40)</f>
        <v>0</v>
      </c>
      <c r="N37" s="236">
        <f t="shared" ref="N37:N38" si="31">G37*M37</f>
        <v>0</v>
      </c>
      <c r="O37" s="249" t="str">
        <f t="shared" ref="O37:O38" si="32">IF((N37/$N$2)&gt;0.0001,N37/$N$2,"n/a")</f>
        <v>n/a</v>
      </c>
      <c r="P37" s="250" t="str">
        <f t="shared" si="25"/>
        <v>n/a</v>
      </c>
    </row>
    <row r="38" spans="1:16" s="71" customFormat="1" ht="111" customHeight="1" x14ac:dyDescent="0.25">
      <c r="A38" s="195" t="s">
        <v>732</v>
      </c>
      <c r="B38" s="197" t="s">
        <v>9</v>
      </c>
      <c r="C38" s="200" t="s">
        <v>512</v>
      </c>
      <c r="D38" s="240"/>
      <c r="E38" s="241" t="s">
        <v>537</v>
      </c>
      <c r="F38" s="197" t="s">
        <v>18</v>
      </c>
      <c r="G38" s="233">
        <f>VLOOKUP(F38,Lists!$A$45:$B$50,2,FALSE)</f>
        <v>0</v>
      </c>
      <c r="H38" s="197" t="s">
        <v>18</v>
      </c>
      <c r="I38" s="55" t="s">
        <v>18</v>
      </c>
      <c r="J38" s="235">
        <f>VLOOKUP(I38,Lists!$A$35:$B$40,2,FALSE)</f>
        <v>1E-4</v>
      </c>
      <c r="K38" s="236">
        <f t="shared" si="29"/>
        <v>0</v>
      </c>
      <c r="L38" s="237" t="str">
        <f t="shared" si="30"/>
        <v>n/a</v>
      </c>
      <c r="M38" s="236">
        <f>IF(B38=Lists!$A$14,Lists!$E$35)+IF(B38=Lists!$A$15,Lists!$E$40)+IF(B38=Lists!$A$16,Lists!$E$40)</f>
        <v>0</v>
      </c>
      <c r="N38" s="236">
        <f t="shared" si="31"/>
        <v>0</v>
      </c>
      <c r="O38" s="249" t="str">
        <f t="shared" si="32"/>
        <v>n/a</v>
      </c>
      <c r="P38" s="250" t="str">
        <f t="shared" si="25"/>
        <v>n/a</v>
      </c>
    </row>
    <row r="39" spans="1:16" s="99" customFormat="1" ht="39.6" x14ac:dyDescent="0.25">
      <c r="A39" s="195" t="s">
        <v>733</v>
      </c>
      <c r="B39" s="197" t="s">
        <v>11</v>
      </c>
      <c r="C39" s="203" t="s">
        <v>298</v>
      </c>
      <c r="D39" s="251"/>
      <c r="E39" s="261"/>
      <c r="F39" s="197" t="s">
        <v>50</v>
      </c>
      <c r="G39" s="233">
        <f>VLOOKUP(F39,Lists!$A$45:$B$50,2,FALSE)</f>
        <v>10</v>
      </c>
      <c r="H39" s="197" t="s">
        <v>20</v>
      </c>
      <c r="I39" s="55" t="s">
        <v>40</v>
      </c>
      <c r="J39" s="235">
        <f>VLOOKUP(I39,Lists!$A$35:$B$40,2,FALSE)</f>
        <v>6</v>
      </c>
      <c r="K39" s="236">
        <f>J39*G39</f>
        <v>60</v>
      </c>
      <c r="L39" s="237">
        <f>IF(ISERROR(K39/N39),"n/a",K39/N39)</f>
        <v>1</v>
      </c>
      <c r="M39" s="236">
        <f>IF(B39=Lists!$A$14,Lists!$E$35)+IF(B39=Lists!$A$15,Lists!$E$40)+IF(B39=Lists!$A$16,Lists!$E$40)</f>
        <v>6</v>
      </c>
      <c r="N39" s="236">
        <f>G39*M39</f>
        <v>60</v>
      </c>
      <c r="O39" s="244">
        <f>IF((N39/$N$2)&gt;0.0001,N39/$N$2,"n/a")</f>
        <v>7.6923076923076927E-2</v>
      </c>
      <c r="P39" s="245">
        <f>IF(ISERROR(O39*0.0001),"n/a",O39*0.08)</f>
        <v>6.1538461538461547E-3</v>
      </c>
    </row>
    <row r="40" spans="1:16" s="71" customFormat="1" ht="57" customHeight="1" x14ac:dyDescent="0.25">
      <c r="A40" s="195" t="s">
        <v>734</v>
      </c>
      <c r="B40" s="197" t="s">
        <v>9</v>
      </c>
      <c r="C40" s="202" t="s">
        <v>492</v>
      </c>
      <c r="D40" s="240"/>
      <c r="E40" s="241" t="s">
        <v>537</v>
      </c>
      <c r="F40" s="197" t="s">
        <v>18</v>
      </c>
      <c r="G40" s="233">
        <f>VLOOKUP(F40,Lists!$A$45:$B$50,2,FALSE)</f>
        <v>0</v>
      </c>
      <c r="H40" s="197" t="s">
        <v>18</v>
      </c>
      <c r="I40" s="55" t="s">
        <v>18</v>
      </c>
      <c r="J40" s="235">
        <f>VLOOKUP(I40,Lists!$A$35:$B$40,2,FALSE)</f>
        <v>1E-4</v>
      </c>
      <c r="K40" s="236">
        <f t="shared" ref="K40:K41" si="33">J40*G40</f>
        <v>0</v>
      </c>
      <c r="L40" s="237" t="str">
        <f t="shared" ref="L40:L41" si="34">IF(ISERROR(K40/N40),"n/a",K40/N40)</f>
        <v>n/a</v>
      </c>
      <c r="M40" s="236">
        <f>IF(B40=Lists!$A$14,Lists!$E$35)+IF(B40=Lists!$A$15,Lists!$E$40)+IF(B40=Lists!$A$16,Lists!$E$40)</f>
        <v>0</v>
      </c>
      <c r="N40" s="236">
        <f t="shared" ref="N40:N41" si="35">G40*M40</f>
        <v>0</v>
      </c>
      <c r="O40" s="249" t="str">
        <f t="shared" ref="O40:O41" si="36">IF((N40/$N$2)&gt;0.0001,N40/$N$2,"n/a")</f>
        <v>n/a</v>
      </c>
      <c r="P40" s="250" t="str">
        <f t="shared" ref="P40:P41" si="37">IF(ISERROR(O40*0.0001),"n/a",O40*0.08)</f>
        <v>n/a</v>
      </c>
    </row>
    <row r="41" spans="1:16" s="69" customFormat="1" ht="72.599999999999994" customHeight="1" x14ac:dyDescent="0.25">
      <c r="A41" s="195" t="s">
        <v>735</v>
      </c>
      <c r="B41" s="197" t="s">
        <v>9</v>
      </c>
      <c r="C41" s="200" t="s">
        <v>493</v>
      </c>
      <c r="D41" s="240"/>
      <c r="E41" s="241" t="s">
        <v>537</v>
      </c>
      <c r="F41" s="197" t="s">
        <v>18</v>
      </c>
      <c r="G41" s="233">
        <f>VLOOKUP(F41,Lists!$A$45:$B$50,2,FALSE)</f>
        <v>0</v>
      </c>
      <c r="H41" s="197" t="s">
        <v>18</v>
      </c>
      <c r="I41" s="55" t="s">
        <v>18</v>
      </c>
      <c r="J41" s="235">
        <f>VLOOKUP(I41,Lists!$A$35:$B$40,2,FALSE)</f>
        <v>1E-4</v>
      </c>
      <c r="K41" s="236">
        <f t="shared" si="33"/>
        <v>0</v>
      </c>
      <c r="L41" s="237" t="str">
        <f t="shared" si="34"/>
        <v>n/a</v>
      </c>
      <c r="M41" s="236">
        <f>IF(B41=Lists!$A$14,Lists!$E$35)+IF(B41=Lists!$A$15,Lists!$E$40)+IF(B41=Lists!$A$16,Lists!$E$40)</f>
        <v>0</v>
      </c>
      <c r="N41" s="236">
        <f t="shared" si="35"/>
        <v>0</v>
      </c>
      <c r="O41" s="249" t="str">
        <f t="shared" si="36"/>
        <v>n/a</v>
      </c>
      <c r="P41" s="250" t="str">
        <f t="shared" si="37"/>
        <v>n/a</v>
      </c>
    </row>
    <row r="42" spans="1:16" s="71" customFormat="1" x14ac:dyDescent="0.25">
      <c r="A42" s="76" t="s">
        <v>559</v>
      </c>
      <c r="B42" s="138"/>
      <c r="C42" s="209" t="s">
        <v>299</v>
      </c>
      <c r="D42" s="209"/>
      <c r="E42" s="209"/>
      <c r="F42" s="209"/>
      <c r="G42" s="209"/>
      <c r="H42" s="209"/>
      <c r="I42" s="209"/>
      <c r="J42" s="209"/>
      <c r="K42" s="209"/>
      <c r="L42" s="209"/>
      <c r="M42" s="209"/>
      <c r="N42" s="209"/>
      <c r="O42" s="209"/>
      <c r="P42" s="209"/>
    </row>
    <row r="43" spans="1:16" s="71" customFormat="1" ht="58.8" customHeight="1" x14ac:dyDescent="0.25">
      <c r="A43" s="195" t="s">
        <v>736</v>
      </c>
      <c r="B43" s="197" t="s">
        <v>9</v>
      </c>
      <c r="C43" s="190" t="s">
        <v>494</v>
      </c>
      <c r="D43" s="240"/>
      <c r="E43" s="241" t="s">
        <v>537</v>
      </c>
      <c r="F43" s="197" t="s">
        <v>18</v>
      </c>
      <c r="G43" s="233">
        <f>VLOOKUP(F43,Lists!$A$45:$B$50,2,FALSE)</f>
        <v>0</v>
      </c>
      <c r="H43" s="197" t="s">
        <v>18</v>
      </c>
      <c r="I43" s="55" t="s">
        <v>18</v>
      </c>
      <c r="J43" s="235">
        <f>VLOOKUP(I43,Lists!$A$35:$B$40,2,FALSE)</f>
        <v>1E-4</v>
      </c>
      <c r="K43" s="236">
        <f t="shared" ref="K43:K44" si="38">J43*G43</f>
        <v>0</v>
      </c>
      <c r="L43" s="237" t="str">
        <f t="shared" ref="L43:L44" si="39">IF(ISERROR(K43/N43),"n/a",K43/N43)</f>
        <v>n/a</v>
      </c>
      <c r="M43" s="236">
        <f>IF(B43=Lists!$A$14,Lists!$E$35)+IF(B43=Lists!$A$15,Lists!$E$40)+IF(B43=Lists!$A$16,Lists!$E$40)</f>
        <v>0</v>
      </c>
      <c r="N43" s="236">
        <f t="shared" ref="N43:N44" si="40">G43*M43</f>
        <v>0</v>
      </c>
      <c r="O43" s="249" t="str">
        <f t="shared" ref="O43:O44" si="41">IF((N43/$N$2)&gt;0.0001,N43/$N$2,"n/a")</f>
        <v>n/a</v>
      </c>
      <c r="P43" s="250" t="str">
        <f t="shared" ref="P43:P44" si="42">IF(ISERROR(O43*0.0001),"n/a",O43*0.08)</f>
        <v>n/a</v>
      </c>
    </row>
    <row r="44" spans="1:16" s="71" customFormat="1" ht="42" customHeight="1" x14ac:dyDescent="0.25">
      <c r="A44" s="195" t="s">
        <v>737</v>
      </c>
      <c r="B44" s="197" t="s">
        <v>9</v>
      </c>
      <c r="C44" s="190" t="s">
        <v>495</v>
      </c>
      <c r="D44" s="240"/>
      <c r="E44" s="241" t="s">
        <v>537</v>
      </c>
      <c r="F44" s="197" t="s">
        <v>18</v>
      </c>
      <c r="G44" s="233">
        <f>VLOOKUP(F44,Lists!$A$45:$B$50,2,FALSE)</f>
        <v>0</v>
      </c>
      <c r="H44" s="197" t="s">
        <v>18</v>
      </c>
      <c r="I44" s="55" t="s">
        <v>18</v>
      </c>
      <c r="J44" s="235">
        <f>VLOOKUP(I44,Lists!$A$35:$B$40,2,FALSE)</f>
        <v>1E-4</v>
      </c>
      <c r="K44" s="236">
        <f t="shared" si="38"/>
        <v>0</v>
      </c>
      <c r="L44" s="237" t="str">
        <f t="shared" si="39"/>
        <v>n/a</v>
      </c>
      <c r="M44" s="236">
        <f>IF(B44=Lists!$A$14,Lists!$E$35)+IF(B44=Lists!$A$15,Lists!$E$40)+IF(B44=Lists!$A$16,Lists!$E$40)</f>
        <v>0</v>
      </c>
      <c r="N44" s="236">
        <f t="shared" si="40"/>
        <v>0</v>
      </c>
      <c r="O44" s="249" t="str">
        <f t="shared" si="41"/>
        <v>n/a</v>
      </c>
      <c r="P44" s="250" t="str">
        <f t="shared" si="42"/>
        <v>n/a</v>
      </c>
    </row>
    <row r="45" spans="1:16" s="69" customFormat="1" ht="42.6" customHeight="1" x14ac:dyDescent="0.25">
      <c r="A45" s="195" t="s">
        <v>738</v>
      </c>
      <c r="B45" s="197" t="s">
        <v>11</v>
      </c>
      <c r="C45" s="206" t="s">
        <v>300</v>
      </c>
      <c r="D45" s="251"/>
      <c r="E45" s="261"/>
      <c r="F45" s="197" t="s">
        <v>50</v>
      </c>
      <c r="G45" s="233">
        <f>VLOOKUP(F45,Lists!$A$45:$B$50,2,FALSE)</f>
        <v>10</v>
      </c>
      <c r="H45" s="197" t="s">
        <v>26</v>
      </c>
      <c r="I45" s="55" t="s">
        <v>40</v>
      </c>
      <c r="J45" s="235">
        <f>VLOOKUP(I45,Lists!$A$35:$B$40,2,FALSE)</f>
        <v>6</v>
      </c>
      <c r="K45" s="236">
        <f>J45*G45</f>
        <v>60</v>
      </c>
      <c r="L45" s="237">
        <f>IF(ISERROR(K45/N45),"n/a",K45/N45)</f>
        <v>1</v>
      </c>
      <c r="M45" s="236">
        <f>IF(B45=Lists!$A$14,Lists!$E$35)+IF(B45=Lists!$A$15,Lists!$E$40)+IF(B45=Lists!$A$16,Lists!$E$40)</f>
        <v>6</v>
      </c>
      <c r="N45" s="236">
        <f>G45*M45</f>
        <v>60</v>
      </c>
      <c r="O45" s="244">
        <f>IF((N45/$N$2)&gt;0.0001,N45/$N$2,"n/a")</f>
        <v>7.6923076923076927E-2</v>
      </c>
      <c r="P45" s="245">
        <f>IF(ISERROR(O45*0.0001),"n/a",O45*0.08)</f>
        <v>6.1538461538461547E-3</v>
      </c>
    </row>
    <row r="46" spans="1:16" s="100" customFormat="1" x14ac:dyDescent="0.25">
      <c r="A46" s="76" t="s">
        <v>560</v>
      </c>
      <c r="B46" s="76"/>
      <c r="C46" s="209" t="s">
        <v>301</v>
      </c>
      <c r="D46" s="209"/>
      <c r="E46" s="209"/>
      <c r="F46" s="209"/>
      <c r="G46" s="209"/>
      <c r="H46" s="209"/>
      <c r="I46" s="209"/>
      <c r="J46" s="209"/>
      <c r="K46" s="209"/>
      <c r="L46" s="209"/>
      <c r="M46" s="209"/>
      <c r="N46" s="209"/>
      <c r="O46" s="209"/>
      <c r="P46" s="209"/>
    </row>
    <row r="47" spans="1:16" s="100" customFormat="1" ht="75" customHeight="1" x14ac:dyDescent="0.25">
      <c r="A47" s="195" t="s">
        <v>739</v>
      </c>
      <c r="B47" s="197" t="s">
        <v>9</v>
      </c>
      <c r="C47" s="215" t="s">
        <v>496</v>
      </c>
      <c r="D47" s="240"/>
      <c r="E47" s="241" t="s">
        <v>537</v>
      </c>
      <c r="F47" s="197" t="s">
        <v>18</v>
      </c>
      <c r="G47" s="233">
        <f>VLOOKUP(F47,Lists!$A$45:$B$50,2,FALSE)</f>
        <v>0</v>
      </c>
      <c r="H47" s="197" t="s">
        <v>18</v>
      </c>
      <c r="I47" s="55" t="s">
        <v>18</v>
      </c>
      <c r="J47" s="235">
        <f>VLOOKUP(I47,Lists!$A$35:$B$40,2,FALSE)</f>
        <v>1E-4</v>
      </c>
      <c r="K47" s="236">
        <f t="shared" ref="K47:K48" si="43">J47*G47</f>
        <v>0</v>
      </c>
      <c r="L47" s="237" t="str">
        <f t="shared" ref="L47:L48" si="44">IF(ISERROR(K47/N47),"n/a",K47/N47)</f>
        <v>n/a</v>
      </c>
      <c r="M47" s="236">
        <f>IF(B47=Lists!$A$14,Lists!$E$35)+IF(B47=Lists!$A$15,Lists!$E$40)+IF(B47=Lists!$A$16,Lists!$E$40)</f>
        <v>0</v>
      </c>
      <c r="N47" s="236">
        <f t="shared" ref="N47:N48" si="45">G47*M47</f>
        <v>0</v>
      </c>
      <c r="O47" s="249" t="str">
        <f t="shared" ref="O47:O48" si="46">IF((N47/$N$2)&gt;0.0001,N47/$N$2,"n/a")</f>
        <v>n/a</v>
      </c>
      <c r="P47" s="250" t="str">
        <f t="shared" ref="P47:P48" si="47">IF(ISERROR(O47*0.0001),"n/a",O47*0.08)</f>
        <v>n/a</v>
      </c>
    </row>
    <row r="48" spans="1:16" s="71" customFormat="1" ht="45" customHeight="1" x14ac:dyDescent="0.25">
      <c r="A48" s="195" t="s">
        <v>740</v>
      </c>
      <c r="B48" s="197" t="s">
        <v>9</v>
      </c>
      <c r="C48" s="202" t="s">
        <v>497</v>
      </c>
      <c r="D48" s="240"/>
      <c r="E48" s="241" t="s">
        <v>537</v>
      </c>
      <c r="F48" s="197" t="s">
        <v>18</v>
      </c>
      <c r="G48" s="233">
        <f>VLOOKUP(F48,Lists!$A$45:$B$50,2,FALSE)</f>
        <v>0</v>
      </c>
      <c r="H48" s="197" t="s">
        <v>18</v>
      </c>
      <c r="I48" s="55" t="s">
        <v>18</v>
      </c>
      <c r="J48" s="235">
        <f>VLOOKUP(I48,Lists!$A$35:$B$40,2,FALSE)</f>
        <v>1E-4</v>
      </c>
      <c r="K48" s="236">
        <f t="shared" si="43"/>
        <v>0</v>
      </c>
      <c r="L48" s="237" t="str">
        <f t="shared" si="44"/>
        <v>n/a</v>
      </c>
      <c r="M48" s="236">
        <f>IF(B48=Lists!$A$14,Lists!$E$35)+IF(B48=Lists!$A$15,Lists!$E$40)+IF(B48=Lists!$A$16,Lists!$E$40)</f>
        <v>0</v>
      </c>
      <c r="N48" s="236">
        <f t="shared" si="45"/>
        <v>0</v>
      </c>
      <c r="O48" s="249" t="str">
        <f t="shared" si="46"/>
        <v>n/a</v>
      </c>
      <c r="P48" s="250" t="str">
        <f t="shared" si="47"/>
        <v>n/a</v>
      </c>
    </row>
    <row r="49" spans="1:16" s="69" customFormat="1" ht="39.6" x14ac:dyDescent="0.25">
      <c r="A49" s="195" t="s">
        <v>741</v>
      </c>
      <c r="B49" s="197" t="s">
        <v>11</v>
      </c>
      <c r="C49" s="199" t="s">
        <v>302</v>
      </c>
      <c r="D49" s="251"/>
      <c r="E49" s="261"/>
      <c r="F49" s="197" t="s">
        <v>50</v>
      </c>
      <c r="G49" s="233">
        <f>VLOOKUP(F49,Lists!$A$45:$B$50,2,FALSE)</f>
        <v>10</v>
      </c>
      <c r="H49" s="197" t="s">
        <v>26</v>
      </c>
      <c r="I49" s="55" t="s">
        <v>40</v>
      </c>
      <c r="J49" s="235">
        <f>VLOOKUP(I49,Lists!$A$35:$B$40,2,FALSE)</f>
        <v>6</v>
      </c>
      <c r="K49" s="236">
        <f>J49*G49</f>
        <v>60</v>
      </c>
      <c r="L49" s="237">
        <f>IF(ISERROR(K49/N49),"n/a",K49/N49)</f>
        <v>1</v>
      </c>
      <c r="M49" s="236">
        <f>IF(B49=Lists!$A$14,Lists!$E$35)+IF(B49=Lists!$A$15,Lists!$E$40)+IF(B49=Lists!$A$16,Lists!$E$40)</f>
        <v>6</v>
      </c>
      <c r="N49" s="236">
        <f>G49*M49</f>
        <v>60</v>
      </c>
      <c r="O49" s="244">
        <f>IF((N49/$N$2)&gt;0.0001,N49/$N$2,"n/a")</f>
        <v>7.6923076923076927E-2</v>
      </c>
      <c r="P49" s="245">
        <f>IF(ISERROR(O49*0.0001),"n/a",O49*0.08)</f>
        <v>6.1538461538461547E-3</v>
      </c>
    </row>
    <row r="50" spans="1:16" s="100" customFormat="1" x14ac:dyDescent="0.25">
      <c r="A50" s="76" t="s">
        <v>561</v>
      </c>
      <c r="B50" s="76"/>
      <c r="C50" s="209" t="s">
        <v>303</v>
      </c>
      <c r="D50" s="209"/>
      <c r="E50" s="209"/>
      <c r="F50" s="209"/>
      <c r="G50" s="209"/>
      <c r="H50" s="209"/>
      <c r="I50" s="209"/>
      <c r="J50" s="209"/>
      <c r="K50" s="209"/>
      <c r="L50" s="209"/>
      <c r="M50" s="209"/>
      <c r="N50" s="209"/>
      <c r="O50" s="209"/>
      <c r="P50" s="209"/>
    </row>
    <row r="51" spans="1:16" s="71" customFormat="1" ht="95.4" customHeight="1" x14ac:dyDescent="0.25">
      <c r="A51" s="195" t="s">
        <v>742</v>
      </c>
      <c r="B51" s="197" t="s">
        <v>9</v>
      </c>
      <c r="C51" s="202" t="s">
        <v>498</v>
      </c>
      <c r="D51" s="240"/>
      <c r="E51" s="241" t="s">
        <v>537</v>
      </c>
      <c r="F51" s="197" t="s">
        <v>18</v>
      </c>
      <c r="G51" s="233">
        <f>VLOOKUP(F51,Lists!$A$45:$B$50,2,FALSE)</f>
        <v>0</v>
      </c>
      <c r="H51" s="197" t="s">
        <v>18</v>
      </c>
      <c r="I51" s="55" t="s">
        <v>18</v>
      </c>
      <c r="J51" s="235">
        <f>VLOOKUP(I51,Lists!$A$35:$B$40,2,FALSE)</f>
        <v>1E-4</v>
      </c>
      <c r="K51" s="236">
        <f t="shared" ref="K51:K52" si="48">J51*G51</f>
        <v>0</v>
      </c>
      <c r="L51" s="237" t="str">
        <f t="shared" ref="L51:L52" si="49">IF(ISERROR(K51/N51),"n/a",K51/N51)</f>
        <v>n/a</v>
      </c>
      <c r="M51" s="236">
        <f>IF(B51=Lists!$A$14,Lists!$E$35)+IF(B51=Lists!$A$15,Lists!$E$40)+IF(B51=Lists!$A$16,Lists!$E$40)</f>
        <v>0</v>
      </c>
      <c r="N51" s="236">
        <f t="shared" ref="N51:N52" si="50">G51*M51</f>
        <v>0</v>
      </c>
      <c r="O51" s="249" t="str">
        <f t="shared" ref="O51:O52" si="51">IF((N51/$N$2)&gt;0.0001,N51/$N$2,"n/a")</f>
        <v>n/a</v>
      </c>
      <c r="P51" s="250" t="str">
        <f t="shared" ref="P51:P52" si="52">IF(ISERROR(O51*0.0001),"n/a",O51*0.08)</f>
        <v>n/a</v>
      </c>
    </row>
    <row r="52" spans="1:16" s="69" customFormat="1" ht="82.95" customHeight="1" x14ac:dyDescent="0.25">
      <c r="A52" s="195" t="s">
        <v>743</v>
      </c>
      <c r="B52" s="197" t="s">
        <v>9</v>
      </c>
      <c r="C52" s="202" t="s">
        <v>304</v>
      </c>
      <c r="D52" s="240"/>
      <c r="E52" s="241" t="s">
        <v>537</v>
      </c>
      <c r="F52" s="197" t="s">
        <v>18</v>
      </c>
      <c r="G52" s="233">
        <f>VLOOKUP(F52,Lists!$A$45:$B$50,2,FALSE)</f>
        <v>0</v>
      </c>
      <c r="H52" s="197" t="s">
        <v>18</v>
      </c>
      <c r="I52" s="55" t="s">
        <v>18</v>
      </c>
      <c r="J52" s="235">
        <f>VLOOKUP(I52,Lists!$A$35:$B$40,2,FALSE)</f>
        <v>1E-4</v>
      </c>
      <c r="K52" s="236">
        <f t="shared" si="48"/>
        <v>0</v>
      </c>
      <c r="L52" s="237" t="str">
        <f t="shared" si="49"/>
        <v>n/a</v>
      </c>
      <c r="M52" s="236">
        <f>IF(B52=Lists!$A$14,Lists!$E$35)+IF(B52=Lists!$A$15,Lists!$E$40)+IF(B52=Lists!$A$16,Lists!$E$40)</f>
        <v>0</v>
      </c>
      <c r="N52" s="236">
        <f t="shared" si="50"/>
        <v>0</v>
      </c>
      <c r="O52" s="249" t="str">
        <f t="shared" si="51"/>
        <v>n/a</v>
      </c>
      <c r="P52" s="250" t="str">
        <f t="shared" si="52"/>
        <v>n/a</v>
      </c>
    </row>
    <row r="53" spans="1:16" s="71" customFormat="1" ht="16.95" customHeight="1" x14ac:dyDescent="0.25">
      <c r="A53" s="76" t="s">
        <v>562</v>
      </c>
      <c r="B53" s="76"/>
      <c r="C53" s="209" t="s">
        <v>305</v>
      </c>
      <c r="D53" s="209"/>
      <c r="E53" s="209"/>
      <c r="F53" s="209"/>
      <c r="G53" s="209"/>
      <c r="H53" s="209"/>
      <c r="I53" s="209"/>
      <c r="J53" s="209"/>
      <c r="K53" s="209"/>
      <c r="L53" s="209"/>
      <c r="M53" s="209"/>
      <c r="N53" s="209"/>
      <c r="O53" s="209"/>
      <c r="P53" s="209"/>
    </row>
    <row r="54" spans="1:16" s="71" customFormat="1" ht="113.4" customHeight="1" x14ac:dyDescent="0.25">
      <c r="A54" s="195" t="s">
        <v>744</v>
      </c>
      <c r="B54" s="197" t="s">
        <v>9</v>
      </c>
      <c r="C54" s="200" t="s">
        <v>339</v>
      </c>
      <c r="D54" s="240"/>
      <c r="E54" s="241" t="s">
        <v>537</v>
      </c>
      <c r="F54" s="197" t="s">
        <v>18</v>
      </c>
      <c r="G54" s="233">
        <f>VLOOKUP(F54,Lists!$A$45:$B$50,2,FALSE)</f>
        <v>0</v>
      </c>
      <c r="H54" s="197" t="s">
        <v>18</v>
      </c>
      <c r="I54" s="55" t="s">
        <v>18</v>
      </c>
      <c r="J54" s="235">
        <f>VLOOKUP(I54,Lists!$A$35:$B$40,2,FALSE)</f>
        <v>1E-4</v>
      </c>
      <c r="K54" s="236">
        <f t="shared" ref="K54:K55" si="53">J54*G54</f>
        <v>0</v>
      </c>
      <c r="L54" s="237" t="str">
        <f t="shared" ref="L54:L55" si="54">IF(ISERROR(K54/N54),"n/a",K54/N54)</f>
        <v>n/a</v>
      </c>
      <c r="M54" s="236">
        <f>IF(B54=Lists!$A$14,Lists!$E$35)+IF(B54=Lists!$A$15,Lists!$E$40)+IF(B54=Lists!$A$16,Lists!$E$40)</f>
        <v>0</v>
      </c>
      <c r="N54" s="236">
        <f t="shared" ref="N54:N55" si="55">G54*M54</f>
        <v>0</v>
      </c>
      <c r="O54" s="249" t="str">
        <f t="shared" ref="O54:O55" si="56">IF((N54/$N$2)&gt;0.0001,N54/$N$2,"n/a")</f>
        <v>n/a</v>
      </c>
      <c r="P54" s="250" t="str">
        <f t="shared" ref="P54:P55" si="57">IF(ISERROR(O54*0.0001),"n/a",O54*0.08)</f>
        <v>n/a</v>
      </c>
    </row>
    <row r="55" spans="1:16" s="71" customFormat="1" ht="168.6" customHeight="1" x14ac:dyDescent="0.25">
      <c r="A55" s="195" t="s">
        <v>745</v>
      </c>
      <c r="B55" s="197" t="s">
        <v>9</v>
      </c>
      <c r="C55" s="200" t="s">
        <v>499</v>
      </c>
      <c r="D55" s="240"/>
      <c r="E55" s="241" t="s">
        <v>537</v>
      </c>
      <c r="F55" s="197" t="s">
        <v>18</v>
      </c>
      <c r="G55" s="233">
        <f>VLOOKUP(F55,Lists!$A$45:$B$50,2,FALSE)</f>
        <v>0</v>
      </c>
      <c r="H55" s="197" t="s">
        <v>18</v>
      </c>
      <c r="I55" s="55" t="s">
        <v>18</v>
      </c>
      <c r="J55" s="235">
        <f>VLOOKUP(I55,Lists!$A$35:$B$40,2,FALSE)</f>
        <v>1E-4</v>
      </c>
      <c r="K55" s="236">
        <f t="shared" si="53"/>
        <v>0</v>
      </c>
      <c r="L55" s="237" t="str">
        <f t="shared" si="54"/>
        <v>n/a</v>
      </c>
      <c r="M55" s="236">
        <f>IF(B55=Lists!$A$14,Lists!$E$35)+IF(B55=Lists!$A$15,Lists!$E$40)+IF(B55=Lists!$A$16,Lists!$E$40)</f>
        <v>0</v>
      </c>
      <c r="N55" s="236">
        <f t="shared" si="55"/>
        <v>0</v>
      </c>
      <c r="O55" s="249" t="str">
        <f t="shared" si="56"/>
        <v>n/a</v>
      </c>
      <c r="P55" s="250" t="str">
        <f t="shared" si="57"/>
        <v>n/a</v>
      </c>
    </row>
    <row r="56" spans="1:16" s="71" customFormat="1" ht="39.6" x14ac:dyDescent="0.25">
      <c r="A56" s="195" t="s">
        <v>746</v>
      </c>
      <c r="B56" s="197" t="s">
        <v>11</v>
      </c>
      <c r="C56" s="204" t="s">
        <v>306</v>
      </c>
      <c r="D56" s="251"/>
      <c r="E56" s="261"/>
      <c r="F56" s="197" t="s">
        <v>50</v>
      </c>
      <c r="G56" s="233">
        <f>VLOOKUP(F56,Lists!$A$45:$B$50,2,FALSE)</f>
        <v>10</v>
      </c>
      <c r="H56" s="197" t="s">
        <v>26</v>
      </c>
      <c r="I56" s="55" t="s">
        <v>40</v>
      </c>
      <c r="J56" s="235">
        <f>VLOOKUP(I56,Lists!$A$35:$B$40,2,FALSE)</f>
        <v>6</v>
      </c>
      <c r="K56" s="236">
        <f>J56*G56</f>
        <v>60</v>
      </c>
      <c r="L56" s="237">
        <f>IF(ISERROR(K56/N56),"n/a",K56/N56)</f>
        <v>1</v>
      </c>
      <c r="M56" s="236">
        <f>IF(B56=Lists!$A$14,Lists!$E$35)+IF(B56=Lists!$A$15,Lists!$E$40)+IF(B56=Lists!$A$16,Lists!$E$40)</f>
        <v>6</v>
      </c>
      <c r="N56" s="236">
        <f>G56*M56</f>
        <v>60</v>
      </c>
      <c r="O56" s="244">
        <f>IF((N56/$N$2)&gt;0.0001,N56/$N$2,"n/a")</f>
        <v>7.6923076923076927E-2</v>
      </c>
      <c r="P56" s="245">
        <f>IF(ISERROR(O56*0.0001),"n/a",O56*0.08)</f>
        <v>6.1538461538461547E-3</v>
      </c>
    </row>
    <row r="57" spans="1:16" s="71" customFormat="1" ht="26.4" x14ac:dyDescent="0.25">
      <c r="A57" s="195" t="s">
        <v>747</v>
      </c>
      <c r="B57" s="197" t="s">
        <v>9</v>
      </c>
      <c r="C57" s="200" t="s">
        <v>500</v>
      </c>
      <c r="D57" s="240"/>
      <c r="E57" s="241" t="s">
        <v>537</v>
      </c>
      <c r="F57" s="197" t="s">
        <v>18</v>
      </c>
      <c r="G57" s="233">
        <f>VLOOKUP(F57,Lists!$A$45:$B$50,2,FALSE)</f>
        <v>0</v>
      </c>
      <c r="H57" s="197" t="s">
        <v>18</v>
      </c>
      <c r="I57" s="55" t="s">
        <v>18</v>
      </c>
      <c r="J57" s="235">
        <f>VLOOKUP(I57,Lists!$A$35:$B$40,2,FALSE)</f>
        <v>1E-4</v>
      </c>
      <c r="K57" s="236">
        <f>J57*G57</f>
        <v>0</v>
      </c>
      <c r="L57" s="237" t="str">
        <f>IF(ISERROR(K57/N57),"n/a",K57/N57)</f>
        <v>n/a</v>
      </c>
      <c r="M57" s="236">
        <f>IF(B57=Lists!$A$14,Lists!$E$35)+IF(B57=Lists!$A$15,Lists!$E$40)+IF(B57=Lists!$A$16,Lists!$E$40)</f>
        <v>0</v>
      </c>
      <c r="N57" s="236">
        <f>G57*M57</f>
        <v>0</v>
      </c>
      <c r="O57" s="249" t="str">
        <f>IF((N57/$N$2)&gt;0.0001,N57/$N$2,"n/a")</f>
        <v>n/a</v>
      </c>
      <c r="P57" s="250" t="str">
        <f>IF(ISERROR(O57*0.0001),"n/a",O57*0.08)</f>
        <v>n/a</v>
      </c>
    </row>
    <row r="58" spans="1:16" s="69" customFormat="1" ht="82.8" customHeight="1" x14ac:dyDescent="0.25">
      <c r="A58" s="195" t="s">
        <v>748</v>
      </c>
      <c r="B58" s="197" t="s">
        <v>11</v>
      </c>
      <c r="C58" s="181" t="s">
        <v>501</v>
      </c>
      <c r="D58" s="251"/>
      <c r="E58" s="261"/>
      <c r="F58" s="197" t="s">
        <v>50</v>
      </c>
      <c r="G58" s="233">
        <f>VLOOKUP(F58,Lists!$A$45:$B$50,2,FALSE)</f>
        <v>10</v>
      </c>
      <c r="H58" s="197" t="s">
        <v>25</v>
      </c>
      <c r="I58" s="55" t="s">
        <v>40</v>
      </c>
      <c r="J58" s="235">
        <f>VLOOKUP(I58,Lists!$A$35:$B$40,2,FALSE)</f>
        <v>6</v>
      </c>
      <c r="K58" s="236">
        <f>J58*G58</f>
        <v>60</v>
      </c>
      <c r="L58" s="237">
        <f>IF(ISERROR(K58/N58),"n/a",K58/N58)</f>
        <v>1</v>
      </c>
      <c r="M58" s="236">
        <f>IF(B58=Lists!$A$14,Lists!$E$35)+IF(B58=Lists!$A$15,Lists!$E$40)+IF(B58=Lists!$A$16,Lists!$E$40)</f>
        <v>6</v>
      </c>
      <c r="N58" s="236">
        <f>G58*M58</f>
        <v>60</v>
      </c>
      <c r="O58" s="244">
        <f>IF((N58/$N$2)&gt;0.0001,N58/$N$2,"n/a")</f>
        <v>7.6923076923076927E-2</v>
      </c>
      <c r="P58" s="245">
        <f>IF(ISERROR(O58*0.0001),"n/a",O58*0.08)</f>
        <v>6.1538461538461547E-3</v>
      </c>
    </row>
    <row r="59" spans="1:16" s="71" customFormat="1" ht="26.4" x14ac:dyDescent="0.25">
      <c r="A59" s="76" t="s">
        <v>749</v>
      </c>
      <c r="B59" s="76"/>
      <c r="C59" s="209" t="s">
        <v>502</v>
      </c>
      <c r="D59" s="209"/>
      <c r="E59" s="209"/>
      <c r="F59" s="209"/>
      <c r="G59" s="209"/>
      <c r="H59" s="209"/>
      <c r="I59" s="209"/>
      <c r="J59" s="209"/>
      <c r="K59" s="209"/>
      <c r="L59" s="209"/>
      <c r="M59" s="209"/>
      <c r="N59" s="209"/>
      <c r="O59" s="209"/>
      <c r="P59" s="209"/>
    </row>
    <row r="60" spans="1:16" s="71" customFormat="1" ht="26.4" x14ac:dyDescent="0.25">
      <c r="A60" s="195" t="s">
        <v>750</v>
      </c>
      <c r="B60" s="197" t="s">
        <v>9</v>
      </c>
      <c r="C60" s="200" t="s">
        <v>503</v>
      </c>
      <c r="D60" s="240"/>
      <c r="E60" s="241" t="s">
        <v>537</v>
      </c>
      <c r="F60" s="197" t="s">
        <v>18</v>
      </c>
      <c r="G60" s="233">
        <f>VLOOKUP(F60,Lists!$A$45:$B$50,2,FALSE)</f>
        <v>0</v>
      </c>
      <c r="H60" s="197" t="s">
        <v>18</v>
      </c>
      <c r="I60" s="55" t="s">
        <v>18</v>
      </c>
      <c r="J60" s="235">
        <f>VLOOKUP(I60,Lists!$A$35:$B$40,2,FALSE)</f>
        <v>1E-4</v>
      </c>
      <c r="K60" s="236">
        <f t="shared" ref="K60:K67" si="58">J60*G60</f>
        <v>0</v>
      </c>
      <c r="L60" s="237" t="str">
        <f t="shared" ref="L60:L67" si="59">IF(ISERROR(K60/N60),"n/a",K60/N60)</f>
        <v>n/a</v>
      </c>
      <c r="M60" s="236">
        <f>IF(B60=Lists!$A$14,Lists!$E$35)+IF(B60=Lists!$A$15,Lists!$E$40)+IF(B60=Lists!$A$16,Lists!$E$40)</f>
        <v>0</v>
      </c>
      <c r="N60" s="236">
        <f t="shared" ref="N60:N67" si="60">G60*M60</f>
        <v>0</v>
      </c>
      <c r="O60" s="249" t="str">
        <f t="shared" ref="O60:O67" si="61">IF((N60/$N$2)&gt;0.0001,N60/$N$2,"n/a")</f>
        <v>n/a</v>
      </c>
      <c r="P60" s="250" t="str">
        <f t="shared" ref="P60:P67" si="62">IF(ISERROR(O60*0.0001),"n/a",O60*0.08)</f>
        <v>n/a</v>
      </c>
    </row>
    <row r="61" spans="1:16" s="71" customFormat="1" ht="84" customHeight="1" x14ac:dyDescent="0.25">
      <c r="A61" s="195" t="s">
        <v>751</v>
      </c>
      <c r="B61" s="197" t="s">
        <v>11</v>
      </c>
      <c r="C61" s="205" t="s">
        <v>307</v>
      </c>
      <c r="D61" s="251"/>
      <c r="E61" s="261"/>
      <c r="F61" s="197" t="s">
        <v>50</v>
      </c>
      <c r="G61" s="233">
        <f>VLOOKUP(F61,Lists!$A$45:$B$50,2,FALSE)</f>
        <v>10</v>
      </c>
      <c r="H61" s="197" t="s">
        <v>25</v>
      </c>
      <c r="I61" s="55" t="s">
        <v>40</v>
      </c>
      <c r="J61" s="235">
        <f>VLOOKUP(I61,Lists!$A$35:$B$40,2,FALSE)</f>
        <v>6</v>
      </c>
      <c r="K61" s="236">
        <f t="shared" si="58"/>
        <v>60</v>
      </c>
      <c r="L61" s="237">
        <f t="shared" si="59"/>
        <v>1</v>
      </c>
      <c r="M61" s="236">
        <f>IF(B61=Lists!$A$14,Lists!$E$35)+IF(B61=Lists!$A$15,Lists!$E$40)+IF(B61=Lists!$A$16,Lists!$E$40)</f>
        <v>6</v>
      </c>
      <c r="N61" s="236">
        <f t="shared" si="60"/>
        <v>60</v>
      </c>
      <c r="O61" s="244">
        <f t="shared" si="61"/>
        <v>7.6923076923076927E-2</v>
      </c>
      <c r="P61" s="245">
        <f t="shared" si="62"/>
        <v>6.1538461538461547E-3</v>
      </c>
    </row>
    <row r="62" spans="1:16" s="71" customFormat="1" ht="179.4" customHeight="1" x14ac:dyDescent="0.25">
      <c r="A62" s="195" t="s">
        <v>752</v>
      </c>
      <c r="B62" s="197" t="s">
        <v>9</v>
      </c>
      <c r="C62" s="200" t="s">
        <v>849</v>
      </c>
      <c r="D62" s="240"/>
      <c r="E62" s="241" t="s">
        <v>537</v>
      </c>
      <c r="F62" s="197" t="s">
        <v>18</v>
      </c>
      <c r="G62" s="233">
        <f>VLOOKUP(F62,Lists!$A$45:$B$50,2,FALSE)</f>
        <v>0</v>
      </c>
      <c r="H62" s="197" t="s">
        <v>18</v>
      </c>
      <c r="I62" s="55" t="s">
        <v>18</v>
      </c>
      <c r="J62" s="235">
        <f>VLOOKUP(I62,Lists!$A$35:$B$40,2,FALSE)</f>
        <v>1E-4</v>
      </c>
      <c r="K62" s="236">
        <f t="shared" si="58"/>
        <v>0</v>
      </c>
      <c r="L62" s="237" t="str">
        <f t="shared" si="59"/>
        <v>n/a</v>
      </c>
      <c r="M62" s="236">
        <f>IF(B62=Lists!$A$14,Lists!$E$35)+IF(B62=Lists!$A$15,Lists!$E$40)+IF(B62=Lists!$A$16,Lists!$E$40)</f>
        <v>0</v>
      </c>
      <c r="N62" s="236">
        <f t="shared" si="60"/>
        <v>0</v>
      </c>
      <c r="O62" s="249" t="str">
        <f t="shared" si="61"/>
        <v>n/a</v>
      </c>
      <c r="P62" s="250" t="str">
        <f t="shared" si="62"/>
        <v>n/a</v>
      </c>
    </row>
    <row r="63" spans="1:16" s="71" customFormat="1" ht="39.6" x14ac:dyDescent="0.25">
      <c r="A63" s="195" t="s">
        <v>753</v>
      </c>
      <c r="B63" s="197" t="s">
        <v>11</v>
      </c>
      <c r="C63" s="201" t="s">
        <v>308</v>
      </c>
      <c r="D63" s="251"/>
      <c r="E63" s="261"/>
      <c r="F63" s="197" t="s">
        <v>50</v>
      </c>
      <c r="G63" s="233">
        <f>VLOOKUP(F63,Lists!$A$45:$B$50,2,FALSE)</f>
        <v>10</v>
      </c>
      <c r="H63" s="197" t="s">
        <v>26</v>
      </c>
      <c r="I63" s="55" t="s">
        <v>40</v>
      </c>
      <c r="J63" s="235">
        <f>VLOOKUP(I63,Lists!$A$35:$B$40,2,FALSE)</f>
        <v>6</v>
      </c>
      <c r="K63" s="236">
        <f t="shared" si="58"/>
        <v>60</v>
      </c>
      <c r="L63" s="237">
        <f t="shared" si="59"/>
        <v>1</v>
      </c>
      <c r="M63" s="236">
        <f>IF(B63=Lists!$A$14,Lists!$E$35)+IF(B63=Lists!$A$15,Lists!$E$40)+IF(B63=Lists!$A$16,Lists!$E$40)</f>
        <v>6</v>
      </c>
      <c r="N63" s="236">
        <f t="shared" si="60"/>
        <v>60</v>
      </c>
      <c r="O63" s="244">
        <f t="shared" si="61"/>
        <v>7.6923076923076927E-2</v>
      </c>
      <c r="P63" s="245">
        <f t="shared" si="62"/>
        <v>6.1538461538461547E-3</v>
      </c>
    </row>
    <row r="64" spans="1:16" s="71" customFormat="1" ht="46.2" customHeight="1" x14ac:dyDescent="0.25">
      <c r="A64" s="195" t="s">
        <v>754</v>
      </c>
      <c r="B64" s="197" t="s">
        <v>9</v>
      </c>
      <c r="C64" s="200" t="s">
        <v>504</v>
      </c>
      <c r="D64" s="240"/>
      <c r="E64" s="241" t="s">
        <v>537</v>
      </c>
      <c r="F64" s="197" t="s">
        <v>18</v>
      </c>
      <c r="G64" s="233">
        <f>VLOOKUP(F64,Lists!$A$45:$B$50,2,FALSE)</f>
        <v>0</v>
      </c>
      <c r="H64" s="197" t="s">
        <v>18</v>
      </c>
      <c r="I64" s="55" t="s">
        <v>18</v>
      </c>
      <c r="J64" s="235">
        <f>VLOOKUP(I64,Lists!$A$35:$B$40,2,FALSE)</f>
        <v>1E-4</v>
      </c>
      <c r="K64" s="236">
        <f t="shared" si="58"/>
        <v>0</v>
      </c>
      <c r="L64" s="237" t="str">
        <f t="shared" si="59"/>
        <v>n/a</v>
      </c>
      <c r="M64" s="236">
        <f>IF(B64=Lists!$A$14,Lists!$E$35)+IF(B64=Lists!$A$15,Lists!$E$40)+IF(B64=Lists!$A$16,Lists!$E$40)</f>
        <v>0</v>
      </c>
      <c r="N64" s="236">
        <f t="shared" si="60"/>
        <v>0</v>
      </c>
      <c r="O64" s="249" t="str">
        <f t="shared" si="61"/>
        <v>n/a</v>
      </c>
      <c r="P64" s="250" t="str">
        <f t="shared" si="62"/>
        <v>n/a</v>
      </c>
    </row>
    <row r="65" spans="1:16" s="71" customFormat="1" ht="39.6" x14ac:dyDescent="0.25">
      <c r="A65" s="195" t="s">
        <v>755</v>
      </c>
      <c r="B65" s="197" t="s">
        <v>11</v>
      </c>
      <c r="C65" s="201" t="s">
        <v>308</v>
      </c>
      <c r="D65" s="251"/>
      <c r="E65" s="261"/>
      <c r="F65" s="197" t="s">
        <v>50</v>
      </c>
      <c r="G65" s="233">
        <f>VLOOKUP(F65,Lists!$A$45:$B$50,2,FALSE)</f>
        <v>10</v>
      </c>
      <c r="H65" s="197" t="s">
        <v>26</v>
      </c>
      <c r="I65" s="55" t="s">
        <v>40</v>
      </c>
      <c r="J65" s="235">
        <f>VLOOKUP(I65,Lists!$A$35:$B$40,2,FALSE)</f>
        <v>6</v>
      </c>
      <c r="K65" s="236">
        <f t="shared" si="58"/>
        <v>60</v>
      </c>
      <c r="L65" s="237">
        <f t="shared" si="59"/>
        <v>1</v>
      </c>
      <c r="M65" s="236">
        <f>IF(B65=Lists!$A$14,Lists!$E$35)+IF(B65=Lists!$A$15,Lists!$E$40)+IF(B65=Lists!$A$16,Lists!$E$40)</f>
        <v>6</v>
      </c>
      <c r="N65" s="236">
        <f t="shared" si="60"/>
        <v>60</v>
      </c>
      <c r="O65" s="244">
        <f t="shared" si="61"/>
        <v>7.6923076923076927E-2</v>
      </c>
      <c r="P65" s="245">
        <f t="shared" si="62"/>
        <v>6.1538461538461547E-3</v>
      </c>
    </row>
    <row r="66" spans="1:16" s="71" customFormat="1" ht="44.4" customHeight="1" x14ac:dyDescent="0.25">
      <c r="A66" s="195" t="s">
        <v>756</v>
      </c>
      <c r="B66" s="197" t="s">
        <v>9</v>
      </c>
      <c r="C66" s="200" t="s">
        <v>309</v>
      </c>
      <c r="D66" s="240"/>
      <c r="E66" s="241" t="s">
        <v>537</v>
      </c>
      <c r="F66" s="197" t="s">
        <v>18</v>
      </c>
      <c r="G66" s="233">
        <f>VLOOKUP(F66,Lists!$A$45:$B$50,2,FALSE)</f>
        <v>0</v>
      </c>
      <c r="H66" s="197" t="s">
        <v>18</v>
      </c>
      <c r="I66" s="55" t="s">
        <v>18</v>
      </c>
      <c r="J66" s="235">
        <f>VLOOKUP(I66,Lists!$A$35:$B$40,2,FALSE)</f>
        <v>1E-4</v>
      </c>
      <c r="K66" s="236">
        <f t="shared" si="58"/>
        <v>0</v>
      </c>
      <c r="L66" s="237" t="str">
        <f t="shared" si="59"/>
        <v>n/a</v>
      </c>
      <c r="M66" s="236">
        <f>IF(B66=Lists!$A$14,Lists!$E$35)+IF(B66=Lists!$A$15,Lists!$E$40)+IF(B66=Lists!$A$16,Lists!$E$40)</f>
        <v>0</v>
      </c>
      <c r="N66" s="236">
        <f t="shared" si="60"/>
        <v>0</v>
      </c>
      <c r="O66" s="249" t="str">
        <f t="shared" si="61"/>
        <v>n/a</v>
      </c>
      <c r="P66" s="250" t="str">
        <f t="shared" si="62"/>
        <v>n/a</v>
      </c>
    </row>
    <row r="67" spans="1:16" s="71" customFormat="1" ht="39.6" x14ac:dyDescent="0.25">
      <c r="A67" s="195" t="s">
        <v>757</v>
      </c>
      <c r="B67" s="197" t="s">
        <v>11</v>
      </c>
      <c r="C67" s="199" t="s">
        <v>310</v>
      </c>
      <c r="D67" s="251"/>
      <c r="E67" s="261"/>
      <c r="F67" s="197" t="s">
        <v>50</v>
      </c>
      <c r="G67" s="233">
        <f>VLOOKUP(F67,Lists!$A$45:$B$50,2,FALSE)</f>
        <v>10</v>
      </c>
      <c r="H67" s="197" t="s">
        <v>26</v>
      </c>
      <c r="I67" s="55" t="s">
        <v>40</v>
      </c>
      <c r="J67" s="235">
        <f>VLOOKUP(I67,Lists!$A$35:$B$40,2,FALSE)</f>
        <v>6</v>
      </c>
      <c r="K67" s="236">
        <f t="shared" si="58"/>
        <v>60</v>
      </c>
      <c r="L67" s="237">
        <f t="shared" si="59"/>
        <v>1</v>
      </c>
      <c r="M67" s="236">
        <f>IF(B67=Lists!$A$14,Lists!$E$35)+IF(B67=Lists!$A$15,Lists!$E$40)+IF(B67=Lists!$A$16,Lists!$E$40)</f>
        <v>6</v>
      </c>
      <c r="N67" s="236">
        <f t="shared" si="60"/>
        <v>60</v>
      </c>
      <c r="O67" s="244">
        <f t="shared" si="61"/>
        <v>7.6923076923076927E-2</v>
      </c>
      <c r="P67" s="245">
        <f t="shared" si="62"/>
        <v>6.1538461538461547E-3</v>
      </c>
    </row>
    <row r="78" spans="1:16" ht="94.2" customHeight="1" x14ac:dyDescent="0.25"/>
  </sheetData>
  <sheetProtection password="ED47" sheet="1" formatCells="0" formatColumns="0" formatRows="0" autoFilter="0"/>
  <autoFilter ref="A5:P67" xr:uid="{B13A4947-6F37-4358-857D-870387A8D782}"/>
  <dataValidations count="5">
    <dataValidation type="list" allowBlank="1" showInputMessage="1" showErrorMessage="1" sqref="B5 C7:C10" xr:uid="{00000000-0002-0000-0900-000000000000}">
      <formula1>Spec_Compl_Adj</formula1>
    </dataValidation>
    <dataValidation type="list" allowBlank="1" showInputMessage="1" showErrorMessage="1" sqref="F5 F7 F9:F10 F65 F63 F39 F56 F22 F45 F19 F30 F49 F58 F61 F67" xr:uid="{00000000-0002-0000-0900-000001000000}">
      <formula1>Adj_Weight</formula1>
    </dataValidation>
    <dataValidation type="list" allowBlank="1" showInputMessage="1" showErrorMessage="1" sqref="H7 H9:H10 H67 H65 H45 H58 H22 H49 H30 H39 H56 H61 H63 H19" xr:uid="{00000000-0002-0000-0900-000002000000}">
      <formula1>Adj_Evidence</formula1>
    </dataValidation>
    <dataValidation type="list" allowBlank="1" showInputMessage="1" showErrorMessage="1" sqref="D60 D9:D10 D62 D64 D12:D17 D47:D48 D57 D27:D29 D31:D32 D40:D41 D22:D23 D19:D20 D25 D43:D44 D51:D52 D54:D55 D66 D34:D38" xr:uid="{00000000-0002-0000-0900-000003000000}">
      <formula1>"Yes,No"</formula1>
    </dataValidation>
    <dataValidation type="list" allowBlank="1" showInputMessage="1" showErrorMessage="1" sqref="I9:I10 I67 I65 I45 I58 I22 I49 I30 I39 I56 I61 I63 I19" xr:uid="{00000000-0002-0000-0900-000004000000}">
      <formula1>Adj_Service</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&amp;A&amp;RPage &amp;P</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5000000}">
          <x14:formula1>
            <xm:f>Lists!$A$14:$A$16</xm:f>
          </x14:formula1>
          <xm:sqref>B34:B45 B19:B20 B54:B58 B60:B67 B22:B23 B27:B32 B47:B49 B51:B52 B25 B12:B17 B7:B10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P80"/>
  <sheetViews>
    <sheetView zoomScaleNormal="100" workbookViewId="0">
      <pane ySplit="5" topLeftCell="A12" activePane="bottomLeft" state="frozen"/>
      <selection activeCell="C80" sqref="C80"/>
      <selection pane="bottomLeft" activeCell="C9" sqref="C9"/>
    </sheetView>
  </sheetViews>
  <sheetFormatPr defaultColWidth="8.90625" defaultRowHeight="13.2" x14ac:dyDescent="0.25"/>
  <cols>
    <col min="1" max="1" width="9.81640625" style="88" customWidth="1"/>
    <col min="2" max="2" width="11.08984375" style="88" customWidth="1"/>
    <col min="3" max="3" width="81.453125" style="88" customWidth="1"/>
    <col min="4" max="4" width="19.36328125" style="88" customWidth="1"/>
    <col min="5" max="5" width="35.36328125" style="88" customWidth="1"/>
    <col min="6" max="6" width="10.81640625" style="88" customWidth="1"/>
    <col min="7" max="7" width="10.54296875" style="88" hidden="1" customWidth="1"/>
    <col min="8" max="8" width="10.54296875" style="88" customWidth="1"/>
    <col min="9" max="9" width="11.08984375" style="88" hidden="1" customWidth="1"/>
    <col min="10" max="10" width="10.81640625" style="88" hidden="1" customWidth="1"/>
    <col min="11" max="11" width="10.36328125" style="88" hidden="1" customWidth="1"/>
    <col min="12" max="12" width="10.90625" style="88" hidden="1" customWidth="1"/>
    <col min="13" max="13" width="11" style="88" hidden="1" customWidth="1"/>
    <col min="14" max="14" width="0" style="88" hidden="1" customWidth="1"/>
    <col min="15" max="16384" width="8.90625" style="88"/>
  </cols>
  <sheetData>
    <row r="1" spans="1:16" s="113" customFormat="1" ht="12.6" customHeight="1" x14ac:dyDescent="0.25">
      <c r="A1" s="262" t="s">
        <v>549</v>
      </c>
    </row>
    <row r="2" spans="1:16" ht="23.25" customHeight="1" x14ac:dyDescent="0.25">
      <c r="A2" s="113"/>
      <c r="B2" s="128">
        <f>COUNTIF(B6:B96,"Compliance Yes/No")+COUNTIF(B6:B96,"Specification")</f>
        <v>15</v>
      </c>
      <c r="C2" s="113"/>
      <c r="D2" s="113"/>
      <c r="E2" s="113"/>
      <c r="F2" s="113"/>
      <c r="G2" s="113"/>
      <c r="H2" s="226" t="s">
        <v>548</v>
      </c>
      <c r="I2" s="64" t="s">
        <v>548</v>
      </c>
      <c r="J2" s="223"/>
      <c r="K2" s="224">
        <f>SUM(K7:K31)</f>
        <v>180</v>
      </c>
      <c r="L2" s="229">
        <f>K2/N2</f>
        <v>0.75</v>
      </c>
      <c r="M2" s="224"/>
      <c r="N2" s="224">
        <f>SUM(N7:N31)</f>
        <v>240</v>
      </c>
      <c r="O2" s="230">
        <f>SUM(O7:O31)</f>
        <v>1</v>
      </c>
      <c r="P2" s="230">
        <f>SUM(P7:P31)</f>
        <v>0.08</v>
      </c>
    </row>
    <row r="3" spans="1:16" ht="15.6" x14ac:dyDescent="0.25">
      <c r="A3" s="112" t="s">
        <v>826</v>
      </c>
      <c r="B3" s="86"/>
      <c r="C3" s="86"/>
      <c r="D3" s="86"/>
      <c r="E3" s="86"/>
      <c r="F3" s="86"/>
      <c r="G3" s="86"/>
      <c r="H3" s="86"/>
      <c r="I3" s="86"/>
      <c r="J3" s="86"/>
      <c r="K3" s="86"/>
      <c r="L3" s="86"/>
      <c r="M3" s="86"/>
      <c r="N3" s="86"/>
      <c r="O3" s="86"/>
      <c r="P3" s="86"/>
    </row>
    <row r="4" spans="1:16" s="59" customFormat="1" ht="15.6" x14ac:dyDescent="0.25">
      <c r="A4" s="112" t="s">
        <v>369</v>
      </c>
      <c r="B4" s="86"/>
      <c r="C4" s="86"/>
      <c r="D4" s="86"/>
      <c r="E4" s="266" t="str">
        <f>Introduction!B8</f>
        <v>Insert supplier name here</v>
      </c>
      <c r="F4" s="86"/>
      <c r="G4" s="86"/>
      <c r="H4" s="86"/>
      <c r="I4" s="86"/>
      <c r="J4" s="86"/>
      <c r="K4" s="86"/>
      <c r="L4" s="86"/>
      <c r="M4" s="86"/>
      <c r="N4" s="86"/>
      <c r="O4" s="86"/>
      <c r="P4" s="86"/>
    </row>
    <row r="5" spans="1:16" s="74" customFormat="1" ht="85.2" customHeight="1" thickBot="1" x14ac:dyDescent="0.3">
      <c r="A5" s="195" t="s">
        <v>165</v>
      </c>
      <c r="B5" s="104" t="s">
        <v>166</v>
      </c>
      <c r="C5" s="199" t="s">
        <v>565</v>
      </c>
      <c r="D5" s="199" t="s">
        <v>523</v>
      </c>
      <c r="E5" s="221" t="s">
        <v>538</v>
      </c>
      <c r="F5" s="195" t="s">
        <v>47</v>
      </c>
      <c r="G5" s="246" t="s">
        <v>48</v>
      </c>
      <c r="H5" s="195" t="s">
        <v>14</v>
      </c>
      <c r="I5" s="195" t="s">
        <v>539</v>
      </c>
      <c r="J5" s="223" t="s">
        <v>540</v>
      </c>
      <c r="K5" s="224" t="s">
        <v>541</v>
      </c>
      <c r="L5" s="225" t="s">
        <v>542</v>
      </c>
      <c r="M5" s="224" t="s">
        <v>543</v>
      </c>
      <c r="N5" s="224" t="s">
        <v>544</v>
      </c>
      <c r="O5" s="195" t="s">
        <v>545</v>
      </c>
      <c r="P5" s="195" t="s">
        <v>546</v>
      </c>
    </row>
    <row r="6" spans="1:16" s="59" customFormat="1" ht="13.8" thickTop="1" x14ac:dyDescent="0.25">
      <c r="A6" s="76"/>
      <c r="B6" s="57"/>
      <c r="C6" s="209" t="s">
        <v>364</v>
      </c>
      <c r="D6" s="209"/>
      <c r="E6" s="209"/>
      <c r="F6" s="209"/>
      <c r="G6" s="209"/>
      <c r="H6" s="209"/>
      <c r="I6" s="209"/>
      <c r="J6" s="209"/>
      <c r="K6" s="209"/>
      <c r="L6" s="209"/>
      <c r="M6" s="209"/>
      <c r="N6" s="209"/>
      <c r="O6" s="209"/>
      <c r="P6" s="209"/>
    </row>
    <row r="7" spans="1:16" s="56" customFormat="1" ht="55.8" customHeight="1" x14ac:dyDescent="0.25">
      <c r="A7" s="195" t="s">
        <v>770</v>
      </c>
      <c r="B7" s="197" t="s">
        <v>10</v>
      </c>
      <c r="C7" s="208" t="s">
        <v>453</v>
      </c>
      <c r="D7" s="231">
        <f>ROUND(COUNTIF(D9:D31,"Yes")/(B2-1),2)</f>
        <v>0</v>
      </c>
      <c r="E7" s="253"/>
      <c r="F7" s="197" t="s">
        <v>50</v>
      </c>
      <c r="G7" s="233">
        <f>VLOOKUP(F7,Lists!$A$45:$B$50,2,FALSE)</f>
        <v>10</v>
      </c>
      <c r="H7" s="234" t="s">
        <v>23</v>
      </c>
      <c r="I7" s="55" t="s">
        <v>536</v>
      </c>
      <c r="J7" s="235">
        <f>IF(D7&gt;=0.97,6,IF(D7&gt;=0.9,4,IF(D7&gt;=0.8,2,IF(D7&gt;=0.7,1,0))))</f>
        <v>0</v>
      </c>
      <c r="K7" s="236">
        <f>J7*G7</f>
        <v>0</v>
      </c>
      <c r="L7" s="237">
        <f>IF(ISERROR(K7/N7),"n/a",K7/N7)</f>
        <v>0</v>
      </c>
      <c r="M7" s="236">
        <f>IF(B7=Lists!$A$14,Lists!$E$35)+IF(B7=Lists!$A$15,Lists!$E$40)+IF(B7=Lists!$A$16,Lists!$E$40)</f>
        <v>6</v>
      </c>
      <c r="N7" s="236">
        <f>G7*M7</f>
        <v>60</v>
      </c>
      <c r="O7" s="238">
        <f>IF((N7/$N$2)&gt;0.0001,N7/$N$2,"n/a")</f>
        <v>0.25</v>
      </c>
      <c r="P7" s="239">
        <f>IF(ISERROR(O7*0.0001),"n/a",O7*0.08)</f>
        <v>0.02</v>
      </c>
    </row>
    <row r="8" spans="1:16" s="69" customFormat="1" x14ac:dyDescent="0.25">
      <c r="A8" s="76" t="s">
        <v>771</v>
      </c>
      <c r="B8" s="57"/>
      <c r="C8" s="209" t="s">
        <v>311</v>
      </c>
      <c r="D8" s="209"/>
      <c r="E8" s="209"/>
      <c r="F8" s="209"/>
      <c r="G8" s="209"/>
      <c r="H8" s="209"/>
      <c r="I8" s="209"/>
      <c r="J8" s="209"/>
      <c r="K8" s="209"/>
      <c r="L8" s="209"/>
      <c r="M8" s="209"/>
      <c r="N8" s="209"/>
      <c r="O8" s="209"/>
      <c r="P8" s="209"/>
    </row>
    <row r="9" spans="1:16" s="70" customFormat="1" ht="138.6" customHeight="1" x14ac:dyDescent="0.25">
      <c r="A9" s="195" t="s">
        <v>772</v>
      </c>
      <c r="B9" s="197" t="s">
        <v>9</v>
      </c>
      <c r="C9" s="210" t="s">
        <v>848</v>
      </c>
      <c r="D9" s="240"/>
      <c r="E9" s="241" t="s">
        <v>537</v>
      </c>
      <c r="F9" s="197" t="s">
        <v>18</v>
      </c>
      <c r="G9" s="233">
        <f>VLOOKUP(F9,Lists!$A$45:$B$50,2,FALSE)</f>
        <v>0</v>
      </c>
      <c r="H9" s="197" t="s">
        <v>18</v>
      </c>
      <c r="I9" s="197" t="s">
        <v>18</v>
      </c>
      <c r="J9" s="235">
        <f>VLOOKUP(I9,Lists!$A$35:$B$40,2,FALSE)</f>
        <v>1E-4</v>
      </c>
      <c r="K9" s="236">
        <f>J9*G9</f>
        <v>0</v>
      </c>
      <c r="L9" s="237" t="str">
        <f>IF(ISERROR(K9/N9),"n/a",K9/N9)</f>
        <v>n/a</v>
      </c>
      <c r="M9" s="236">
        <f>IF(B9=Lists!$A$14,Lists!$E$35)+IF(B9=Lists!$A$15,Lists!$E$40)+IF(B9=Lists!$A$16,Lists!$E$40)</f>
        <v>0</v>
      </c>
      <c r="N9" s="236">
        <f>G9*M9</f>
        <v>0</v>
      </c>
      <c r="O9" s="249" t="str">
        <f>IF((N9/$N$2)&gt;0.0001,N9/$N$2,"n/a")</f>
        <v>n/a</v>
      </c>
      <c r="P9" s="250" t="str">
        <f>IF(ISERROR(O9*0.0001),"n/a",O9*0.08)</f>
        <v>n/a</v>
      </c>
    </row>
    <row r="10" spans="1:16" s="69" customFormat="1" x14ac:dyDescent="0.25">
      <c r="A10" s="76" t="s">
        <v>773</v>
      </c>
      <c r="B10" s="57"/>
      <c r="C10" s="209" t="s">
        <v>312</v>
      </c>
      <c r="D10" s="209"/>
      <c r="E10" s="209"/>
      <c r="F10" s="209"/>
      <c r="G10" s="209"/>
      <c r="H10" s="209"/>
      <c r="I10" s="209"/>
      <c r="J10" s="209"/>
      <c r="K10" s="209"/>
      <c r="L10" s="209"/>
      <c r="M10" s="209"/>
      <c r="N10" s="209"/>
      <c r="O10" s="209"/>
      <c r="P10" s="209"/>
    </row>
    <row r="11" spans="1:16" s="70" customFormat="1" ht="16.8" customHeight="1" x14ac:dyDescent="0.25">
      <c r="A11" s="195" t="s">
        <v>774</v>
      </c>
      <c r="B11" s="197" t="s">
        <v>9</v>
      </c>
      <c r="C11" s="210" t="s">
        <v>505</v>
      </c>
      <c r="D11" s="240"/>
      <c r="E11" s="241" t="s">
        <v>537</v>
      </c>
      <c r="F11" s="197" t="s">
        <v>18</v>
      </c>
      <c r="G11" s="233">
        <f>VLOOKUP(F11,Lists!$A$45:$B$50,2,FALSE)</f>
        <v>0</v>
      </c>
      <c r="H11" s="197" t="s">
        <v>18</v>
      </c>
      <c r="I11" s="197" t="s">
        <v>18</v>
      </c>
      <c r="J11" s="235">
        <f>VLOOKUP(I11,Lists!$A$35:$B$40,2,FALSE)</f>
        <v>1E-4</v>
      </c>
      <c r="K11" s="236">
        <f>J11*G11</f>
        <v>0</v>
      </c>
      <c r="L11" s="237" t="str">
        <f>IF(ISERROR(K11/N11),"n/a",K11/N11)</f>
        <v>n/a</v>
      </c>
      <c r="M11" s="236">
        <f>IF(B11=Lists!$A$14,Lists!$E$35)+IF(B11=Lists!$A$15,Lists!$E$40)+IF(B11=Lists!$A$16,Lists!$E$40)</f>
        <v>0</v>
      </c>
      <c r="N11" s="236">
        <f>G11*M11</f>
        <v>0</v>
      </c>
      <c r="O11" s="249" t="str">
        <f>IF((N11/$N$2)&gt;0.0001,N11/$N$2,"n/a")</f>
        <v>n/a</v>
      </c>
      <c r="P11" s="250" t="str">
        <f>IF(ISERROR(O11*0.0001),"n/a",O11*0.08)</f>
        <v>n/a</v>
      </c>
    </row>
    <row r="12" spans="1:16" s="70" customFormat="1" ht="31.2" customHeight="1" x14ac:dyDescent="0.25">
      <c r="A12" s="195" t="s">
        <v>775</v>
      </c>
      <c r="B12" s="195" t="s">
        <v>11</v>
      </c>
      <c r="C12" s="212" t="s">
        <v>313</v>
      </c>
      <c r="D12" s="251"/>
      <c r="E12" s="261"/>
      <c r="F12" s="197" t="s">
        <v>50</v>
      </c>
      <c r="G12" s="233">
        <f>VLOOKUP(F12,Lists!$A$45:$B$50,2,FALSE)</f>
        <v>10</v>
      </c>
      <c r="H12" s="197" t="s">
        <v>30</v>
      </c>
      <c r="I12" s="55" t="s">
        <v>40</v>
      </c>
      <c r="J12" s="235">
        <f>VLOOKUP(I12,Lists!$A$35:$B$40,2,FALSE)</f>
        <v>6</v>
      </c>
      <c r="K12" s="236">
        <f>J12*G12</f>
        <v>60</v>
      </c>
      <c r="L12" s="237">
        <f>IF(ISERROR(K12/N12),"n/a",K12/N12)</f>
        <v>1</v>
      </c>
      <c r="M12" s="236">
        <f>IF(B12=Lists!$A$14,Lists!$E$35)+IF(B12=Lists!$A$15,Lists!$E$40)+IF(B12=Lists!$A$16,Lists!$E$40)</f>
        <v>6</v>
      </c>
      <c r="N12" s="236">
        <f>G12*M12</f>
        <v>60</v>
      </c>
      <c r="O12" s="244">
        <f>IF((N12/$N$2)&gt;0.0001,N12/$N$2,"n/a")</f>
        <v>0.25</v>
      </c>
      <c r="P12" s="245">
        <f>IF(ISERROR(O12*0.0001),"n/a",O12*0.08)</f>
        <v>0.02</v>
      </c>
    </row>
    <row r="13" spans="1:16" s="69" customFormat="1" x14ac:dyDescent="0.25">
      <c r="A13" s="76" t="s">
        <v>776</v>
      </c>
      <c r="B13" s="57"/>
      <c r="C13" s="209" t="s">
        <v>314</v>
      </c>
      <c r="D13" s="209"/>
      <c r="E13" s="209"/>
      <c r="F13" s="209"/>
      <c r="G13" s="209"/>
      <c r="H13" s="209"/>
      <c r="I13" s="209"/>
      <c r="J13" s="209"/>
      <c r="K13" s="209"/>
      <c r="L13" s="209"/>
      <c r="M13" s="209"/>
      <c r="N13" s="209"/>
      <c r="O13" s="209"/>
      <c r="P13" s="209"/>
    </row>
    <row r="14" spans="1:16" s="70" customFormat="1" ht="84.6" customHeight="1" x14ac:dyDescent="0.25">
      <c r="A14" s="195" t="s">
        <v>777</v>
      </c>
      <c r="B14" s="197" t="s">
        <v>9</v>
      </c>
      <c r="C14" s="210" t="s">
        <v>315</v>
      </c>
      <c r="D14" s="240"/>
      <c r="E14" s="241" t="s">
        <v>537</v>
      </c>
      <c r="F14" s="197" t="s">
        <v>18</v>
      </c>
      <c r="G14" s="233">
        <f>VLOOKUP(F14,Lists!$A$45:$B$50,2,FALSE)</f>
        <v>0</v>
      </c>
      <c r="H14" s="197" t="s">
        <v>18</v>
      </c>
      <c r="I14" s="197" t="s">
        <v>18</v>
      </c>
      <c r="J14" s="235">
        <f>VLOOKUP(I14,Lists!$A$35:$B$40,2,FALSE)</f>
        <v>1E-4</v>
      </c>
      <c r="K14" s="236">
        <f t="shared" ref="K14:K16" si="0">J14*G14</f>
        <v>0</v>
      </c>
      <c r="L14" s="237" t="str">
        <f t="shared" ref="L14:L16" si="1">IF(ISERROR(K14/N14),"n/a",K14/N14)</f>
        <v>n/a</v>
      </c>
      <c r="M14" s="236">
        <f>IF(B14=Lists!$A$14,Lists!$E$35)+IF(B14=Lists!$A$15,Lists!$E$40)+IF(B14=Lists!$A$16,Lists!$E$40)</f>
        <v>0</v>
      </c>
      <c r="N14" s="236">
        <f t="shared" ref="N14:N16" si="2">G14*M14</f>
        <v>0</v>
      </c>
      <c r="O14" s="249" t="str">
        <f t="shared" ref="O14:O16" si="3">IF((N14/$N$2)&gt;0.0001,N14/$N$2,"n/a")</f>
        <v>n/a</v>
      </c>
      <c r="P14" s="250" t="str">
        <f t="shared" ref="P14:P16" si="4">IF(ISERROR(O14*0.0001),"n/a",O14*0.08)</f>
        <v>n/a</v>
      </c>
    </row>
    <row r="15" spans="1:16" s="70" customFormat="1" ht="26.4" x14ac:dyDescent="0.25">
      <c r="A15" s="195" t="s">
        <v>778</v>
      </c>
      <c r="B15" s="197" t="s">
        <v>9</v>
      </c>
      <c r="C15" s="210" t="s">
        <v>388</v>
      </c>
      <c r="D15" s="240"/>
      <c r="E15" s="241" t="s">
        <v>537</v>
      </c>
      <c r="F15" s="197" t="s">
        <v>18</v>
      </c>
      <c r="G15" s="233">
        <f>VLOOKUP(F15,Lists!$A$45:$B$50,2,FALSE)</f>
        <v>0</v>
      </c>
      <c r="H15" s="197" t="s">
        <v>18</v>
      </c>
      <c r="I15" s="197" t="s">
        <v>18</v>
      </c>
      <c r="J15" s="235">
        <f>VLOOKUP(I15,Lists!$A$35:$B$40,2,FALSE)</f>
        <v>1E-4</v>
      </c>
      <c r="K15" s="236">
        <f t="shared" si="0"/>
        <v>0</v>
      </c>
      <c r="L15" s="237" t="str">
        <f t="shared" si="1"/>
        <v>n/a</v>
      </c>
      <c r="M15" s="236">
        <f>IF(B15=Lists!$A$14,Lists!$E$35)+IF(B15=Lists!$A$15,Lists!$E$40)+IF(B15=Lists!$A$16,Lists!$E$40)</f>
        <v>0</v>
      </c>
      <c r="N15" s="236">
        <f t="shared" si="2"/>
        <v>0</v>
      </c>
      <c r="O15" s="249" t="str">
        <f t="shared" si="3"/>
        <v>n/a</v>
      </c>
      <c r="P15" s="250" t="str">
        <f t="shared" si="4"/>
        <v>n/a</v>
      </c>
    </row>
    <row r="16" spans="1:16" s="70" customFormat="1" ht="39.6" x14ac:dyDescent="0.25">
      <c r="A16" s="195" t="s">
        <v>779</v>
      </c>
      <c r="B16" s="197" t="s">
        <v>9</v>
      </c>
      <c r="C16" s="210" t="s">
        <v>316</v>
      </c>
      <c r="D16" s="240"/>
      <c r="E16" s="241" t="s">
        <v>537</v>
      </c>
      <c r="F16" s="197" t="s">
        <v>18</v>
      </c>
      <c r="G16" s="233">
        <f>VLOOKUP(F16,Lists!$A$45:$B$50,2,FALSE)</f>
        <v>0</v>
      </c>
      <c r="H16" s="197" t="s">
        <v>18</v>
      </c>
      <c r="I16" s="197" t="s">
        <v>18</v>
      </c>
      <c r="J16" s="235">
        <f>VLOOKUP(I16,Lists!$A$35:$B$40,2,FALSE)</f>
        <v>1E-4</v>
      </c>
      <c r="K16" s="236">
        <f t="shared" si="0"/>
        <v>0</v>
      </c>
      <c r="L16" s="237" t="str">
        <f t="shared" si="1"/>
        <v>n/a</v>
      </c>
      <c r="M16" s="236">
        <f>IF(B16=Lists!$A$14,Lists!$E$35)+IF(B16=Lists!$A$15,Lists!$E$40)+IF(B16=Lists!$A$16,Lists!$E$40)</f>
        <v>0</v>
      </c>
      <c r="N16" s="236">
        <f t="shared" si="2"/>
        <v>0</v>
      </c>
      <c r="O16" s="249" t="str">
        <f t="shared" si="3"/>
        <v>n/a</v>
      </c>
      <c r="P16" s="250" t="str">
        <f t="shared" si="4"/>
        <v>n/a</v>
      </c>
    </row>
    <row r="17" spans="1:16" s="70" customFormat="1" ht="26.4" x14ac:dyDescent="0.25">
      <c r="A17" s="195" t="s">
        <v>780</v>
      </c>
      <c r="B17" s="195" t="s">
        <v>11</v>
      </c>
      <c r="C17" s="211" t="s">
        <v>317</v>
      </c>
      <c r="D17" s="251"/>
      <c r="E17" s="261"/>
      <c r="F17" s="197" t="s">
        <v>50</v>
      </c>
      <c r="G17" s="233">
        <f>VLOOKUP(F17,Lists!$A$45:$B$50,2,FALSE)</f>
        <v>10</v>
      </c>
      <c r="H17" s="197" t="s">
        <v>30</v>
      </c>
      <c r="I17" s="55" t="s">
        <v>40</v>
      </c>
      <c r="J17" s="235">
        <f>VLOOKUP(I17,Lists!$A$35:$B$40,2,FALSE)</f>
        <v>6</v>
      </c>
      <c r="K17" s="236">
        <f>J17*G17</f>
        <v>60</v>
      </c>
      <c r="L17" s="237">
        <f>IF(ISERROR(K17/N17),"n/a",K17/N17)</f>
        <v>1</v>
      </c>
      <c r="M17" s="236">
        <f>IF(B17=Lists!$A$14,Lists!$E$35)+IF(B17=Lists!$A$15,Lists!$E$40)+IF(B17=Lists!$A$16,Lists!$E$40)</f>
        <v>6</v>
      </c>
      <c r="N17" s="236">
        <f>G17*M17</f>
        <v>60</v>
      </c>
      <c r="O17" s="244">
        <f>IF((N17/$N$2)&gt;0.0001,N17/$N$2,"n/a")</f>
        <v>0.25</v>
      </c>
      <c r="P17" s="245">
        <f>IF(ISERROR(O17*0.0001),"n/a",O17*0.08)</f>
        <v>0.02</v>
      </c>
    </row>
    <row r="18" spans="1:16" s="100" customFormat="1" ht="26.4" x14ac:dyDescent="0.25">
      <c r="A18" s="195" t="s">
        <v>781</v>
      </c>
      <c r="B18" s="197" t="s">
        <v>9</v>
      </c>
      <c r="C18" s="208" t="s">
        <v>318</v>
      </c>
      <c r="D18" s="240"/>
      <c r="E18" s="241" t="s">
        <v>537</v>
      </c>
      <c r="F18" s="197" t="s">
        <v>18</v>
      </c>
      <c r="G18" s="233">
        <f>VLOOKUP(F18,Lists!$A$45:$B$50,2,FALSE)</f>
        <v>0</v>
      </c>
      <c r="H18" s="197" t="s">
        <v>18</v>
      </c>
      <c r="I18" s="197" t="s">
        <v>18</v>
      </c>
      <c r="J18" s="235">
        <f>VLOOKUP(I18,Lists!$A$35:$B$40,2,FALSE)</f>
        <v>1E-4</v>
      </c>
      <c r="K18" s="236">
        <f t="shared" ref="K18:K19" si="5">J18*G18</f>
        <v>0</v>
      </c>
      <c r="L18" s="237" t="str">
        <f t="shared" ref="L18:L19" si="6">IF(ISERROR(K18/N18),"n/a",K18/N18)</f>
        <v>n/a</v>
      </c>
      <c r="M18" s="236">
        <f>IF(B18=Lists!$A$14,Lists!$E$35)+IF(B18=Lists!$A$15,Lists!$E$40)+IF(B18=Lists!$A$16,Lists!$E$40)</f>
        <v>0</v>
      </c>
      <c r="N18" s="236">
        <f t="shared" ref="N18:N19" si="7">G18*M18</f>
        <v>0</v>
      </c>
      <c r="O18" s="249" t="str">
        <f t="shared" ref="O18:O19" si="8">IF((N18/$N$2)&gt;0.0001,N18/$N$2,"n/a")</f>
        <v>n/a</v>
      </c>
      <c r="P18" s="250" t="str">
        <f t="shared" ref="P18:P19" si="9">IF(ISERROR(O18*0.0001),"n/a",O18*0.08)</f>
        <v>n/a</v>
      </c>
    </row>
    <row r="19" spans="1:16" s="70" customFormat="1" ht="39.6" x14ac:dyDescent="0.25">
      <c r="A19" s="195" t="s">
        <v>782</v>
      </c>
      <c r="B19" s="197" t="s">
        <v>9</v>
      </c>
      <c r="C19" s="202" t="s">
        <v>506</v>
      </c>
      <c r="D19" s="240"/>
      <c r="E19" s="241" t="s">
        <v>537</v>
      </c>
      <c r="F19" s="197" t="s">
        <v>18</v>
      </c>
      <c r="G19" s="233">
        <f>VLOOKUP(F19,Lists!$A$45:$B$50,2,FALSE)</f>
        <v>0</v>
      </c>
      <c r="H19" s="197" t="s">
        <v>18</v>
      </c>
      <c r="I19" s="197" t="s">
        <v>18</v>
      </c>
      <c r="J19" s="235">
        <f>VLOOKUP(I19,Lists!$A$35:$B$40,2,FALSE)</f>
        <v>1E-4</v>
      </c>
      <c r="K19" s="236">
        <f t="shared" si="5"/>
        <v>0</v>
      </c>
      <c r="L19" s="237" t="str">
        <f t="shared" si="6"/>
        <v>n/a</v>
      </c>
      <c r="M19" s="236">
        <f>IF(B19=Lists!$A$14,Lists!$E$35)+IF(B19=Lists!$A$15,Lists!$E$40)+IF(B19=Lists!$A$16,Lists!$E$40)</f>
        <v>0</v>
      </c>
      <c r="N19" s="236">
        <f t="shared" si="7"/>
        <v>0</v>
      </c>
      <c r="O19" s="249" t="str">
        <f t="shared" si="8"/>
        <v>n/a</v>
      </c>
      <c r="P19" s="250" t="str">
        <f t="shared" si="9"/>
        <v>n/a</v>
      </c>
    </row>
    <row r="20" spans="1:16" s="69" customFormat="1" x14ac:dyDescent="0.25">
      <c r="A20" s="76" t="s">
        <v>783</v>
      </c>
      <c r="B20" s="57"/>
      <c r="C20" s="209" t="s">
        <v>319</v>
      </c>
      <c r="D20" s="209"/>
      <c r="E20" s="209"/>
      <c r="F20" s="209"/>
      <c r="G20" s="209"/>
      <c r="H20" s="209"/>
      <c r="I20" s="209"/>
      <c r="J20" s="209"/>
      <c r="K20" s="209"/>
      <c r="L20" s="209"/>
      <c r="M20" s="209"/>
      <c r="N20" s="209"/>
      <c r="O20" s="209"/>
      <c r="P20" s="209"/>
    </row>
    <row r="21" spans="1:16" s="70" customFormat="1" ht="43.2" customHeight="1" x14ac:dyDescent="0.25">
      <c r="A21" s="195" t="s">
        <v>784</v>
      </c>
      <c r="B21" s="197" t="s">
        <v>9</v>
      </c>
      <c r="C21" s="215" t="s">
        <v>507</v>
      </c>
      <c r="D21" s="240"/>
      <c r="E21" s="241" t="s">
        <v>537</v>
      </c>
      <c r="F21" s="197" t="s">
        <v>18</v>
      </c>
      <c r="G21" s="233">
        <f>VLOOKUP(F21,Lists!$A$45:$B$50,2,FALSE)</f>
        <v>0</v>
      </c>
      <c r="H21" s="197" t="s">
        <v>18</v>
      </c>
      <c r="I21" s="197" t="s">
        <v>18</v>
      </c>
      <c r="J21" s="235">
        <f>VLOOKUP(I21,Lists!$A$35:$B$40,2,FALSE)</f>
        <v>1E-4</v>
      </c>
      <c r="K21" s="236">
        <f>J21*G21</f>
        <v>0</v>
      </c>
      <c r="L21" s="237" t="str">
        <f>IF(ISERROR(K21/N21),"n/a",K21/N21)</f>
        <v>n/a</v>
      </c>
      <c r="M21" s="236">
        <f>IF(B21=Lists!$A$14,Lists!$E$35)+IF(B21=Lists!$A$15,Lists!$E$40)+IF(B21=Lists!$A$16,Lists!$E$40)</f>
        <v>0</v>
      </c>
      <c r="N21" s="236">
        <f>G21*M21</f>
        <v>0</v>
      </c>
      <c r="O21" s="249" t="str">
        <f>IF((N21/$N$2)&gt;0.0001,N21/$N$2,"n/a")</f>
        <v>n/a</v>
      </c>
      <c r="P21" s="250" t="str">
        <f>IF(ISERROR(O21*0.0001),"n/a",O21*0.08)</f>
        <v>n/a</v>
      </c>
    </row>
    <row r="22" spans="1:16" s="70" customFormat="1" ht="26.4" x14ac:dyDescent="0.25">
      <c r="A22" s="195" t="s">
        <v>785</v>
      </c>
      <c r="B22" s="195" t="s">
        <v>11</v>
      </c>
      <c r="C22" s="186" t="s">
        <v>320</v>
      </c>
      <c r="D22" s="251"/>
      <c r="E22" s="261"/>
      <c r="F22" s="197" t="s">
        <v>50</v>
      </c>
      <c r="G22" s="233">
        <f>VLOOKUP(F22,Lists!$A$45:$B$50,2,FALSE)</f>
        <v>10</v>
      </c>
      <c r="H22" s="197" t="s">
        <v>30</v>
      </c>
      <c r="I22" s="55" t="s">
        <v>40</v>
      </c>
      <c r="J22" s="235">
        <f>VLOOKUP(I22,Lists!$A$35:$B$40,2,FALSE)</f>
        <v>6</v>
      </c>
      <c r="K22" s="236">
        <f>J22*G22</f>
        <v>60</v>
      </c>
      <c r="L22" s="237">
        <f>IF(ISERROR(K22/N22),"n/a",K22/N22)</f>
        <v>1</v>
      </c>
      <c r="M22" s="236">
        <f>IF(B22=Lists!$A$14,Lists!$E$35)+IF(B22=Lists!$A$15,Lists!$E$40)+IF(B22=Lists!$A$16,Lists!$E$40)</f>
        <v>6</v>
      </c>
      <c r="N22" s="236">
        <f>G22*M22</f>
        <v>60</v>
      </c>
      <c r="O22" s="244">
        <f>IF((N22/$N$2)&gt;0.0001,N22/$N$2,"n/a")</f>
        <v>0.25</v>
      </c>
      <c r="P22" s="245">
        <f>IF(ISERROR(O22*0.0001),"n/a",O22*0.08)</f>
        <v>0.02</v>
      </c>
    </row>
    <row r="23" spans="1:16" s="71" customFormat="1" ht="29.4" customHeight="1" x14ac:dyDescent="0.25">
      <c r="A23" s="195" t="s">
        <v>786</v>
      </c>
      <c r="B23" s="197" t="s">
        <v>9</v>
      </c>
      <c r="C23" s="200" t="s">
        <v>321</v>
      </c>
      <c r="D23" s="240"/>
      <c r="E23" s="241" t="s">
        <v>537</v>
      </c>
      <c r="F23" s="197" t="s">
        <v>18</v>
      </c>
      <c r="G23" s="233">
        <f>VLOOKUP(F23,Lists!$A$45:$B$50,2,FALSE)</f>
        <v>0</v>
      </c>
      <c r="H23" s="197" t="s">
        <v>18</v>
      </c>
      <c r="I23" s="197" t="s">
        <v>18</v>
      </c>
      <c r="J23" s="235">
        <f>VLOOKUP(I23,Lists!$A$35:$B$40,2,FALSE)</f>
        <v>1E-4</v>
      </c>
      <c r="K23" s="236">
        <f t="shared" ref="K23:K25" si="10">J23*G23</f>
        <v>0</v>
      </c>
      <c r="L23" s="237" t="str">
        <f t="shared" ref="L23:L25" si="11">IF(ISERROR(K23/N23),"n/a",K23/N23)</f>
        <v>n/a</v>
      </c>
      <c r="M23" s="236">
        <f>IF(B23=Lists!$A$14,Lists!$E$35)+IF(B23=Lists!$A$15,Lists!$E$40)+IF(B23=Lists!$A$16,Lists!$E$40)</f>
        <v>0</v>
      </c>
      <c r="N23" s="236">
        <f t="shared" ref="N23:N25" si="12">G23*M23</f>
        <v>0</v>
      </c>
      <c r="O23" s="249" t="str">
        <f t="shared" ref="O23:O25" si="13">IF((N23/$N$2)&gt;0.0001,N23/$N$2,"n/a")</f>
        <v>n/a</v>
      </c>
      <c r="P23" s="250" t="str">
        <f t="shared" ref="P23:P25" si="14">IF(ISERROR(O23*0.0001),"n/a",O23*0.08)</f>
        <v>n/a</v>
      </c>
    </row>
    <row r="24" spans="1:16" s="70" customFormat="1" ht="85.8" customHeight="1" x14ac:dyDescent="0.25">
      <c r="A24" s="195" t="s">
        <v>787</v>
      </c>
      <c r="B24" s="197" t="s">
        <v>9</v>
      </c>
      <c r="C24" s="202" t="s">
        <v>508</v>
      </c>
      <c r="D24" s="240"/>
      <c r="E24" s="241" t="s">
        <v>537</v>
      </c>
      <c r="F24" s="197" t="s">
        <v>18</v>
      </c>
      <c r="G24" s="233">
        <f>VLOOKUP(F24,Lists!$A$45:$B$50,2,FALSE)</f>
        <v>0</v>
      </c>
      <c r="H24" s="197" t="s">
        <v>18</v>
      </c>
      <c r="I24" s="197" t="s">
        <v>18</v>
      </c>
      <c r="J24" s="235">
        <f>VLOOKUP(I24,Lists!$A$35:$B$40,2,FALSE)</f>
        <v>1E-4</v>
      </c>
      <c r="K24" s="236">
        <f t="shared" si="10"/>
        <v>0</v>
      </c>
      <c r="L24" s="237" t="str">
        <f t="shared" si="11"/>
        <v>n/a</v>
      </c>
      <c r="M24" s="236">
        <f>IF(B24=Lists!$A$14,Lists!$E$35)+IF(B24=Lists!$A$15,Lists!$E$40)+IF(B24=Lists!$A$16,Lists!$E$40)</f>
        <v>0</v>
      </c>
      <c r="N24" s="236">
        <f t="shared" si="12"/>
        <v>0</v>
      </c>
      <c r="O24" s="249" t="str">
        <f t="shared" si="13"/>
        <v>n/a</v>
      </c>
      <c r="P24" s="250" t="str">
        <f t="shared" si="14"/>
        <v>n/a</v>
      </c>
    </row>
    <row r="25" spans="1:16" s="71" customFormat="1" ht="111" customHeight="1" x14ac:dyDescent="0.25">
      <c r="A25" s="195" t="s">
        <v>788</v>
      </c>
      <c r="B25" s="197" t="s">
        <v>9</v>
      </c>
      <c r="C25" s="215" t="s">
        <v>827</v>
      </c>
      <c r="D25" s="240"/>
      <c r="E25" s="241" t="s">
        <v>537</v>
      </c>
      <c r="F25" s="197" t="s">
        <v>18</v>
      </c>
      <c r="G25" s="233">
        <f>VLOOKUP(F25,Lists!$A$45:$B$50,2,FALSE)</f>
        <v>0</v>
      </c>
      <c r="H25" s="197" t="s">
        <v>18</v>
      </c>
      <c r="I25" s="197" t="s">
        <v>18</v>
      </c>
      <c r="J25" s="235">
        <f>VLOOKUP(I25,Lists!$A$35:$B$40,2,FALSE)</f>
        <v>1E-4</v>
      </c>
      <c r="K25" s="236">
        <f t="shared" si="10"/>
        <v>0</v>
      </c>
      <c r="L25" s="237" t="str">
        <f t="shared" si="11"/>
        <v>n/a</v>
      </c>
      <c r="M25" s="236">
        <f>IF(B25=Lists!$A$14,Lists!$E$35)+IF(B25=Lists!$A$15,Lists!$E$40)+IF(B25=Lists!$A$16,Lists!$E$40)</f>
        <v>0</v>
      </c>
      <c r="N25" s="236">
        <f t="shared" si="12"/>
        <v>0</v>
      </c>
      <c r="O25" s="249" t="str">
        <f t="shared" si="13"/>
        <v>n/a</v>
      </c>
      <c r="P25" s="250" t="str">
        <f t="shared" si="14"/>
        <v>n/a</v>
      </c>
    </row>
    <row r="26" spans="1:16" s="69" customFormat="1" x14ac:dyDescent="0.25">
      <c r="A26" s="76" t="s">
        <v>789</v>
      </c>
      <c r="B26" s="57"/>
      <c r="C26" s="209" t="s">
        <v>322</v>
      </c>
      <c r="D26" s="209"/>
      <c r="E26" s="209"/>
      <c r="F26" s="209"/>
      <c r="G26" s="209"/>
      <c r="H26" s="209"/>
      <c r="I26" s="209"/>
      <c r="J26" s="209"/>
      <c r="K26" s="209"/>
      <c r="L26" s="209"/>
      <c r="M26" s="209"/>
      <c r="N26" s="209"/>
      <c r="O26" s="209"/>
      <c r="P26" s="209"/>
    </row>
    <row r="27" spans="1:16" s="70" customFormat="1" ht="31.8" customHeight="1" x14ac:dyDescent="0.25">
      <c r="A27" s="195" t="s">
        <v>790</v>
      </c>
      <c r="B27" s="197" t="s">
        <v>9</v>
      </c>
      <c r="C27" s="213" t="s">
        <v>389</v>
      </c>
      <c r="D27" s="240"/>
      <c r="E27" s="241" t="s">
        <v>537</v>
      </c>
      <c r="F27" s="197" t="s">
        <v>18</v>
      </c>
      <c r="G27" s="233">
        <f>VLOOKUP(F27,Lists!$A$45:$B$50,2,FALSE)</f>
        <v>0</v>
      </c>
      <c r="H27" s="197" t="s">
        <v>18</v>
      </c>
      <c r="I27" s="197" t="s">
        <v>18</v>
      </c>
      <c r="J27" s="235">
        <f>VLOOKUP(I27,Lists!$A$35:$B$40,2,FALSE)</f>
        <v>1E-4</v>
      </c>
      <c r="K27" s="236">
        <f>J27*G27</f>
        <v>0</v>
      </c>
      <c r="L27" s="237" t="str">
        <f>IF(ISERROR(K27/N27),"n/a",K27/N27)</f>
        <v>n/a</v>
      </c>
      <c r="M27" s="236">
        <f>IF(B27=Lists!$A$14,Lists!$E$35)+IF(B27=Lists!$A$15,Lists!$E$40)+IF(B27=Lists!$A$16,Lists!$E$40)</f>
        <v>0</v>
      </c>
      <c r="N27" s="236">
        <f>G27*M27</f>
        <v>0</v>
      </c>
      <c r="O27" s="249" t="str">
        <f>IF((N27/$N$2)&gt;0.0001,N27/$N$2,"n/a")</f>
        <v>n/a</v>
      </c>
      <c r="P27" s="250" t="str">
        <f>IF(ISERROR(O27*0.0001),"n/a",O27*0.08)</f>
        <v>n/a</v>
      </c>
    </row>
    <row r="28" spans="1:16" s="69" customFormat="1" x14ac:dyDescent="0.25">
      <c r="A28" s="76" t="s">
        <v>791</v>
      </c>
      <c r="B28" s="57"/>
      <c r="C28" s="209" t="s">
        <v>323</v>
      </c>
      <c r="D28" s="209"/>
      <c r="E28" s="209"/>
      <c r="F28" s="209"/>
      <c r="G28" s="209"/>
      <c r="H28" s="209"/>
      <c r="I28" s="209"/>
      <c r="J28" s="209"/>
      <c r="K28" s="209"/>
      <c r="L28" s="209"/>
      <c r="M28" s="209"/>
      <c r="N28" s="209"/>
      <c r="O28" s="209"/>
      <c r="P28" s="209"/>
    </row>
    <row r="29" spans="1:16" s="70" customFormat="1" ht="153" customHeight="1" x14ac:dyDescent="0.25">
      <c r="A29" s="195" t="s">
        <v>792</v>
      </c>
      <c r="B29" s="55" t="s">
        <v>9</v>
      </c>
      <c r="C29" s="202" t="s">
        <v>340</v>
      </c>
      <c r="D29" s="240"/>
      <c r="E29" s="241" t="s">
        <v>537</v>
      </c>
      <c r="F29" s="197" t="s">
        <v>18</v>
      </c>
      <c r="G29" s="233">
        <f>VLOOKUP(F29,Lists!$A$45:$B$50,2,FALSE)</f>
        <v>0</v>
      </c>
      <c r="H29" s="197" t="s">
        <v>18</v>
      </c>
      <c r="I29" s="197" t="s">
        <v>18</v>
      </c>
      <c r="J29" s="235">
        <f>VLOOKUP(I29,Lists!$A$35:$B$40,2,FALSE)</f>
        <v>1E-4</v>
      </c>
      <c r="K29" s="236">
        <f>J29*G29</f>
        <v>0</v>
      </c>
      <c r="L29" s="237" t="str">
        <f>IF(ISERROR(K29/N29),"n/a",K29/N29)</f>
        <v>n/a</v>
      </c>
      <c r="M29" s="236">
        <f>IF(B29=Lists!$A$14,Lists!$E$35)+IF(B29=Lists!$A$15,Lists!$E$40)+IF(B29=Lists!$A$16,Lists!$E$40)</f>
        <v>0</v>
      </c>
      <c r="N29" s="236">
        <f>G29*M29</f>
        <v>0</v>
      </c>
      <c r="O29" s="249" t="str">
        <f>IF((N29/$N$2)&gt;0.0001,N29/$N$2,"n/a")</f>
        <v>n/a</v>
      </c>
      <c r="P29" s="250" t="str">
        <f>IF(ISERROR(O29*0.0001),"n/a",O29*0.08)</f>
        <v>n/a</v>
      </c>
    </row>
    <row r="30" spans="1:16" s="69" customFormat="1" x14ac:dyDescent="0.25">
      <c r="A30" s="76" t="s">
        <v>793</v>
      </c>
      <c r="B30" s="57"/>
      <c r="C30" s="209" t="s">
        <v>324</v>
      </c>
      <c r="D30" s="209"/>
      <c r="E30" s="209"/>
      <c r="F30" s="209"/>
      <c r="G30" s="209"/>
      <c r="H30" s="209"/>
      <c r="I30" s="209"/>
      <c r="J30" s="209"/>
      <c r="K30" s="209"/>
      <c r="L30" s="209"/>
      <c r="M30" s="209"/>
      <c r="N30" s="209"/>
      <c r="O30" s="209"/>
      <c r="P30" s="209"/>
    </row>
    <row r="31" spans="1:16" s="73" customFormat="1" ht="26.4" x14ac:dyDescent="0.25">
      <c r="A31" s="195" t="s">
        <v>794</v>
      </c>
      <c r="B31" s="197" t="s">
        <v>9</v>
      </c>
      <c r="C31" s="218" t="s">
        <v>325</v>
      </c>
      <c r="D31" s="240"/>
      <c r="E31" s="241" t="s">
        <v>537</v>
      </c>
      <c r="F31" s="197" t="s">
        <v>18</v>
      </c>
      <c r="G31" s="233">
        <f>VLOOKUP(F31,Lists!$A$45:$B$50,2,FALSE)</f>
        <v>0</v>
      </c>
      <c r="H31" s="197" t="s">
        <v>18</v>
      </c>
      <c r="I31" s="197" t="s">
        <v>18</v>
      </c>
      <c r="J31" s="235">
        <f>VLOOKUP(I31,Lists!$A$35:$B$40,2,FALSE)</f>
        <v>1E-4</v>
      </c>
      <c r="K31" s="236">
        <f>J31*G31</f>
        <v>0</v>
      </c>
      <c r="L31" s="237" t="str">
        <f>IF(ISERROR(K31/N31),"n/a",K31/N31)</f>
        <v>n/a</v>
      </c>
      <c r="M31" s="236">
        <f>IF(B31=Lists!$A$14,Lists!$E$35)+IF(B31=Lists!$A$15,Lists!$E$40)+IF(B31=Lists!$A$16,Lists!$E$40)</f>
        <v>0</v>
      </c>
      <c r="N31" s="236">
        <f>G31*M31</f>
        <v>0</v>
      </c>
      <c r="O31" s="249" t="str">
        <f>IF((N31/$N$2)&gt;0.0001,N31/$N$2,"n/a")</f>
        <v>n/a</v>
      </c>
      <c r="P31" s="250" t="str">
        <f>IF(ISERROR(O31*0.0001),"n/a",O31*0.08)</f>
        <v>n/a</v>
      </c>
    </row>
    <row r="32" spans="1:16" s="74" customFormat="1" x14ac:dyDescent="0.25">
      <c r="A32" s="53"/>
      <c r="B32" s="68"/>
    </row>
    <row r="33" spans="1:2" s="74" customFormat="1" x14ac:dyDescent="0.25">
      <c r="A33" s="53"/>
      <c r="B33" s="68"/>
    </row>
    <row r="34" spans="1:2" s="74" customFormat="1" x14ac:dyDescent="0.25">
      <c r="A34" s="53"/>
      <c r="B34" s="68"/>
    </row>
    <row r="35" spans="1:2" s="74" customFormat="1" x14ac:dyDescent="0.25">
      <c r="A35" s="53"/>
      <c r="B35" s="68"/>
    </row>
    <row r="55" ht="63.6" customHeight="1" x14ac:dyDescent="0.25"/>
    <row r="80" ht="94.2" customHeight="1" x14ac:dyDescent="0.25"/>
  </sheetData>
  <sheetProtection password="ED47" sheet="1" formatCells="0" formatColumns="0" formatRows="0" autoFilter="0"/>
  <autoFilter ref="A5:P31" xr:uid="{3ED48ABB-BE3D-421C-AB37-BCB37452DE4A}"/>
  <dataValidations count="5">
    <dataValidation type="list" allowBlank="1" showInputMessage="1" showErrorMessage="1" sqref="B1:B1048576 C6:C8 C10:C31" xr:uid="{00000000-0002-0000-0B00-000000000000}">
      <formula1>Spec_Compl_Adj</formula1>
    </dataValidation>
    <dataValidation type="list" allowBlank="1" showInputMessage="1" showErrorMessage="1" sqref="F5 F7 F12 F17 F22" xr:uid="{B23B271D-C217-4BF2-87C6-714B400BDA74}">
      <formula1>Adj_Weight</formula1>
    </dataValidation>
    <dataValidation type="list" allowBlank="1" showInputMessage="1" showErrorMessage="1" sqref="H7 H12 H17 H22" xr:uid="{AD102243-B0A3-4C1A-B0DD-45FCCCCC4E9D}">
      <formula1>Adj_Evidence</formula1>
    </dataValidation>
    <dataValidation type="list" allowBlank="1" showInputMessage="1" showErrorMessage="1" sqref="D27 D9 D29 D11 D14:D16 D18:D19 D21 D23:D25 D31" xr:uid="{9A82F973-74E4-4573-B174-476D06136FE9}">
      <formula1>"Yes,No"</formula1>
    </dataValidation>
    <dataValidation type="list" allowBlank="1" showInputMessage="1" showErrorMessage="1" sqref="I12 I17 I22" xr:uid="{DF2ED5A3-E9E0-4B6E-8344-90128C0EDAA1}">
      <formula1>Adj_Service</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&amp;A&amp;RPage &amp;P</oddHeader>
    <oddFooter>&amp;F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E37"/>
  <sheetViews>
    <sheetView workbookViewId="0">
      <selection activeCell="F21" sqref="F21"/>
    </sheetView>
  </sheetViews>
  <sheetFormatPr defaultRowHeight="15" x14ac:dyDescent="0.25"/>
  <cols>
    <col min="1" max="1" width="57.1796875" customWidth="1"/>
  </cols>
  <sheetData>
    <row r="1" spans="1:5" ht="15.6" x14ac:dyDescent="0.3">
      <c r="A1" s="300" t="s">
        <v>842</v>
      </c>
      <c r="D1" s="301"/>
      <c r="E1" s="302"/>
    </row>
    <row r="2" spans="1:5" x14ac:dyDescent="0.25">
      <c r="A2" s="114" t="s">
        <v>390</v>
      </c>
    </row>
    <row r="3" spans="1:5" ht="15.6" x14ac:dyDescent="0.3">
      <c r="A3" s="299" t="s">
        <v>432</v>
      </c>
    </row>
    <row r="4" spans="1:5" s="111" customFormat="1" x14ac:dyDescent="0.25">
      <c r="A4" s="172" t="s">
        <v>420</v>
      </c>
    </row>
    <row r="5" spans="1:5" s="111" customFormat="1" x14ac:dyDescent="0.25">
      <c r="A5" s="172" t="s">
        <v>844</v>
      </c>
      <c r="B5" s="114"/>
    </row>
    <row r="6" spans="1:5" s="111" customFormat="1" x14ac:dyDescent="0.25">
      <c r="A6" s="303" t="s">
        <v>843</v>
      </c>
    </row>
    <row r="7" spans="1:5" s="111" customFormat="1" x14ac:dyDescent="0.25">
      <c r="A7" s="172" t="s">
        <v>421</v>
      </c>
    </row>
    <row r="8" spans="1:5" s="111" customFormat="1" x14ac:dyDescent="0.25">
      <c r="A8" s="115"/>
    </row>
    <row r="9" spans="1:5" ht="15.6" x14ac:dyDescent="0.3">
      <c r="A9" s="299" t="s">
        <v>433</v>
      </c>
    </row>
    <row r="10" spans="1:5" s="111" customFormat="1" x14ac:dyDescent="0.25">
      <c r="A10" s="172" t="s">
        <v>428</v>
      </c>
    </row>
    <row r="11" spans="1:5" s="111" customFormat="1" x14ac:dyDescent="0.25">
      <c r="A11" s="172" t="s">
        <v>422</v>
      </c>
    </row>
    <row r="12" spans="1:5" s="111" customFormat="1" x14ac:dyDescent="0.25">
      <c r="A12" s="172" t="s">
        <v>423</v>
      </c>
    </row>
    <row r="13" spans="1:5" s="111" customFormat="1" x14ac:dyDescent="0.25">
      <c r="A13" s="172" t="s">
        <v>424</v>
      </c>
    </row>
    <row r="14" spans="1:5" s="111" customFormat="1" x14ac:dyDescent="0.25">
      <c r="A14" s="172" t="s">
        <v>425</v>
      </c>
    </row>
    <row r="15" spans="1:5" s="111" customFormat="1" x14ac:dyDescent="0.25">
      <c r="A15" s="172" t="s">
        <v>426</v>
      </c>
    </row>
    <row r="16" spans="1:5" s="111" customFormat="1" x14ac:dyDescent="0.25">
      <c r="A16" s="116"/>
    </row>
    <row r="17" spans="1:2" ht="15.6" x14ac:dyDescent="0.3">
      <c r="A17" s="299" t="s">
        <v>434</v>
      </c>
    </row>
    <row r="18" spans="1:2" s="111" customFormat="1" x14ac:dyDescent="0.25">
      <c r="A18" s="172" t="s">
        <v>429</v>
      </c>
    </row>
    <row r="19" spans="1:2" s="111" customFormat="1" x14ac:dyDescent="0.25">
      <c r="A19" s="172" t="s">
        <v>427</v>
      </c>
    </row>
    <row r="20" spans="1:2" s="111" customFormat="1" x14ac:dyDescent="0.25">
      <c r="A20" s="172" t="s">
        <v>426</v>
      </c>
    </row>
    <row r="21" spans="1:2" s="111" customFormat="1" x14ac:dyDescent="0.25">
      <c r="A21" s="116"/>
    </row>
    <row r="22" spans="1:2" ht="15.6" x14ac:dyDescent="0.3">
      <c r="A22" s="299" t="s">
        <v>435</v>
      </c>
    </row>
    <row r="23" spans="1:2" s="111" customFormat="1" x14ac:dyDescent="0.25">
      <c r="A23" s="172" t="s">
        <v>430</v>
      </c>
    </row>
    <row r="24" spans="1:2" s="111" customFormat="1" x14ac:dyDescent="0.25">
      <c r="A24" s="172" t="s">
        <v>427</v>
      </c>
    </row>
    <row r="25" spans="1:2" s="111" customFormat="1" x14ac:dyDescent="0.25">
      <c r="A25" s="172" t="s">
        <v>426</v>
      </c>
    </row>
    <row r="26" spans="1:2" s="111" customFormat="1" x14ac:dyDescent="0.25">
      <c r="A26" s="116"/>
    </row>
    <row r="27" spans="1:2" ht="15.6" x14ac:dyDescent="0.3">
      <c r="A27" s="299" t="s">
        <v>436</v>
      </c>
      <c r="B27" s="111"/>
    </row>
    <row r="28" spans="1:2" x14ac:dyDescent="0.25">
      <c r="A28" s="172" t="s">
        <v>431</v>
      </c>
      <c r="B28" s="111"/>
    </row>
    <row r="30" spans="1:2" ht="15.6" x14ac:dyDescent="0.3">
      <c r="A30" s="299" t="s">
        <v>834</v>
      </c>
    </row>
    <row r="31" spans="1:2" x14ac:dyDescent="0.25">
      <c r="A31" t="s">
        <v>835</v>
      </c>
    </row>
    <row r="32" spans="1:2" s="172" customFormat="1" x14ac:dyDescent="0.25">
      <c r="A32" s="172" t="s">
        <v>844</v>
      </c>
    </row>
    <row r="33" spans="1:1" x14ac:dyDescent="0.25">
      <c r="A33" t="s">
        <v>836</v>
      </c>
    </row>
    <row r="34" spans="1:1" x14ac:dyDescent="0.25">
      <c r="A34" s="172" t="s">
        <v>837</v>
      </c>
    </row>
    <row r="35" spans="1:1" x14ac:dyDescent="0.25">
      <c r="A35" s="172" t="s">
        <v>838</v>
      </c>
    </row>
    <row r="36" spans="1:1" x14ac:dyDescent="0.25">
      <c r="A36" t="s">
        <v>839</v>
      </c>
    </row>
    <row r="37" spans="1:1" x14ac:dyDescent="0.25">
      <c r="A37" t="s">
        <v>840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6DA4-3BBF-4214-B24F-C4B7C5E7B859}">
  <dimension ref="A3:Z62"/>
  <sheetViews>
    <sheetView tabSelected="1" topLeftCell="A22" workbookViewId="0">
      <selection activeCell="C29" sqref="C29:C32"/>
    </sheetView>
  </sheetViews>
  <sheetFormatPr defaultRowHeight="15" x14ac:dyDescent="0.25"/>
  <cols>
    <col min="1" max="1" width="83" bestFit="1" customWidth="1"/>
    <col min="3" max="3" width="12.26953125" bestFit="1" customWidth="1"/>
    <col min="4" max="4" width="17.36328125" bestFit="1" customWidth="1"/>
  </cols>
  <sheetData>
    <row r="3" spans="1:26" ht="15.6" thickBot="1" x14ac:dyDescent="0.3"/>
    <row r="4" spans="1:26" ht="15.6" thickBot="1" x14ac:dyDescent="0.3">
      <c r="E4" s="335" t="s">
        <v>903</v>
      </c>
      <c r="F4" s="336"/>
      <c r="G4" s="336"/>
      <c r="H4" s="336"/>
      <c r="I4" s="336"/>
      <c r="J4" s="336"/>
      <c r="K4" s="336"/>
      <c r="L4" s="339" t="s">
        <v>911</v>
      </c>
      <c r="M4" s="337"/>
      <c r="N4" s="337"/>
      <c r="O4" s="337"/>
      <c r="P4" s="337"/>
      <c r="Q4" s="337"/>
      <c r="R4" s="338"/>
      <c r="S4" s="328" t="s">
        <v>912</v>
      </c>
      <c r="T4" s="329"/>
      <c r="U4" s="329"/>
      <c r="V4" s="329"/>
      <c r="W4" s="329"/>
      <c r="X4" s="329"/>
      <c r="Y4" s="330"/>
    </row>
    <row r="5" spans="1:26" ht="16.2" thickBot="1" x14ac:dyDescent="0.35">
      <c r="A5" s="327" t="s">
        <v>852</v>
      </c>
      <c r="B5" s="327"/>
      <c r="C5" s="327" t="s">
        <v>901</v>
      </c>
      <c r="D5" s="327" t="s">
        <v>902</v>
      </c>
      <c r="E5" s="331" t="s">
        <v>904</v>
      </c>
      <c r="F5" s="332" t="s">
        <v>905</v>
      </c>
      <c r="G5" s="332" t="s">
        <v>906</v>
      </c>
      <c r="H5" s="332" t="s">
        <v>907</v>
      </c>
      <c r="I5" s="332" t="s">
        <v>908</v>
      </c>
      <c r="J5" s="332" t="s">
        <v>909</v>
      </c>
      <c r="K5" s="332" t="s">
        <v>910</v>
      </c>
      <c r="L5" s="350" t="str">
        <f>E5</f>
        <v>Supplier1</v>
      </c>
      <c r="M5" s="333" t="str">
        <f t="shared" ref="M5:U5" si="0">F5</f>
        <v>Supplier2</v>
      </c>
      <c r="N5" s="333" t="str">
        <f t="shared" si="0"/>
        <v>Supplier3</v>
      </c>
      <c r="O5" s="333" t="str">
        <f t="shared" si="0"/>
        <v>Supplier4</v>
      </c>
      <c r="P5" s="333" t="str">
        <f t="shared" si="0"/>
        <v>Supplier5</v>
      </c>
      <c r="Q5" s="333" t="str">
        <f t="shared" si="0"/>
        <v>Supplier6</v>
      </c>
      <c r="R5" s="351" t="str">
        <f t="shared" si="0"/>
        <v>Supplier7</v>
      </c>
      <c r="S5" s="331" t="str">
        <f t="shared" si="0"/>
        <v>Supplier1</v>
      </c>
      <c r="T5" s="332" t="str">
        <f t="shared" si="0"/>
        <v>Supplier2</v>
      </c>
      <c r="U5" s="332" t="str">
        <f t="shared" si="0"/>
        <v>Supplier3</v>
      </c>
      <c r="V5" s="332" t="str">
        <f t="shared" ref="V5" si="1">O5</f>
        <v>Supplier4</v>
      </c>
      <c r="W5" s="332" t="str">
        <f t="shared" ref="W5" si="2">P5</f>
        <v>Supplier5</v>
      </c>
      <c r="X5" s="332" t="str">
        <f t="shared" ref="X5" si="3">Q5</f>
        <v>Supplier6</v>
      </c>
      <c r="Y5" s="334" t="str">
        <f t="shared" ref="Y5" si="4">R5</f>
        <v>Supplier7</v>
      </c>
      <c r="Z5" s="172"/>
    </row>
    <row r="6" spans="1:26" ht="15.6" x14ac:dyDescent="0.3">
      <c r="A6" s="323" t="s">
        <v>853</v>
      </c>
      <c r="B6" s="323"/>
      <c r="D6">
        <f>MIN(E6:K6)</f>
        <v>0</v>
      </c>
      <c r="L6" s="342" t="s">
        <v>390</v>
      </c>
      <c r="M6" s="343"/>
      <c r="N6" s="343"/>
      <c r="O6" s="343"/>
      <c r="P6" s="343"/>
      <c r="Q6" s="343"/>
      <c r="R6" s="344"/>
      <c r="S6" s="342"/>
      <c r="T6" s="343"/>
      <c r="U6" s="343"/>
      <c r="V6" s="343"/>
      <c r="W6" s="343"/>
      <c r="X6" s="343"/>
      <c r="Y6" s="344"/>
    </row>
    <row r="7" spans="1:26" ht="15.6" x14ac:dyDescent="0.3">
      <c r="A7" s="172" t="s">
        <v>854</v>
      </c>
      <c r="B7" s="323" t="s">
        <v>850</v>
      </c>
      <c r="C7" s="341">
        <v>40</v>
      </c>
      <c r="D7" s="341">
        <f t="shared" ref="D7:D26" si="5">MIN(E7:K7)</f>
        <v>5</v>
      </c>
      <c r="E7" s="341">
        <v>5</v>
      </c>
      <c r="F7" s="341">
        <v>6</v>
      </c>
      <c r="G7" s="341">
        <v>10</v>
      </c>
      <c r="H7" s="341">
        <v>7</v>
      </c>
      <c r="I7" s="341">
        <v>9</v>
      </c>
      <c r="J7" s="341">
        <v>8</v>
      </c>
      <c r="K7" s="341">
        <v>8</v>
      </c>
      <c r="L7" s="352">
        <f>IFERROR($D7/E7*$C7,0)</f>
        <v>40</v>
      </c>
      <c r="M7" s="353">
        <f t="shared" ref="M7:R7" si="6">IFERROR($D7/F7*$C7,0)</f>
        <v>33.333333333333336</v>
      </c>
      <c r="N7" s="353">
        <f t="shared" si="6"/>
        <v>20</v>
      </c>
      <c r="O7" s="353">
        <f t="shared" si="6"/>
        <v>28.571428571428573</v>
      </c>
      <c r="P7" s="353">
        <f t="shared" si="6"/>
        <v>22.222222222222221</v>
      </c>
      <c r="Q7" s="353">
        <f t="shared" si="6"/>
        <v>25</v>
      </c>
      <c r="R7" s="354">
        <f t="shared" si="6"/>
        <v>25</v>
      </c>
      <c r="S7" s="345">
        <f>IFERROR(L7/MAX($L7:$R7),0)</f>
        <v>1</v>
      </c>
      <c r="T7" s="346">
        <f t="shared" ref="T7:Y22" si="7">IFERROR(M7/MAX($L7:$R7),0)</f>
        <v>0.83333333333333337</v>
      </c>
      <c r="U7" s="346">
        <f t="shared" si="7"/>
        <v>0.5</v>
      </c>
      <c r="V7" s="346">
        <f t="shared" si="7"/>
        <v>0.7142857142857143</v>
      </c>
      <c r="W7" s="346">
        <f t="shared" si="7"/>
        <v>0.55555555555555558</v>
      </c>
      <c r="X7" s="346">
        <f t="shared" si="7"/>
        <v>0.625</v>
      </c>
      <c r="Y7" s="347">
        <f t="shared" si="7"/>
        <v>0.625</v>
      </c>
    </row>
    <row r="8" spans="1:26" ht="15.6" x14ac:dyDescent="0.3">
      <c r="A8" s="172" t="s">
        <v>855</v>
      </c>
      <c r="B8" s="323" t="s">
        <v>850</v>
      </c>
      <c r="D8" s="172">
        <f t="shared" si="5"/>
        <v>5</v>
      </c>
      <c r="E8" s="172">
        <v>5</v>
      </c>
      <c r="F8" s="172">
        <v>6</v>
      </c>
      <c r="G8" s="172">
        <v>10</v>
      </c>
      <c r="H8" s="172">
        <v>7</v>
      </c>
      <c r="I8" s="172">
        <v>9</v>
      </c>
      <c r="J8" s="172">
        <v>8</v>
      </c>
      <c r="K8" s="172">
        <v>8</v>
      </c>
      <c r="L8" s="348">
        <f>IFERROR($D8/E8*$C8,0)</f>
        <v>0</v>
      </c>
      <c r="M8" s="355">
        <f t="shared" ref="M8" si="8">IFERROR($D8/F8*$C8,0)</f>
        <v>0</v>
      </c>
      <c r="N8" s="355">
        <f t="shared" ref="N8" si="9">IFERROR($D8/G8*$C8,0)</f>
        <v>0</v>
      </c>
      <c r="O8" s="355">
        <f t="shared" ref="O8" si="10">IFERROR($D8/H8*$C8,0)</f>
        <v>0</v>
      </c>
      <c r="P8" s="355">
        <f t="shared" ref="P8" si="11">IFERROR($D8/I8*$C8,0)</f>
        <v>0</v>
      </c>
      <c r="Q8" s="355">
        <f t="shared" ref="Q8" si="12">IFERROR($D8/J8*$C8,0)</f>
        <v>0</v>
      </c>
      <c r="R8" s="356">
        <f t="shared" ref="R8" si="13">IFERROR($D8/K8*$C8,0)</f>
        <v>0</v>
      </c>
      <c r="S8" s="359">
        <f>IFERROR(L8/MAX($L8:$R8),0)</f>
        <v>0</v>
      </c>
      <c r="T8" s="360">
        <f t="shared" si="7"/>
        <v>0</v>
      </c>
      <c r="U8" s="360">
        <f t="shared" si="7"/>
        <v>0</v>
      </c>
      <c r="V8" s="360">
        <f t="shared" si="7"/>
        <v>0</v>
      </c>
      <c r="W8" s="360">
        <f t="shared" si="7"/>
        <v>0</v>
      </c>
      <c r="X8" s="360">
        <f t="shared" si="7"/>
        <v>0</v>
      </c>
      <c r="Y8" s="361">
        <f t="shared" si="7"/>
        <v>0</v>
      </c>
    </row>
    <row r="9" spans="1:26" ht="15.6" x14ac:dyDescent="0.3">
      <c r="A9" s="172" t="s">
        <v>856</v>
      </c>
      <c r="B9" s="323" t="s">
        <v>850</v>
      </c>
      <c r="D9" s="172">
        <f t="shared" si="5"/>
        <v>5</v>
      </c>
      <c r="E9" s="172">
        <v>5</v>
      </c>
      <c r="F9" s="172">
        <v>6</v>
      </c>
      <c r="G9" s="172">
        <v>10</v>
      </c>
      <c r="H9" s="172">
        <v>7</v>
      </c>
      <c r="I9" s="172">
        <v>9</v>
      </c>
      <c r="J9" s="172">
        <v>8</v>
      </c>
      <c r="K9" s="172">
        <v>8</v>
      </c>
      <c r="L9" s="348">
        <f t="shared" ref="L9:L60" si="14">IFERROR($D9/E9*$C9,0)</f>
        <v>0</v>
      </c>
      <c r="M9" s="355">
        <f t="shared" ref="M9:M60" si="15">IFERROR($D9/F9*$C9,0)</f>
        <v>0</v>
      </c>
      <c r="N9" s="355">
        <f t="shared" ref="N9:N60" si="16">IFERROR($D9/G9*$C9,0)</f>
        <v>0</v>
      </c>
      <c r="O9" s="355">
        <f t="shared" ref="O9:O60" si="17">IFERROR($D9/H9*$C9,0)</f>
        <v>0</v>
      </c>
      <c r="P9" s="355">
        <f t="shared" ref="P9:P60" si="18">IFERROR($D9/I9*$C9,0)</f>
        <v>0</v>
      </c>
      <c r="Q9" s="355">
        <f t="shared" ref="Q9:Q60" si="19">IFERROR($D9/J9*$C9,0)</f>
        <v>0</v>
      </c>
      <c r="R9" s="356">
        <f t="shared" ref="R9:R60" si="20">IFERROR($D9/K9*$C9,0)</f>
        <v>0</v>
      </c>
      <c r="S9" s="359">
        <f t="shared" ref="S9:T60" si="21">IFERROR(L9/MAX($L9:$R9),0)</f>
        <v>0</v>
      </c>
      <c r="T9" s="360">
        <f t="shared" si="7"/>
        <v>0</v>
      </c>
      <c r="U9" s="360">
        <f t="shared" ref="U9:U60" si="22">IFERROR(N9/MAX($L9:$R9),0)</f>
        <v>0</v>
      </c>
      <c r="V9" s="360">
        <f t="shared" ref="V9:V60" si="23">IFERROR(O9/MAX($L9:$R9),0)</f>
        <v>0</v>
      </c>
      <c r="W9" s="360">
        <f t="shared" ref="W9:W60" si="24">IFERROR(P9/MAX($L9:$R9),0)</f>
        <v>0</v>
      </c>
      <c r="X9" s="360">
        <f t="shared" ref="X9:X60" si="25">IFERROR(Q9/MAX($L9:$R9),0)</f>
        <v>0</v>
      </c>
      <c r="Y9" s="361">
        <f t="shared" ref="Y9:Y60" si="26">IFERROR(R9/MAX($L9:$R9),0)</f>
        <v>0</v>
      </c>
    </row>
    <row r="10" spans="1:26" ht="15.6" x14ac:dyDescent="0.3">
      <c r="A10" s="172" t="s">
        <v>857</v>
      </c>
      <c r="B10" s="323" t="s">
        <v>850</v>
      </c>
      <c r="D10" s="172">
        <f t="shared" si="5"/>
        <v>5</v>
      </c>
      <c r="E10" s="172">
        <v>5</v>
      </c>
      <c r="F10" s="172">
        <v>6</v>
      </c>
      <c r="G10" s="172">
        <v>10</v>
      </c>
      <c r="H10" s="172">
        <v>7</v>
      </c>
      <c r="I10" s="172">
        <v>9</v>
      </c>
      <c r="J10" s="172">
        <v>8</v>
      </c>
      <c r="K10" s="172">
        <v>8</v>
      </c>
      <c r="L10" s="348">
        <f t="shared" si="14"/>
        <v>0</v>
      </c>
      <c r="M10" s="355">
        <f t="shared" si="15"/>
        <v>0</v>
      </c>
      <c r="N10" s="355">
        <f t="shared" si="16"/>
        <v>0</v>
      </c>
      <c r="O10" s="355">
        <f t="shared" si="17"/>
        <v>0</v>
      </c>
      <c r="P10" s="355">
        <f t="shared" si="18"/>
        <v>0</v>
      </c>
      <c r="Q10" s="355">
        <f t="shared" si="19"/>
        <v>0</v>
      </c>
      <c r="R10" s="356">
        <f t="shared" si="20"/>
        <v>0</v>
      </c>
      <c r="S10" s="359">
        <f t="shared" si="21"/>
        <v>0</v>
      </c>
      <c r="T10" s="360">
        <f t="shared" si="7"/>
        <v>0</v>
      </c>
      <c r="U10" s="360">
        <f t="shared" si="22"/>
        <v>0</v>
      </c>
      <c r="V10" s="360">
        <f t="shared" si="23"/>
        <v>0</v>
      </c>
      <c r="W10" s="360">
        <f t="shared" si="24"/>
        <v>0</v>
      </c>
      <c r="X10" s="360">
        <f t="shared" si="25"/>
        <v>0</v>
      </c>
      <c r="Y10" s="361">
        <f t="shared" si="26"/>
        <v>0</v>
      </c>
    </row>
    <row r="11" spans="1:26" ht="15.6" x14ac:dyDescent="0.3">
      <c r="A11" s="172" t="s">
        <v>858</v>
      </c>
      <c r="B11" s="323" t="s">
        <v>850</v>
      </c>
      <c r="D11" s="172">
        <f t="shared" si="5"/>
        <v>5</v>
      </c>
      <c r="E11" s="172">
        <v>5</v>
      </c>
      <c r="F11" s="172">
        <v>6</v>
      </c>
      <c r="G11" s="172">
        <v>10</v>
      </c>
      <c r="H11" s="172">
        <v>7</v>
      </c>
      <c r="I11" s="172">
        <v>9</v>
      </c>
      <c r="J11" s="172">
        <v>8</v>
      </c>
      <c r="K11" s="172">
        <v>8</v>
      </c>
      <c r="L11" s="348">
        <f t="shared" si="14"/>
        <v>0</v>
      </c>
      <c r="M11" s="355">
        <f t="shared" si="15"/>
        <v>0</v>
      </c>
      <c r="N11" s="355">
        <f t="shared" si="16"/>
        <v>0</v>
      </c>
      <c r="O11" s="355">
        <f t="shared" si="17"/>
        <v>0</v>
      </c>
      <c r="P11" s="355">
        <f t="shared" si="18"/>
        <v>0</v>
      </c>
      <c r="Q11" s="355">
        <f t="shared" si="19"/>
        <v>0</v>
      </c>
      <c r="R11" s="356">
        <f t="shared" si="20"/>
        <v>0</v>
      </c>
      <c r="S11" s="359">
        <f t="shared" si="21"/>
        <v>0</v>
      </c>
      <c r="T11" s="360">
        <f t="shared" si="7"/>
        <v>0</v>
      </c>
      <c r="U11" s="360">
        <f t="shared" si="22"/>
        <v>0</v>
      </c>
      <c r="V11" s="360">
        <f t="shared" si="23"/>
        <v>0</v>
      </c>
      <c r="W11" s="360">
        <f t="shared" si="24"/>
        <v>0</v>
      </c>
      <c r="X11" s="360">
        <f t="shared" si="25"/>
        <v>0</v>
      </c>
      <c r="Y11" s="361">
        <f t="shared" si="26"/>
        <v>0</v>
      </c>
    </row>
    <row r="12" spans="1:26" ht="15.6" x14ac:dyDescent="0.3">
      <c r="A12" s="172" t="s">
        <v>859</v>
      </c>
      <c r="B12" s="323" t="s">
        <v>850</v>
      </c>
      <c r="D12" s="172">
        <f t="shared" si="5"/>
        <v>5</v>
      </c>
      <c r="E12" s="172">
        <v>5</v>
      </c>
      <c r="F12" s="172">
        <v>6</v>
      </c>
      <c r="G12" s="172">
        <v>10</v>
      </c>
      <c r="H12" s="172">
        <v>7</v>
      </c>
      <c r="I12" s="172">
        <v>9</v>
      </c>
      <c r="J12" s="172">
        <v>8</v>
      </c>
      <c r="K12" s="172">
        <v>8</v>
      </c>
      <c r="L12" s="348">
        <f t="shared" si="14"/>
        <v>0</v>
      </c>
      <c r="M12" s="355">
        <f t="shared" si="15"/>
        <v>0</v>
      </c>
      <c r="N12" s="355">
        <f t="shared" si="16"/>
        <v>0</v>
      </c>
      <c r="O12" s="355">
        <f t="shared" si="17"/>
        <v>0</v>
      </c>
      <c r="P12" s="355">
        <f t="shared" si="18"/>
        <v>0</v>
      </c>
      <c r="Q12" s="355">
        <f t="shared" si="19"/>
        <v>0</v>
      </c>
      <c r="R12" s="356">
        <f t="shared" si="20"/>
        <v>0</v>
      </c>
      <c r="S12" s="359">
        <f t="shared" si="21"/>
        <v>0</v>
      </c>
      <c r="T12" s="360">
        <f t="shared" si="7"/>
        <v>0</v>
      </c>
      <c r="U12" s="360">
        <f t="shared" si="22"/>
        <v>0</v>
      </c>
      <c r="V12" s="360">
        <f t="shared" si="23"/>
        <v>0</v>
      </c>
      <c r="W12" s="360">
        <f t="shared" si="24"/>
        <v>0</v>
      </c>
      <c r="X12" s="360">
        <f t="shared" si="25"/>
        <v>0</v>
      </c>
      <c r="Y12" s="361">
        <f t="shared" si="26"/>
        <v>0</v>
      </c>
    </row>
    <row r="13" spans="1:26" ht="15.6" x14ac:dyDescent="0.3">
      <c r="A13" s="324" t="s">
        <v>860</v>
      </c>
      <c r="E13" s="172">
        <v>5</v>
      </c>
      <c r="F13" s="172">
        <v>6</v>
      </c>
      <c r="G13" s="172">
        <v>10</v>
      </c>
      <c r="H13" s="172">
        <v>7</v>
      </c>
      <c r="I13" s="172">
        <v>9</v>
      </c>
      <c r="J13" s="172">
        <v>8</v>
      </c>
      <c r="K13" s="172">
        <v>8</v>
      </c>
      <c r="L13" s="348">
        <f t="shared" si="14"/>
        <v>0</v>
      </c>
      <c r="M13" s="355">
        <f t="shared" si="15"/>
        <v>0</v>
      </c>
      <c r="N13" s="355">
        <f t="shared" si="16"/>
        <v>0</v>
      </c>
      <c r="O13" s="355">
        <f t="shared" si="17"/>
        <v>0</v>
      </c>
      <c r="P13" s="355">
        <f t="shared" si="18"/>
        <v>0</v>
      </c>
      <c r="Q13" s="355">
        <f t="shared" si="19"/>
        <v>0</v>
      </c>
      <c r="R13" s="356">
        <f t="shared" si="20"/>
        <v>0</v>
      </c>
      <c r="S13" s="359">
        <f t="shared" si="21"/>
        <v>0</v>
      </c>
      <c r="T13" s="360">
        <f t="shared" si="7"/>
        <v>0</v>
      </c>
      <c r="U13" s="360">
        <f t="shared" si="22"/>
        <v>0</v>
      </c>
      <c r="V13" s="360">
        <f t="shared" si="23"/>
        <v>0</v>
      </c>
      <c r="W13" s="360">
        <f t="shared" si="24"/>
        <v>0</v>
      </c>
      <c r="X13" s="360">
        <f t="shared" si="25"/>
        <v>0</v>
      </c>
      <c r="Y13" s="361">
        <f t="shared" si="26"/>
        <v>0</v>
      </c>
    </row>
    <row r="14" spans="1:26" ht="15.6" x14ac:dyDescent="0.3">
      <c r="A14" s="172" t="s">
        <v>861</v>
      </c>
      <c r="B14" s="324" t="s">
        <v>851</v>
      </c>
      <c r="D14" s="172">
        <f t="shared" si="5"/>
        <v>5</v>
      </c>
      <c r="E14" s="172">
        <v>5</v>
      </c>
      <c r="F14" s="172">
        <v>6</v>
      </c>
      <c r="G14" s="172">
        <v>10</v>
      </c>
      <c r="H14" s="172">
        <v>7</v>
      </c>
      <c r="I14" s="172">
        <v>9</v>
      </c>
      <c r="J14" s="172">
        <v>8</v>
      </c>
      <c r="K14" s="172">
        <v>8</v>
      </c>
      <c r="L14" s="348">
        <f t="shared" si="14"/>
        <v>0</v>
      </c>
      <c r="M14" s="355">
        <f t="shared" si="15"/>
        <v>0</v>
      </c>
      <c r="N14" s="355">
        <f t="shared" si="16"/>
        <v>0</v>
      </c>
      <c r="O14" s="355">
        <f t="shared" si="17"/>
        <v>0</v>
      </c>
      <c r="P14" s="355">
        <f t="shared" si="18"/>
        <v>0</v>
      </c>
      <c r="Q14" s="355">
        <f t="shared" si="19"/>
        <v>0</v>
      </c>
      <c r="R14" s="356">
        <f t="shared" si="20"/>
        <v>0</v>
      </c>
      <c r="S14" s="359">
        <f t="shared" si="21"/>
        <v>0</v>
      </c>
      <c r="T14" s="360">
        <f t="shared" si="7"/>
        <v>0</v>
      </c>
      <c r="U14" s="360">
        <f t="shared" si="22"/>
        <v>0</v>
      </c>
      <c r="V14" s="360">
        <f t="shared" si="23"/>
        <v>0</v>
      </c>
      <c r="W14" s="360">
        <f t="shared" si="24"/>
        <v>0</v>
      </c>
      <c r="X14" s="360">
        <f t="shared" si="25"/>
        <v>0</v>
      </c>
      <c r="Y14" s="361">
        <f t="shared" si="26"/>
        <v>0</v>
      </c>
    </row>
    <row r="15" spans="1:26" ht="15.6" x14ac:dyDescent="0.3">
      <c r="A15" s="172" t="s">
        <v>862</v>
      </c>
      <c r="B15" s="324" t="s">
        <v>851</v>
      </c>
      <c r="D15" s="172">
        <f t="shared" si="5"/>
        <v>5</v>
      </c>
      <c r="E15" s="172">
        <v>5</v>
      </c>
      <c r="F15" s="172">
        <v>6</v>
      </c>
      <c r="G15" s="172">
        <v>10</v>
      </c>
      <c r="H15" s="172">
        <v>7</v>
      </c>
      <c r="I15" s="172">
        <v>9</v>
      </c>
      <c r="J15" s="172">
        <v>8</v>
      </c>
      <c r="K15" s="172">
        <v>8</v>
      </c>
      <c r="L15" s="348">
        <f t="shared" si="14"/>
        <v>0</v>
      </c>
      <c r="M15" s="355">
        <f t="shared" si="15"/>
        <v>0</v>
      </c>
      <c r="N15" s="355">
        <f t="shared" si="16"/>
        <v>0</v>
      </c>
      <c r="O15" s="355">
        <f t="shared" si="17"/>
        <v>0</v>
      </c>
      <c r="P15" s="355">
        <f t="shared" si="18"/>
        <v>0</v>
      </c>
      <c r="Q15" s="355">
        <f t="shared" si="19"/>
        <v>0</v>
      </c>
      <c r="R15" s="356">
        <f t="shared" si="20"/>
        <v>0</v>
      </c>
      <c r="S15" s="359">
        <f t="shared" si="21"/>
        <v>0</v>
      </c>
      <c r="T15" s="360">
        <f t="shared" si="7"/>
        <v>0</v>
      </c>
      <c r="U15" s="360">
        <f t="shared" si="22"/>
        <v>0</v>
      </c>
      <c r="V15" s="360">
        <f t="shared" si="23"/>
        <v>0</v>
      </c>
      <c r="W15" s="360">
        <f t="shared" si="24"/>
        <v>0</v>
      </c>
      <c r="X15" s="360">
        <f t="shared" si="25"/>
        <v>0</v>
      </c>
      <c r="Y15" s="361">
        <f t="shared" si="26"/>
        <v>0</v>
      </c>
    </row>
    <row r="16" spans="1:26" ht="15.6" x14ac:dyDescent="0.3">
      <c r="A16" s="172" t="s">
        <v>863</v>
      </c>
      <c r="B16" s="324" t="s">
        <v>851</v>
      </c>
      <c r="D16" s="172">
        <f t="shared" si="5"/>
        <v>5</v>
      </c>
      <c r="E16" s="172">
        <v>5</v>
      </c>
      <c r="F16" s="172">
        <v>6</v>
      </c>
      <c r="G16" s="172">
        <v>10</v>
      </c>
      <c r="H16" s="172">
        <v>7</v>
      </c>
      <c r="I16" s="172">
        <v>9</v>
      </c>
      <c r="J16" s="172">
        <v>8</v>
      </c>
      <c r="K16" s="172">
        <v>8</v>
      </c>
      <c r="L16" s="348">
        <f t="shared" si="14"/>
        <v>0</v>
      </c>
      <c r="M16" s="355">
        <f t="shared" si="15"/>
        <v>0</v>
      </c>
      <c r="N16" s="355">
        <f t="shared" si="16"/>
        <v>0</v>
      </c>
      <c r="O16" s="355">
        <f t="shared" si="17"/>
        <v>0</v>
      </c>
      <c r="P16" s="355">
        <f t="shared" si="18"/>
        <v>0</v>
      </c>
      <c r="Q16" s="355">
        <f t="shared" si="19"/>
        <v>0</v>
      </c>
      <c r="R16" s="356">
        <f t="shared" si="20"/>
        <v>0</v>
      </c>
      <c r="S16" s="359">
        <f t="shared" si="21"/>
        <v>0</v>
      </c>
      <c r="T16" s="360">
        <f t="shared" si="7"/>
        <v>0</v>
      </c>
      <c r="U16" s="360">
        <f t="shared" si="22"/>
        <v>0</v>
      </c>
      <c r="V16" s="360">
        <f t="shared" si="23"/>
        <v>0</v>
      </c>
      <c r="W16" s="360">
        <f t="shared" si="24"/>
        <v>0</v>
      </c>
      <c r="X16" s="360">
        <f t="shared" si="25"/>
        <v>0</v>
      </c>
      <c r="Y16" s="361">
        <f t="shared" si="26"/>
        <v>0</v>
      </c>
    </row>
    <row r="17" spans="1:25" ht="15.6" x14ac:dyDescent="0.3">
      <c r="A17" s="172" t="s">
        <v>864</v>
      </c>
      <c r="B17" s="324" t="s">
        <v>851</v>
      </c>
      <c r="D17" s="172">
        <f t="shared" si="5"/>
        <v>5</v>
      </c>
      <c r="E17" s="172">
        <v>5</v>
      </c>
      <c r="F17" s="172">
        <v>6</v>
      </c>
      <c r="G17" s="172">
        <v>10</v>
      </c>
      <c r="H17" s="172">
        <v>7</v>
      </c>
      <c r="I17" s="172">
        <v>9</v>
      </c>
      <c r="J17" s="172">
        <v>8</v>
      </c>
      <c r="K17" s="172">
        <v>8</v>
      </c>
      <c r="L17" s="348">
        <f t="shared" si="14"/>
        <v>0</v>
      </c>
      <c r="M17" s="355">
        <f t="shared" si="15"/>
        <v>0</v>
      </c>
      <c r="N17" s="355">
        <f t="shared" si="16"/>
        <v>0</v>
      </c>
      <c r="O17" s="355">
        <f t="shared" si="17"/>
        <v>0</v>
      </c>
      <c r="P17" s="355">
        <f t="shared" si="18"/>
        <v>0</v>
      </c>
      <c r="Q17" s="355">
        <f t="shared" si="19"/>
        <v>0</v>
      </c>
      <c r="R17" s="356">
        <f t="shared" si="20"/>
        <v>0</v>
      </c>
      <c r="S17" s="359">
        <f t="shared" si="21"/>
        <v>0</v>
      </c>
      <c r="T17" s="360">
        <f t="shared" si="7"/>
        <v>0</v>
      </c>
      <c r="U17" s="360">
        <f t="shared" si="22"/>
        <v>0</v>
      </c>
      <c r="V17" s="360">
        <f t="shared" si="23"/>
        <v>0</v>
      </c>
      <c r="W17" s="360">
        <f t="shared" si="24"/>
        <v>0</v>
      </c>
      <c r="X17" s="360">
        <f t="shared" si="25"/>
        <v>0</v>
      </c>
      <c r="Y17" s="361">
        <f t="shared" si="26"/>
        <v>0</v>
      </c>
    </row>
    <row r="18" spans="1:25" ht="15.6" x14ac:dyDescent="0.3">
      <c r="A18" s="172" t="s">
        <v>865</v>
      </c>
      <c r="B18" s="324" t="s">
        <v>851</v>
      </c>
      <c r="D18" s="172">
        <f t="shared" si="5"/>
        <v>5</v>
      </c>
      <c r="E18" s="172">
        <v>5</v>
      </c>
      <c r="F18" s="172">
        <v>6</v>
      </c>
      <c r="G18" s="172">
        <v>10</v>
      </c>
      <c r="H18" s="172">
        <v>7</v>
      </c>
      <c r="I18" s="172">
        <v>9</v>
      </c>
      <c r="J18" s="172">
        <v>8</v>
      </c>
      <c r="K18" s="172">
        <v>8</v>
      </c>
      <c r="L18" s="348">
        <f t="shared" si="14"/>
        <v>0</v>
      </c>
      <c r="M18" s="355">
        <f t="shared" si="15"/>
        <v>0</v>
      </c>
      <c r="N18" s="355">
        <f t="shared" si="16"/>
        <v>0</v>
      </c>
      <c r="O18" s="355">
        <f t="shared" si="17"/>
        <v>0</v>
      </c>
      <c r="P18" s="355">
        <f t="shared" si="18"/>
        <v>0</v>
      </c>
      <c r="Q18" s="355">
        <f t="shared" si="19"/>
        <v>0</v>
      </c>
      <c r="R18" s="356">
        <f t="shared" si="20"/>
        <v>0</v>
      </c>
      <c r="S18" s="359">
        <f t="shared" si="21"/>
        <v>0</v>
      </c>
      <c r="T18" s="360">
        <f t="shared" si="7"/>
        <v>0</v>
      </c>
      <c r="U18" s="360">
        <f t="shared" si="22"/>
        <v>0</v>
      </c>
      <c r="V18" s="360">
        <f t="shared" si="23"/>
        <v>0</v>
      </c>
      <c r="W18" s="360">
        <f t="shared" si="24"/>
        <v>0</v>
      </c>
      <c r="X18" s="360">
        <f t="shared" si="25"/>
        <v>0</v>
      </c>
      <c r="Y18" s="361">
        <f t="shared" si="26"/>
        <v>0</v>
      </c>
    </row>
    <row r="19" spans="1:25" ht="15.6" x14ac:dyDescent="0.3">
      <c r="A19" s="172" t="s">
        <v>866</v>
      </c>
      <c r="B19" s="324" t="s">
        <v>851</v>
      </c>
      <c r="D19" s="172">
        <f t="shared" si="5"/>
        <v>5</v>
      </c>
      <c r="E19" s="172">
        <v>5</v>
      </c>
      <c r="F19" s="172">
        <v>6</v>
      </c>
      <c r="G19" s="172">
        <v>10</v>
      </c>
      <c r="H19" s="172">
        <v>7</v>
      </c>
      <c r="I19" s="172">
        <v>9</v>
      </c>
      <c r="J19" s="172">
        <v>8</v>
      </c>
      <c r="K19" s="172">
        <v>8</v>
      </c>
      <c r="L19" s="348">
        <f t="shared" si="14"/>
        <v>0</v>
      </c>
      <c r="M19" s="355">
        <f t="shared" si="15"/>
        <v>0</v>
      </c>
      <c r="N19" s="355">
        <f t="shared" si="16"/>
        <v>0</v>
      </c>
      <c r="O19" s="355">
        <f t="shared" si="17"/>
        <v>0</v>
      </c>
      <c r="P19" s="355">
        <f t="shared" si="18"/>
        <v>0</v>
      </c>
      <c r="Q19" s="355">
        <f t="shared" si="19"/>
        <v>0</v>
      </c>
      <c r="R19" s="356">
        <f t="shared" si="20"/>
        <v>0</v>
      </c>
      <c r="S19" s="359">
        <f t="shared" si="21"/>
        <v>0</v>
      </c>
      <c r="T19" s="360">
        <f t="shared" si="7"/>
        <v>0</v>
      </c>
      <c r="U19" s="360">
        <f t="shared" si="22"/>
        <v>0</v>
      </c>
      <c r="V19" s="360">
        <f t="shared" si="23"/>
        <v>0</v>
      </c>
      <c r="W19" s="360">
        <f t="shared" si="24"/>
        <v>0</v>
      </c>
      <c r="X19" s="360">
        <f t="shared" si="25"/>
        <v>0</v>
      </c>
      <c r="Y19" s="361">
        <f t="shared" si="26"/>
        <v>0</v>
      </c>
    </row>
    <row r="20" spans="1:25" ht="15.6" x14ac:dyDescent="0.3">
      <c r="A20" s="325" t="s">
        <v>867</v>
      </c>
      <c r="E20" s="172">
        <v>5</v>
      </c>
      <c r="F20" s="172">
        <v>6</v>
      </c>
      <c r="G20" s="172">
        <v>10</v>
      </c>
      <c r="H20" s="172">
        <v>7</v>
      </c>
      <c r="I20" s="172">
        <v>9</v>
      </c>
      <c r="J20" s="172">
        <v>8</v>
      </c>
      <c r="K20" s="172">
        <v>8</v>
      </c>
      <c r="L20" s="348">
        <f t="shared" si="14"/>
        <v>0</v>
      </c>
      <c r="M20" s="355">
        <f t="shared" si="15"/>
        <v>0</v>
      </c>
      <c r="N20" s="355">
        <f t="shared" si="16"/>
        <v>0</v>
      </c>
      <c r="O20" s="355">
        <f t="shared" si="17"/>
        <v>0</v>
      </c>
      <c r="P20" s="355">
        <f t="shared" si="18"/>
        <v>0</v>
      </c>
      <c r="Q20" s="355">
        <f t="shared" si="19"/>
        <v>0</v>
      </c>
      <c r="R20" s="356">
        <f t="shared" si="20"/>
        <v>0</v>
      </c>
      <c r="S20" s="359">
        <f t="shared" si="21"/>
        <v>0</v>
      </c>
      <c r="T20" s="360">
        <f t="shared" si="7"/>
        <v>0</v>
      </c>
      <c r="U20" s="360">
        <f t="shared" si="22"/>
        <v>0</v>
      </c>
      <c r="V20" s="360">
        <f t="shared" si="23"/>
        <v>0</v>
      </c>
      <c r="W20" s="360">
        <f t="shared" si="24"/>
        <v>0</v>
      </c>
      <c r="X20" s="360">
        <f t="shared" si="25"/>
        <v>0</v>
      </c>
      <c r="Y20" s="361">
        <f t="shared" si="26"/>
        <v>0</v>
      </c>
    </row>
    <row r="21" spans="1:25" ht="15.6" x14ac:dyDescent="0.3">
      <c r="A21" s="172" t="s">
        <v>868</v>
      </c>
      <c r="B21" s="325" t="s">
        <v>900</v>
      </c>
      <c r="C21" s="341">
        <v>9</v>
      </c>
      <c r="D21" s="341">
        <f t="shared" si="5"/>
        <v>5</v>
      </c>
      <c r="E21" s="341">
        <v>5</v>
      </c>
      <c r="F21" s="341">
        <v>6</v>
      </c>
      <c r="G21" s="341">
        <v>10</v>
      </c>
      <c r="H21" s="341">
        <v>7</v>
      </c>
      <c r="I21" s="341">
        <v>9</v>
      </c>
      <c r="J21" s="341">
        <v>8</v>
      </c>
      <c r="K21" s="341">
        <v>8</v>
      </c>
      <c r="L21" s="352">
        <f t="shared" si="14"/>
        <v>9</v>
      </c>
      <c r="M21" s="353">
        <f t="shared" si="15"/>
        <v>7.5</v>
      </c>
      <c r="N21" s="353">
        <f t="shared" si="16"/>
        <v>4.5</v>
      </c>
      <c r="O21" s="353">
        <f t="shared" si="17"/>
        <v>6.4285714285714288</v>
      </c>
      <c r="P21" s="353">
        <f t="shared" si="18"/>
        <v>5</v>
      </c>
      <c r="Q21" s="353">
        <f t="shared" si="19"/>
        <v>5.625</v>
      </c>
      <c r="R21" s="354">
        <f t="shared" si="20"/>
        <v>5.625</v>
      </c>
      <c r="S21" s="345">
        <f t="shared" si="21"/>
        <v>1</v>
      </c>
      <c r="T21" s="346">
        <f t="shared" si="7"/>
        <v>0.83333333333333337</v>
      </c>
      <c r="U21" s="346">
        <f t="shared" si="22"/>
        <v>0.5</v>
      </c>
      <c r="V21" s="346">
        <f t="shared" si="23"/>
        <v>0.7142857142857143</v>
      </c>
      <c r="W21" s="346">
        <f t="shared" si="24"/>
        <v>0.55555555555555558</v>
      </c>
      <c r="X21" s="346">
        <f t="shared" si="25"/>
        <v>0.625</v>
      </c>
      <c r="Y21" s="347">
        <f t="shared" si="26"/>
        <v>0.625</v>
      </c>
    </row>
    <row r="22" spans="1:25" ht="15.6" x14ac:dyDescent="0.3">
      <c r="A22" s="172" t="s">
        <v>869</v>
      </c>
      <c r="B22" s="325" t="s">
        <v>900</v>
      </c>
      <c r="D22" s="172">
        <f t="shared" si="5"/>
        <v>5</v>
      </c>
      <c r="E22" s="172">
        <v>5</v>
      </c>
      <c r="F22" s="172">
        <v>6</v>
      </c>
      <c r="G22" s="172">
        <v>10</v>
      </c>
      <c r="H22" s="172">
        <v>7</v>
      </c>
      <c r="I22" s="172">
        <v>9</v>
      </c>
      <c r="J22" s="172">
        <v>8</v>
      </c>
      <c r="K22" s="172">
        <v>8</v>
      </c>
      <c r="L22" s="348">
        <f t="shared" si="14"/>
        <v>0</v>
      </c>
      <c r="M22" s="355">
        <f t="shared" si="15"/>
        <v>0</v>
      </c>
      <c r="N22" s="355">
        <f t="shared" si="16"/>
        <v>0</v>
      </c>
      <c r="O22" s="355">
        <f t="shared" si="17"/>
        <v>0</v>
      </c>
      <c r="P22" s="355">
        <f t="shared" si="18"/>
        <v>0</v>
      </c>
      <c r="Q22" s="355">
        <f t="shared" si="19"/>
        <v>0</v>
      </c>
      <c r="R22" s="356">
        <f t="shared" si="20"/>
        <v>0</v>
      </c>
      <c r="S22" s="359">
        <f t="shared" si="21"/>
        <v>0</v>
      </c>
      <c r="T22" s="360">
        <f t="shared" si="7"/>
        <v>0</v>
      </c>
      <c r="U22" s="360">
        <f t="shared" si="22"/>
        <v>0</v>
      </c>
      <c r="V22" s="360">
        <f t="shared" si="23"/>
        <v>0</v>
      </c>
      <c r="W22" s="360">
        <f t="shared" si="24"/>
        <v>0</v>
      </c>
      <c r="X22" s="360">
        <f t="shared" si="25"/>
        <v>0</v>
      </c>
      <c r="Y22" s="361">
        <f t="shared" si="26"/>
        <v>0</v>
      </c>
    </row>
    <row r="23" spans="1:25" ht="15.6" x14ac:dyDescent="0.3">
      <c r="A23" s="172" t="s">
        <v>870</v>
      </c>
      <c r="B23" s="325" t="s">
        <v>900</v>
      </c>
      <c r="D23" s="172">
        <f t="shared" si="5"/>
        <v>5</v>
      </c>
      <c r="E23" s="172">
        <v>5</v>
      </c>
      <c r="F23" s="172">
        <v>6</v>
      </c>
      <c r="G23" s="172">
        <v>10</v>
      </c>
      <c r="H23" s="172">
        <v>7</v>
      </c>
      <c r="I23" s="172">
        <v>9</v>
      </c>
      <c r="J23" s="172">
        <v>8</v>
      </c>
      <c r="K23" s="172">
        <v>8</v>
      </c>
      <c r="L23" s="348">
        <f t="shared" si="14"/>
        <v>0</v>
      </c>
      <c r="M23" s="355">
        <f t="shared" si="15"/>
        <v>0</v>
      </c>
      <c r="N23" s="355">
        <f t="shared" si="16"/>
        <v>0</v>
      </c>
      <c r="O23" s="355">
        <f t="shared" si="17"/>
        <v>0</v>
      </c>
      <c r="P23" s="355">
        <f t="shared" si="18"/>
        <v>0</v>
      </c>
      <c r="Q23" s="355">
        <f t="shared" si="19"/>
        <v>0</v>
      </c>
      <c r="R23" s="356">
        <f t="shared" si="20"/>
        <v>0</v>
      </c>
      <c r="S23" s="359">
        <f t="shared" si="21"/>
        <v>0</v>
      </c>
      <c r="T23" s="360">
        <f t="shared" si="21"/>
        <v>0</v>
      </c>
      <c r="U23" s="360">
        <f t="shared" si="22"/>
        <v>0</v>
      </c>
      <c r="V23" s="360">
        <f t="shared" si="23"/>
        <v>0</v>
      </c>
      <c r="W23" s="360">
        <f t="shared" si="24"/>
        <v>0</v>
      </c>
      <c r="X23" s="360">
        <f t="shared" si="25"/>
        <v>0</v>
      </c>
      <c r="Y23" s="361">
        <f t="shared" si="26"/>
        <v>0</v>
      </c>
    </row>
    <row r="24" spans="1:25" ht="15.6" x14ac:dyDescent="0.3">
      <c r="A24" s="172" t="s">
        <v>871</v>
      </c>
      <c r="B24" s="325" t="s">
        <v>900</v>
      </c>
      <c r="D24" s="172">
        <f t="shared" si="5"/>
        <v>5</v>
      </c>
      <c r="E24" s="172">
        <v>5</v>
      </c>
      <c r="F24" s="172">
        <v>6</v>
      </c>
      <c r="G24" s="172">
        <v>10</v>
      </c>
      <c r="H24" s="172">
        <v>7</v>
      </c>
      <c r="I24" s="172">
        <v>9</v>
      </c>
      <c r="J24" s="172">
        <v>8</v>
      </c>
      <c r="K24" s="172">
        <v>8</v>
      </c>
      <c r="L24" s="348">
        <f t="shared" si="14"/>
        <v>0</v>
      </c>
      <c r="M24" s="355">
        <f t="shared" si="15"/>
        <v>0</v>
      </c>
      <c r="N24" s="355">
        <f t="shared" si="16"/>
        <v>0</v>
      </c>
      <c r="O24" s="355">
        <f t="shared" si="17"/>
        <v>0</v>
      </c>
      <c r="P24" s="355">
        <f t="shared" si="18"/>
        <v>0</v>
      </c>
      <c r="Q24" s="355">
        <f t="shared" si="19"/>
        <v>0</v>
      </c>
      <c r="R24" s="356">
        <f t="shared" si="20"/>
        <v>0</v>
      </c>
      <c r="S24" s="359">
        <f t="shared" si="21"/>
        <v>0</v>
      </c>
      <c r="T24" s="360">
        <f t="shared" si="21"/>
        <v>0</v>
      </c>
      <c r="U24" s="360">
        <f t="shared" si="22"/>
        <v>0</v>
      </c>
      <c r="V24" s="360">
        <f t="shared" si="23"/>
        <v>0</v>
      </c>
      <c r="W24" s="360">
        <f t="shared" si="24"/>
        <v>0</v>
      </c>
      <c r="X24" s="360">
        <f t="shared" si="25"/>
        <v>0</v>
      </c>
      <c r="Y24" s="361">
        <f t="shared" si="26"/>
        <v>0</v>
      </c>
    </row>
    <row r="25" spans="1:25" ht="15.6" x14ac:dyDescent="0.3">
      <c r="A25" s="172" t="s">
        <v>872</v>
      </c>
      <c r="B25" s="325" t="s">
        <v>900</v>
      </c>
      <c r="D25" s="172">
        <f t="shared" si="5"/>
        <v>5</v>
      </c>
      <c r="E25" s="172">
        <v>5</v>
      </c>
      <c r="F25" s="172">
        <v>6</v>
      </c>
      <c r="G25" s="172">
        <v>10</v>
      </c>
      <c r="H25" s="172">
        <v>7</v>
      </c>
      <c r="I25" s="172">
        <v>9</v>
      </c>
      <c r="J25" s="172">
        <v>8</v>
      </c>
      <c r="K25" s="172">
        <v>8</v>
      </c>
      <c r="L25" s="348">
        <f t="shared" si="14"/>
        <v>0</v>
      </c>
      <c r="M25" s="355">
        <f t="shared" si="15"/>
        <v>0</v>
      </c>
      <c r="N25" s="355">
        <f t="shared" si="16"/>
        <v>0</v>
      </c>
      <c r="O25" s="355">
        <f t="shared" si="17"/>
        <v>0</v>
      </c>
      <c r="P25" s="355">
        <f t="shared" si="18"/>
        <v>0</v>
      </c>
      <c r="Q25" s="355">
        <f t="shared" si="19"/>
        <v>0</v>
      </c>
      <c r="R25" s="356">
        <f t="shared" si="20"/>
        <v>0</v>
      </c>
      <c r="S25" s="359">
        <f t="shared" si="21"/>
        <v>0</v>
      </c>
      <c r="T25" s="360">
        <f t="shared" si="21"/>
        <v>0</v>
      </c>
      <c r="U25" s="360">
        <f t="shared" si="22"/>
        <v>0</v>
      </c>
      <c r="V25" s="360">
        <f t="shared" si="23"/>
        <v>0</v>
      </c>
      <c r="W25" s="360">
        <f t="shared" si="24"/>
        <v>0</v>
      </c>
      <c r="X25" s="360">
        <f t="shared" si="25"/>
        <v>0</v>
      </c>
      <c r="Y25" s="361">
        <f t="shared" si="26"/>
        <v>0</v>
      </c>
    </row>
    <row r="26" spans="1:25" ht="15.6" x14ac:dyDescent="0.3">
      <c r="A26" s="172" t="s">
        <v>873</v>
      </c>
      <c r="B26" s="325" t="s">
        <v>900</v>
      </c>
      <c r="D26" s="172">
        <f t="shared" si="5"/>
        <v>5</v>
      </c>
      <c r="E26" s="172">
        <v>5</v>
      </c>
      <c r="F26" s="172">
        <v>6</v>
      </c>
      <c r="G26" s="172">
        <v>10</v>
      </c>
      <c r="H26" s="172">
        <v>7</v>
      </c>
      <c r="I26" s="172">
        <v>9</v>
      </c>
      <c r="J26" s="172">
        <v>8</v>
      </c>
      <c r="K26" s="172">
        <v>8</v>
      </c>
      <c r="L26" s="348">
        <f t="shared" si="14"/>
        <v>0</v>
      </c>
      <c r="M26" s="355">
        <f t="shared" si="15"/>
        <v>0</v>
      </c>
      <c r="N26" s="355">
        <f t="shared" si="16"/>
        <v>0</v>
      </c>
      <c r="O26" s="355">
        <f t="shared" si="17"/>
        <v>0</v>
      </c>
      <c r="P26" s="355">
        <f t="shared" si="18"/>
        <v>0</v>
      </c>
      <c r="Q26" s="355">
        <f t="shared" si="19"/>
        <v>0</v>
      </c>
      <c r="R26" s="356">
        <f t="shared" si="20"/>
        <v>0</v>
      </c>
      <c r="S26" s="359">
        <f t="shared" si="21"/>
        <v>0</v>
      </c>
      <c r="T26" s="360">
        <f t="shared" si="21"/>
        <v>0</v>
      </c>
      <c r="U26" s="360">
        <f t="shared" si="22"/>
        <v>0</v>
      </c>
      <c r="V26" s="360">
        <f t="shared" si="23"/>
        <v>0</v>
      </c>
      <c r="W26" s="360">
        <f t="shared" si="24"/>
        <v>0</v>
      </c>
      <c r="X26" s="360">
        <f t="shared" si="25"/>
        <v>0</v>
      </c>
      <c r="Y26" s="361">
        <f t="shared" si="26"/>
        <v>0</v>
      </c>
    </row>
    <row r="27" spans="1:25" ht="15.6" x14ac:dyDescent="0.3">
      <c r="A27" s="172" t="s">
        <v>874</v>
      </c>
      <c r="B27" s="323" t="s">
        <v>850</v>
      </c>
      <c r="E27" s="172">
        <v>5</v>
      </c>
      <c r="F27" s="172">
        <v>6</v>
      </c>
      <c r="G27" s="172">
        <v>10</v>
      </c>
      <c r="H27" s="172">
        <v>7</v>
      </c>
      <c r="I27" s="172">
        <v>9</v>
      </c>
      <c r="J27" s="172">
        <v>8</v>
      </c>
      <c r="K27" s="172">
        <v>8</v>
      </c>
      <c r="L27" s="348">
        <f t="shared" si="14"/>
        <v>0</v>
      </c>
      <c r="M27" s="355">
        <f t="shared" si="15"/>
        <v>0</v>
      </c>
      <c r="N27" s="355">
        <f t="shared" si="16"/>
        <v>0</v>
      </c>
      <c r="O27" s="355">
        <f t="shared" si="17"/>
        <v>0</v>
      </c>
      <c r="P27" s="355">
        <f t="shared" si="18"/>
        <v>0</v>
      </c>
      <c r="Q27" s="355">
        <f t="shared" si="19"/>
        <v>0</v>
      </c>
      <c r="R27" s="356">
        <f t="shared" si="20"/>
        <v>0</v>
      </c>
      <c r="S27" s="359">
        <f t="shared" si="21"/>
        <v>0</v>
      </c>
      <c r="T27" s="360">
        <f t="shared" si="21"/>
        <v>0</v>
      </c>
      <c r="U27" s="360">
        <f t="shared" si="22"/>
        <v>0</v>
      </c>
      <c r="V27" s="360">
        <f t="shared" si="23"/>
        <v>0</v>
      </c>
      <c r="W27" s="360">
        <f t="shared" si="24"/>
        <v>0</v>
      </c>
      <c r="X27" s="360">
        <f t="shared" si="25"/>
        <v>0</v>
      </c>
      <c r="Y27" s="361">
        <f t="shared" si="26"/>
        <v>0</v>
      </c>
    </row>
    <row r="28" spans="1:25" x14ac:dyDescent="0.25">
      <c r="A28" s="326" t="s">
        <v>875</v>
      </c>
      <c r="E28" s="172"/>
      <c r="F28" s="172"/>
      <c r="G28" s="172"/>
      <c r="H28" s="172"/>
      <c r="I28" s="172"/>
      <c r="J28" s="172"/>
      <c r="K28" s="172"/>
      <c r="L28" s="348"/>
      <c r="M28" s="355"/>
      <c r="N28" s="355"/>
      <c r="O28" s="355"/>
      <c r="P28" s="355"/>
      <c r="Q28" s="355"/>
      <c r="R28" s="356"/>
      <c r="S28" s="359"/>
      <c r="T28" s="360"/>
      <c r="U28" s="360"/>
      <c r="V28" s="360"/>
      <c r="W28" s="360"/>
      <c r="X28" s="360"/>
      <c r="Y28" s="361"/>
    </row>
    <row r="29" spans="1:25" ht="15.6" x14ac:dyDescent="0.3">
      <c r="A29" s="172" t="s">
        <v>876</v>
      </c>
      <c r="B29" s="325" t="s">
        <v>900</v>
      </c>
      <c r="C29" s="340">
        <f>12/7</f>
        <v>1.7142857142857142</v>
      </c>
      <c r="D29" s="341">
        <f t="shared" ref="D29:D32" si="27">MIN(E29:K29)</f>
        <v>5</v>
      </c>
      <c r="E29" s="341">
        <v>5</v>
      </c>
      <c r="F29" s="341">
        <v>6</v>
      </c>
      <c r="G29" s="341">
        <v>10</v>
      </c>
      <c r="H29" s="341">
        <v>7</v>
      </c>
      <c r="I29" s="341">
        <v>9</v>
      </c>
      <c r="J29" s="341">
        <v>8</v>
      </c>
      <c r="K29" s="341">
        <v>8</v>
      </c>
      <c r="L29" s="352">
        <f t="shared" si="14"/>
        <v>1.7142857142857142</v>
      </c>
      <c r="M29" s="353">
        <f t="shared" si="15"/>
        <v>1.4285714285714286</v>
      </c>
      <c r="N29" s="353">
        <f t="shared" si="16"/>
        <v>0.8571428571428571</v>
      </c>
      <c r="O29" s="353">
        <f t="shared" si="17"/>
        <v>1.2244897959183674</v>
      </c>
      <c r="P29" s="353">
        <f t="shared" si="18"/>
        <v>0.95238095238095233</v>
      </c>
      <c r="Q29" s="353">
        <f t="shared" si="19"/>
        <v>1.0714285714285714</v>
      </c>
      <c r="R29" s="354">
        <f t="shared" si="20"/>
        <v>1.0714285714285714</v>
      </c>
      <c r="S29" s="345">
        <f t="shared" si="21"/>
        <v>1</v>
      </c>
      <c r="T29" s="346">
        <f t="shared" si="21"/>
        <v>0.83333333333333337</v>
      </c>
      <c r="U29" s="346">
        <f t="shared" si="22"/>
        <v>0.5</v>
      </c>
      <c r="V29" s="346">
        <f t="shared" si="23"/>
        <v>0.7142857142857143</v>
      </c>
      <c r="W29" s="346">
        <f t="shared" si="24"/>
        <v>0.55555555555555558</v>
      </c>
      <c r="X29" s="346">
        <f t="shared" si="25"/>
        <v>0.625</v>
      </c>
      <c r="Y29" s="347">
        <f t="shared" si="26"/>
        <v>0.625</v>
      </c>
    </row>
    <row r="30" spans="1:25" ht="15.6" x14ac:dyDescent="0.3">
      <c r="A30" s="172" t="s">
        <v>877</v>
      </c>
      <c r="B30" s="325" t="s">
        <v>900</v>
      </c>
      <c r="C30" s="340">
        <f>39/19</f>
        <v>2.0526315789473686</v>
      </c>
      <c r="D30" s="341">
        <f t="shared" si="27"/>
        <v>5</v>
      </c>
      <c r="E30" s="341">
        <v>5</v>
      </c>
      <c r="F30" s="341">
        <v>6</v>
      </c>
      <c r="G30" s="341">
        <v>10</v>
      </c>
      <c r="H30" s="341">
        <v>7</v>
      </c>
      <c r="I30" s="341">
        <v>9</v>
      </c>
      <c r="J30" s="341">
        <v>8</v>
      </c>
      <c r="K30" s="341">
        <v>8</v>
      </c>
      <c r="L30" s="352">
        <f t="shared" si="14"/>
        <v>2.0526315789473686</v>
      </c>
      <c r="M30" s="353">
        <f t="shared" si="15"/>
        <v>1.7105263157894739</v>
      </c>
      <c r="N30" s="353">
        <f t="shared" si="16"/>
        <v>1.0263157894736843</v>
      </c>
      <c r="O30" s="353">
        <f t="shared" si="17"/>
        <v>1.4661654135338347</v>
      </c>
      <c r="P30" s="353">
        <f t="shared" si="18"/>
        <v>1.1403508771929827</v>
      </c>
      <c r="Q30" s="353">
        <f t="shared" si="19"/>
        <v>1.2828947368421053</v>
      </c>
      <c r="R30" s="354">
        <f t="shared" si="20"/>
        <v>1.2828947368421053</v>
      </c>
      <c r="S30" s="345">
        <f t="shared" si="21"/>
        <v>1</v>
      </c>
      <c r="T30" s="346">
        <f t="shared" si="21"/>
        <v>0.83333333333333337</v>
      </c>
      <c r="U30" s="346">
        <f t="shared" si="22"/>
        <v>0.5</v>
      </c>
      <c r="V30" s="346">
        <f t="shared" si="23"/>
        <v>0.7142857142857143</v>
      </c>
      <c r="W30" s="346">
        <f t="shared" si="24"/>
        <v>0.55555555555555558</v>
      </c>
      <c r="X30" s="346">
        <f t="shared" si="25"/>
        <v>0.625</v>
      </c>
      <c r="Y30" s="347">
        <f t="shared" si="26"/>
        <v>0.625</v>
      </c>
    </row>
    <row r="31" spans="1:25" ht="15.6" x14ac:dyDescent="0.3">
      <c r="A31" s="172" t="s">
        <v>878</v>
      </c>
      <c r="B31" s="325" t="s">
        <v>900</v>
      </c>
      <c r="C31" s="340">
        <f t="shared" ref="C31:C32" si="28">39/19</f>
        <v>2.0526315789473686</v>
      </c>
      <c r="D31" s="341">
        <f t="shared" si="27"/>
        <v>5</v>
      </c>
      <c r="E31" s="341">
        <v>5</v>
      </c>
      <c r="F31" s="341">
        <v>6</v>
      </c>
      <c r="G31" s="341">
        <v>10</v>
      </c>
      <c r="H31" s="341">
        <v>7</v>
      </c>
      <c r="I31" s="341">
        <v>9</v>
      </c>
      <c r="J31" s="341">
        <v>8</v>
      </c>
      <c r="K31" s="341">
        <v>8</v>
      </c>
      <c r="L31" s="352">
        <f t="shared" si="14"/>
        <v>2.0526315789473686</v>
      </c>
      <c r="M31" s="353">
        <f t="shared" si="15"/>
        <v>1.7105263157894739</v>
      </c>
      <c r="N31" s="353">
        <f t="shared" si="16"/>
        <v>1.0263157894736843</v>
      </c>
      <c r="O31" s="353">
        <f t="shared" si="17"/>
        <v>1.4661654135338347</v>
      </c>
      <c r="P31" s="353">
        <f t="shared" si="18"/>
        <v>1.1403508771929827</v>
      </c>
      <c r="Q31" s="353">
        <f t="shared" si="19"/>
        <v>1.2828947368421053</v>
      </c>
      <c r="R31" s="354">
        <f t="shared" si="20"/>
        <v>1.2828947368421053</v>
      </c>
      <c r="S31" s="345">
        <f t="shared" si="21"/>
        <v>1</v>
      </c>
      <c r="T31" s="346">
        <f t="shared" si="21"/>
        <v>0.83333333333333337</v>
      </c>
      <c r="U31" s="346">
        <f t="shared" si="22"/>
        <v>0.5</v>
      </c>
      <c r="V31" s="346">
        <f t="shared" si="23"/>
        <v>0.7142857142857143</v>
      </c>
      <c r="W31" s="346">
        <f t="shared" si="24"/>
        <v>0.55555555555555558</v>
      </c>
      <c r="X31" s="346">
        <f t="shared" si="25"/>
        <v>0.625</v>
      </c>
      <c r="Y31" s="347">
        <f t="shared" si="26"/>
        <v>0.625</v>
      </c>
    </row>
    <row r="32" spans="1:25" ht="15.6" x14ac:dyDescent="0.3">
      <c r="A32" s="172" t="s">
        <v>879</v>
      </c>
      <c r="B32" s="325" t="s">
        <v>900</v>
      </c>
      <c r="C32" s="340">
        <f t="shared" si="28"/>
        <v>2.0526315789473686</v>
      </c>
      <c r="D32" s="341">
        <f t="shared" si="27"/>
        <v>5</v>
      </c>
      <c r="E32" s="341">
        <v>5</v>
      </c>
      <c r="F32" s="341">
        <v>6</v>
      </c>
      <c r="G32" s="341">
        <v>10</v>
      </c>
      <c r="H32" s="341">
        <v>7</v>
      </c>
      <c r="I32" s="341">
        <v>9</v>
      </c>
      <c r="J32" s="341">
        <v>8</v>
      </c>
      <c r="K32" s="341">
        <v>8</v>
      </c>
      <c r="L32" s="352">
        <f t="shared" si="14"/>
        <v>2.0526315789473686</v>
      </c>
      <c r="M32" s="353">
        <f t="shared" si="15"/>
        <v>1.7105263157894739</v>
      </c>
      <c r="N32" s="353">
        <f t="shared" si="16"/>
        <v>1.0263157894736843</v>
      </c>
      <c r="O32" s="353">
        <f t="shared" si="17"/>
        <v>1.4661654135338347</v>
      </c>
      <c r="P32" s="353">
        <f t="shared" si="18"/>
        <v>1.1403508771929827</v>
      </c>
      <c r="Q32" s="353">
        <f t="shared" si="19"/>
        <v>1.2828947368421053</v>
      </c>
      <c r="R32" s="354">
        <f t="shared" si="20"/>
        <v>1.2828947368421053</v>
      </c>
      <c r="S32" s="345">
        <f t="shared" si="21"/>
        <v>1</v>
      </c>
      <c r="T32" s="346">
        <f t="shared" si="21"/>
        <v>0.83333333333333337</v>
      </c>
      <c r="U32" s="346">
        <f t="shared" si="22"/>
        <v>0.5</v>
      </c>
      <c r="V32" s="346">
        <f t="shared" si="23"/>
        <v>0.7142857142857143</v>
      </c>
      <c r="W32" s="346">
        <f t="shared" si="24"/>
        <v>0.55555555555555558</v>
      </c>
      <c r="X32" s="346">
        <f t="shared" si="25"/>
        <v>0.625</v>
      </c>
      <c r="Y32" s="347">
        <f t="shared" si="26"/>
        <v>0.625</v>
      </c>
    </row>
    <row r="33" spans="1:25" x14ac:dyDescent="0.25">
      <c r="A33" s="326" t="s">
        <v>880</v>
      </c>
      <c r="C33" s="340"/>
      <c r="E33" s="172"/>
      <c r="F33" s="172"/>
      <c r="G33" s="172"/>
      <c r="H33" s="172"/>
      <c r="I33" s="172"/>
      <c r="J33" s="172"/>
      <c r="K33" s="172"/>
      <c r="L33" s="348"/>
      <c r="M33" s="355"/>
      <c r="N33" s="355"/>
      <c r="O33" s="355"/>
      <c r="P33" s="355"/>
      <c r="Q33" s="355"/>
      <c r="R33" s="356"/>
      <c r="S33" s="359"/>
      <c r="T33" s="360"/>
      <c r="U33" s="360"/>
      <c r="V33" s="360"/>
      <c r="W33" s="360"/>
      <c r="X33" s="360"/>
      <c r="Y33" s="361"/>
    </row>
    <row r="34" spans="1:25" ht="15.6" x14ac:dyDescent="0.3">
      <c r="A34" s="172" t="s">
        <v>876</v>
      </c>
      <c r="B34" s="325" t="s">
        <v>900</v>
      </c>
      <c r="C34" s="340">
        <f>12/7</f>
        <v>1.7142857142857142</v>
      </c>
      <c r="D34" s="341">
        <f t="shared" ref="D34:D37" si="29">MIN(E34:K34)</f>
        <v>5</v>
      </c>
      <c r="E34" s="341">
        <v>5</v>
      </c>
      <c r="F34" s="341">
        <v>6</v>
      </c>
      <c r="G34" s="341">
        <v>10</v>
      </c>
      <c r="H34" s="341">
        <v>7</v>
      </c>
      <c r="I34" s="341">
        <v>9</v>
      </c>
      <c r="J34" s="341">
        <v>8</v>
      </c>
      <c r="K34" s="341">
        <v>8</v>
      </c>
      <c r="L34" s="352">
        <f t="shared" si="14"/>
        <v>1.7142857142857142</v>
      </c>
      <c r="M34" s="353">
        <f t="shared" si="15"/>
        <v>1.4285714285714286</v>
      </c>
      <c r="N34" s="353">
        <f t="shared" si="16"/>
        <v>0.8571428571428571</v>
      </c>
      <c r="O34" s="353">
        <f t="shared" si="17"/>
        <v>1.2244897959183674</v>
      </c>
      <c r="P34" s="353">
        <f t="shared" si="18"/>
        <v>0.95238095238095233</v>
      </c>
      <c r="Q34" s="353">
        <f t="shared" si="19"/>
        <v>1.0714285714285714</v>
      </c>
      <c r="R34" s="354">
        <f t="shared" si="20"/>
        <v>1.0714285714285714</v>
      </c>
      <c r="S34" s="345">
        <f t="shared" si="21"/>
        <v>1</v>
      </c>
      <c r="T34" s="346">
        <f t="shared" si="21"/>
        <v>0.83333333333333337</v>
      </c>
      <c r="U34" s="346">
        <f t="shared" si="22"/>
        <v>0.5</v>
      </c>
      <c r="V34" s="346">
        <f t="shared" si="23"/>
        <v>0.7142857142857143</v>
      </c>
      <c r="W34" s="346">
        <f t="shared" si="24"/>
        <v>0.55555555555555558</v>
      </c>
      <c r="X34" s="346">
        <f t="shared" si="25"/>
        <v>0.625</v>
      </c>
      <c r="Y34" s="347">
        <f t="shared" si="26"/>
        <v>0.625</v>
      </c>
    </row>
    <row r="35" spans="1:25" ht="15.6" x14ac:dyDescent="0.3">
      <c r="A35" s="172" t="s">
        <v>877</v>
      </c>
      <c r="B35" s="325" t="s">
        <v>900</v>
      </c>
      <c r="C35" s="340">
        <f t="shared" ref="C35:C37" si="30">39/19</f>
        <v>2.0526315789473686</v>
      </c>
      <c r="D35" s="341">
        <f t="shared" si="29"/>
        <v>5</v>
      </c>
      <c r="E35" s="341">
        <v>5</v>
      </c>
      <c r="F35" s="341">
        <v>6</v>
      </c>
      <c r="G35" s="341">
        <v>10</v>
      </c>
      <c r="H35" s="341">
        <v>7</v>
      </c>
      <c r="I35" s="341">
        <v>9</v>
      </c>
      <c r="J35" s="341">
        <v>8</v>
      </c>
      <c r="K35" s="341">
        <v>8</v>
      </c>
      <c r="L35" s="352">
        <f t="shared" si="14"/>
        <v>2.0526315789473686</v>
      </c>
      <c r="M35" s="353">
        <f t="shared" si="15"/>
        <v>1.7105263157894739</v>
      </c>
      <c r="N35" s="353">
        <f t="shared" si="16"/>
        <v>1.0263157894736843</v>
      </c>
      <c r="O35" s="353">
        <f t="shared" si="17"/>
        <v>1.4661654135338347</v>
      </c>
      <c r="P35" s="353">
        <f t="shared" si="18"/>
        <v>1.1403508771929827</v>
      </c>
      <c r="Q35" s="353">
        <f t="shared" si="19"/>
        <v>1.2828947368421053</v>
      </c>
      <c r="R35" s="354">
        <f t="shared" si="20"/>
        <v>1.2828947368421053</v>
      </c>
      <c r="S35" s="345">
        <f t="shared" si="21"/>
        <v>1</v>
      </c>
      <c r="T35" s="346">
        <f t="shared" si="21"/>
        <v>0.83333333333333337</v>
      </c>
      <c r="U35" s="346">
        <f t="shared" si="22"/>
        <v>0.5</v>
      </c>
      <c r="V35" s="346">
        <f t="shared" si="23"/>
        <v>0.7142857142857143</v>
      </c>
      <c r="W35" s="346">
        <f t="shared" si="24"/>
        <v>0.55555555555555558</v>
      </c>
      <c r="X35" s="346">
        <f t="shared" si="25"/>
        <v>0.625</v>
      </c>
      <c r="Y35" s="347">
        <f t="shared" si="26"/>
        <v>0.625</v>
      </c>
    </row>
    <row r="36" spans="1:25" ht="15.6" x14ac:dyDescent="0.3">
      <c r="A36" s="172" t="s">
        <v>878</v>
      </c>
      <c r="B36" s="325" t="s">
        <v>900</v>
      </c>
      <c r="C36" s="340">
        <f t="shared" si="30"/>
        <v>2.0526315789473686</v>
      </c>
      <c r="D36" s="341">
        <f t="shared" si="29"/>
        <v>5</v>
      </c>
      <c r="E36" s="341">
        <v>5</v>
      </c>
      <c r="F36" s="341">
        <v>6</v>
      </c>
      <c r="G36" s="341">
        <v>10</v>
      </c>
      <c r="H36" s="341">
        <v>7</v>
      </c>
      <c r="I36" s="341">
        <v>9</v>
      </c>
      <c r="J36" s="341">
        <v>8</v>
      </c>
      <c r="K36" s="341">
        <v>8</v>
      </c>
      <c r="L36" s="352">
        <f t="shared" si="14"/>
        <v>2.0526315789473686</v>
      </c>
      <c r="M36" s="353">
        <f t="shared" si="15"/>
        <v>1.7105263157894739</v>
      </c>
      <c r="N36" s="353">
        <f t="shared" si="16"/>
        <v>1.0263157894736843</v>
      </c>
      <c r="O36" s="353">
        <f t="shared" si="17"/>
        <v>1.4661654135338347</v>
      </c>
      <c r="P36" s="353">
        <f t="shared" si="18"/>
        <v>1.1403508771929827</v>
      </c>
      <c r="Q36" s="353">
        <f t="shared" si="19"/>
        <v>1.2828947368421053</v>
      </c>
      <c r="R36" s="354">
        <f t="shared" si="20"/>
        <v>1.2828947368421053</v>
      </c>
      <c r="S36" s="345">
        <f t="shared" si="21"/>
        <v>1</v>
      </c>
      <c r="T36" s="346">
        <f t="shared" si="21"/>
        <v>0.83333333333333337</v>
      </c>
      <c r="U36" s="346">
        <f t="shared" si="22"/>
        <v>0.5</v>
      </c>
      <c r="V36" s="346">
        <f t="shared" si="23"/>
        <v>0.7142857142857143</v>
      </c>
      <c r="W36" s="346">
        <f t="shared" si="24"/>
        <v>0.55555555555555558</v>
      </c>
      <c r="X36" s="346">
        <f t="shared" si="25"/>
        <v>0.625</v>
      </c>
      <c r="Y36" s="347">
        <f t="shared" si="26"/>
        <v>0.625</v>
      </c>
    </row>
    <row r="37" spans="1:25" ht="15.6" x14ac:dyDescent="0.3">
      <c r="A37" s="172" t="s">
        <v>879</v>
      </c>
      <c r="B37" s="325" t="s">
        <v>900</v>
      </c>
      <c r="C37" s="340">
        <f t="shared" si="30"/>
        <v>2.0526315789473686</v>
      </c>
      <c r="D37" s="341">
        <f t="shared" si="29"/>
        <v>5</v>
      </c>
      <c r="E37" s="341">
        <v>5</v>
      </c>
      <c r="F37" s="341">
        <v>6</v>
      </c>
      <c r="G37" s="341">
        <v>10</v>
      </c>
      <c r="H37" s="341">
        <v>7</v>
      </c>
      <c r="I37" s="341">
        <v>9</v>
      </c>
      <c r="J37" s="341">
        <v>8</v>
      </c>
      <c r="K37" s="341">
        <v>8</v>
      </c>
      <c r="L37" s="352">
        <f t="shared" si="14"/>
        <v>2.0526315789473686</v>
      </c>
      <c r="M37" s="353">
        <f t="shared" si="15"/>
        <v>1.7105263157894739</v>
      </c>
      <c r="N37" s="353">
        <f t="shared" si="16"/>
        <v>1.0263157894736843</v>
      </c>
      <c r="O37" s="353">
        <f t="shared" si="17"/>
        <v>1.4661654135338347</v>
      </c>
      <c r="P37" s="353">
        <f t="shared" si="18"/>
        <v>1.1403508771929827</v>
      </c>
      <c r="Q37" s="353">
        <f t="shared" si="19"/>
        <v>1.2828947368421053</v>
      </c>
      <c r="R37" s="354">
        <f t="shared" si="20"/>
        <v>1.2828947368421053</v>
      </c>
      <c r="S37" s="345">
        <f t="shared" si="21"/>
        <v>1</v>
      </c>
      <c r="T37" s="346">
        <f t="shared" si="21"/>
        <v>0.83333333333333337</v>
      </c>
      <c r="U37" s="346">
        <f t="shared" si="22"/>
        <v>0.5</v>
      </c>
      <c r="V37" s="346">
        <f t="shared" si="23"/>
        <v>0.7142857142857143</v>
      </c>
      <c r="W37" s="346">
        <f t="shared" si="24"/>
        <v>0.55555555555555558</v>
      </c>
      <c r="X37" s="346">
        <f t="shared" si="25"/>
        <v>0.625</v>
      </c>
      <c r="Y37" s="347">
        <f t="shared" si="26"/>
        <v>0.625</v>
      </c>
    </row>
    <row r="38" spans="1:25" x14ac:dyDescent="0.25">
      <c r="A38" s="326" t="s">
        <v>881</v>
      </c>
      <c r="C38" s="340"/>
      <c r="E38" s="172"/>
      <c r="F38" s="172"/>
      <c r="G38" s="172"/>
      <c r="H38" s="172"/>
      <c r="I38" s="172"/>
      <c r="J38" s="172"/>
      <c r="K38" s="172"/>
      <c r="L38" s="348"/>
      <c r="M38" s="355"/>
      <c r="N38" s="355"/>
      <c r="O38" s="355"/>
      <c r="P38" s="355"/>
      <c r="Q38" s="355"/>
      <c r="R38" s="356"/>
      <c r="S38" s="359"/>
      <c r="T38" s="360"/>
      <c r="U38" s="360"/>
      <c r="V38" s="360"/>
      <c r="W38" s="360"/>
      <c r="X38" s="360"/>
      <c r="Y38" s="361"/>
    </row>
    <row r="39" spans="1:25" ht="15.6" x14ac:dyDescent="0.3">
      <c r="A39" s="172" t="s">
        <v>882</v>
      </c>
      <c r="B39" s="325" t="s">
        <v>900</v>
      </c>
      <c r="C39" s="340">
        <f>12/7</f>
        <v>1.7142857142857142</v>
      </c>
      <c r="D39" s="172">
        <f t="shared" ref="D39:D43" si="31">MIN(E39:K39)</f>
        <v>5</v>
      </c>
      <c r="E39" s="172">
        <v>5</v>
      </c>
      <c r="F39" s="172">
        <v>6</v>
      </c>
      <c r="G39" s="172">
        <v>10</v>
      </c>
      <c r="H39" s="172">
        <v>7</v>
      </c>
      <c r="I39" s="172">
        <v>9</v>
      </c>
      <c r="J39" s="172">
        <v>8</v>
      </c>
      <c r="K39" s="172">
        <v>8</v>
      </c>
      <c r="L39" s="348">
        <f t="shared" si="14"/>
        <v>1.7142857142857142</v>
      </c>
      <c r="M39" s="355">
        <f t="shared" si="15"/>
        <v>1.4285714285714286</v>
      </c>
      <c r="N39" s="355">
        <f t="shared" si="16"/>
        <v>0.8571428571428571</v>
      </c>
      <c r="O39" s="355">
        <f t="shared" si="17"/>
        <v>1.2244897959183674</v>
      </c>
      <c r="P39" s="355">
        <f t="shared" si="18"/>
        <v>0.95238095238095233</v>
      </c>
      <c r="Q39" s="355">
        <f t="shared" si="19"/>
        <v>1.0714285714285714</v>
      </c>
      <c r="R39" s="356">
        <f t="shared" si="20"/>
        <v>1.0714285714285714</v>
      </c>
      <c r="S39" s="359">
        <f t="shared" si="21"/>
        <v>1</v>
      </c>
      <c r="T39" s="360">
        <f t="shared" si="21"/>
        <v>0.83333333333333337</v>
      </c>
      <c r="U39" s="360">
        <f t="shared" si="22"/>
        <v>0.5</v>
      </c>
      <c r="V39" s="360">
        <f t="shared" si="23"/>
        <v>0.7142857142857143</v>
      </c>
      <c r="W39" s="360">
        <f t="shared" si="24"/>
        <v>0.55555555555555558</v>
      </c>
      <c r="X39" s="360">
        <f t="shared" si="25"/>
        <v>0.625</v>
      </c>
      <c r="Y39" s="361">
        <f t="shared" si="26"/>
        <v>0.625</v>
      </c>
    </row>
    <row r="40" spans="1:25" ht="15.6" x14ac:dyDescent="0.3">
      <c r="A40" s="172" t="s">
        <v>883</v>
      </c>
      <c r="B40" s="325" t="s">
        <v>900</v>
      </c>
      <c r="C40" s="340">
        <f t="shared" ref="C40:C43" si="32">39/19</f>
        <v>2.0526315789473686</v>
      </c>
      <c r="D40" s="172">
        <f t="shared" si="31"/>
        <v>5</v>
      </c>
      <c r="E40" s="172">
        <v>5</v>
      </c>
      <c r="F40" s="172">
        <v>6</v>
      </c>
      <c r="G40" s="172">
        <v>10</v>
      </c>
      <c r="H40" s="172">
        <v>7</v>
      </c>
      <c r="I40" s="172">
        <v>9</v>
      </c>
      <c r="J40" s="172">
        <v>8</v>
      </c>
      <c r="K40" s="172">
        <v>8</v>
      </c>
      <c r="L40" s="348">
        <f t="shared" si="14"/>
        <v>2.0526315789473686</v>
      </c>
      <c r="M40" s="355">
        <f t="shared" si="15"/>
        <v>1.7105263157894739</v>
      </c>
      <c r="N40" s="355">
        <f t="shared" si="16"/>
        <v>1.0263157894736843</v>
      </c>
      <c r="O40" s="355">
        <f t="shared" si="17"/>
        <v>1.4661654135338347</v>
      </c>
      <c r="P40" s="355">
        <f t="shared" si="18"/>
        <v>1.1403508771929827</v>
      </c>
      <c r="Q40" s="355">
        <f t="shared" si="19"/>
        <v>1.2828947368421053</v>
      </c>
      <c r="R40" s="356">
        <f t="shared" si="20"/>
        <v>1.2828947368421053</v>
      </c>
      <c r="S40" s="359">
        <f t="shared" si="21"/>
        <v>1</v>
      </c>
      <c r="T40" s="360">
        <f t="shared" si="21"/>
        <v>0.83333333333333337</v>
      </c>
      <c r="U40" s="360">
        <f t="shared" si="22"/>
        <v>0.5</v>
      </c>
      <c r="V40" s="360">
        <f t="shared" si="23"/>
        <v>0.7142857142857143</v>
      </c>
      <c r="W40" s="360">
        <f t="shared" si="24"/>
        <v>0.55555555555555558</v>
      </c>
      <c r="X40" s="360">
        <f t="shared" si="25"/>
        <v>0.625</v>
      </c>
      <c r="Y40" s="361">
        <f t="shared" si="26"/>
        <v>0.625</v>
      </c>
    </row>
    <row r="41" spans="1:25" ht="15.6" x14ac:dyDescent="0.3">
      <c r="A41" s="172" t="s">
        <v>884</v>
      </c>
      <c r="B41" s="325" t="s">
        <v>900</v>
      </c>
      <c r="C41" s="340">
        <f t="shared" si="32"/>
        <v>2.0526315789473686</v>
      </c>
      <c r="D41" s="172">
        <f t="shared" si="31"/>
        <v>5</v>
      </c>
      <c r="E41" s="172">
        <v>5</v>
      </c>
      <c r="F41" s="172">
        <v>6</v>
      </c>
      <c r="G41" s="172">
        <v>10</v>
      </c>
      <c r="H41" s="172">
        <v>7</v>
      </c>
      <c r="I41" s="172">
        <v>9</v>
      </c>
      <c r="J41" s="172">
        <v>8</v>
      </c>
      <c r="K41" s="172">
        <v>8</v>
      </c>
      <c r="L41" s="348">
        <f t="shared" si="14"/>
        <v>2.0526315789473686</v>
      </c>
      <c r="M41" s="355">
        <f t="shared" si="15"/>
        <v>1.7105263157894739</v>
      </c>
      <c r="N41" s="355">
        <f t="shared" si="16"/>
        <v>1.0263157894736843</v>
      </c>
      <c r="O41" s="355">
        <f t="shared" si="17"/>
        <v>1.4661654135338347</v>
      </c>
      <c r="P41" s="355">
        <f t="shared" si="18"/>
        <v>1.1403508771929827</v>
      </c>
      <c r="Q41" s="355">
        <f t="shared" si="19"/>
        <v>1.2828947368421053</v>
      </c>
      <c r="R41" s="356">
        <f t="shared" si="20"/>
        <v>1.2828947368421053</v>
      </c>
      <c r="S41" s="359">
        <f t="shared" si="21"/>
        <v>1</v>
      </c>
      <c r="T41" s="360">
        <f t="shared" si="21"/>
        <v>0.83333333333333337</v>
      </c>
      <c r="U41" s="360">
        <f t="shared" si="22"/>
        <v>0.5</v>
      </c>
      <c r="V41" s="360">
        <f t="shared" si="23"/>
        <v>0.7142857142857143</v>
      </c>
      <c r="W41" s="360">
        <f t="shared" si="24"/>
        <v>0.55555555555555558</v>
      </c>
      <c r="X41" s="360">
        <f t="shared" si="25"/>
        <v>0.625</v>
      </c>
      <c r="Y41" s="361">
        <f t="shared" si="26"/>
        <v>0.625</v>
      </c>
    </row>
    <row r="42" spans="1:25" ht="15.6" x14ac:dyDescent="0.3">
      <c r="A42" s="172" t="s">
        <v>885</v>
      </c>
      <c r="B42" s="325" t="s">
        <v>900</v>
      </c>
      <c r="C42" s="340">
        <f t="shared" si="32"/>
        <v>2.0526315789473686</v>
      </c>
      <c r="D42" s="172">
        <f t="shared" si="31"/>
        <v>5</v>
      </c>
      <c r="E42" s="172">
        <v>5</v>
      </c>
      <c r="F42" s="172">
        <v>6</v>
      </c>
      <c r="G42" s="172">
        <v>10</v>
      </c>
      <c r="H42" s="172">
        <v>7</v>
      </c>
      <c r="I42" s="172">
        <v>9</v>
      </c>
      <c r="J42" s="172">
        <v>8</v>
      </c>
      <c r="K42" s="172">
        <v>8</v>
      </c>
      <c r="L42" s="348">
        <f t="shared" si="14"/>
        <v>2.0526315789473686</v>
      </c>
      <c r="M42" s="355">
        <f t="shared" si="15"/>
        <v>1.7105263157894739</v>
      </c>
      <c r="N42" s="355">
        <f t="shared" si="16"/>
        <v>1.0263157894736843</v>
      </c>
      <c r="O42" s="355">
        <f t="shared" si="17"/>
        <v>1.4661654135338347</v>
      </c>
      <c r="P42" s="355">
        <f t="shared" si="18"/>
        <v>1.1403508771929827</v>
      </c>
      <c r="Q42" s="355">
        <f t="shared" si="19"/>
        <v>1.2828947368421053</v>
      </c>
      <c r="R42" s="356">
        <f t="shared" si="20"/>
        <v>1.2828947368421053</v>
      </c>
      <c r="S42" s="359">
        <f t="shared" si="21"/>
        <v>1</v>
      </c>
      <c r="T42" s="360">
        <f t="shared" si="21"/>
        <v>0.83333333333333337</v>
      </c>
      <c r="U42" s="360">
        <f t="shared" si="22"/>
        <v>0.5</v>
      </c>
      <c r="V42" s="360">
        <f t="shared" si="23"/>
        <v>0.7142857142857143</v>
      </c>
      <c r="W42" s="360">
        <f t="shared" si="24"/>
        <v>0.55555555555555558</v>
      </c>
      <c r="X42" s="360">
        <f t="shared" si="25"/>
        <v>0.625</v>
      </c>
      <c r="Y42" s="361">
        <f t="shared" si="26"/>
        <v>0.625</v>
      </c>
    </row>
    <row r="43" spans="1:25" ht="15.6" x14ac:dyDescent="0.3">
      <c r="A43" s="172" t="s">
        <v>886</v>
      </c>
      <c r="B43" s="325" t="s">
        <v>900</v>
      </c>
      <c r="C43" s="340">
        <f t="shared" si="32"/>
        <v>2.0526315789473686</v>
      </c>
      <c r="D43" s="172">
        <f t="shared" si="31"/>
        <v>5</v>
      </c>
      <c r="E43" s="172">
        <v>5</v>
      </c>
      <c r="F43" s="172">
        <v>6</v>
      </c>
      <c r="G43" s="172">
        <v>10</v>
      </c>
      <c r="H43" s="172">
        <v>7</v>
      </c>
      <c r="I43" s="172">
        <v>9</v>
      </c>
      <c r="J43" s="172">
        <v>8</v>
      </c>
      <c r="K43" s="172">
        <v>8</v>
      </c>
      <c r="L43" s="348">
        <f t="shared" si="14"/>
        <v>2.0526315789473686</v>
      </c>
      <c r="M43" s="355">
        <f t="shared" si="15"/>
        <v>1.7105263157894739</v>
      </c>
      <c r="N43" s="355">
        <f t="shared" si="16"/>
        <v>1.0263157894736843</v>
      </c>
      <c r="O43" s="355">
        <f t="shared" si="17"/>
        <v>1.4661654135338347</v>
      </c>
      <c r="P43" s="355">
        <f t="shared" si="18"/>
        <v>1.1403508771929827</v>
      </c>
      <c r="Q43" s="355">
        <f t="shared" si="19"/>
        <v>1.2828947368421053</v>
      </c>
      <c r="R43" s="356">
        <f t="shared" si="20"/>
        <v>1.2828947368421053</v>
      </c>
      <c r="S43" s="359">
        <f t="shared" si="21"/>
        <v>1</v>
      </c>
      <c r="T43" s="360">
        <f t="shared" si="21"/>
        <v>0.83333333333333337</v>
      </c>
      <c r="U43" s="360">
        <f t="shared" si="22"/>
        <v>0.5</v>
      </c>
      <c r="V43" s="360">
        <f t="shared" si="23"/>
        <v>0.7142857142857143</v>
      </c>
      <c r="W43" s="360">
        <f t="shared" si="24"/>
        <v>0.55555555555555558</v>
      </c>
      <c r="X43" s="360">
        <f t="shared" si="25"/>
        <v>0.625</v>
      </c>
      <c r="Y43" s="361">
        <f t="shared" si="26"/>
        <v>0.625</v>
      </c>
    </row>
    <row r="44" spans="1:25" x14ac:dyDescent="0.25">
      <c r="A44" s="326" t="s">
        <v>887</v>
      </c>
      <c r="C44" s="340"/>
      <c r="E44" s="172"/>
      <c r="F44" s="172"/>
      <c r="G44" s="172"/>
      <c r="H44" s="172"/>
      <c r="I44" s="172"/>
      <c r="J44" s="172"/>
      <c r="K44" s="172"/>
      <c r="L44" s="348"/>
      <c r="M44" s="355"/>
      <c r="N44" s="355"/>
      <c r="O44" s="355"/>
      <c r="P44" s="355"/>
      <c r="Q44" s="355"/>
      <c r="R44" s="356"/>
      <c r="S44" s="359"/>
      <c r="T44" s="360"/>
      <c r="U44" s="360"/>
      <c r="V44" s="360"/>
      <c r="W44" s="360"/>
      <c r="X44" s="360"/>
      <c r="Y44" s="361"/>
    </row>
    <row r="45" spans="1:25" ht="15.6" x14ac:dyDescent="0.3">
      <c r="A45" s="172" t="s">
        <v>888</v>
      </c>
      <c r="B45" s="325" t="s">
        <v>900</v>
      </c>
      <c r="C45" s="340">
        <f>12/7</f>
        <v>1.7142857142857142</v>
      </c>
      <c r="D45" s="172">
        <f t="shared" ref="D45:D47" si="33">MIN(E45:K45)</f>
        <v>5</v>
      </c>
      <c r="E45" s="172">
        <v>5</v>
      </c>
      <c r="F45" s="172">
        <v>6</v>
      </c>
      <c r="G45" s="172">
        <v>10</v>
      </c>
      <c r="H45" s="172">
        <v>7</v>
      </c>
      <c r="I45" s="172">
        <v>9</v>
      </c>
      <c r="J45" s="172">
        <v>8</v>
      </c>
      <c r="K45" s="172">
        <v>8</v>
      </c>
      <c r="L45" s="348">
        <f t="shared" si="14"/>
        <v>1.7142857142857142</v>
      </c>
      <c r="M45" s="355">
        <f t="shared" si="15"/>
        <v>1.4285714285714286</v>
      </c>
      <c r="N45" s="355">
        <f t="shared" si="16"/>
        <v>0.8571428571428571</v>
      </c>
      <c r="O45" s="355">
        <f t="shared" si="17"/>
        <v>1.2244897959183674</v>
      </c>
      <c r="P45" s="355">
        <f t="shared" si="18"/>
        <v>0.95238095238095233</v>
      </c>
      <c r="Q45" s="355">
        <f t="shared" si="19"/>
        <v>1.0714285714285714</v>
      </c>
      <c r="R45" s="356">
        <f t="shared" si="20"/>
        <v>1.0714285714285714</v>
      </c>
      <c r="S45" s="359">
        <f t="shared" si="21"/>
        <v>1</v>
      </c>
      <c r="T45" s="360">
        <f t="shared" si="21"/>
        <v>0.83333333333333337</v>
      </c>
      <c r="U45" s="360">
        <f t="shared" si="22"/>
        <v>0.5</v>
      </c>
      <c r="V45" s="360">
        <f t="shared" si="23"/>
        <v>0.7142857142857143</v>
      </c>
      <c r="W45" s="360">
        <f t="shared" si="24"/>
        <v>0.55555555555555558</v>
      </c>
      <c r="X45" s="360">
        <f t="shared" si="25"/>
        <v>0.625</v>
      </c>
      <c r="Y45" s="361">
        <f t="shared" si="26"/>
        <v>0.625</v>
      </c>
    </row>
    <row r="46" spans="1:25" ht="15.6" x14ac:dyDescent="0.3">
      <c r="A46" s="172" t="s">
        <v>889</v>
      </c>
      <c r="B46" s="325" t="s">
        <v>900</v>
      </c>
      <c r="C46" s="340">
        <f t="shared" ref="C46:C47" si="34">39/19</f>
        <v>2.0526315789473686</v>
      </c>
      <c r="D46" s="172">
        <f t="shared" si="33"/>
        <v>5</v>
      </c>
      <c r="E46" s="172">
        <v>5</v>
      </c>
      <c r="F46" s="172">
        <v>6</v>
      </c>
      <c r="G46" s="172">
        <v>10</v>
      </c>
      <c r="H46" s="172">
        <v>7</v>
      </c>
      <c r="I46" s="172">
        <v>9</v>
      </c>
      <c r="J46" s="172">
        <v>8</v>
      </c>
      <c r="K46" s="172">
        <v>8</v>
      </c>
      <c r="L46" s="348">
        <f t="shared" si="14"/>
        <v>2.0526315789473686</v>
      </c>
      <c r="M46" s="355">
        <f t="shared" si="15"/>
        <v>1.7105263157894739</v>
      </c>
      <c r="N46" s="355">
        <f t="shared" si="16"/>
        <v>1.0263157894736843</v>
      </c>
      <c r="O46" s="355">
        <f t="shared" si="17"/>
        <v>1.4661654135338347</v>
      </c>
      <c r="P46" s="355">
        <f t="shared" si="18"/>
        <v>1.1403508771929827</v>
      </c>
      <c r="Q46" s="355">
        <f t="shared" si="19"/>
        <v>1.2828947368421053</v>
      </c>
      <c r="R46" s="356">
        <f t="shared" si="20"/>
        <v>1.2828947368421053</v>
      </c>
      <c r="S46" s="359">
        <f t="shared" si="21"/>
        <v>1</v>
      </c>
      <c r="T46" s="360">
        <f t="shared" si="21"/>
        <v>0.83333333333333337</v>
      </c>
      <c r="U46" s="360">
        <f t="shared" si="22"/>
        <v>0.5</v>
      </c>
      <c r="V46" s="360">
        <f t="shared" si="23"/>
        <v>0.7142857142857143</v>
      </c>
      <c r="W46" s="360">
        <f t="shared" si="24"/>
        <v>0.55555555555555558</v>
      </c>
      <c r="X46" s="360">
        <f t="shared" si="25"/>
        <v>0.625</v>
      </c>
      <c r="Y46" s="361">
        <f t="shared" si="26"/>
        <v>0.625</v>
      </c>
    </row>
    <row r="47" spans="1:25" ht="15.6" x14ac:dyDescent="0.3">
      <c r="A47" s="172" t="s">
        <v>889</v>
      </c>
      <c r="B47" s="325" t="s">
        <v>900</v>
      </c>
      <c r="C47" s="340">
        <f t="shared" si="34"/>
        <v>2.0526315789473686</v>
      </c>
      <c r="D47" s="172">
        <f t="shared" si="33"/>
        <v>5</v>
      </c>
      <c r="E47" s="172">
        <v>5</v>
      </c>
      <c r="F47" s="172">
        <v>6</v>
      </c>
      <c r="G47" s="172">
        <v>10</v>
      </c>
      <c r="H47" s="172">
        <v>7</v>
      </c>
      <c r="I47" s="172">
        <v>9</v>
      </c>
      <c r="J47" s="172">
        <v>8</v>
      </c>
      <c r="K47" s="172">
        <v>8</v>
      </c>
      <c r="L47" s="348">
        <f t="shared" si="14"/>
        <v>2.0526315789473686</v>
      </c>
      <c r="M47" s="355">
        <f t="shared" si="15"/>
        <v>1.7105263157894739</v>
      </c>
      <c r="N47" s="355">
        <f t="shared" si="16"/>
        <v>1.0263157894736843</v>
      </c>
      <c r="O47" s="355">
        <f t="shared" si="17"/>
        <v>1.4661654135338347</v>
      </c>
      <c r="P47" s="355">
        <f t="shared" si="18"/>
        <v>1.1403508771929827</v>
      </c>
      <c r="Q47" s="355">
        <f t="shared" si="19"/>
        <v>1.2828947368421053</v>
      </c>
      <c r="R47" s="356">
        <f t="shared" si="20"/>
        <v>1.2828947368421053</v>
      </c>
      <c r="S47" s="359">
        <f t="shared" si="21"/>
        <v>1</v>
      </c>
      <c r="T47" s="360">
        <f t="shared" si="21"/>
        <v>0.83333333333333337</v>
      </c>
      <c r="U47" s="360">
        <f t="shared" si="22"/>
        <v>0.5</v>
      </c>
      <c r="V47" s="360">
        <f t="shared" si="23"/>
        <v>0.7142857142857143</v>
      </c>
      <c r="W47" s="360">
        <f t="shared" si="24"/>
        <v>0.55555555555555558</v>
      </c>
      <c r="X47" s="360">
        <f t="shared" si="25"/>
        <v>0.625</v>
      </c>
      <c r="Y47" s="361">
        <f t="shared" si="26"/>
        <v>0.625</v>
      </c>
    </row>
    <row r="48" spans="1:25" x14ac:dyDescent="0.25">
      <c r="A48" s="326" t="s">
        <v>890</v>
      </c>
      <c r="C48" s="340"/>
      <c r="E48" s="172"/>
      <c r="F48" s="172"/>
      <c r="G48" s="172"/>
      <c r="H48" s="172"/>
      <c r="I48" s="172"/>
      <c r="J48" s="172"/>
      <c r="K48" s="172"/>
      <c r="L48" s="348"/>
      <c r="M48" s="355"/>
      <c r="N48" s="355"/>
      <c r="O48" s="355"/>
      <c r="P48" s="355"/>
      <c r="Q48" s="355"/>
      <c r="R48" s="356"/>
      <c r="S48" s="359"/>
      <c r="T48" s="360"/>
      <c r="U48" s="360"/>
      <c r="V48" s="360"/>
      <c r="W48" s="360"/>
      <c r="X48" s="360"/>
      <c r="Y48" s="361"/>
    </row>
    <row r="49" spans="1:25" ht="15.6" x14ac:dyDescent="0.3">
      <c r="A49" s="172" t="s">
        <v>891</v>
      </c>
      <c r="B49" s="325" t="s">
        <v>900</v>
      </c>
      <c r="C49" s="340">
        <f>12/7</f>
        <v>1.7142857142857142</v>
      </c>
      <c r="D49" s="172">
        <f t="shared" ref="D49:D50" si="35">MIN(E49:K49)</f>
        <v>5</v>
      </c>
      <c r="E49" s="172">
        <v>5</v>
      </c>
      <c r="F49" s="172">
        <v>6</v>
      </c>
      <c r="G49" s="172">
        <v>10</v>
      </c>
      <c r="H49" s="172">
        <v>7</v>
      </c>
      <c r="I49" s="172">
        <v>9</v>
      </c>
      <c r="J49" s="172">
        <v>8</v>
      </c>
      <c r="K49" s="172">
        <v>8</v>
      </c>
      <c r="L49" s="348">
        <f t="shared" si="14"/>
        <v>1.7142857142857142</v>
      </c>
      <c r="M49" s="355">
        <f t="shared" si="15"/>
        <v>1.4285714285714286</v>
      </c>
      <c r="N49" s="355">
        <f t="shared" si="16"/>
        <v>0.8571428571428571</v>
      </c>
      <c r="O49" s="355">
        <f t="shared" si="17"/>
        <v>1.2244897959183674</v>
      </c>
      <c r="P49" s="355">
        <f t="shared" si="18"/>
        <v>0.95238095238095233</v>
      </c>
      <c r="Q49" s="355">
        <f t="shared" si="19"/>
        <v>1.0714285714285714</v>
      </c>
      <c r="R49" s="356">
        <f t="shared" si="20"/>
        <v>1.0714285714285714</v>
      </c>
      <c r="S49" s="359">
        <f t="shared" si="21"/>
        <v>1</v>
      </c>
      <c r="T49" s="360">
        <f t="shared" si="21"/>
        <v>0.83333333333333337</v>
      </c>
      <c r="U49" s="360">
        <f t="shared" si="22"/>
        <v>0.5</v>
      </c>
      <c r="V49" s="360">
        <f t="shared" si="23"/>
        <v>0.7142857142857143</v>
      </c>
      <c r="W49" s="360">
        <f t="shared" si="24"/>
        <v>0.55555555555555558</v>
      </c>
      <c r="X49" s="360">
        <f t="shared" si="25"/>
        <v>0.625</v>
      </c>
      <c r="Y49" s="361">
        <f t="shared" si="26"/>
        <v>0.625</v>
      </c>
    </row>
    <row r="50" spans="1:25" ht="15.6" x14ac:dyDescent="0.3">
      <c r="A50" s="172" t="s">
        <v>892</v>
      </c>
      <c r="B50" s="325" t="s">
        <v>900</v>
      </c>
      <c r="C50" s="340">
        <f>39/19</f>
        <v>2.0526315789473686</v>
      </c>
      <c r="D50" s="172">
        <f t="shared" si="35"/>
        <v>5</v>
      </c>
      <c r="E50" s="172">
        <v>5</v>
      </c>
      <c r="F50" s="172">
        <v>6</v>
      </c>
      <c r="G50" s="172">
        <v>10</v>
      </c>
      <c r="H50" s="172">
        <v>7</v>
      </c>
      <c r="I50" s="172">
        <v>9</v>
      </c>
      <c r="J50" s="172">
        <v>8</v>
      </c>
      <c r="K50" s="172">
        <v>8</v>
      </c>
      <c r="L50" s="348">
        <f t="shared" si="14"/>
        <v>2.0526315789473686</v>
      </c>
      <c r="M50" s="355">
        <f t="shared" si="15"/>
        <v>1.7105263157894739</v>
      </c>
      <c r="N50" s="355">
        <f t="shared" si="16"/>
        <v>1.0263157894736843</v>
      </c>
      <c r="O50" s="355">
        <f t="shared" si="17"/>
        <v>1.4661654135338347</v>
      </c>
      <c r="P50" s="355">
        <f t="shared" si="18"/>
        <v>1.1403508771929827</v>
      </c>
      <c r="Q50" s="355">
        <f t="shared" si="19"/>
        <v>1.2828947368421053</v>
      </c>
      <c r="R50" s="356">
        <f t="shared" si="20"/>
        <v>1.2828947368421053</v>
      </c>
      <c r="S50" s="359">
        <f t="shared" si="21"/>
        <v>1</v>
      </c>
      <c r="T50" s="360">
        <f t="shared" si="21"/>
        <v>0.83333333333333337</v>
      </c>
      <c r="U50" s="360">
        <f t="shared" si="22"/>
        <v>0.5</v>
      </c>
      <c r="V50" s="360">
        <f t="shared" si="23"/>
        <v>0.7142857142857143</v>
      </c>
      <c r="W50" s="360">
        <f t="shared" si="24"/>
        <v>0.55555555555555558</v>
      </c>
      <c r="X50" s="360">
        <f t="shared" si="25"/>
        <v>0.625</v>
      </c>
      <c r="Y50" s="361">
        <f t="shared" si="26"/>
        <v>0.625</v>
      </c>
    </row>
    <row r="51" spans="1:25" x14ac:dyDescent="0.25">
      <c r="A51" s="326" t="s">
        <v>893</v>
      </c>
      <c r="C51" s="340"/>
      <c r="E51" s="172"/>
      <c r="F51" s="172"/>
      <c r="G51" s="172"/>
      <c r="H51" s="172"/>
      <c r="I51" s="172"/>
      <c r="J51" s="172"/>
      <c r="K51" s="172"/>
      <c r="L51" s="348"/>
      <c r="M51" s="355"/>
      <c r="N51" s="355"/>
      <c r="O51" s="355"/>
      <c r="P51" s="355"/>
      <c r="Q51" s="355"/>
      <c r="R51" s="356"/>
      <c r="S51" s="359"/>
      <c r="T51" s="360"/>
      <c r="U51" s="360"/>
      <c r="V51" s="360"/>
      <c r="W51" s="360"/>
      <c r="X51" s="360"/>
      <c r="Y51" s="361"/>
    </row>
    <row r="52" spans="1:25" ht="15.6" x14ac:dyDescent="0.3">
      <c r="A52" s="172" t="s">
        <v>894</v>
      </c>
      <c r="B52" s="325" t="s">
        <v>900</v>
      </c>
      <c r="C52" s="340">
        <f>12/7</f>
        <v>1.7142857142857142</v>
      </c>
      <c r="D52" s="172">
        <f t="shared" ref="D52:D55" si="36">MIN(E52:K52)</f>
        <v>5</v>
      </c>
      <c r="E52" s="172">
        <v>5</v>
      </c>
      <c r="F52" s="172">
        <v>6</v>
      </c>
      <c r="G52" s="172">
        <v>10</v>
      </c>
      <c r="H52" s="172">
        <v>7</v>
      </c>
      <c r="I52" s="172">
        <v>9</v>
      </c>
      <c r="J52" s="172">
        <v>8</v>
      </c>
      <c r="K52" s="172">
        <v>8</v>
      </c>
      <c r="L52" s="348">
        <f t="shared" si="14"/>
        <v>1.7142857142857142</v>
      </c>
      <c r="M52" s="355">
        <f t="shared" si="15"/>
        <v>1.4285714285714286</v>
      </c>
      <c r="N52" s="355">
        <f t="shared" si="16"/>
        <v>0.8571428571428571</v>
      </c>
      <c r="O52" s="355">
        <f t="shared" si="17"/>
        <v>1.2244897959183674</v>
      </c>
      <c r="P52" s="355">
        <f t="shared" si="18"/>
        <v>0.95238095238095233</v>
      </c>
      <c r="Q52" s="355">
        <f t="shared" si="19"/>
        <v>1.0714285714285714</v>
      </c>
      <c r="R52" s="356">
        <f t="shared" si="20"/>
        <v>1.0714285714285714</v>
      </c>
      <c r="S52" s="359">
        <f t="shared" si="21"/>
        <v>1</v>
      </c>
      <c r="T52" s="360">
        <f t="shared" si="21"/>
        <v>0.83333333333333337</v>
      </c>
      <c r="U52" s="360">
        <f t="shared" si="22"/>
        <v>0.5</v>
      </c>
      <c r="V52" s="360">
        <f t="shared" si="23"/>
        <v>0.7142857142857143</v>
      </c>
      <c r="W52" s="360">
        <f t="shared" si="24"/>
        <v>0.55555555555555558</v>
      </c>
      <c r="X52" s="360">
        <f t="shared" si="25"/>
        <v>0.625</v>
      </c>
      <c r="Y52" s="361">
        <f t="shared" si="26"/>
        <v>0.625</v>
      </c>
    </row>
    <row r="53" spans="1:25" ht="15.6" x14ac:dyDescent="0.3">
      <c r="A53" s="172" t="s">
        <v>895</v>
      </c>
      <c r="B53" s="325" t="s">
        <v>900</v>
      </c>
      <c r="C53" s="340">
        <f t="shared" ref="C53:C55" si="37">39/19</f>
        <v>2.0526315789473686</v>
      </c>
      <c r="D53" s="172">
        <f t="shared" si="36"/>
        <v>5</v>
      </c>
      <c r="E53" s="172">
        <v>5</v>
      </c>
      <c r="F53" s="172">
        <v>6</v>
      </c>
      <c r="G53" s="172">
        <v>10</v>
      </c>
      <c r="H53" s="172">
        <v>7</v>
      </c>
      <c r="I53" s="172">
        <v>9</v>
      </c>
      <c r="J53" s="172">
        <v>8</v>
      </c>
      <c r="K53" s="172">
        <v>8</v>
      </c>
      <c r="L53" s="348">
        <f t="shared" si="14"/>
        <v>2.0526315789473686</v>
      </c>
      <c r="M53" s="355">
        <f t="shared" si="15"/>
        <v>1.7105263157894739</v>
      </c>
      <c r="N53" s="355">
        <f t="shared" si="16"/>
        <v>1.0263157894736843</v>
      </c>
      <c r="O53" s="355">
        <f t="shared" si="17"/>
        <v>1.4661654135338347</v>
      </c>
      <c r="P53" s="355">
        <f t="shared" si="18"/>
        <v>1.1403508771929827</v>
      </c>
      <c r="Q53" s="355">
        <f t="shared" si="19"/>
        <v>1.2828947368421053</v>
      </c>
      <c r="R53" s="356">
        <f t="shared" si="20"/>
        <v>1.2828947368421053</v>
      </c>
      <c r="S53" s="359">
        <f t="shared" si="21"/>
        <v>1</v>
      </c>
      <c r="T53" s="360">
        <f t="shared" si="21"/>
        <v>0.83333333333333337</v>
      </c>
      <c r="U53" s="360">
        <f t="shared" si="22"/>
        <v>0.5</v>
      </c>
      <c r="V53" s="360">
        <f t="shared" si="23"/>
        <v>0.7142857142857143</v>
      </c>
      <c r="W53" s="360">
        <f t="shared" si="24"/>
        <v>0.55555555555555558</v>
      </c>
      <c r="X53" s="360">
        <f t="shared" si="25"/>
        <v>0.625</v>
      </c>
      <c r="Y53" s="361">
        <f t="shared" si="26"/>
        <v>0.625</v>
      </c>
    </row>
    <row r="54" spans="1:25" ht="15.6" x14ac:dyDescent="0.3">
      <c r="A54" s="172" t="s">
        <v>896</v>
      </c>
      <c r="B54" s="325" t="s">
        <v>900</v>
      </c>
      <c r="C54" s="340">
        <f t="shared" si="37"/>
        <v>2.0526315789473686</v>
      </c>
      <c r="D54" s="172">
        <f t="shared" si="36"/>
        <v>5</v>
      </c>
      <c r="E54" s="172">
        <v>5</v>
      </c>
      <c r="F54" s="172">
        <v>6</v>
      </c>
      <c r="G54" s="172">
        <v>10</v>
      </c>
      <c r="H54" s="172">
        <v>7</v>
      </c>
      <c r="I54" s="172">
        <v>9</v>
      </c>
      <c r="J54" s="172">
        <v>8</v>
      </c>
      <c r="K54" s="172">
        <v>8</v>
      </c>
      <c r="L54" s="348">
        <f t="shared" si="14"/>
        <v>2.0526315789473686</v>
      </c>
      <c r="M54" s="355">
        <f t="shared" si="15"/>
        <v>1.7105263157894739</v>
      </c>
      <c r="N54" s="355">
        <f t="shared" si="16"/>
        <v>1.0263157894736843</v>
      </c>
      <c r="O54" s="355">
        <f t="shared" si="17"/>
        <v>1.4661654135338347</v>
      </c>
      <c r="P54" s="355">
        <f t="shared" si="18"/>
        <v>1.1403508771929827</v>
      </c>
      <c r="Q54" s="355">
        <f t="shared" si="19"/>
        <v>1.2828947368421053</v>
      </c>
      <c r="R54" s="356">
        <f t="shared" si="20"/>
        <v>1.2828947368421053</v>
      </c>
      <c r="S54" s="359">
        <f t="shared" si="21"/>
        <v>1</v>
      </c>
      <c r="T54" s="360">
        <f t="shared" si="21"/>
        <v>0.83333333333333337</v>
      </c>
      <c r="U54" s="360">
        <f t="shared" si="22"/>
        <v>0.5</v>
      </c>
      <c r="V54" s="360">
        <f t="shared" si="23"/>
        <v>0.7142857142857143</v>
      </c>
      <c r="W54" s="360">
        <f t="shared" si="24"/>
        <v>0.55555555555555558</v>
      </c>
      <c r="X54" s="360">
        <f t="shared" si="25"/>
        <v>0.625</v>
      </c>
      <c r="Y54" s="361">
        <f t="shared" si="26"/>
        <v>0.625</v>
      </c>
    </row>
    <row r="55" spans="1:25" ht="15.6" x14ac:dyDescent="0.3">
      <c r="A55" s="172" t="s">
        <v>897</v>
      </c>
      <c r="B55" s="325" t="s">
        <v>900</v>
      </c>
      <c r="C55" s="340">
        <f t="shared" si="37"/>
        <v>2.0526315789473686</v>
      </c>
      <c r="D55" s="172">
        <f t="shared" si="36"/>
        <v>5</v>
      </c>
      <c r="E55" s="172">
        <v>5</v>
      </c>
      <c r="F55" s="172">
        <v>6</v>
      </c>
      <c r="G55" s="172">
        <v>10</v>
      </c>
      <c r="H55" s="172">
        <v>7</v>
      </c>
      <c r="I55" s="172">
        <v>9</v>
      </c>
      <c r="J55" s="172">
        <v>8</v>
      </c>
      <c r="K55" s="172">
        <v>8</v>
      </c>
      <c r="L55" s="348">
        <f t="shared" si="14"/>
        <v>2.0526315789473686</v>
      </c>
      <c r="M55" s="355">
        <f t="shared" si="15"/>
        <v>1.7105263157894739</v>
      </c>
      <c r="N55" s="355">
        <f t="shared" si="16"/>
        <v>1.0263157894736843</v>
      </c>
      <c r="O55" s="355">
        <f t="shared" si="17"/>
        <v>1.4661654135338347</v>
      </c>
      <c r="P55" s="355">
        <f t="shared" si="18"/>
        <v>1.1403508771929827</v>
      </c>
      <c r="Q55" s="355">
        <f t="shared" si="19"/>
        <v>1.2828947368421053</v>
      </c>
      <c r="R55" s="356">
        <f t="shared" si="20"/>
        <v>1.2828947368421053</v>
      </c>
      <c r="S55" s="359">
        <f t="shared" si="21"/>
        <v>1</v>
      </c>
      <c r="T55" s="360">
        <f t="shared" si="21"/>
        <v>0.83333333333333337</v>
      </c>
      <c r="U55" s="360">
        <f t="shared" si="22"/>
        <v>0.5</v>
      </c>
      <c r="V55" s="360">
        <f t="shared" si="23"/>
        <v>0.7142857142857143</v>
      </c>
      <c r="W55" s="360">
        <f t="shared" si="24"/>
        <v>0.55555555555555558</v>
      </c>
      <c r="X55" s="360">
        <f t="shared" si="25"/>
        <v>0.625</v>
      </c>
      <c r="Y55" s="361">
        <f t="shared" si="26"/>
        <v>0.625</v>
      </c>
    </row>
    <row r="56" spans="1:25" x14ac:dyDescent="0.25">
      <c r="A56" s="326" t="s">
        <v>898</v>
      </c>
      <c r="E56" s="172"/>
      <c r="F56" s="172"/>
      <c r="G56" s="172"/>
      <c r="H56" s="172"/>
      <c r="I56" s="172"/>
      <c r="J56" s="172"/>
      <c r="K56" s="172"/>
      <c r="L56" s="348"/>
      <c r="M56" s="355"/>
      <c r="N56" s="355"/>
      <c r="O56" s="355"/>
      <c r="P56" s="355"/>
      <c r="Q56" s="355"/>
      <c r="R56" s="356"/>
      <c r="S56" s="359"/>
      <c r="T56" s="360"/>
      <c r="U56" s="360"/>
      <c r="V56" s="360"/>
      <c r="W56" s="360"/>
      <c r="X56" s="360"/>
      <c r="Y56" s="361"/>
    </row>
    <row r="57" spans="1:25" ht="15.6" x14ac:dyDescent="0.3">
      <c r="A57" s="172" t="s">
        <v>899</v>
      </c>
      <c r="B57" s="325" t="s">
        <v>900</v>
      </c>
      <c r="C57" s="340">
        <f>12/7</f>
        <v>1.7142857142857142</v>
      </c>
      <c r="D57" s="172">
        <f t="shared" ref="D57:D60" si="38">MIN(E57:K57)</f>
        <v>5</v>
      </c>
      <c r="E57" s="172">
        <v>5</v>
      </c>
      <c r="F57" s="172">
        <v>6</v>
      </c>
      <c r="G57" s="172">
        <v>10</v>
      </c>
      <c r="H57" s="172">
        <v>7</v>
      </c>
      <c r="I57" s="172">
        <v>9</v>
      </c>
      <c r="J57" s="172">
        <v>8</v>
      </c>
      <c r="K57" s="172">
        <v>8</v>
      </c>
      <c r="L57" s="348">
        <f t="shared" si="14"/>
        <v>1.7142857142857142</v>
      </c>
      <c r="M57" s="355">
        <f t="shared" si="15"/>
        <v>1.4285714285714286</v>
      </c>
      <c r="N57" s="355">
        <f t="shared" si="16"/>
        <v>0.8571428571428571</v>
      </c>
      <c r="O57" s="355">
        <f t="shared" si="17"/>
        <v>1.2244897959183674</v>
      </c>
      <c r="P57" s="355">
        <f t="shared" si="18"/>
        <v>0.95238095238095233</v>
      </c>
      <c r="Q57" s="355">
        <f t="shared" si="19"/>
        <v>1.0714285714285714</v>
      </c>
      <c r="R57" s="356">
        <f t="shared" si="20"/>
        <v>1.0714285714285714</v>
      </c>
      <c r="S57" s="359">
        <f t="shared" si="21"/>
        <v>1</v>
      </c>
      <c r="T57" s="360">
        <f t="shared" si="21"/>
        <v>0.83333333333333337</v>
      </c>
      <c r="U57" s="360">
        <f t="shared" si="22"/>
        <v>0.5</v>
      </c>
      <c r="V57" s="360">
        <f t="shared" si="23"/>
        <v>0.7142857142857143</v>
      </c>
      <c r="W57" s="360">
        <f t="shared" si="24"/>
        <v>0.55555555555555558</v>
      </c>
      <c r="X57" s="360">
        <f t="shared" si="25"/>
        <v>0.625</v>
      </c>
      <c r="Y57" s="361">
        <f t="shared" si="26"/>
        <v>0.625</v>
      </c>
    </row>
    <row r="58" spans="1:25" ht="15.6" x14ac:dyDescent="0.3">
      <c r="A58" s="172" t="s">
        <v>895</v>
      </c>
      <c r="B58" s="325" t="s">
        <v>900</v>
      </c>
      <c r="C58" s="340">
        <f t="shared" ref="C58:C60" si="39">39/19</f>
        <v>2.0526315789473686</v>
      </c>
      <c r="D58" s="172">
        <f t="shared" si="38"/>
        <v>5</v>
      </c>
      <c r="E58" s="172">
        <v>5</v>
      </c>
      <c r="F58" s="172">
        <v>6</v>
      </c>
      <c r="G58" s="172">
        <v>10</v>
      </c>
      <c r="H58" s="172">
        <v>7</v>
      </c>
      <c r="I58" s="172">
        <v>9</v>
      </c>
      <c r="J58" s="172">
        <v>8</v>
      </c>
      <c r="K58" s="172">
        <v>8</v>
      </c>
      <c r="L58" s="348">
        <f t="shared" si="14"/>
        <v>2.0526315789473686</v>
      </c>
      <c r="M58" s="355">
        <f t="shared" si="15"/>
        <v>1.7105263157894739</v>
      </c>
      <c r="N58" s="355">
        <f t="shared" si="16"/>
        <v>1.0263157894736843</v>
      </c>
      <c r="O58" s="355">
        <f t="shared" si="17"/>
        <v>1.4661654135338347</v>
      </c>
      <c r="P58" s="355">
        <f t="shared" si="18"/>
        <v>1.1403508771929827</v>
      </c>
      <c r="Q58" s="355">
        <f t="shared" si="19"/>
        <v>1.2828947368421053</v>
      </c>
      <c r="R58" s="356">
        <f t="shared" si="20"/>
        <v>1.2828947368421053</v>
      </c>
      <c r="S58" s="359">
        <f t="shared" si="21"/>
        <v>1</v>
      </c>
      <c r="T58" s="360">
        <f t="shared" si="21"/>
        <v>0.83333333333333337</v>
      </c>
      <c r="U58" s="360">
        <f t="shared" si="22"/>
        <v>0.5</v>
      </c>
      <c r="V58" s="360">
        <f t="shared" si="23"/>
        <v>0.7142857142857143</v>
      </c>
      <c r="W58" s="360">
        <f t="shared" si="24"/>
        <v>0.55555555555555558</v>
      </c>
      <c r="X58" s="360">
        <f t="shared" si="25"/>
        <v>0.625</v>
      </c>
      <c r="Y58" s="361">
        <f t="shared" si="26"/>
        <v>0.625</v>
      </c>
    </row>
    <row r="59" spans="1:25" ht="15.6" x14ac:dyDescent="0.3">
      <c r="A59" s="172" t="s">
        <v>896</v>
      </c>
      <c r="B59" s="325" t="s">
        <v>900</v>
      </c>
      <c r="C59" s="340">
        <f t="shared" si="39"/>
        <v>2.0526315789473686</v>
      </c>
      <c r="D59" s="172">
        <f t="shared" si="38"/>
        <v>5</v>
      </c>
      <c r="E59" s="172">
        <v>5</v>
      </c>
      <c r="F59" s="172">
        <v>6</v>
      </c>
      <c r="G59" s="172">
        <v>10</v>
      </c>
      <c r="H59" s="172">
        <v>7</v>
      </c>
      <c r="I59" s="172">
        <v>9</v>
      </c>
      <c r="J59" s="172">
        <v>8</v>
      </c>
      <c r="K59" s="172">
        <v>8</v>
      </c>
      <c r="L59" s="348">
        <f t="shared" si="14"/>
        <v>2.0526315789473686</v>
      </c>
      <c r="M59" s="355">
        <f t="shared" si="15"/>
        <v>1.7105263157894739</v>
      </c>
      <c r="N59" s="355">
        <f t="shared" si="16"/>
        <v>1.0263157894736843</v>
      </c>
      <c r="O59" s="355">
        <f t="shared" si="17"/>
        <v>1.4661654135338347</v>
      </c>
      <c r="P59" s="355">
        <f t="shared" si="18"/>
        <v>1.1403508771929827</v>
      </c>
      <c r="Q59" s="355">
        <f t="shared" si="19"/>
        <v>1.2828947368421053</v>
      </c>
      <c r="R59" s="356">
        <f t="shared" si="20"/>
        <v>1.2828947368421053</v>
      </c>
      <c r="S59" s="359">
        <f t="shared" si="21"/>
        <v>1</v>
      </c>
      <c r="T59" s="360">
        <f t="shared" si="21"/>
        <v>0.83333333333333337</v>
      </c>
      <c r="U59" s="360">
        <f t="shared" si="22"/>
        <v>0.5</v>
      </c>
      <c r="V59" s="360">
        <f t="shared" si="23"/>
        <v>0.7142857142857143</v>
      </c>
      <c r="W59" s="360">
        <f t="shared" si="24"/>
        <v>0.55555555555555558</v>
      </c>
      <c r="X59" s="360">
        <f t="shared" si="25"/>
        <v>0.625</v>
      </c>
      <c r="Y59" s="361">
        <f t="shared" si="26"/>
        <v>0.625</v>
      </c>
    </row>
    <row r="60" spans="1:25" ht="16.2" thickBot="1" x14ac:dyDescent="0.35">
      <c r="A60" s="172" t="s">
        <v>897</v>
      </c>
      <c r="B60" s="325" t="s">
        <v>900</v>
      </c>
      <c r="C60" s="340">
        <f t="shared" si="39"/>
        <v>2.0526315789473686</v>
      </c>
      <c r="D60" s="172">
        <f t="shared" si="38"/>
        <v>5</v>
      </c>
      <c r="E60" s="172">
        <v>5</v>
      </c>
      <c r="F60" s="172">
        <v>6</v>
      </c>
      <c r="G60" s="172">
        <v>10</v>
      </c>
      <c r="H60" s="172">
        <v>7</v>
      </c>
      <c r="I60" s="172">
        <v>9</v>
      </c>
      <c r="J60" s="172">
        <v>8</v>
      </c>
      <c r="K60" s="172">
        <v>8</v>
      </c>
      <c r="L60" s="349">
        <f t="shared" si="14"/>
        <v>2.0526315789473686</v>
      </c>
      <c r="M60" s="357">
        <f t="shared" si="15"/>
        <v>1.7105263157894739</v>
      </c>
      <c r="N60" s="357">
        <f t="shared" si="16"/>
        <v>1.0263157894736843</v>
      </c>
      <c r="O60" s="357">
        <f t="shared" si="17"/>
        <v>1.4661654135338347</v>
      </c>
      <c r="P60" s="357">
        <f t="shared" si="18"/>
        <v>1.1403508771929827</v>
      </c>
      <c r="Q60" s="357">
        <f t="shared" si="19"/>
        <v>1.2828947368421053</v>
      </c>
      <c r="R60" s="358">
        <f t="shared" si="20"/>
        <v>1.2828947368421053</v>
      </c>
      <c r="S60" s="362">
        <f t="shared" si="21"/>
        <v>1</v>
      </c>
      <c r="T60" s="363">
        <f t="shared" si="21"/>
        <v>0.83333333333333337</v>
      </c>
      <c r="U60" s="363">
        <f t="shared" si="22"/>
        <v>0.5</v>
      </c>
      <c r="V60" s="363">
        <f t="shared" si="23"/>
        <v>0.7142857142857143</v>
      </c>
      <c r="W60" s="363">
        <f t="shared" si="24"/>
        <v>0.55555555555555558</v>
      </c>
      <c r="X60" s="363">
        <f t="shared" si="25"/>
        <v>0.625</v>
      </c>
      <c r="Y60" s="364">
        <f t="shared" si="26"/>
        <v>0.625</v>
      </c>
    </row>
    <row r="61" spans="1:25" ht="16.2" thickBot="1" x14ac:dyDescent="0.35">
      <c r="B61" s="325" t="s">
        <v>913</v>
      </c>
      <c r="C61">
        <f>SUM(C7:C60)</f>
        <v>100</v>
      </c>
      <c r="E61" s="172"/>
      <c r="F61" s="172"/>
      <c r="G61" s="172"/>
      <c r="H61" s="172"/>
      <c r="I61" s="172"/>
      <c r="J61" s="172"/>
      <c r="K61" s="172"/>
      <c r="L61" s="365">
        <f t="shared" ref="L61:R61" si="40">SUM(L10:L60)</f>
        <v>60.000000000000028</v>
      </c>
      <c r="M61" s="365">
        <f t="shared" si="40"/>
        <v>49.999999999999993</v>
      </c>
      <c r="N61" s="365">
        <f t="shared" si="40"/>
        <v>30.000000000000014</v>
      </c>
      <c r="O61" s="365">
        <f t="shared" si="40"/>
        <v>42.857142857142854</v>
      </c>
      <c r="P61" s="365">
        <f t="shared" si="40"/>
        <v>33.333333333333336</v>
      </c>
      <c r="Q61" s="365">
        <f t="shared" si="40"/>
        <v>37.500000000000007</v>
      </c>
      <c r="R61" s="365">
        <f t="shared" si="40"/>
        <v>37.500000000000007</v>
      </c>
    </row>
    <row r="62" spans="1:25" ht="15.6" thickBot="1" x14ac:dyDescent="0.3">
      <c r="L62" s="366">
        <f>L61/$C$61</f>
        <v>0.60000000000000031</v>
      </c>
      <c r="M62" s="366">
        <f t="shared" ref="M62:R62" si="41">M61/$C$61</f>
        <v>0.49999999999999994</v>
      </c>
      <c r="N62" s="366">
        <f t="shared" si="41"/>
        <v>0.30000000000000016</v>
      </c>
      <c r="O62" s="366">
        <f t="shared" si="41"/>
        <v>0.42857142857142855</v>
      </c>
      <c r="P62" s="366">
        <f t="shared" si="41"/>
        <v>0.33333333333333337</v>
      </c>
      <c r="Q62" s="366">
        <f t="shared" si="41"/>
        <v>0.37500000000000006</v>
      </c>
      <c r="R62" s="366">
        <f t="shared" si="41"/>
        <v>0.37500000000000006</v>
      </c>
    </row>
  </sheetData>
  <mergeCells count="3">
    <mergeCell ref="E4:K4"/>
    <mergeCell ref="L4:R4"/>
    <mergeCell ref="S4:Y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22"/>
  <sheetViews>
    <sheetView showGridLines="0" showRuler="0" showWhiteSpace="0" topLeftCell="A37" zoomScale="120" zoomScaleNormal="120" workbookViewId="0">
      <selection activeCell="B12" sqref="B12"/>
    </sheetView>
  </sheetViews>
  <sheetFormatPr defaultRowHeight="13.2" x14ac:dyDescent="0.25"/>
  <cols>
    <col min="1" max="1" width="2.81640625" style="91" customWidth="1"/>
    <col min="2" max="2" width="88.54296875" style="90" customWidth="1"/>
    <col min="3" max="3" width="28.90625" style="89" customWidth="1"/>
    <col min="4" max="4" width="2.81640625" style="89" customWidth="1"/>
    <col min="5" max="253" width="8.90625" style="89"/>
    <col min="254" max="255" width="2.81640625" style="89" customWidth="1"/>
    <col min="256" max="256" width="5" style="89" customWidth="1"/>
    <col min="257" max="257" width="82.1796875" style="89" customWidth="1"/>
    <col min="258" max="258" width="8.90625" style="89"/>
    <col min="259" max="259" width="3.54296875" style="89" customWidth="1"/>
    <col min="260" max="260" width="29" style="89" customWidth="1"/>
    <col min="261" max="509" width="8.90625" style="89"/>
    <col min="510" max="511" width="2.81640625" style="89" customWidth="1"/>
    <col min="512" max="512" width="5" style="89" customWidth="1"/>
    <col min="513" max="513" width="82.1796875" style="89" customWidth="1"/>
    <col min="514" max="514" width="8.90625" style="89"/>
    <col min="515" max="515" width="3.54296875" style="89" customWidth="1"/>
    <col min="516" max="516" width="29" style="89" customWidth="1"/>
    <col min="517" max="765" width="8.90625" style="89"/>
    <col min="766" max="767" width="2.81640625" style="89" customWidth="1"/>
    <col min="768" max="768" width="5" style="89" customWidth="1"/>
    <col min="769" max="769" width="82.1796875" style="89" customWidth="1"/>
    <col min="770" max="770" width="8.90625" style="89"/>
    <col min="771" max="771" width="3.54296875" style="89" customWidth="1"/>
    <col min="772" max="772" width="29" style="89" customWidth="1"/>
    <col min="773" max="1021" width="8.90625" style="89"/>
    <col min="1022" max="1023" width="2.81640625" style="89" customWidth="1"/>
    <col min="1024" max="1024" width="5" style="89" customWidth="1"/>
    <col min="1025" max="1025" width="82.1796875" style="89" customWidth="1"/>
    <col min="1026" max="1026" width="8.90625" style="89"/>
    <col min="1027" max="1027" width="3.54296875" style="89" customWidth="1"/>
    <col min="1028" max="1028" width="29" style="89" customWidth="1"/>
    <col min="1029" max="1277" width="8.90625" style="89"/>
    <col min="1278" max="1279" width="2.81640625" style="89" customWidth="1"/>
    <col min="1280" max="1280" width="5" style="89" customWidth="1"/>
    <col min="1281" max="1281" width="82.1796875" style="89" customWidth="1"/>
    <col min="1282" max="1282" width="8.90625" style="89"/>
    <col min="1283" max="1283" width="3.54296875" style="89" customWidth="1"/>
    <col min="1284" max="1284" width="29" style="89" customWidth="1"/>
    <col min="1285" max="1533" width="8.90625" style="89"/>
    <col min="1534" max="1535" width="2.81640625" style="89" customWidth="1"/>
    <col min="1536" max="1536" width="5" style="89" customWidth="1"/>
    <col min="1537" max="1537" width="82.1796875" style="89" customWidth="1"/>
    <col min="1538" max="1538" width="8.90625" style="89"/>
    <col min="1539" max="1539" width="3.54296875" style="89" customWidth="1"/>
    <col min="1540" max="1540" width="29" style="89" customWidth="1"/>
    <col min="1541" max="1789" width="8.90625" style="89"/>
    <col min="1790" max="1791" width="2.81640625" style="89" customWidth="1"/>
    <col min="1792" max="1792" width="5" style="89" customWidth="1"/>
    <col min="1793" max="1793" width="82.1796875" style="89" customWidth="1"/>
    <col min="1794" max="1794" width="8.90625" style="89"/>
    <col min="1795" max="1795" width="3.54296875" style="89" customWidth="1"/>
    <col min="1796" max="1796" width="29" style="89" customWidth="1"/>
    <col min="1797" max="2045" width="8.90625" style="89"/>
    <col min="2046" max="2047" width="2.81640625" style="89" customWidth="1"/>
    <col min="2048" max="2048" width="5" style="89" customWidth="1"/>
    <col min="2049" max="2049" width="82.1796875" style="89" customWidth="1"/>
    <col min="2050" max="2050" width="8.90625" style="89"/>
    <col min="2051" max="2051" width="3.54296875" style="89" customWidth="1"/>
    <col min="2052" max="2052" width="29" style="89" customWidth="1"/>
    <col min="2053" max="2301" width="8.90625" style="89"/>
    <col min="2302" max="2303" width="2.81640625" style="89" customWidth="1"/>
    <col min="2304" max="2304" width="5" style="89" customWidth="1"/>
    <col min="2305" max="2305" width="82.1796875" style="89" customWidth="1"/>
    <col min="2306" max="2306" width="8.90625" style="89"/>
    <col min="2307" max="2307" width="3.54296875" style="89" customWidth="1"/>
    <col min="2308" max="2308" width="29" style="89" customWidth="1"/>
    <col min="2309" max="2557" width="8.90625" style="89"/>
    <col min="2558" max="2559" width="2.81640625" style="89" customWidth="1"/>
    <col min="2560" max="2560" width="5" style="89" customWidth="1"/>
    <col min="2561" max="2561" width="82.1796875" style="89" customWidth="1"/>
    <col min="2562" max="2562" width="8.90625" style="89"/>
    <col min="2563" max="2563" width="3.54296875" style="89" customWidth="1"/>
    <col min="2564" max="2564" width="29" style="89" customWidth="1"/>
    <col min="2565" max="2813" width="8.90625" style="89"/>
    <col min="2814" max="2815" width="2.81640625" style="89" customWidth="1"/>
    <col min="2816" max="2816" width="5" style="89" customWidth="1"/>
    <col min="2817" max="2817" width="82.1796875" style="89" customWidth="1"/>
    <col min="2818" max="2818" width="8.90625" style="89"/>
    <col min="2819" max="2819" width="3.54296875" style="89" customWidth="1"/>
    <col min="2820" max="2820" width="29" style="89" customWidth="1"/>
    <col min="2821" max="3069" width="8.90625" style="89"/>
    <col min="3070" max="3071" width="2.81640625" style="89" customWidth="1"/>
    <col min="3072" max="3072" width="5" style="89" customWidth="1"/>
    <col min="3073" max="3073" width="82.1796875" style="89" customWidth="1"/>
    <col min="3074" max="3074" width="8.90625" style="89"/>
    <col min="3075" max="3075" width="3.54296875" style="89" customWidth="1"/>
    <col min="3076" max="3076" width="29" style="89" customWidth="1"/>
    <col min="3077" max="3325" width="8.90625" style="89"/>
    <col min="3326" max="3327" width="2.81640625" style="89" customWidth="1"/>
    <col min="3328" max="3328" width="5" style="89" customWidth="1"/>
    <col min="3329" max="3329" width="82.1796875" style="89" customWidth="1"/>
    <col min="3330" max="3330" width="8.90625" style="89"/>
    <col min="3331" max="3331" width="3.54296875" style="89" customWidth="1"/>
    <col min="3332" max="3332" width="29" style="89" customWidth="1"/>
    <col min="3333" max="3581" width="8.90625" style="89"/>
    <col min="3582" max="3583" width="2.81640625" style="89" customWidth="1"/>
    <col min="3584" max="3584" width="5" style="89" customWidth="1"/>
    <col min="3585" max="3585" width="82.1796875" style="89" customWidth="1"/>
    <col min="3586" max="3586" width="8.90625" style="89"/>
    <col min="3587" max="3587" width="3.54296875" style="89" customWidth="1"/>
    <col min="3588" max="3588" width="29" style="89" customWidth="1"/>
    <col min="3589" max="3837" width="8.90625" style="89"/>
    <col min="3838" max="3839" width="2.81640625" style="89" customWidth="1"/>
    <col min="3840" max="3840" width="5" style="89" customWidth="1"/>
    <col min="3841" max="3841" width="82.1796875" style="89" customWidth="1"/>
    <col min="3842" max="3842" width="8.90625" style="89"/>
    <col min="3843" max="3843" width="3.54296875" style="89" customWidth="1"/>
    <col min="3844" max="3844" width="29" style="89" customWidth="1"/>
    <col min="3845" max="4093" width="8.90625" style="89"/>
    <col min="4094" max="4095" width="2.81640625" style="89" customWidth="1"/>
    <col min="4096" max="4096" width="5" style="89" customWidth="1"/>
    <col min="4097" max="4097" width="82.1796875" style="89" customWidth="1"/>
    <col min="4098" max="4098" width="8.90625" style="89"/>
    <col min="4099" max="4099" width="3.54296875" style="89" customWidth="1"/>
    <col min="4100" max="4100" width="29" style="89" customWidth="1"/>
    <col min="4101" max="4349" width="8.90625" style="89"/>
    <col min="4350" max="4351" width="2.81640625" style="89" customWidth="1"/>
    <col min="4352" max="4352" width="5" style="89" customWidth="1"/>
    <col min="4353" max="4353" width="82.1796875" style="89" customWidth="1"/>
    <col min="4354" max="4354" width="8.90625" style="89"/>
    <col min="4355" max="4355" width="3.54296875" style="89" customWidth="1"/>
    <col min="4356" max="4356" width="29" style="89" customWidth="1"/>
    <col min="4357" max="4605" width="8.90625" style="89"/>
    <col min="4606" max="4607" width="2.81640625" style="89" customWidth="1"/>
    <col min="4608" max="4608" width="5" style="89" customWidth="1"/>
    <col min="4609" max="4609" width="82.1796875" style="89" customWidth="1"/>
    <col min="4610" max="4610" width="8.90625" style="89"/>
    <col min="4611" max="4611" width="3.54296875" style="89" customWidth="1"/>
    <col min="4612" max="4612" width="29" style="89" customWidth="1"/>
    <col min="4613" max="4861" width="8.90625" style="89"/>
    <col min="4862" max="4863" width="2.81640625" style="89" customWidth="1"/>
    <col min="4864" max="4864" width="5" style="89" customWidth="1"/>
    <col min="4865" max="4865" width="82.1796875" style="89" customWidth="1"/>
    <col min="4866" max="4866" width="8.90625" style="89"/>
    <col min="4867" max="4867" width="3.54296875" style="89" customWidth="1"/>
    <col min="4868" max="4868" width="29" style="89" customWidth="1"/>
    <col min="4869" max="5117" width="8.90625" style="89"/>
    <col min="5118" max="5119" width="2.81640625" style="89" customWidth="1"/>
    <col min="5120" max="5120" width="5" style="89" customWidth="1"/>
    <col min="5121" max="5121" width="82.1796875" style="89" customWidth="1"/>
    <col min="5122" max="5122" width="8.90625" style="89"/>
    <col min="5123" max="5123" width="3.54296875" style="89" customWidth="1"/>
    <col min="5124" max="5124" width="29" style="89" customWidth="1"/>
    <col min="5125" max="5373" width="8.90625" style="89"/>
    <col min="5374" max="5375" width="2.81640625" style="89" customWidth="1"/>
    <col min="5376" max="5376" width="5" style="89" customWidth="1"/>
    <col min="5377" max="5377" width="82.1796875" style="89" customWidth="1"/>
    <col min="5378" max="5378" width="8.90625" style="89"/>
    <col min="5379" max="5379" width="3.54296875" style="89" customWidth="1"/>
    <col min="5380" max="5380" width="29" style="89" customWidth="1"/>
    <col min="5381" max="5629" width="8.90625" style="89"/>
    <col min="5630" max="5631" width="2.81640625" style="89" customWidth="1"/>
    <col min="5632" max="5632" width="5" style="89" customWidth="1"/>
    <col min="5633" max="5633" width="82.1796875" style="89" customWidth="1"/>
    <col min="5634" max="5634" width="8.90625" style="89"/>
    <col min="5635" max="5635" width="3.54296875" style="89" customWidth="1"/>
    <col min="5636" max="5636" width="29" style="89" customWidth="1"/>
    <col min="5637" max="5885" width="8.90625" style="89"/>
    <col min="5886" max="5887" width="2.81640625" style="89" customWidth="1"/>
    <col min="5888" max="5888" width="5" style="89" customWidth="1"/>
    <col min="5889" max="5889" width="82.1796875" style="89" customWidth="1"/>
    <col min="5890" max="5890" width="8.90625" style="89"/>
    <col min="5891" max="5891" width="3.54296875" style="89" customWidth="1"/>
    <col min="5892" max="5892" width="29" style="89" customWidth="1"/>
    <col min="5893" max="6141" width="8.90625" style="89"/>
    <col min="6142" max="6143" width="2.81640625" style="89" customWidth="1"/>
    <col min="6144" max="6144" width="5" style="89" customWidth="1"/>
    <col min="6145" max="6145" width="82.1796875" style="89" customWidth="1"/>
    <col min="6146" max="6146" width="8.90625" style="89"/>
    <col min="6147" max="6147" width="3.54296875" style="89" customWidth="1"/>
    <col min="6148" max="6148" width="29" style="89" customWidth="1"/>
    <col min="6149" max="6397" width="8.90625" style="89"/>
    <col min="6398" max="6399" width="2.81640625" style="89" customWidth="1"/>
    <col min="6400" max="6400" width="5" style="89" customWidth="1"/>
    <col min="6401" max="6401" width="82.1796875" style="89" customWidth="1"/>
    <col min="6402" max="6402" width="8.90625" style="89"/>
    <col min="6403" max="6403" width="3.54296875" style="89" customWidth="1"/>
    <col min="6404" max="6404" width="29" style="89" customWidth="1"/>
    <col min="6405" max="6653" width="8.90625" style="89"/>
    <col min="6654" max="6655" width="2.81640625" style="89" customWidth="1"/>
    <col min="6656" max="6656" width="5" style="89" customWidth="1"/>
    <col min="6657" max="6657" width="82.1796875" style="89" customWidth="1"/>
    <col min="6658" max="6658" width="8.90625" style="89"/>
    <col min="6659" max="6659" width="3.54296875" style="89" customWidth="1"/>
    <col min="6660" max="6660" width="29" style="89" customWidth="1"/>
    <col min="6661" max="6909" width="8.90625" style="89"/>
    <col min="6910" max="6911" width="2.81640625" style="89" customWidth="1"/>
    <col min="6912" max="6912" width="5" style="89" customWidth="1"/>
    <col min="6913" max="6913" width="82.1796875" style="89" customWidth="1"/>
    <col min="6914" max="6914" width="8.90625" style="89"/>
    <col min="6915" max="6915" width="3.54296875" style="89" customWidth="1"/>
    <col min="6916" max="6916" width="29" style="89" customWidth="1"/>
    <col min="6917" max="7165" width="8.90625" style="89"/>
    <col min="7166" max="7167" width="2.81640625" style="89" customWidth="1"/>
    <col min="7168" max="7168" width="5" style="89" customWidth="1"/>
    <col min="7169" max="7169" width="82.1796875" style="89" customWidth="1"/>
    <col min="7170" max="7170" width="8.90625" style="89"/>
    <col min="7171" max="7171" width="3.54296875" style="89" customWidth="1"/>
    <col min="7172" max="7172" width="29" style="89" customWidth="1"/>
    <col min="7173" max="7421" width="8.90625" style="89"/>
    <col min="7422" max="7423" width="2.81640625" style="89" customWidth="1"/>
    <col min="7424" max="7424" width="5" style="89" customWidth="1"/>
    <col min="7425" max="7425" width="82.1796875" style="89" customWidth="1"/>
    <col min="7426" max="7426" width="8.90625" style="89"/>
    <col min="7427" max="7427" width="3.54296875" style="89" customWidth="1"/>
    <col min="7428" max="7428" width="29" style="89" customWidth="1"/>
    <col min="7429" max="7677" width="8.90625" style="89"/>
    <col min="7678" max="7679" width="2.81640625" style="89" customWidth="1"/>
    <col min="7680" max="7680" width="5" style="89" customWidth="1"/>
    <col min="7681" max="7681" width="82.1796875" style="89" customWidth="1"/>
    <col min="7682" max="7682" width="8.90625" style="89"/>
    <col min="7683" max="7683" width="3.54296875" style="89" customWidth="1"/>
    <col min="7684" max="7684" width="29" style="89" customWidth="1"/>
    <col min="7685" max="7933" width="8.90625" style="89"/>
    <col min="7934" max="7935" width="2.81640625" style="89" customWidth="1"/>
    <col min="7936" max="7936" width="5" style="89" customWidth="1"/>
    <col min="7937" max="7937" width="82.1796875" style="89" customWidth="1"/>
    <col min="7938" max="7938" width="8.90625" style="89"/>
    <col min="7939" max="7939" width="3.54296875" style="89" customWidth="1"/>
    <col min="7940" max="7940" width="29" style="89" customWidth="1"/>
    <col min="7941" max="8189" width="8.90625" style="89"/>
    <col min="8190" max="8191" width="2.81640625" style="89" customWidth="1"/>
    <col min="8192" max="8192" width="5" style="89" customWidth="1"/>
    <col min="8193" max="8193" width="82.1796875" style="89" customWidth="1"/>
    <col min="8194" max="8194" width="8.90625" style="89"/>
    <col min="8195" max="8195" width="3.54296875" style="89" customWidth="1"/>
    <col min="8196" max="8196" width="29" style="89" customWidth="1"/>
    <col min="8197" max="8445" width="8.90625" style="89"/>
    <col min="8446" max="8447" width="2.81640625" style="89" customWidth="1"/>
    <col min="8448" max="8448" width="5" style="89" customWidth="1"/>
    <col min="8449" max="8449" width="82.1796875" style="89" customWidth="1"/>
    <col min="8450" max="8450" width="8.90625" style="89"/>
    <col min="8451" max="8451" width="3.54296875" style="89" customWidth="1"/>
    <col min="8452" max="8452" width="29" style="89" customWidth="1"/>
    <col min="8453" max="8701" width="8.90625" style="89"/>
    <col min="8702" max="8703" width="2.81640625" style="89" customWidth="1"/>
    <col min="8704" max="8704" width="5" style="89" customWidth="1"/>
    <col min="8705" max="8705" width="82.1796875" style="89" customWidth="1"/>
    <col min="8706" max="8706" width="8.90625" style="89"/>
    <col min="8707" max="8707" width="3.54296875" style="89" customWidth="1"/>
    <col min="8708" max="8708" width="29" style="89" customWidth="1"/>
    <col min="8709" max="8957" width="8.90625" style="89"/>
    <col min="8958" max="8959" width="2.81640625" style="89" customWidth="1"/>
    <col min="8960" max="8960" width="5" style="89" customWidth="1"/>
    <col min="8961" max="8961" width="82.1796875" style="89" customWidth="1"/>
    <col min="8962" max="8962" width="8.90625" style="89"/>
    <col min="8963" max="8963" width="3.54296875" style="89" customWidth="1"/>
    <col min="8964" max="8964" width="29" style="89" customWidth="1"/>
    <col min="8965" max="9213" width="8.90625" style="89"/>
    <col min="9214" max="9215" width="2.81640625" style="89" customWidth="1"/>
    <col min="9216" max="9216" width="5" style="89" customWidth="1"/>
    <col min="9217" max="9217" width="82.1796875" style="89" customWidth="1"/>
    <col min="9218" max="9218" width="8.90625" style="89"/>
    <col min="9219" max="9219" width="3.54296875" style="89" customWidth="1"/>
    <col min="9220" max="9220" width="29" style="89" customWidth="1"/>
    <col min="9221" max="9469" width="8.90625" style="89"/>
    <col min="9470" max="9471" width="2.81640625" style="89" customWidth="1"/>
    <col min="9472" max="9472" width="5" style="89" customWidth="1"/>
    <col min="9473" max="9473" width="82.1796875" style="89" customWidth="1"/>
    <col min="9474" max="9474" width="8.90625" style="89"/>
    <col min="9475" max="9475" width="3.54296875" style="89" customWidth="1"/>
    <col min="9476" max="9476" width="29" style="89" customWidth="1"/>
    <col min="9477" max="9725" width="8.90625" style="89"/>
    <col min="9726" max="9727" width="2.81640625" style="89" customWidth="1"/>
    <col min="9728" max="9728" width="5" style="89" customWidth="1"/>
    <col min="9729" max="9729" width="82.1796875" style="89" customWidth="1"/>
    <col min="9730" max="9730" width="8.90625" style="89"/>
    <col min="9731" max="9731" width="3.54296875" style="89" customWidth="1"/>
    <col min="9732" max="9732" width="29" style="89" customWidth="1"/>
    <col min="9733" max="9981" width="8.90625" style="89"/>
    <col min="9982" max="9983" width="2.81640625" style="89" customWidth="1"/>
    <col min="9984" max="9984" width="5" style="89" customWidth="1"/>
    <col min="9985" max="9985" width="82.1796875" style="89" customWidth="1"/>
    <col min="9986" max="9986" width="8.90625" style="89"/>
    <col min="9987" max="9987" width="3.54296875" style="89" customWidth="1"/>
    <col min="9988" max="9988" width="29" style="89" customWidth="1"/>
    <col min="9989" max="10237" width="8.90625" style="89"/>
    <col min="10238" max="10239" width="2.81640625" style="89" customWidth="1"/>
    <col min="10240" max="10240" width="5" style="89" customWidth="1"/>
    <col min="10241" max="10241" width="82.1796875" style="89" customWidth="1"/>
    <col min="10242" max="10242" width="8.90625" style="89"/>
    <col min="10243" max="10243" width="3.54296875" style="89" customWidth="1"/>
    <col min="10244" max="10244" width="29" style="89" customWidth="1"/>
    <col min="10245" max="10493" width="8.90625" style="89"/>
    <col min="10494" max="10495" width="2.81640625" style="89" customWidth="1"/>
    <col min="10496" max="10496" width="5" style="89" customWidth="1"/>
    <col min="10497" max="10497" width="82.1796875" style="89" customWidth="1"/>
    <col min="10498" max="10498" width="8.90625" style="89"/>
    <col min="10499" max="10499" width="3.54296875" style="89" customWidth="1"/>
    <col min="10500" max="10500" width="29" style="89" customWidth="1"/>
    <col min="10501" max="10749" width="8.90625" style="89"/>
    <col min="10750" max="10751" width="2.81640625" style="89" customWidth="1"/>
    <col min="10752" max="10752" width="5" style="89" customWidth="1"/>
    <col min="10753" max="10753" width="82.1796875" style="89" customWidth="1"/>
    <col min="10754" max="10754" width="8.90625" style="89"/>
    <col min="10755" max="10755" width="3.54296875" style="89" customWidth="1"/>
    <col min="10756" max="10756" width="29" style="89" customWidth="1"/>
    <col min="10757" max="11005" width="8.90625" style="89"/>
    <col min="11006" max="11007" width="2.81640625" style="89" customWidth="1"/>
    <col min="11008" max="11008" width="5" style="89" customWidth="1"/>
    <col min="11009" max="11009" width="82.1796875" style="89" customWidth="1"/>
    <col min="11010" max="11010" width="8.90625" style="89"/>
    <col min="11011" max="11011" width="3.54296875" style="89" customWidth="1"/>
    <col min="11012" max="11012" width="29" style="89" customWidth="1"/>
    <col min="11013" max="11261" width="8.90625" style="89"/>
    <col min="11262" max="11263" width="2.81640625" style="89" customWidth="1"/>
    <col min="11264" max="11264" width="5" style="89" customWidth="1"/>
    <col min="11265" max="11265" width="82.1796875" style="89" customWidth="1"/>
    <col min="11266" max="11266" width="8.90625" style="89"/>
    <col min="11267" max="11267" width="3.54296875" style="89" customWidth="1"/>
    <col min="11268" max="11268" width="29" style="89" customWidth="1"/>
    <col min="11269" max="11517" width="8.90625" style="89"/>
    <col min="11518" max="11519" width="2.81640625" style="89" customWidth="1"/>
    <col min="11520" max="11520" width="5" style="89" customWidth="1"/>
    <col min="11521" max="11521" width="82.1796875" style="89" customWidth="1"/>
    <col min="11522" max="11522" width="8.90625" style="89"/>
    <col min="11523" max="11523" width="3.54296875" style="89" customWidth="1"/>
    <col min="11524" max="11524" width="29" style="89" customWidth="1"/>
    <col min="11525" max="11773" width="8.90625" style="89"/>
    <col min="11774" max="11775" width="2.81640625" style="89" customWidth="1"/>
    <col min="11776" max="11776" width="5" style="89" customWidth="1"/>
    <col min="11777" max="11777" width="82.1796875" style="89" customWidth="1"/>
    <col min="11778" max="11778" width="8.90625" style="89"/>
    <col min="11779" max="11779" width="3.54296875" style="89" customWidth="1"/>
    <col min="11780" max="11780" width="29" style="89" customWidth="1"/>
    <col min="11781" max="12029" width="8.90625" style="89"/>
    <col min="12030" max="12031" width="2.81640625" style="89" customWidth="1"/>
    <col min="12032" max="12032" width="5" style="89" customWidth="1"/>
    <col min="12033" max="12033" width="82.1796875" style="89" customWidth="1"/>
    <col min="12034" max="12034" width="8.90625" style="89"/>
    <col min="12035" max="12035" width="3.54296875" style="89" customWidth="1"/>
    <col min="12036" max="12036" width="29" style="89" customWidth="1"/>
    <col min="12037" max="12285" width="8.90625" style="89"/>
    <col min="12286" max="12287" width="2.81640625" style="89" customWidth="1"/>
    <col min="12288" max="12288" width="5" style="89" customWidth="1"/>
    <col min="12289" max="12289" width="82.1796875" style="89" customWidth="1"/>
    <col min="12290" max="12290" width="8.90625" style="89"/>
    <col min="12291" max="12291" width="3.54296875" style="89" customWidth="1"/>
    <col min="12292" max="12292" width="29" style="89" customWidth="1"/>
    <col min="12293" max="12541" width="8.90625" style="89"/>
    <col min="12542" max="12543" width="2.81640625" style="89" customWidth="1"/>
    <col min="12544" max="12544" width="5" style="89" customWidth="1"/>
    <col min="12545" max="12545" width="82.1796875" style="89" customWidth="1"/>
    <col min="12546" max="12546" width="8.90625" style="89"/>
    <col min="12547" max="12547" width="3.54296875" style="89" customWidth="1"/>
    <col min="12548" max="12548" width="29" style="89" customWidth="1"/>
    <col min="12549" max="12797" width="8.90625" style="89"/>
    <col min="12798" max="12799" width="2.81640625" style="89" customWidth="1"/>
    <col min="12800" max="12800" width="5" style="89" customWidth="1"/>
    <col min="12801" max="12801" width="82.1796875" style="89" customWidth="1"/>
    <col min="12802" max="12802" width="8.90625" style="89"/>
    <col min="12803" max="12803" width="3.54296875" style="89" customWidth="1"/>
    <col min="12804" max="12804" width="29" style="89" customWidth="1"/>
    <col min="12805" max="13053" width="8.90625" style="89"/>
    <col min="13054" max="13055" width="2.81640625" style="89" customWidth="1"/>
    <col min="13056" max="13056" width="5" style="89" customWidth="1"/>
    <col min="13057" max="13057" width="82.1796875" style="89" customWidth="1"/>
    <col min="13058" max="13058" width="8.90625" style="89"/>
    <col min="13059" max="13059" width="3.54296875" style="89" customWidth="1"/>
    <col min="13060" max="13060" width="29" style="89" customWidth="1"/>
    <col min="13061" max="13309" width="8.90625" style="89"/>
    <col min="13310" max="13311" width="2.81640625" style="89" customWidth="1"/>
    <col min="13312" max="13312" width="5" style="89" customWidth="1"/>
    <col min="13313" max="13313" width="82.1796875" style="89" customWidth="1"/>
    <col min="13314" max="13314" width="8.90625" style="89"/>
    <col min="13315" max="13315" width="3.54296875" style="89" customWidth="1"/>
    <col min="13316" max="13316" width="29" style="89" customWidth="1"/>
    <col min="13317" max="13565" width="8.90625" style="89"/>
    <col min="13566" max="13567" width="2.81640625" style="89" customWidth="1"/>
    <col min="13568" max="13568" width="5" style="89" customWidth="1"/>
    <col min="13569" max="13569" width="82.1796875" style="89" customWidth="1"/>
    <col min="13570" max="13570" width="8.90625" style="89"/>
    <col min="13571" max="13571" width="3.54296875" style="89" customWidth="1"/>
    <col min="13572" max="13572" width="29" style="89" customWidth="1"/>
    <col min="13573" max="13821" width="8.90625" style="89"/>
    <col min="13822" max="13823" width="2.81640625" style="89" customWidth="1"/>
    <col min="13824" max="13824" width="5" style="89" customWidth="1"/>
    <col min="13825" max="13825" width="82.1796875" style="89" customWidth="1"/>
    <col min="13826" max="13826" width="8.90625" style="89"/>
    <col min="13827" max="13827" width="3.54296875" style="89" customWidth="1"/>
    <col min="13828" max="13828" width="29" style="89" customWidth="1"/>
    <col min="13829" max="14077" width="8.90625" style="89"/>
    <col min="14078" max="14079" width="2.81640625" style="89" customWidth="1"/>
    <col min="14080" max="14080" width="5" style="89" customWidth="1"/>
    <col min="14081" max="14081" width="82.1796875" style="89" customWidth="1"/>
    <col min="14082" max="14082" width="8.90625" style="89"/>
    <col min="14083" max="14083" width="3.54296875" style="89" customWidth="1"/>
    <col min="14084" max="14084" width="29" style="89" customWidth="1"/>
    <col min="14085" max="14333" width="8.90625" style="89"/>
    <col min="14334" max="14335" width="2.81640625" style="89" customWidth="1"/>
    <col min="14336" max="14336" width="5" style="89" customWidth="1"/>
    <col min="14337" max="14337" width="82.1796875" style="89" customWidth="1"/>
    <col min="14338" max="14338" width="8.90625" style="89"/>
    <col min="14339" max="14339" width="3.54296875" style="89" customWidth="1"/>
    <col min="14340" max="14340" width="29" style="89" customWidth="1"/>
    <col min="14341" max="14589" width="8.90625" style="89"/>
    <col min="14590" max="14591" width="2.81640625" style="89" customWidth="1"/>
    <col min="14592" max="14592" width="5" style="89" customWidth="1"/>
    <col min="14593" max="14593" width="82.1796875" style="89" customWidth="1"/>
    <col min="14594" max="14594" width="8.90625" style="89"/>
    <col min="14595" max="14595" width="3.54296875" style="89" customWidth="1"/>
    <col min="14596" max="14596" width="29" style="89" customWidth="1"/>
    <col min="14597" max="14845" width="8.90625" style="89"/>
    <col min="14846" max="14847" width="2.81640625" style="89" customWidth="1"/>
    <col min="14848" max="14848" width="5" style="89" customWidth="1"/>
    <col min="14849" max="14849" width="82.1796875" style="89" customWidth="1"/>
    <col min="14850" max="14850" width="8.90625" style="89"/>
    <col min="14851" max="14851" width="3.54296875" style="89" customWidth="1"/>
    <col min="14852" max="14852" width="29" style="89" customWidth="1"/>
    <col min="14853" max="15101" width="8.90625" style="89"/>
    <col min="15102" max="15103" width="2.81640625" style="89" customWidth="1"/>
    <col min="15104" max="15104" width="5" style="89" customWidth="1"/>
    <col min="15105" max="15105" width="82.1796875" style="89" customWidth="1"/>
    <col min="15106" max="15106" width="8.90625" style="89"/>
    <col min="15107" max="15107" width="3.54296875" style="89" customWidth="1"/>
    <col min="15108" max="15108" width="29" style="89" customWidth="1"/>
    <col min="15109" max="15357" width="8.90625" style="89"/>
    <col min="15358" max="15359" width="2.81640625" style="89" customWidth="1"/>
    <col min="15360" max="15360" width="5" style="89" customWidth="1"/>
    <col min="15361" max="15361" width="82.1796875" style="89" customWidth="1"/>
    <col min="15362" max="15362" width="8.90625" style="89"/>
    <col min="15363" max="15363" width="3.54296875" style="89" customWidth="1"/>
    <col min="15364" max="15364" width="29" style="89" customWidth="1"/>
    <col min="15365" max="15613" width="8.90625" style="89"/>
    <col min="15614" max="15615" width="2.81640625" style="89" customWidth="1"/>
    <col min="15616" max="15616" width="5" style="89" customWidth="1"/>
    <col min="15617" max="15617" width="82.1796875" style="89" customWidth="1"/>
    <col min="15618" max="15618" width="8.90625" style="89"/>
    <col min="15619" max="15619" width="3.54296875" style="89" customWidth="1"/>
    <col min="15620" max="15620" width="29" style="89" customWidth="1"/>
    <col min="15621" max="15869" width="8.90625" style="89"/>
    <col min="15870" max="15871" width="2.81640625" style="89" customWidth="1"/>
    <col min="15872" max="15872" width="5" style="89" customWidth="1"/>
    <col min="15873" max="15873" width="82.1796875" style="89" customWidth="1"/>
    <col min="15874" max="15874" width="8.90625" style="89"/>
    <col min="15875" max="15875" width="3.54296875" style="89" customWidth="1"/>
    <col min="15876" max="15876" width="29" style="89" customWidth="1"/>
    <col min="15877" max="16125" width="8.90625" style="89"/>
    <col min="16126" max="16127" width="2.81640625" style="89" customWidth="1"/>
    <col min="16128" max="16128" width="5" style="89" customWidth="1"/>
    <col min="16129" max="16129" width="82.1796875" style="89" customWidth="1"/>
    <col min="16130" max="16130" width="8.90625" style="89"/>
    <col min="16131" max="16131" width="3.54296875" style="89" customWidth="1"/>
    <col min="16132" max="16132" width="29" style="89" customWidth="1"/>
    <col min="16133" max="16383" width="8.90625" style="89"/>
    <col min="16384" max="16384" width="8.90625" style="89" customWidth="1"/>
  </cols>
  <sheetData>
    <row r="1" spans="1:7" ht="15" x14ac:dyDescent="0.25">
      <c r="A1" s="312" t="s">
        <v>550</v>
      </c>
      <c r="B1" s="312"/>
      <c r="C1" s="148"/>
      <c r="D1" s="149"/>
      <c r="E1" s="150"/>
      <c r="F1" s="143"/>
      <c r="G1" s="143"/>
    </row>
    <row r="2" spans="1:7" ht="15.6" x14ac:dyDescent="0.3">
      <c r="A2" s="172"/>
      <c r="B2" s="267" t="s">
        <v>437</v>
      </c>
      <c r="C2" s="267"/>
      <c r="D2" s="151"/>
      <c r="E2" s="151"/>
      <c r="F2" s="143"/>
      <c r="G2" s="143"/>
    </row>
    <row r="3" spans="1:7" ht="15.6" x14ac:dyDescent="0.25">
      <c r="A3" s="152"/>
      <c r="B3" s="152"/>
      <c r="C3" s="143"/>
      <c r="D3" s="143"/>
      <c r="E3" s="143"/>
      <c r="F3" s="143"/>
      <c r="G3" s="143"/>
    </row>
    <row r="4" spans="1:7" ht="15.6" x14ac:dyDescent="0.3">
      <c r="A4" s="172"/>
      <c r="B4" s="147"/>
      <c r="C4" s="158"/>
      <c r="D4" s="143"/>
      <c r="E4" s="143"/>
      <c r="F4" s="143"/>
      <c r="G4" s="143"/>
    </row>
    <row r="5" spans="1:7" ht="92.4" customHeight="1" thickBot="1" x14ac:dyDescent="0.3">
      <c r="A5" s="172"/>
      <c r="B5" s="283" t="s">
        <v>439</v>
      </c>
      <c r="C5" s="282"/>
      <c r="D5" s="143"/>
      <c r="E5" s="143"/>
      <c r="F5" s="143"/>
      <c r="G5" s="143"/>
    </row>
    <row r="6" spans="1:7" ht="18" thickBot="1" x14ac:dyDescent="0.35">
      <c r="A6" s="146"/>
      <c r="B6" s="271" t="s">
        <v>374</v>
      </c>
      <c r="C6" s="281"/>
      <c r="D6" s="145"/>
      <c r="E6" s="145"/>
      <c r="F6" s="145"/>
      <c r="G6" s="144"/>
    </row>
    <row r="7" spans="1:7" x14ac:dyDescent="0.25">
      <c r="A7" s="146"/>
      <c r="B7" s="272"/>
      <c r="C7" s="145"/>
      <c r="D7" s="145"/>
      <c r="E7" s="145"/>
      <c r="F7" s="145"/>
      <c r="G7" s="144"/>
    </row>
    <row r="8" spans="1:7" s="92" customFormat="1" ht="41.4" customHeight="1" x14ac:dyDescent="0.25">
      <c r="A8" s="146"/>
      <c r="B8" s="273" t="s">
        <v>810</v>
      </c>
      <c r="C8" s="153"/>
      <c r="D8" s="145"/>
      <c r="E8" s="145"/>
      <c r="F8" s="145"/>
      <c r="G8" s="144"/>
    </row>
    <row r="9" spans="1:7" s="92" customFormat="1" x14ac:dyDescent="0.25">
      <c r="A9" s="146"/>
      <c r="B9" s="272"/>
      <c r="C9" s="154"/>
      <c r="D9" s="154"/>
      <c r="E9" s="154"/>
      <c r="F9" s="154"/>
      <c r="G9" s="144"/>
    </row>
    <row r="10" spans="1:7" s="92" customFormat="1" ht="132.6" customHeight="1" thickBot="1" x14ac:dyDescent="0.3">
      <c r="A10" s="146"/>
      <c r="B10" s="274" t="s">
        <v>801</v>
      </c>
      <c r="C10" s="154"/>
      <c r="D10" s="154"/>
      <c r="E10" s="154"/>
      <c r="F10" s="154"/>
      <c r="G10" s="144"/>
    </row>
    <row r="11" spans="1:7" ht="48.6" customHeight="1" thickBot="1" x14ac:dyDescent="0.45">
      <c r="A11" s="146"/>
      <c r="B11" s="275" t="s">
        <v>802</v>
      </c>
      <c r="C11" s="141"/>
      <c r="D11" s="154"/>
      <c r="E11" s="154"/>
      <c r="F11" s="154"/>
      <c r="G11" s="144"/>
    </row>
    <row r="12" spans="1:7" ht="172.2" customHeight="1" x14ac:dyDescent="0.25">
      <c r="A12" s="146"/>
      <c r="B12" s="276" t="s">
        <v>846</v>
      </c>
      <c r="C12" s="153"/>
      <c r="D12" s="154"/>
      <c r="E12" s="154"/>
      <c r="F12" s="154"/>
      <c r="G12" s="144"/>
    </row>
    <row r="13" spans="1:7" ht="189" customHeight="1" x14ac:dyDescent="0.25">
      <c r="A13" s="146"/>
      <c r="B13" s="277" t="s">
        <v>845</v>
      </c>
      <c r="C13" s="153"/>
      <c r="D13" s="154"/>
      <c r="E13" s="154"/>
      <c r="F13" s="154"/>
      <c r="G13" s="144"/>
    </row>
    <row r="14" spans="1:7" ht="145.94999999999999" customHeight="1" x14ac:dyDescent="0.25">
      <c r="A14" s="146"/>
      <c r="B14" s="277" t="s">
        <v>803</v>
      </c>
      <c r="C14" s="140"/>
      <c r="D14" s="154"/>
      <c r="E14" s="154"/>
      <c r="F14" s="154"/>
      <c r="G14" s="144"/>
    </row>
    <row r="15" spans="1:7" ht="62.4" customHeight="1" x14ac:dyDescent="0.25">
      <c r="A15" s="146"/>
      <c r="B15" s="277" t="s">
        <v>804</v>
      </c>
      <c r="C15" s="142"/>
      <c r="D15" s="154"/>
      <c r="E15" s="154"/>
      <c r="F15" s="154"/>
      <c r="G15" s="144"/>
    </row>
    <row r="16" spans="1:7" ht="53.4" thickBot="1" x14ac:dyDescent="0.3">
      <c r="A16" s="146"/>
      <c r="B16" s="289" t="s">
        <v>816</v>
      </c>
      <c r="C16" s="153"/>
      <c r="D16" s="154"/>
      <c r="E16" s="154"/>
      <c r="F16" s="154"/>
      <c r="G16" s="144"/>
    </row>
    <row r="17" spans="1:7" ht="93.6" customHeight="1" thickBot="1" x14ac:dyDescent="0.3">
      <c r="A17" s="155"/>
      <c r="B17" s="278" t="s">
        <v>805</v>
      </c>
      <c r="C17" s="153"/>
      <c r="D17" s="143"/>
      <c r="E17" s="143"/>
      <c r="F17" s="143"/>
      <c r="G17" s="143"/>
    </row>
    <row r="18" spans="1:7" ht="22.95" customHeight="1" x14ac:dyDescent="0.25">
      <c r="A18" s="155"/>
      <c r="B18" s="279" t="s">
        <v>806</v>
      </c>
      <c r="C18" s="153"/>
      <c r="D18" s="143"/>
      <c r="E18" s="143"/>
      <c r="F18" s="143"/>
      <c r="G18" s="143"/>
    </row>
    <row r="19" spans="1:7" ht="74.400000000000006" customHeight="1" x14ac:dyDescent="0.25">
      <c r="A19" s="156"/>
      <c r="B19" s="280" t="s">
        <v>807</v>
      </c>
      <c r="C19" s="153"/>
      <c r="D19" s="143"/>
      <c r="E19" s="143"/>
      <c r="F19" s="143"/>
      <c r="G19" s="143"/>
    </row>
    <row r="20" spans="1:7" ht="31.95" customHeight="1" x14ac:dyDescent="0.25">
      <c r="A20" s="156"/>
      <c r="B20" s="178" t="s">
        <v>808</v>
      </c>
      <c r="C20" s="153"/>
      <c r="D20" s="143"/>
      <c r="E20" s="143"/>
      <c r="F20" s="143"/>
      <c r="G20" s="143"/>
    </row>
    <row r="21" spans="1:7" ht="119.4" customHeight="1" x14ac:dyDescent="0.25">
      <c r="A21" s="155"/>
      <c r="B21" s="285" t="s">
        <v>809</v>
      </c>
      <c r="C21" s="172"/>
      <c r="D21" s="143"/>
      <c r="E21" s="143"/>
      <c r="F21" s="143"/>
      <c r="G21" s="143"/>
    </row>
    <row r="22" spans="1:7" ht="38.4" customHeight="1" x14ac:dyDescent="0.25">
      <c r="A22" s="155"/>
      <c r="B22" s="157"/>
      <c r="C22" s="143"/>
      <c r="D22" s="143"/>
      <c r="E22" s="143"/>
      <c r="F22" s="143"/>
      <c r="G22" s="143"/>
    </row>
  </sheetData>
  <sheetProtection algorithmName="SHA-512" hashValue="8W+FhMpKGlqC73V3FXBoaavqmriq4FPk2jmwQsbgmabCuyxBQ0HwFQTGv5y0KX7K0ctruaS99n2zEv9aFb3R5A==" saltValue="b9kSejc0ho/Ala5Vg8ZfsQ==" spinCount="100000" sheet="1" objects="1" scenarios="1"/>
  <mergeCells count="1">
    <mergeCell ref="A1:B1"/>
  </mergeCells>
  <pageMargins left="0.39370078740157483" right="0.27559055118110237" top="0.51181102362204722" bottom="0.51181102362204722" header="0.51181102362204722" footer="0.51181102362204722"/>
  <pageSetup paperSize="9" scale="74" fitToHeight="0" orientation="portrait" cellComments="asDisplayed" r:id="rId1"/>
  <headerFooter alignWithMargins="0">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D63"/>
  <sheetViews>
    <sheetView zoomScale="110" zoomScaleNormal="110" workbookViewId="0">
      <selection activeCell="B54" sqref="B54"/>
    </sheetView>
  </sheetViews>
  <sheetFormatPr defaultColWidth="8.90625" defaultRowHeight="13.2" x14ac:dyDescent="0.25"/>
  <cols>
    <col min="1" max="1" width="31.36328125" style="50" customWidth="1"/>
    <col min="2" max="2" width="49.453125" style="50" customWidth="1"/>
    <col min="3" max="3" width="34.54296875" style="43" customWidth="1"/>
    <col min="4" max="4" width="25.453125" style="46" customWidth="1"/>
    <col min="5" max="16384" width="8.90625" style="43"/>
  </cols>
  <sheetData>
    <row r="1" spans="1:4" ht="17.399999999999999" x14ac:dyDescent="0.25">
      <c r="A1" s="313" t="s">
        <v>59</v>
      </c>
      <c r="B1" s="313"/>
      <c r="C1" s="162"/>
    </row>
    <row r="2" spans="1:4" ht="17.399999999999999" x14ac:dyDescent="0.25">
      <c r="A2" s="314" t="s">
        <v>60</v>
      </c>
      <c r="B2" s="314"/>
      <c r="C2" s="162"/>
    </row>
    <row r="3" spans="1:4" ht="23.25" customHeight="1" x14ac:dyDescent="0.25">
      <c r="A3" s="163" t="s">
        <v>61</v>
      </c>
      <c r="B3" s="163" t="s">
        <v>62</v>
      </c>
      <c r="C3" s="162"/>
      <c r="D3" s="43"/>
    </row>
    <row r="4" spans="1:4" ht="26.4" x14ac:dyDescent="0.25">
      <c r="A4" s="164" t="s">
        <v>63</v>
      </c>
      <c r="B4" s="163" t="s">
        <v>64</v>
      </c>
      <c r="C4" s="162"/>
      <c r="D4" s="43"/>
    </row>
    <row r="5" spans="1:4" x14ac:dyDescent="0.25">
      <c r="A5" s="163" t="s">
        <v>65</v>
      </c>
      <c r="B5" s="164" t="s">
        <v>66</v>
      </c>
      <c r="C5" s="162"/>
      <c r="D5" s="43"/>
    </row>
    <row r="6" spans="1:4" x14ac:dyDescent="0.25">
      <c r="A6" s="163" t="s">
        <v>67</v>
      </c>
      <c r="B6" s="164" t="s">
        <v>440</v>
      </c>
      <c r="C6" s="162"/>
      <c r="D6" s="43"/>
    </row>
    <row r="7" spans="1:4" x14ac:dyDescent="0.25">
      <c r="A7" s="163" t="s">
        <v>68</v>
      </c>
      <c r="B7" s="164" t="s">
        <v>69</v>
      </c>
      <c r="C7" s="162"/>
      <c r="D7" s="43"/>
    </row>
    <row r="8" spans="1:4" x14ac:dyDescent="0.25">
      <c r="A8" s="163" t="s">
        <v>70</v>
      </c>
      <c r="B8" s="164" t="s">
        <v>71</v>
      </c>
      <c r="C8" s="162"/>
      <c r="D8" s="43"/>
    </row>
    <row r="9" spans="1:4" ht="39.6" x14ac:dyDescent="0.25">
      <c r="A9" s="165" t="s">
        <v>72</v>
      </c>
      <c r="B9" s="171" t="s">
        <v>73</v>
      </c>
      <c r="C9" s="162"/>
      <c r="D9" s="43"/>
    </row>
    <row r="10" spans="1:4" ht="39.6" x14ac:dyDescent="0.25">
      <c r="A10" s="165" t="s">
        <v>74</v>
      </c>
      <c r="B10" s="171" t="s">
        <v>75</v>
      </c>
      <c r="C10" s="162"/>
      <c r="D10" s="43"/>
    </row>
    <row r="11" spans="1:4" x14ac:dyDescent="0.25">
      <c r="A11" s="163" t="s">
        <v>76</v>
      </c>
      <c r="B11" s="164" t="s">
        <v>77</v>
      </c>
      <c r="C11" s="162"/>
      <c r="D11" s="43"/>
    </row>
    <row r="12" spans="1:4" x14ac:dyDescent="0.25">
      <c r="A12" s="163" t="s">
        <v>441</v>
      </c>
      <c r="B12" s="164" t="s">
        <v>442</v>
      </c>
      <c r="C12" s="162"/>
      <c r="D12" s="43"/>
    </row>
    <row r="13" spans="1:4" ht="26.4" x14ac:dyDescent="0.25">
      <c r="A13" s="163" t="s">
        <v>78</v>
      </c>
      <c r="B13" s="171" t="s">
        <v>79</v>
      </c>
      <c r="C13" s="162"/>
      <c r="D13" s="43"/>
    </row>
    <row r="14" spans="1:4" x14ac:dyDescent="0.25">
      <c r="A14" s="163" t="s">
        <v>80</v>
      </c>
      <c r="B14" s="164" t="s">
        <v>81</v>
      </c>
      <c r="C14" s="162"/>
      <c r="D14" s="43"/>
    </row>
    <row r="15" spans="1:4" x14ac:dyDescent="0.25">
      <c r="A15" s="163" t="s">
        <v>82</v>
      </c>
      <c r="B15" s="164" t="s">
        <v>83</v>
      </c>
      <c r="C15" s="162"/>
      <c r="D15" s="43"/>
    </row>
    <row r="16" spans="1:4" ht="15" x14ac:dyDescent="0.25">
      <c r="A16" s="163" t="s">
        <v>84</v>
      </c>
      <c r="B16" s="163" t="s">
        <v>85</v>
      </c>
      <c r="C16" s="161"/>
      <c r="D16" s="43"/>
    </row>
    <row r="17" spans="1:4" ht="26.4" x14ac:dyDescent="0.25">
      <c r="A17" s="164" t="s">
        <v>86</v>
      </c>
      <c r="B17" s="163" t="s">
        <v>87</v>
      </c>
      <c r="C17" s="161"/>
      <c r="D17" s="43"/>
    </row>
    <row r="18" spans="1:4" ht="15" x14ac:dyDescent="0.25">
      <c r="A18" s="164" t="s">
        <v>88</v>
      </c>
      <c r="B18" s="163" t="s">
        <v>89</v>
      </c>
      <c r="C18" s="161"/>
      <c r="D18" s="43"/>
    </row>
    <row r="19" spans="1:4" ht="15" x14ac:dyDescent="0.25">
      <c r="A19" s="163" t="s">
        <v>90</v>
      </c>
      <c r="B19" s="163" t="s">
        <v>91</v>
      </c>
      <c r="C19" s="161"/>
    </row>
    <row r="20" spans="1:4" ht="15" x14ac:dyDescent="0.25">
      <c r="A20" s="163" t="s">
        <v>92</v>
      </c>
      <c r="B20" s="164" t="s">
        <v>93</v>
      </c>
      <c r="C20" s="161"/>
    </row>
    <row r="21" spans="1:4" ht="15" x14ac:dyDescent="0.25">
      <c r="A21" s="163" t="s">
        <v>94</v>
      </c>
      <c r="B21" s="164" t="s">
        <v>95</v>
      </c>
      <c r="C21" s="161"/>
    </row>
    <row r="22" spans="1:4" ht="15" x14ac:dyDescent="0.25">
      <c r="A22" s="163" t="s">
        <v>96</v>
      </c>
      <c r="B22" s="164" t="s">
        <v>97</v>
      </c>
      <c r="C22" s="161"/>
    </row>
    <row r="23" spans="1:4" ht="15" x14ac:dyDescent="0.25">
      <c r="A23" s="163" t="s">
        <v>98</v>
      </c>
      <c r="B23" s="164" t="s">
        <v>99</v>
      </c>
      <c r="C23" s="161"/>
    </row>
    <row r="24" spans="1:4" ht="15" x14ac:dyDescent="0.25">
      <c r="A24" s="163" t="s">
        <v>100</v>
      </c>
      <c r="B24" s="164" t="s">
        <v>101</v>
      </c>
      <c r="C24" s="161"/>
    </row>
    <row r="25" spans="1:4" ht="15" x14ac:dyDescent="0.25">
      <c r="A25" s="163" t="s">
        <v>102</v>
      </c>
      <c r="B25" s="164" t="s">
        <v>103</v>
      </c>
      <c r="C25" s="161"/>
    </row>
    <row r="26" spans="1:4" ht="15" x14ac:dyDescent="0.25">
      <c r="A26" s="163"/>
      <c r="B26" s="163"/>
      <c r="C26" s="161"/>
    </row>
    <row r="27" spans="1:4" ht="17.399999999999999" x14ac:dyDescent="0.25">
      <c r="A27" s="315" t="s">
        <v>104</v>
      </c>
      <c r="B27" s="315"/>
      <c r="C27" s="161"/>
    </row>
    <row r="28" spans="1:4" ht="39.6" x14ac:dyDescent="0.25">
      <c r="A28" s="165" t="s">
        <v>105</v>
      </c>
      <c r="B28" s="170" t="s">
        <v>443</v>
      </c>
      <c r="C28" s="161"/>
    </row>
    <row r="29" spans="1:4" ht="118.8" x14ac:dyDescent="0.25">
      <c r="A29" s="171" t="s">
        <v>106</v>
      </c>
      <c r="B29" s="171" t="s">
        <v>444</v>
      </c>
      <c r="C29" s="167"/>
    </row>
    <row r="30" spans="1:4" ht="118.8" x14ac:dyDescent="0.25">
      <c r="A30" s="165" t="s">
        <v>107</v>
      </c>
      <c r="B30" s="171" t="s">
        <v>108</v>
      </c>
      <c r="C30" s="161"/>
    </row>
    <row r="31" spans="1:4" ht="52.8" x14ac:dyDescent="0.25">
      <c r="A31" s="165" t="s">
        <v>109</v>
      </c>
      <c r="B31" s="171" t="s">
        <v>110</v>
      </c>
      <c r="C31" s="161"/>
    </row>
    <row r="32" spans="1:4" s="48" customFormat="1" ht="52.8" x14ac:dyDescent="0.25">
      <c r="A32" s="165" t="s">
        <v>111</v>
      </c>
      <c r="B32" s="171" t="s">
        <v>112</v>
      </c>
      <c r="C32" s="162"/>
      <c r="D32" s="47"/>
    </row>
    <row r="33" spans="1:4" ht="66" x14ac:dyDescent="0.25">
      <c r="A33" s="166" t="s">
        <v>113</v>
      </c>
      <c r="B33" s="166" t="s">
        <v>114</v>
      </c>
      <c r="C33" s="162"/>
    </row>
    <row r="34" spans="1:4" ht="92.4" x14ac:dyDescent="0.25">
      <c r="A34" s="165" t="s">
        <v>115</v>
      </c>
      <c r="B34" s="171" t="s">
        <v>116</v>
      </c>
      <c r="C34" s="162"/>
    </row>
    <row r="35" spans="1:4" ht="26.4" x14ac:dyDescent="0.25">
      <c r="A35" s="171" t="s">
        <v>117</v>
      </c>
      <c r="B35" s="164" t="s">
        <v>445</v>
      </c>
      <c r="C35" s="162"/>
      <c r="D35" s="43"/>
    </row>
    <row r="36" spans="1:4" ht="145.19999999999999" x14ac:dyDescent="0.25">
      <c r="A36" s="165" t="s">
        <v>118</v>
      </c>
      <c r="B36" s="171" t="s">
        <v>119</v>
      </c>
      <c r="C36" s="162"/>
      <c r="D36" s="43"/>
    </row>
    <row r="37" spans="1:4" ht="52.8" x14ac:dyDescent="0.25">
      <c r="A37" s="165" t="s">
        <v>120</v>
      </c>
      <c r="B37" s="171" t="s">
        <v>121</v>
      </c>
      <c r="C37" s="162"/>
      <c r="D37" s="43"/>
    </row>
    <row r="38" spans="1:4" ht="52.8" x14ac:dyDescent="0.25">
      <c r="A38" s="165" t="s">
        <v>122</v>
      </c>
      <c r="B38" s="171" t="s">
        <v>123</v>
      </c>
      <c r="C38" s="162"/>
      <c r="D38" s="43"/>
    </row>
    <row r="39" spans="1:4" ht="92.4" x14ac:dyDescent="0.25">
      <c r="A39" s="165" t="s">
        <v>124</v>
      </c>
      <c r="B39" s="171" t="s">
        <v>125</v>
      </c>
      <c r="C39" s="162"/>
      <c r="D39" s="43"/>
    </row>
    <row r="40" spans="1:4" ht="92.4" x14ac:dyDescent="0.25">
      <c r="A40" s="165" t="s">
        <v>126</v>
      </c>
      <c r="B40" s="171" t="s">
        <v>127</v>
      </c>
      <c r="C40" s="162"/>
      <c r="D40" s="43"/>
    </row>
    <row r="41" spans="1:4" ht="171.6" x14ac:dyDescent="0.25">
      <c r="A41" s="165" t="s">
        <v>128</v>
      </c>
      <c r="B41" s="171" t="s">
        <v>129</v>
      </c>
      <c r="C41" s="162"/>
      <c r="D41" s="43"/>
    </row>
    <row r="42" spans="1:4" ht="92.4" x14ac:dyDescent="0.25">
      <c r="A42" s="165" t="s">
        <v>130</v>
      </c>
      <c r="B42" s="171" t="s">
        <v>131</v>
      </c>
      <c r="C42" s="162"/>
      <c r="D42" s="43"/>
    </row>
    <row r="43" spans="1:4" ht="66" x14ac:dyDescent="0.25">
      <c r="A43" s="163" t="s">
        <v>132</v>
      </c>
      <c r="B43" s="164" t="s">
        <v>133</v>
      </c>
      <c r="C43" s="162"/>
      <c r="D43" s="43"/>
    </row>
    <row r="44" spans="1:4" ht="79.2" x14ac:dyDescent="0.25">
      <c r="A44" s="163" t="s">
        <v>134</v>
      </c>
      <c r="B44" s="164" t="s">
        <v>446</v>
      </c>
      <c r="C44" s="162"/>
      <c r="D44" s="43"/>
    </row>
    <row r="45" spans="1:4" ht="66" x14ac:dyDescent="0.25">
      <c r="A45" s="165" t="s">
        <v>135</v>
      </c>
      <c r="B45" s="171" t="s">
        <v>136</v>
      </c>
      <c r="C45" s="162"/>
      <c r="D45" s="43"/>
    </row>
    <row r="46" spans="1:4" ht="26.4" x14ac:dyDescent="0.25">
      <c r="A46" s="166" t="s">
        <v>137</v>
      </c>
      <c r="B46" s="166" t="s">
        <v>138</v>
      </c>
      <c r="C46" s="162"/>
      <c r="D46" s="43"/>
    </row>
    <row r="47" spans="1:4" x14ac:dyDescent="0.25">
      <c r="A47" s="166" t="s">
        <v>139</v>
      </c>
      <c r="B47" s="166" t="s">
        <v>140</v>
      </c>
      <c r="C47" s="162"/>
      <c r="D47" s="43"/>
    </row>
    <row r="48" spans="1:4" ht="26.4" x14ac:dyDescent="0.25">
      <c r="A48" s="165" t="s">
        <v>141</v>
      </c>
      <c r="B48" s="164" t="s">
        <v>142</v>
      </c>
      <c r="C48" s="162"/>
      <c r="D48" s="43"/>
    </row>
    <row r="49" spans="1:4" x14ac:dyDescent="0.25">
      <c r="A49" s="166" t="s">
        <v>143</v>
      </c>
      <c r="B49" s="166" t="s">
        <v>144</v>
      </c>
      <c r="C49" s="162"/>
      <c r="D49" s="43"/>
    </row>
    <row r="50" spans="1:4" ht="105.6" x14ac:dyDescent="0.25">
      <c r="A50" s="165" t="s">
        <v>145</v>
      </c>
      <c r="B50" s="171" t="s">
        <v>146</v>
      </c>
      <c r="C50" s="162"/>
      <c r="D50" s="43"/>
    </row>
    <row r="51" spans="1:4" ht="26.4" x14ac:dyDescent="0.25">
      <c r="A51" s="165" t="s">
        <v>147</v>
      </c>
      <c r="B51" s="171" t="s">
        <v>148</v>
      </c>
      <c r="C51" s="162"/>
      <c r="D51" s="43"/>
    </row>
    <row r="52" spans="1:4" ht="39.6" x14ac:dyDescent="0.25">
      <c r="A52" s="165" t="s">
        <v>149</v>
      </c>
      <c r="B52" s="171" t="s">
        <v>150</v>
      </c>
      <c r="C52" s="162"/>
      <c r="D52" s="43"/>
    </row>
    <row r="53" spans="1:4" ht="66" x14ac:dyDescent="0.25">
      <c r="A53" s="163" t="s">
        <v>151</v>
      </c>
      <c r="B53" s="164" t="s">
        <v>152</v>
      </c>
      <c r="C53" s="162"/>
      <c r="D53" s="43"/>
    </row>
    <row r="54" spans="1:4" ht="237.6" x14ac:dyDescent="0.25">
      <c r="A54" s="165" t="s">
        <v>153</v>
      </c>
      <c r="B54" s="171" t="s">
        <v>154</v>
      </c>
      <c r="C54" s="162"/>
      <c r="D54" s="43"/>
    </row>
    <row r="55" spans="1:4" ht="26.4" x14ac:dyDescent="0.25">
      <c r="A55" s="166" t="s">
        <v>155</v>
      </c>
      <c r="B55" s="166" t="s">
        <v>156</v>
      </c>
      <c r="C55" s="162"/>
      <c r="D55" s="43"/>
    </row>
    <row r="56" spans="1:4" x14ac:dyDescent="0.25">
      <c r="A56" s="168" t="s">
        <v>157</v>
      </c>
      <c r="B56" s="166" t="s">
        <v>158</v>
      </c>
      <c r="C56" s="162"/>
      <c r="D56" s="43"/>
    </row>
    <row r="57" spans="1:4" ht="76.5" customHeight="1" x14ac:dyDescent="0.25">
      <c r="A57" s="165" t="s">
        <v>159</v>
      </c>
      <c r="B57" s="171" t="s">
        <v>160</v>
      </c>
      <c r="C57" s="162"/>
      <c r="D57" s="43"/>
    </row>
    <row r="58" spans="1:4" ht="26.4" x14ac:dyDescent="0.25">
      <c r="A58" s="166" t="s">
        <v>161</v>
      </c>
      <c r="B58" s="166" t="s">
        <v>162</v>
      </c>
      <c r="C58" s="162"/>
      <c r="D58" s="43"/>
    </row>
    <row r="59" spans="1:4" ht="39.6" x14ac:dyDescent="0.25">
      <c r="A59" s="169" t="s">
        <v>163</v>
      </c>
      <c r="B59" s="171" t="s">
        <v>164</v>
      </c>
      <c r="C59" s="162"/>
      <c r="D59" s="43"/>
    </row>
    <row r="60" spans="1:4" x14ac:dyDescent="0.25">
      <c r="A60" s="168" t="s">
        <v>157</v>
      </c>
      <c r="B60" s="49" t="s">
        <v>158</v>
      </c>
      <c r="C60" s="42"/>
      <c r="D60" s="43"/>
    </row>
    <row r="61" spans="1:4" ht="79.2" x14ac:dyDescent="0.25">
      <c r="A61" s="165" t="s">
        <v>159</v>
      </c>
      <c r="B61" s="45" t="s">
        <v>160</v>
      </c>
      <c r="C61" s="44"/>
      <c r="D61" s="43"/>
    </row>
    <row r="62" spans="1:4" ht="26.4" x14ac:dyDescent="0.25">
      <c r="A62" s="166" t="s">
        <v>161</v>
      </c>
      <c r="B62" s="49" t="s">
        <v>162</v>
      </c>
      <c r="C62" s="42"/>
      <c r="D62" s="43"/>
    </row>
    <row r="63" spans="1:4" ht="39.6" x14ac:dyDescent="0.25">
      <c r="A63" s="169" t="s">
        <v>163</v>
      </c>
      <c r="B63" s="45" t="s">
        <v>164</v>
      </c>
      <c r="C63" s="42"/>
      <c r="D63" s="43"/>
    </row>
  </sheetData>
  <sheetProtection algorithmName="SHA-512" hashValue="9h0Ibs6rmm9qgT+HLJ6S8O1ORlwgAQF8oUL5EFgsUUjcYbK41+VIAHy8menFFMmO454tjeESxNpenEs3VBU+rA==" saltValue="nEDNTPpAjLzLHl0Uf28JqQ==" spinCount="100000" sheet="1" objects="1" scenarios="1"/>
  <mergeCells count="3">
    <mergeCell ref="A1:B1"/>
    <mergeCell ref="A2:B2"/>
    <mergeCell ref="A27:B27"/>
  </mergeCells>
  <pageMargins left="0.70866141732283472" right="0.70866141732283472" top="0.74803149606299213" bottom="0.74803149606299213" header="0.31496062992125984" footer="0.31496062992125984"/>
  <pageSetup scale="63" fitToHeight="0"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D65"/>
  <sheetViews>
    <sheetView showGridLines="0" zoomScale="120" zoomScaleNormal="120" workbookViewId="0">
      <selection sqref="A1:B1"/>
    </sheetView>
  </sheetViews>
  <sheetFormatPr defaultColWidth="8.90625" defaultRowHeight="13.2" x14ac:dyDescent="0.25"/>
  <cols>
    <col min="1" max="1" width="12" style="178" customWidth="1"/>
    <col min="2" max="2" width="72.81640625" style="178" customWidth="1"/>
    <col min="3" max="3" width="22" style="178" customWidth="1"/>
    <col min="4" max="4" width="18" style="178" customWidth="1"/>
    <col min="5" max="5" width="45.54296875" style="178" customWidth="1"/>
    <col min="6" max="16384" width="8.90625" style="178"/>
  </cols>
  <sheetData>
    <row r="1" spans="1:4" ht="17.25" customHeight="1" x14ac:dyDescent="0.25">
      <c r="A1" s="312" t="s">
        <v>550</v>
      </c>
      <c r="B1" s="312"/>
      <c r="C1" s="176"/>
    </row>
    <row r="2" spans="1:4" ht="48.75" customHeight="1" x14ac:dyDescent="0.25">
      <c r="A2" s="174"/>
      <c r="B2" s="267" t="s">
        <v>437</v>
      </c>
      <c r="C2" s="290" t="s">
        <v>438</v>
      </c>
    </row>
    <row r="3" spans="1:4" ht="81.75" customHeight="1" x14ac:dyDescent="0.25">
      <c r="A3" s="2"/>
      <c r="B3" s="316" t="s">
        <v>439</v>
      </c>
      <c r="C3" s="316"/>
    </row>
    <row r="4" spans="1:4" ht="21" x14ac:dyDescent="0.25">
      <c r="A4" s="174"/>
      <c r="B4" s="177" t="s">
        <v>374</v>
      </c>
      <c r="C4" s="173"/>
    </row>
    <row r="5" spans="1:4" x14ac:dyDescent="0.25">
      <c r="B5" s="93"/>
    </row>
    <row r="6" spans="1:4" x14ac:dyDescent="0.25">
      <c r="B6" s="319" t="s">
        <v>363</v>
      </c>
      <c r="C6" s="319"/>
    </row>
    <row r="7" spans="1:4" ht="15" customHeight="1" x14ac:dyDescent="0.25">
      <c r="B7" s="84" t="s">
        <v>356</v>
      </c>
    </row>
    <row r="8" spans="1:4" ht="15" customHeight="1" x14ac:dyDescent="0.25">
      <c r="B8" s="85" t="s">
        <v>371</v>
      </c>
    </row>
    <row r="9" spans="1:4" ht="15" customHeight="1" x14ac:dyDescent="0.25">
      <c r="B9" s="79" t="s">
        <v>357</v>
      </c>
    </row>
    <row r="10" spans="1:4" ht="15" customHeight="1" x14ac:dyDescent="0.25">
      <c r="B10" s="84" t="s">
        <v>358</v>
      </c>
    </row>
    <row r="11" spans="1:4" ht="15" customHeight="1" x14ac:dyDescent="0.25">
      <c r="B11" s="85"/>
      <c r="D11" s="285"/>
    </row>
    <row r="12" spans="1:4" ht="15" customHeight="1" x14ac:dyDescent="0.25">
      <c r="B12" s="84" t="s">
        <v>359</v>
      </c>
    </row>
    <row r="13" spans="1:4" ht="15" customHeight="1" x14ac:dyDescent="0.25">
      <c r="B13" s="85"/>
    </row>
    <row r="14" spans="1:4" x14ac:dyDescent="0.25">
      <c r="B14" s="84" t="s">
        <v>360</v>
      </c>
    </row>
    <row r="15" spans="1:4" x14ac:dyDescent="0.25">
      <c r="B15" s="85"/>
    </row>
    <row r="16" spans="1:4" x14ac:dyDescent="0.25">
      <c r="B16" s="84" t="s">
        <v>361</v>
      </c>
    </row>
    <row r="17" spans="2:4" x14ac:dyDescent="0.25">
      <c r="B17" s="139"/>
    </row>
    <row r="18" spans="2:4" x14ac:dyDescent="0.25">
      <c r="B18" s="84" t="s">
        <v>362</v>
      </c>
    </row>
    <row r="19" spans="2:4" x14ac:dyDescent="0.25">
      <c r="B19" s="85"/>
    </row>
    <row r="20" spans="2:4" x14ac:dyDescent="0.25">
      <c r="B20" s="96"/>
    </row>
    <row r="21" spans="2:4" x14ac:dyDescent="0.25">
      <c r="B21" s="56"/>
    </row>
    <row r="22" spans="2:4" s="196" customFormat="1" x14ac:dyDescent="0.25">
      <c r="B22" s="321" t="s">
        <v>370</v>
      </c>
      <c r="C22" s="321"/>
      <c r="D22" s="287"/>
    </row>
    <row r="23" spans="2:4" s="61" customFormat="1" ht="48.75" customHeight="1" x14ac:dyDescent="0.25">
      <c r="B23" s="320" t="s">
        <v>381</v>
      </c>
      <c r="C23" s="320"/>
    </row>
    <row r="24" spans="2:4" s="61" customFormat="1" ht="51" customHeight="1" x14ac:dyDescent="0.25">
      <c r="B24" s="322" t="s">
        <v>796</v>
      </c>
      <c r="C24" s="322"/>
    </row>
    <row r="25" spans="2:4" s="61" customFormat="1" ht="106.5" customHeight="1" x14ac:dyDescent="0.25">
      <c r="B25" s="288" t="s">
        <v>797</v>
      </c>
      <c r="C25" s="106"/>
      <c r="D25" s="94"/>
    </row>
    <row r="26" spans="2:4" s="61" customFormat="1" ht="9.75" customHeight="1" x14ac:dyDescent="0.25">
      <c r="B26" s="318"/>
      <c r="C26" s="318"/>
      <c r="D26" s="95"/>
    </row>
    <row r="27" spans="2:4" ht="55.2" customHeight="1" x14ac:dyDescent="0.25">
      <c r="B27" s="317" t="s">
        <v>798</v>
      </c>
      <c r="C27" s="317"/>
    </row>
    <row r="28" spans="2:4" ht="13.5" customHeight="1" x14ac:dyDescent="0.25">
      <c r="B28" s="175"/>
      <c r="C28" s="180"/>
    </row>
    <row r="29" spans="2:4" ht="15.6" x14ac:dyDescent="0.3">
      <c r="B29" s="291" t="s">
        <v>405</v>
      </c>
      <c r="C29" s="292"/>
      <c r="D29" s="136"/>
    </row>
    <row r="30" spans="2:4" ht="14.4" x14ac:dyDescent="0.3">
      <c r="B30" s="293" t="s">
        <v>406</v>
      </c>
      <c r="C30" s="293">
        <v>2018</v>
      </c>
      <c r="D30" s="136"/>
    </row>
    <row r="31" spans="2:4" ht="15" x14ac:dyDescent="0.25">
      <c r="B31" s="1" t="s">
        <v>407</v>
      </c>
      <c r="C31" s="1">
        <v>301</v>
      </c>
      <c r="D31" s="136"/>
    </row>
    <row r="32" spans="2:4" ht="15" x14ac:dyDescent="0.25">
      <c r="B32" s="1" t="s">
        <v>408</v>
      </c>
      <c r="C32" s="1">
        <v>1024</v>
      </c>
      <c r="D32" s="136"/>
    </row>
    <row r="33" spans="2:4" ht="15" x14ac:dyDescent="0.25">
      <c r="B33" s="1" t="s">
        <v>409</v>
      </c>
      <c r="C33" s="1">
        <v>1143</v>
      </c>
      <c r="D33" s="136"/>
    </row>
    <row r="34" spans="2:4" ht="15" x14ac:dyDescent="0.25">
      <c r="B34" s="1" t="s">
        <v>410</v>
      </c>
      <c r="C34" s="1">
        <v>808</v>
      </c>
      <c r="D34" s="136"/>
    </row>
    <row r="35" spans="2:4" ht="15" x14ac:dyDescent="0.25">
      <c r="B35" s="1" t="s">
        <v>411</v>
      </c>
      <c r="C35" s="294">
        <v>1376</v>
      </c>
      <c r="D35" s="136"/>
    </row>
    <row r="36" spans="2:4" ht="15" x14ac:dyDescent="0.25">
      <c r="B36" s="1" t="s">
        <v>412</v>
      </c>
      <c r="C36" s="294">
        <v>2014</v>
      </c>
      <c r="D36" s="136"/>
    </row>
    <row r="37" spans="2:4" ht="15" x14ac:dyDescent="0.25">
      <c r="B37" s="1" t="s">
        <v>413</v>
      </c>
      <c r="C37" s="1">
        <v>352</v>
      </c>
      <c r="D37" s="136"/>
    </row>
    <row r="38" spans="2:4" ht="14.4" x14ac:dyDescent="0.3">
      <c r="B38" s="295" t="s">
        <v>414</v>
      </c>
      <c r="C38" s="296">
        <f>SUM(C31:C37)</f>
        <v>7018</v>
      </c>
      <c r="D38" s="136"/>
    </row>
    <row r="39" spans="2:4" ht="14.4" x14ac:dyDescent="0.25">
      <c r="B39" s="159"/>
      <c r="C39" s="160"/>
      <c r="D39" s="135"/>
    </row>
    <row r="40" spans="2:4" ht="14.4" x14ac:dyDescent="0.25">
      <c r="B40" s="135" t="s">
        <v>847</v>
      </c>
      <c r="C40" s="160"/>
      <c r="D40" s="135"/>
    </row>
    <row r="41" spans="2:4" x14ac:dyDescent="0.25">
      <c r="B41" s="180"/>
      <c r="C41" s="180"/>
    </row>
    <row r="42" spans="2:4" x14ac:dyDescent="0.25">
      <c r="B42" s="179" t="s">
        <v>373</v>
      </c>
      <c r="C42" s="180"/>
    </row>
    <row r="43" spans="2:4" x14ac:dyDescent="0.25">
      <c r="B43" s="175"/>
      <c r="C43" s="180"/>
    </row>
    <row r="44" spans="2:4" x14ac:dyDescent="0.25">
      <c r="B44" s="178" t="s">
        <v>447</v>
      </c>
      <c r="C44" s="180"/>
    </row>
    <row r="45" spans="2:4" x14ac:dyDescent="0.25">
      <c r="B45" s="178" t="s">
        <v>448</v>
      </c>
      <c r="C45" s="180"/>
    </row>
    <row r="46" spans="2:4" x14ac:dyDescent="0.25">
      <c r="B46" s="178" t="s">
        <v>372</v>
      </c>
      <c r="C46" s="180"/>
    </row>
    <row r="47" spans="2:4" ht="15.75" customHeight="1" x14ac:dyDescent="0.25">
      <c r="B47" s="178" t="s">
        <v>449</v>
      </c>
      <c r="C47" s="180"/>
    </row>
    <row r="48" spans="2:4" x14ac:dyDescent="0.25">
      <c r="B48" s="178" t="s">
        <v>450</v>
      </c>
      <c r="C48" s="180"/>
    </row>
    <row r="49" spans="2:3" x14ac:dyDescent="0.25">
      <c r="B49" s="178" t="s">
        <v>451</v>
      </c>
      <c r="C49" s="180"/>
    </row>
    <row r="50" spans="2:3" ht="57.75" customHeight="1" x14ac:dyDescent="0.25">
      <c r="B50" s="286"/>
      <c r="C50" s="180"/>
    </row>
    <row r="51" spans="2:3" x14ac:dyDescent="0.25">
      <c r="B51" s="285" t="s">
        <v>799</v>
      </c>
      <c r="C51" s="180"/>
    </row>
    <row r="52" spans="2:3" x14ac:dyDescent="0.25">
      <c r="B52" s="180"/>
      <c r="C52" s="180"/>
    </row>
    <row r="53" spans="2:3" x14ac:dyDescent="0.25">
      <c r="B53" s="180"/>
      <c r="C53" s="180"/>
    </row>
    <row r="54" spans="2:3" x14ac:dyDescent="0.25">
      <c r="B54" s="180"/>
      <c r="C54" s="180"/>
    </row>
    <row r="55" spans="2:3" x14ac:dyDescent="0.25">
      <c r="B55" s="180"/>
      <c r="C55" s="180"/>
    </row>
    <row r="57" spans="2:3" x14ac:dyDescent="0.25">
      <c r="B57" s="179" t="s">
        <v>815</v>
      </c>
    </row>
    <row r="58" spans="2:3" x14ac:dyDescent="0.25">
      <c r="B58" s="180"/>
    </row>
    <row r="59" spans="2:3" x14ac:dyDescent="0.25">
      <c r="B59" s="285" t="s">
        <v>812</v>
      </c>
    </row>
    <row r="60" spans="2:3" x14ac:dyDescent="0.25">
      <c r="B60" s="285" t="s">
        <v>813</v>
      </c>
    </row>
    <row r="61" spans="2:3" x14ac:dyDescent="0.25">
      <c r="B61" s="180"/>
    </row>
    <row r="62" spans="2:3" x14ac:dyDescent="0.25">
      <c r="B62" s="179" t="s">
        <v>814</v>
      </c>
    </row>
    <row r="63" spans="2:3" x14ac:dyDescent="0.25">
      <c r="B63" s="285" t="s">
        <v>800</v>
      </c>
    </row>
    <row r="64" spans="2:3" x14ac:dyDescent="0.25">
      <c r="B64" s="285" t="s">
        <v>452</v>
      </c>
    </row>
    <row r="65" spans="2:2" x14ac:dyDescent="0.25">
      <c r="B65" s="285" t="s">
        <v>811</v>
      </c>
    </row>
  </sheetData>
  <sheetProtection algorithmName="SHA-512" hashValue="ZyFEV4lN97EJZ+pR8Ph7xbNq1HoL9mn+QgEJ3e6undEfg5KeqlmEjZ4JRgd3urNIqCr1f/gy0Fn4j49HIadU6Q==" saltValue="hzfOgNVo04LdZifx6dtjuA==" spinCount="100000" sheet="1" formatCells="0" formatColumns="0"/>
  <mergeCells count="8">
    <mergeCell ref="A1:B1"/>
    <mergeCell ref="B3:C3"/>
    <mergeCell ref="B27:C27"/>
    <mergeCell ref="B26:C26"/>
    <mergeCell ref="B6:C6"/>
    <mergeCell ref="B23:C23"/>
    <mergeCell ref="B22:C22"/>
    <mergeCell ref="B24:C24"/>
  </mergeCells>
  <pageMargins left="0.70866141732283472" right="0.70866141732283472" top="0.74803149606299213" bottom="0.74803149606299213" header="0.31496062992125984" footer="0.31496062992125984"/>
  <pageSetup paperSize="9" scale="73" fitToHeight="0" orientation="landscape" r:id="rId1"/>
  <headerFooter>
    <oddHeader>&amp;A</oddHead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Q101"/>
  <sheetViews>
    <sheetView zoomScaleNormal="100" workbookViewId="0">
      <pane ySplit="5" topLeftCell="A6" activePane="bottomLeft" state="frozen"/>
      <selection activeCell="C21" sqref="C21"/>
      <selection pane="bottomLeft" activeCell="A2" sqref="A2"/>
    </sheetView>
  </sheetViews>
  <sheetFormatPr defaultColWidth="8.90625" defaultRowHeight="13.2" x14ac:dyDescent="0.25"/>
  <cols>
    <col min="1" max="1" width="8.90625" style="88" customWidth="1"/>
    <col min="2" max="2" width="12.1796875" style="88" customWidth="1"/>
    <col min="3" max="3" width="58.54296875" style="88" customWidth="1"/>
    <col min="4" max="4" width="29.90625" style="88" customWidth="1"/>
    <col min="5" max="5" width="28.54296875" style="88" customWidth="1"/>
    <col min="6" max="6" width="10" style="88" customWidth="1"/>
    <col min="7" max="7" width="9.90625" style="88" hidden="1" customWidth="1"/>
    <col min="8" max="8" width="8.90625" style="88"/>
    <col min="9" max="9" width="9.81640625" style="88" hidden="1" customWidth="1"/>
    <col min="10" max="10" width="10.08984375" style="88" hidden="1" customWidth="1"/>
    <col min="11" max="11" width="10" style="88" hidden="1" customWidth="1"/>
    <col min="12" max="13" width="9.81640625" style="88" hidden="1" customWidth="1"/>
    <col min="14" max="14" width="0" style="88" hidden="1" customWidth="1"/>
    <col min="15" max="16384" width="8.90625" style="88"/>
  </cols>
  <sheetData>
    <row r="1" spans="1:17" s="113" customFormat="1" ht="18" customHeight="1" x14ac:dyDescent="0.25">
      <c r="A1" s="262" t="s">
        <v>549</v>
      </c>
      <c r="B1" s="128"/>
      <c r="G1" s="263"/>
      <c r="H1" s="263"/>
      <c r="I1" s="263"/>
      <c r="J1" s="263"/>
      <c r="K1" s="263"/>
      <c r="L1" s="263"/>
      <c r="M1" s="263"/>
      <c r="N1" s="263"/>
      <c r="O1" s="263"/>
      <c r="P1" s="263"/>
    </row>
    <row r="2" spans="1:17" s="113" customFormat="1" ht="23.25" customHeight="1" x14ac:dyDescent="0.25">
      <c r="B2" s="128">
        <f>COUNTIF(B5:B101,"Compliance Yes/No")+COUNTIF(B5:B101,"Specification")</f>
        <v>64</v>
      </c>
      <c r="F2" s="226" t="s">
        <v>548</v>
      </c>
      <c r="G2" s="227"/>
      <c r="H2" s="227"/>
      <c r="I2" s="228"/>
      <c r="J2" s="223"/>
      <c r="K2" s="224">
        <f>SUM(K7:K101)</f>
        <v>750</v>
      </c>
      <c r="L2" s="229">
        <f>K2/N2</f>
        <v>1</v>
      </c>
      <c r="M2" s="224"/>
      <c r="N2" s="224">
        <f>SUM(N7:N101)</f>
        <v>750</v>
      </c>
      <c r="O2" s="230">
        <f>SUM(O7:O101)</f>
        <v>1</v>
      </c>
      <c r="P2" s="230">
        <f>SUM(P7:P101)</f>
        <v>0.15000000000000005</v>
      </c>
    </row>
    <row r="3" spans="1:17" ht="15.6" x14ac:dyDescent="0.25">
      <c r="A3" s="112" t="s">
        <v>818</v>
      </c>
      <c r="B3" s="86"/>
      <c r="C3" s="112"/>
      <c r="D3" s="86"/>
      <c r="E3" s="112"/>
      <c r="F3" s="86"/>
      <c r="G3" s="112"/>
      <c r="H3" s="86"/>
      <c r="I3" s="112"/>
      <c r="J3" s="86"/>
      <c r="K3" s="112"/>
      <c r="L3" s="86"/>
      <c r="M3" s="112"/>
      <c r="N3" s="86"/>
      <c r="O3" s="112"/>
      <c r="P3" s="86"/>
    </row>
    <row r="4" spans="1:17" s="59" customFormat="1" ht="15.6" x14ac:dyDescent="0.25">
      <c r="A4" s="112" t="s">
        <v>355</v>
      </c>
      <c r="B4" s="87"/>
      <c r="C4" s="112"/>
      <c r="D4" s="87"/>
      <c r="E4" s="265" t="str">
        <f>Introduction!B8</f>
        <v>Insert supplier name here</v>
      </c>
      <c r="F4" s="87"/>
      <c r="G4" s="112"/>
      <c r="H4" s="87"/>
      <c r="I4" s="112"/>
      <c r="J4" s="87"/>
      <c r="K4" s="112"/>
      <c r="L4" s="87"/>
      <c r="M4" s="112"/>
      <c r="N4" s="87"/>
      <c r="O4" s="112"/>
      <c r="P4" s="87"/>
    </row>
    <row r="5" spans="1:17" s="53" customFormat="1" ht="52.8" x14ac:dyDescent="0.25">
      <c r="A5" s="77" t="s">
        <v>165</v>
      </c>
      <c r="B5" s="77" t="s">
        <v>166</v>
      </c>
      <c r="C5" s="199" t="s">
        <v>565</v>
      </c>
      <c r="D5" s="199" t="s">
        <v>523</v>
      </c>
      <c r="E5" s="221" t="s">
        <v>524</v>
      </c>
      <c r="F5" s="195" t="s">
        <v>525</v>
      </c>
      <c r="G5" s="222" t="s">
        <v>526</v>
      </c>
      <c r="H5" s="195" t="s">
        <v>527</v>
      </c>
      <c r="I5" s="195" t="s">
        <v>528</v>
      </c>
      <c r="J5" s="223" t="s">
        <v>529</v>
      </c>
      <c r="K5" s="224" t="s">
        <v>530</v>
      </c>
      <c r="L5" s="225" t="s">
        <v>531</v>
      </c>
      <c r="M5" s="224" t="s">
        <v>532</v>
      </c>
      <c r="N5" s="224" t="s">
        <v>533</v>
      </c>
      <c r="O5" s="195" t="s">
        <v>534</v>
      </c>
      <c r="P5" s="195" t="s">
        <v>535</v>
      </c>
      <c r="Q5" s="59"/>
    </row>
    <row r="6" spans="1:17" s="59" customFormat="1" ht="12.75" customHeight="1" x14ac:dyDescent="0.25">
      <c r="A6" s="76"/>
      <c r="B6" s="57"/>
      <c r="C6" s="209" t="s">
        <v>364</v>
      </c>
      <c r="D6" s="209"/>
      <c r="E6" s="209"/>
      <c r="F6" s="209"/>
      <c r="G6" s="209"/>
      <c r="H6" s="209"/>
      <c r="I6" s="209"/>
      <c r="J6" s="209"/>
      <c r="K6" s="209"/>
      <c r="L6" s="209"/>
      <c r="M6" s="209"/>
      <c r="N6" s="209"/>
      <c r="O6" s="209"/>
      <c r="P6" s="209"/>
    </row>
    <row r="7" spans="1:17" s="56" customFormat="1" ht="66" x14ac:dyDescent="0.25">
      <c r="A7" s="195" t="s">
        <v>342</v>
      </c>
      <c r="B7" s="195" t="s">
        <v>10</v>
      </c>
      <c r="C7" s="208" t="s">
        <v>453</v>
      </c>
      <c r="D7" s="269">
        <f>ROUND(COUNTIF(D9:D101,"Yes")/(B2-1),2)</f>
        <v>0</v>
      </c>
      <c r="E7" s="232"/>
      <c r="F7" s="197" t="s">
        <v>18</v>
      </c>
      <c r="G7" s="233">
        <f>VLOOKUP(F7,Lists!$A$45:$B$50,2,FALSE)</f>
        <v>0</v>
      </c>
      <c r="H7" s="234" t="s">
        <v>23</v>
      </c>
      <c r="I7" s="55" t="s">
        <v>536</v>
      </c>
      <c r="J7" s="235">
        <f>IF(D7&gt;=0.97,6,IF(D7&gt;=0.9,4,IF(D7&gt;=0.8,2,IF(D7&gt;=0.7,1,0))))</f>
        <v>0</v>
      </c>
      <c r="K7" s="236">
        <f>J7*G7</f>
        <v>0</v>
      </c>
      <c r="L7" s="237" t="str">
        <f>IF(ISERROR(K7/N7),"n/a",K7/N7)</f>
        <v>n/a</v>
      </c>
      <c r="M7" s="236">
        <f>IF(B7=Lists!$A$14,Lists!$E$35)+IF(B7=Lists!$A$15,Lists!$E$40)+IF(B7=Lists!$A$16,Lists!$E$40)</f>
        <v>6</v>
      </c>
      <c r="N7" s="236">
        <f>G7*M7</f>
        <v>0</v>
      </c>
      <c r="O7" s="238" t="str">
        <f>IF((N7/$N$2)&gt;0.0001,N7/$N$2,"n/a")</f>
        <v>n/a</v>
      </c>
      <c r="P7" s="239" t="str">
        <f>IF(ISERROR(O7*0.0001),"n/a",O7*0.15)</f>
        <v>n/a</v>
      </c>
      <c r="Q7" s="59"/>
    </row>
    <row r="8" spans="1:17" s="59" customFormat="1" ht="12.75" customHeight="1" x14ac:dyDescent="0.25">
      <c r="A8" s="76" t="s">
        <v>341</v>
      </c>
      <c r="B8" s="57"/>
      <c r="C8" s="209" t="s">
        <v>167</v>
      </c>
      <c r="D8" s="209"/>
      <c r="E8" s="209"/>
      <c r="F8" s="209"/>
      <c r="G8" s="209"/>
      <c r="H8" s="209"/>
      <c r="I8" s="209"/>
      <c r="J8" s="209"/>
      <c r="K8" s="209"/>
      <c r="L8" s="209"/>
      <c r="M8" s="209"/>
      <c r="N8" s="209"/>
      <c r="O8" s="209"/>
      <c r="P8" s="209"/>
    </row>
    <row r="9" spans="1:17" s="56" customFormat="1" x14ac:dyDescent="0.25">
      <c r="A9" s="65" t="s">
        <v>566</v>
      </c>
      <c r="B9" s="197" t="s">
        <v>9</v>
      </c>
      <c r="C9" s="210" t="s">
        <v>828</v>
      </c>
      <c r="D9" s="240"/>
      <c r="E9" s="241" t="s">
        <v>537</v>
      </c>
      <c r="F9" s="197" t="s">
        <v>18</v>
      </c>
      <c r="G9" s="233">
        <f>VLOOKUP(F9,Lists!$A$45:$B$50,2,FALSE)</f>
        <v>0</v>
      </c>
      <c r="H9" s="197" t="s">
        <v>18</v>
      </c>
      <c r="I9" s="197" t="s">
        <v>18</v>
      </c>
      <c r="J9" s="235">
        <v>1E-4</v>
      </c>
      <c r="K9" s="236">
        <f>J9*G9</f>
        <v>0</v>
      </c>
      <c r="L9" s="237" t="str">
        <f>IF(ISERROR(K9/N9),"n/a",K9/N9)</f>
        <v>n/a</v>
      </c>
      <c r="M9" s="236">
        <f>IF(B9=Lists!$A$14,Lists!$E$35)+IF(B9=Lists!$A$15,Lists!$E$40)+IF(B9=Lists!$A$16,Lists!$E$40)</f>
        <v>0</v>
      </c>
      <c r="N9" s="236">
        <f>G9*M9</f>
        <v>0</v>
      </c>
      <c r="O9" s="197" t="s">
        <v>18</v>
      </c>
      <c r="P9" s="197" t="s">
        <v>18</v>
      </c>
    </row>
    <row r="10" spans="1:17" s="56" customFormat="1" ht="39.6" x14ac:dyDescent="0.25">
      <c r="A10" s="195" t="s">
        <v>567</v>
      </c>
      <c r="B10" s="197" t="s">
        <v>9</v>
      </c>
      <c r="C10" s="210" t="s">
        <v>829</v>
      </c>
      <c r="D10" s="240"/>
      <c r="E10" s="241" t="s">
        <v>537</v>
      </c>
      <c r="F10" s="197" t="s">
        <v>18</v>
      </c>
      <c r="G10" s="233">
        <f>VLOOKUP(F10,Lists!$A$45:$B$50,2,FALSE)</f>
        <v>0</v>
      </c>
      <c r="H10" s="197" t="s">
        <v>18</v>
      </c>
      <c r="I10" s="197" t="s">
        <v>18</v>
      </c>
      <c r="J10" s="235">
        <v>1E-4</v>
      </c>
      <c r="K10" s="236">
        <f t="shared" ref="K10:K23" si="0">J10*G10</f>
        <v>0</v>
      </c>
      <c r="L10" s="237" t="str">
        <f t="shared" ref="L10:L23" si="1">IF(ISERROR(K10/N10),"n/a",K10/N10)</f>
        <v>n/a</v>
      </c>
      <c r="M10" s="236">
        <f>IF(B10=Lists!$A$14,Lists!$E$35)+IF(B10=Lists!$A$15,Lists!$E$40)+IF(B10=Lists!$A$16,Lists!$E$40)</f>
        <v>0</v>
      </c>
      <c r="N10" s="236">
        <f t="shared" ref="N10:N23" si="2">G10*M10</f>
        <v>0</v>
      </c>
      <c r="O10" s="197" t="s">
        <v>18</v>
      </c>
      <c r="P10" s="197" t="s">
        <v>18</v>
      </c>
    </row>
    <row r="11" spans="1:17" s="60" customFormat="1" ht="39.6" x14ac:dyDescent="0.25">
      <c r="A11" s="195" t="s">
        <v>568</v>
      </c>
      <c r="B11" s="197" t="s">
        <v>9</v>
      </c>
      <c r="C11" s="210" t="s">
        <v>171</v>
      </c>
      <c r="D11" s="240"/>
      <c r="E11" s="241" t="s">
        <v>537</v>
      </c>
      <c r="F11" s="197" t="s">
        <v>18</v>
      </c>
      <c r="G11" s="233">
        <f>VLOOKUP(F11,Lists!$A$45:$B$50,2,FALSE)</f>
        <v>0</v>
      </c>
      <c r="H11" s="197" t="s">
        <v>18</v>
      </c>
      <c r="I11" s="197" t="s">
        <v>18</v>
      </c>
      <c r="J11" s="235">
        <v>1E-4</v>
      </c>
      <c r="K11" s="236">
        <f t="shared" si="0"/>
        <v>0</v>
      </c>
      <c r="L11" s="237" t="str">
        <f t="shared" si="1"/>
        <v>n/a</v>
      </c>
      <c r="M11" s="236">
        <f>IF(B11=Lists!$A$14,Lists!$E$35)+IF(B11=Lists!$A$15,Lists!$E$40)+IF(B11=Lists!$A$16,Lists!$E$40)</f>
        <v>0</v>
      </c>
      <c r="N11" s="236">
        <f t="shared" si="2"/>
        <v>0</v>
      </c>
      <c r="O11" s="197" t="s">
        <v>18</v>
      </c>
      <c r="P11" s="197" t="s">
        <v>18</v>
      </c>
    </row>
    <row r="12" spans="1:17" s="56" customFormat="1" ht="39.6" x14ac:dyDescent="0.25">
      <c r="A12" s="195" t="s">
        <v>569</v>
      </c>
      <c r="B12" s="197" t="s">
        <v>9</v>
      </c>
      <c r="C12" s="210" t="s">
        <v>173</v>
      </c>
      <c r="D12" s="240"/>
      <c r="E12" s="241" t="s">
        <v>537</v>
      </c>
      <c r="F12" s="197" t="s">
        <v>18</v>
      </c>
      <c r="G12" s="233">
        <f>VLOOKUP(F12,Lists!$A$45:$B$50,2,FALSE)</f>
        <v>0</v>
      </c>
      <c r="H12" s="197" t="s">
        <v>18</v>
      </c>
      <c r="I12" s="197" t="s">
        <v>18</v>
      </c>
      <c r="J12" s="235">
        <v>1E-4</v>
      </c>
      <c r="K12" s="236">
        <f t="shared" si="0"/>
        <v>0</v>
      </c>
      <c r="L12" s="237" t="str">
        <f t="shared" si="1"/>
        <v>n/a</v>
      </c>
      <c r="M12" s="236">
        <f>IF(B12=Lists!$A$14,Lists!$E$35)+IF(B12=Lists!$A$15,Lists!$E$40)+IF(B12=Lists!$A$16,Lists!$E$40)</f>
        <v>0</v>
      </c>
      <c r="N12" s="236">
        <f t="shared" si="2"/>
        <v>0</v>
      </c>
      <c r="O12" s="197" t="s">
        <v>18</v>
      </c>
      <c r="P12" s="197" t="s">
        <v>18</v>
      </c>
    </row>
    <row r="13" spans="1:17" s="56" customFormat="1" ht="30.6" customHeight="1" x14ac:dyDescent="0.25">
      <c r="A13" s="195" t="s">
        <v>570</v>
      </c>
      <c r="B13" s="197" t="s">
        <v>9</v>
      </c>
      <c r="C13" s="190" t="s">
        <v>830</v>
      </c>
      <c r="D13" s="240"/>
      <c r="E13" s="241" t="s">
        <v>537</v>
      </c>
      <c r="F13" s="197" t="s">
        <v>18</v>
      </c>
      <c r="G13" s="233">
        <f>VLOOKUP(F13,Lists!$A$45:$B$50,2,FALSE)</f>
        <v>0</v>
      </c>
      <c r="H13" s="197" t="s">
        <v>18</v>
      </c>
      <c r="I13" s="197" t="s">
        <v>18</v>
      </c>
      <c r="J13" s="235">
        <v>1E-4</v>
      </c>
      <c r="K13" s="236">
        <f t="shared" si="0"/>
        <v>0</v>
      </c>
      <c r="L13" s="237" t="str">
        <f t="shared" si="1"/>
        <v>n/a</v>
      </c>
      <c r="M13" s="236">
        <f>IF(B13=Lists!$A$14,Lists!$E$35)+IF(B13=Lists!$A$15,Lists!$E$40)+IF(B13=Lists!$A$16,Lists!$E$40)</f>
        <v>0</v>
      </c>
      <c r="N13" s="236">
        <f t="shared" si="2"/>
        <v>0</v>
      </c>
      <c r="O13" s="197" t="s">
        <v>18</v>
      </c>
      <c r="P13" s="197" t="s">
        <v>18</v>
      </c>
    </row>
    <row r="14" spans="1:17" s="56" customFormat="1" ht="39.6" x14ac:dyDescent="0.25">
      <c r="A14" s="195" t="s">
        <v>571</v>
      </c>
      <c r="B14" s="197" t="s">
        <v>9</v>
      </c>
      <c r="C14" s="190" t="s">
        <v>176</v>
      </c>
      <c r="D14" s="240"/>
      <c r="E14" s="241" t="s">
        <v>537</v>
      </c>
      <c r="F14" s="197" t="s">
        <v>18</v>
      </c>
      <c r="G14" s="233">
        <f>VLOOKUP(F14,Lists!$A$45:$B$50,2,FALSE)</f>
        <v>0</v>
      </c>
      <c r="H14" s="197" t="s">
        <v>18</v>
      </c>
      <c r="I14" s="197" t="s">
        <v>18</v>
      </c>
      <c r="J14" s="235">
        <v>1E-4</v>
      </c>
      <c r="K14" s="236">
        <f t="shared" si="0"/>
        <v>0</v>
      </c>
      <c r="L14" s="237" t="str">
        <f t="shared" si="1"/>
        <v>n/a</v>
      </c>
      <c r="M14" s="236">
        <f>IF(B14=Lists!$A$14,Lists!$E$35)+IF(B14=Lists!$A$15,Lists!$E$40)+IF(B14=Lists!$A$16,Lists!$E$40)</f>
        <v>0</v>
      </c>
      <c r="N14" s="236">
        <f t="shared" si="2"/>
        <v>0</v>
      </c>
      <c r="O14" s="197" t="s">
        <v>18</v>
      </c>
      <c r="P14" s="197" t="s">
        <v>18</v>
      </c>
    </row>
    <row r="15" spans="1:17" s="56" customFormat="1" ht="30" customHeight="1" x14ac:dyDescent="0.25">
      <c r="A15" s="195" t="s">
        <v>572</v>
      </c>
      <c r="B15" s="195" t="s">
        <v>11</v>
      </c>
      <c r="C15" s="191" t="s">
        <v>178</v>
      </c>
      <c r="D15" s="242"/>
      <c r="E15" s="243"/>
      <c r="F15" s="197" t="s">
        <v>49</v>
      </c>
      <c r="G15" s="233">
        <f>VLOOKUP(F15,Lists!$A$45:$B$50,2,FALSE)</f>
        <v>5</v>
      </c>
      <c r="H15" s="197" t="s">
        <v>17</v>
      </c>
      <c r="I15" s="55" t="s">
        <v>40</v>
      </c>
      <c r="J15" s="235">
        <f>VLOOKUP(I15,Lists!$A$35:$B$40,2,FALSE)</f>
        <v>6</v>
      </c>
      <c r="K15" s="236">
        <f>J15*G15</f>
        <v>30</v>
      </c>
      <c r="L15" s="237">
        <f>IF(ISERROR(K15/N15),"n/a",K15/N15)</f>
        <v>1</v>
      </c>
      <c r="M15" s="236">
        <f>IF(B15=Lists!$A$14,Lists!$E$35)+IF(B15=Lists!$A$15,Lists!$E$40)+IF(B15=Lists!$A$16,Lists!$E$40)</f>
        <v>6</v>
      </c>
      <c r="N15" s="236">
        <f>G15*M15</f>
        <v>30</v>
      </c>
      <c r="O15" s="244">
        <f>N15/$N$2</f>
        <v>0.04</v>
      </c>
      <c r="P15" s="245">
        <f>O15*0.15</f>
        <v>6.0000000000000001E-3</v>
      </c>
    </row>
    <row r="16" spans="1:17" s="56" customFormat="1" ht="26.4" x14ac:dyDescent="0.25">
      <c r="A16" s="195" t="s">
        <v>573</v>
      </c>
      <c r="B16" s="197" t="s">
        <v>9</v>
      </c>
      <c r="C16" s="210" t="s">
        <v>831</v>
      </c>
      <c r="D16" s="240"/>
      <c r="E16" s="241" t="s">
        <v>537</v>
      </c>
      <c r="F16" s="197" t="s">
        <v>18</v>
      </c>
      <c r="G16" s="233">
        <f>VLOOKUP(F16,Lists!$A$45:$B$50,2,FALSE)</f>
        <v>0</v>
      </c>
      <c r="H16" s="197" t="s">
        <v>18</v>
      </c>
      <c r="I16" s="197" t="s">
        <v>18</v>
      </c>
      <c r="J16" s="235">
        <v>1E-4</v>
      </c>
      <c r="K16" s="236">
        <f t="shared" si="0"/>
        <v>0</v>
      </c>
      <c r="L16" s="237" t="str">
        <f t="shared" si="1"/>
        <v>n/a</v>
      </c>
      <c r="M16" s="236">
        <f>IF(B16=Lists!$A$14,Lists!$E$35)+IF(B16=Lists!$A$15,Lists!$E$40)+IF(B16=Lists!$A$16,Lists!$E$40)</f>
        <v>0</v>
      </c>
      <c r="N16" s="236">
        <f t="shared" si="2"/>
        <v>0</v>
      </c>
      <c r="O16" s="197" t="s">
        <v>18</v>
      </c>
      <c r="P16" s="197" t="s">
        <v>18</v>
      </c>
    </row>
    <row r="17" spans="1:16" s="56" customFormat="1" ht="39.6" x14ac:dyDescent="0.25">
      <c r="A17" s="195" t="s">
        <v>574</v>
      </c>
      <c r="B17" s="197" t="s">
        <v>9</v>
      </c>
      <c r="C17" s="210" t="s">
        <v>454</v>
      </c>
      <c r="D17" s="240"/>
      <c r="E17" s="241" t="s">
        <v>537</v>
      </c>
      <c r="F17" s="197" t="s">
        <v>18</v>
      </c>
      <c r="G17" s="233">
        <f>VLOOKUP(F17,Lists!$A$45:$B$50,2,FALSE)</f>
        <v>0</v>
      </c>
      <c r="H17" s="197" t="s">
        <v>18</v>
      </c>
      <c r="I17" s="197" t="s">
        <v>18</v>
      </c>
      <c r="J17" s="235">
        <v>1E-4</v>
      </c>
      <c r="K17" s="236">
        <f t="shared" si="0"/>
        <v>0</v>
      </c>
      <c r="L17" s="237" t="str">
        <f t="shared" si="1"/>
        <v>n/a</v>
      </c>
      <c r="M17" s="236">
        <f>IF(B17=Lists!$A$14,Lists!$E$35)+IF(B17=Lists!$A$15,Lists!$E$40)+IF(B17=Lists!$A$16,Lists!$E$40)</f>
        <v>0</v>
      </c>
      <c r="N17" s="236">
        <f t="shared" si="2"/>
        <v>0</v>
      </c>
      <c r="O17" s="197" t="s">
        <v>18</v>
      </c>
      <c r="P17" s="197" t="s">
        <v>18</v>
      </c>
    </row>
    <row r="18" spans="1:16" s="56" customFormat="1" ht="97.2" customHeight="1" x14ac:dyDescent="0.25">
      <c r="A18" s="195" t="s">
        <v>575</v>
      </c>
      <c r="B18" s="197" t="s">
        <v>9</v>
      </c>
      <c r="C18" s="210" t="s">
        <v>182</v>
      </c>
      <c r="D18" s="240"/>
      <c r="E18" s="241" t="s">
        <v>537</v>
      </c>
      <c r="F18" s="197" t="s">
        <v>18</v>
      </c>
      <c r="G18" s="233">
        <f>VLOOKUP(F18,Lists!$A$45:$B$50,2,FALSE)</f>
        <v>0</v>
      </c>
      <c r="H18" s="197" t="s">
        <v>18</v>
      </c>
      <c r="I18" s="197" t="s">
        <v>18</v>
      </c>
      <c r="J18" s="235">
        <v>1E-4</v>
      </c>
      <c r="K18" s="236">
        <f t="shared" si="0"/>
        <v>0</v>
      </c>
      <c r="L18" s="237" t="str">
        <f t="shared" si="1"/>
        <v>n/a</v>
      </c>
      <c r="M18" s="236">
        <f>IF(B18=Lists!$A$14,Lists!$E$35)+IF(B18=Lists!$A$15,Lists!$E$40)+IF(B18=Lists!$A$16,Lists!$E$40)</f>
        <v>0</v>
      </c>
      <c r="N18" s="236">
        <f t="shared" si="2"/>
        <v>0</v>
      </c>
      <c r="O18" s="197" t="s">
        <v>18</v>
      </c>
      <c r="P18" s="197" t="s">
        <v>18</v>
      </c>
    </row>
    <row r="19" spans="1:16" s="56" customFormat="1" ht="39.6" x14ac:dyDescent="0.25">
      <c r="A19" s="195" t="s">
        <v>576</v>
      </c>
      <c r="B19" s="195" t="s">
        <v>11</v>
      </c>
      <c r="C19" s="211" t="s">
        <v>184</v>
      </c>
      <c r="D19" s="242"/>
      <c r="E19" s="243"/>
      <c r="F19" s="197" t="s">
        <v>49</v>
      </c>
      <c r="G19" s="233">
        <f>VLOOKUP(F19,Lists!$A$45:$B$50,2,FALSE)</f>
        <v>5</v>
      </c>
      <c r="H19" s="197" t="s">
        <v>17</v>
      </c>
      <c r="I19" s="55" t="s">
        <v>40</v>
      </c>
      <c r="J19" s="235">
        <f>VLOOKUP(I19,Lists!$A$35:$B$40,2,FALSE)</f>
        <v>6</v>
      </c>
      <c r="K19" s="236">
        <f>J19*G19</f>
        <v>30</v>
      </c>
      <c r="L19" s="237">
        <f>IF(ISERROR(K19/N19),"n/a",K19/N19)</f>
        <v>1</v>
      </c>
      <c r="M19" s="236">
        <f>IF(B19=Lists!$A$14,Lists!$E$35)+IF(B13=Lists!$A$15,Lists!$E$40)+IF(B19=Lists!$A$16,Lists!$E$40)</f>
        <v>6</v>
      </c>
      <c r="N19" s="236">
        <f>G19*M19</f>
        <v>30</v>
      </c>
      <c r="O19" s="244">
        <f>N19/$N$2</f>
        <v>0.04</v>
      </c>
      <c r="P19" s="245">
        <f>O19*0.15</f>
        <v>6.0000000000000001E-3</v>
      </c>
    </row>
    <row r="20" spans="1:16" s="56" customFormat="1" ht="26.4" x14ac:dyDescent="0.25">
      <c r="A20" s="195" t="s">
        <v>577</v>
      </c>
      <c r="B20" s="197" t="s">
        <v>9</v>
      </c>
      <c r="C20" s="210" t="s">
        <v>186</v>
      </c>
      <c r="D20" s="240"/>
      <c r="E20" s="241" t="s">
        <v>537</v>
      </c>
      <c r="F20" s="197" t="s">
        <v>18</v>
      </c>
      <c r="G20" s="233">
        <f>VLOOKUP(F20,Lists!$A$45:$B$50,2,FALSE)</f>
        <v>0</v>
      </c>
      <c r="H20" s="197" t="s">
        <v>18</v>
      </c>
      <c r="I20" s="197" t="s">
        <v>18</v>
      </c>
      <c r="J20" s="235">
        <v>1E-4</v>
      </c>
      <c r="K20" s="236">
        <f t="shared" si="0"/>
        <v>0</v>
      </c>
      <c r="L20" s="237" t="str">
        <f t="shared" si="1"/>
        <v>n/a</v>
      </c>
      <c r="M20" s="236">
        <f>IF(B20=Lists!$A$14,Lists!$E$35)+IF(B20=Lists!$A$15,Lists!$E$40)+IF(B20=Lists!$A$16,Lists!$E$40)</f>
        <v>0</v>
      </c>
      <c r="N20" s="236">
        <f t="shared" si="2"/>
        <v>0</v>
      </c>
      <c r="O20" s="197" t="s">
        <v>18</v>
      </c>
      <c r="P20" s="197" t="s">
        <v>18</v>
      </c>
    </row>
    <row r="21" spans="1:16" s="61" customFormat="1" ht="39.6" x14ac:dyDescent="0.25">
      <c r="A21" s="195" t="s">
        <v>578</v>
      </c>
      <c r="B21" s="195" t="s">
        <v>11</v>
      </c>
      <c r="C21" s="126" t="s">
        <v>187</v>
      </c>
      <c r="D21" s="242"/>
      <c r="E21" s="243"/>
      <c r="F21" s="197" t="s">
        <v>49</v>
      </c>
      <c r="G21" s="233">
        <f>VLOOKUP(F21,Lists!$A$45:$B$50,2,FALSE)</f>
        <v>5</v>
      </c>
      <c r="H21" s="197" t="s">
        <v>17</v>
      </c>
      <c r="I21" s="55" t="s">
        <v>40</v>
      </c>
      <c r="J21" s="235">
        <f>VLOOKUP(I21,Lists!$A$35:$B$40,2,FALSE)</f>
        <v>6</v>
      </c>
      <c r="K21" s="236">
        <f>J21*G21</f>
        <v>30</v>
      </c>
      <c r="L21" s="237">
        <f>IF(ISERROR(K21/N21),"n/a",K21/N21)</f>
        <v>1</v>
      </c>
      <c r="M21" s="236">
        <f>IF(B21=Lists!$A$14,Lists!$E$35)+IF(B15=Lists!$A$15,Lists!$E$40)+IF(B21=Lists!$A$16,Lists!$E$40)</f>
        <v>6</v>
      </c>
      <c r="N21" s="236">
        <f>G21*M21</f>
        <v>30</v>
      </c>
      <c r="O21" s="244">
        <f>N21/$N$2</f>
        <v>0.04</v>
      </c>
      <c r="P21" s="245">
        <f>O21*0.15</f>
        <v>6.0000000000000001E-3</v>
      </c>
    </row>
    <row r="22" spans="1:16" s="61" customFormat="1" ht="39.6" x14ac:dyDescent="0.25">
      <c r="A22" s="195" t="s">
        <v>579</v>
      </c>
      <c r="B22" s="197" t="s">
        <v>9</v>
      </c>
      <c r="C22" s="210" t="s">
        <v>188</v>
      </c>
      <c r="D22" s="240"/>
      <c r="E22" s="241" t="s">
        <v>537</v>
      </c>
      <c r="F22" s="197" t="s">
        <v>18</v>
      </c>
      <c r="G22" s="233">
        <f>VLOOKUP(F22,Lists!$A$45:$B$50,2,FALSE)</f>
        <v>0</v>
      </c>
      <c r="H22" s="197" t="s">
        <v>18</v>
      </c>
      <c r="I22" s="197" t="s">
        <v>18</v>
      </c>
      <c r="J22" s="235">
        <v>1E-4</v>
      </c>
      <c r="K22" s="236">
        <f t="shared" si="0"/>
        <v>0</v>
      </c>
      <c r="L22" s="237" t="str">
        <f t="shared" si="1"/>
        <v>n/a</v>
      </c>
      <c r="M22" s="236">
        <f>IF(B22=Lists!$A$14,Lists!$E$35)+IF(B22=Lists!$A$15,Lists!$E$40)+IF(B22=Lists!$A$16,Lists!$E$40)</f>
        <v>0</v>
      </c>
      <c r="N22" s="236">
        <f t="shared" si="2"/>
        <v>0</v>
      </c>
      <c r="O22" s="197" t="s">
        <v>18</v>
      </c>
      <c r="P22" s="197" t="s">
        <v>18</v>
      </c>
    </row>
    <row r="23" spans="1:16" s="61" customFormat="1" ht="26.4" x14ac:dyDescent="0.25">
      <c r="A23" s="195" t="s">
        <v>580</v>
      </c>
      <c r="B23" s="197" t="s">
        <v>9</v>
      </c>
      <c r="C23" s="124" t="s">
        <v>189</v>
      </c>
      <c r="D23" s="240"/>
      <c r="E23" s="241" t="s">
        <v>537</v>
      </c>
      <c r="F23" s="197" t="s">
        <v>18</v>
      </c>
      <c r="G23" s="233">
        <f>VLOOKUP(F23,Lists!$A$45:$B$50,2,FALSE)</f>
        <v>0</v>
      </c>
      <c r="H23" s="197" t="s">
        <v>18</v>
      </c>
      <c r="I23" s="197" t="s">
        <v>18</v>
      </c>
      <c r="J23" s="235">
        <v>1E-4</v>
      </c>
      <c r="K23" s="236">
        <f t="shared" si="0"/>
        <v>0</v>
      </c>
      <c r="L23" s="237" t="str">
        <f t="shared" si="1"/>
        <v>n/a</v>
      </c>
      <c r="M23" s="236">
        <f>IF(B23=Lists!$A$14,Lists!$E$35)+IF(B23=Lists!$A$15,Lists!$E$40)+IF(B23=Lists!$A$16,Lists!$E$40)</f>
        <v>0</v>
      </c>
      <c r="N23" s="236">
        <f t="shared" si="2"/>
        <v>0</v>
      </c>
      <c r="O23" s="197" t="s">
        <v>18</v>
      </c>
      <c r="P23" s="197" t="s">
        <v>18</v>
      </c>
    </row>
    <row r="24" spans="1:16" s="59" customFormat="1" ht="12.75" customHeight="1" x14ac:dyDescent="0.25">
      <c r="A24" s="76" t="s">
        <v>168</v>
      </c>
      <c r="B24" s="57"/>
      <c r="C24" s="209" t="s">
        <v>190</v>
      </c>
      <c r="D24" s="297"/>
      <c r="E24" s="297"/>
      <c r="F24" s="209"/>
      <c r="G24" s="209"/>
      <c r="H24" s="209"/>
      <c r="I24" s="209"/>
      <c r="J24" s="209"/>
      <c r="K24" s="209"/>
      <c r="L24" s="209"/>
      <c r="M24" s="209"/>
      <c r="N24" s="209"/>
      <c r="O24" s="209"/>
      <c r="P24" s="209"/>
    </row>
    <row r="25" spans="1:16" s="56" customFormat="1" ht="79.2" x14ac:dyDescent="0.25">
      <c r="A25" s="195" t="s">
        <v>349</v>
      </c>
      <c r="B25" s="195" t="s">
        <v>10</v>
      </c>
      <c r="C25" s="210" t="s">
        <v>817</v>
      </c>
      <c r="D25" s="268"/>
      <c r="E25" s="241" t="s">
        <v>537</v>
      </c>
      <c r="F25" s="197" t="s">
        <v>50</v>
      </c>
      <c r="G25" s="233">
        <f>VLOOKUP(F25,Lists!$A$45:$B$50,2,FALSE)</f>
        <v>10</v>
      </c>
      <c r="H25" s="197" t="s">
        <v>17</v>
      </c>
      <c r="I25" s="55" t="s">
        <v>40</v>
      </c>
      <c r="J25" s="235">
        <f>VLOOKUP(I25,Lists!$A$35:$B$40,2,FALSE)</f>
        <v>6</v>
      </c>
      <c r="K25" s="236">
        <f t="shared" ref="K25:K26" si="3">J25*G25</f>
        <v>60</v>
      </c>
      <c r="L25" s="237">
        <f t="shared" ref="L25:L26" si="4">IF(ISERROR(K25/N25),"n/a",K25/N25)</f>
        <v>1</v>
      </c>
      <c r="M25" s="236">
        <f>IF(B25=Lists!$A$14,Lists!$E$35)+IF(B25=Lists!$A$15,Lists!$E$40)+IF(B25=Lists!$A$16,Lists!$E$40)</f>
        <v>6</v>
      </c>
      <c r="N25" s="236">
        <f t="shared" ref="N25:N26" si="5">G25*M25</f>
        <v>60</v>
      </c>
      <c r="O25" s="238">
        <f t="shared" ref="O25:O26" si="6">N25/$N$2</f>
        <v>0.08</v>
      </c>
      <c r="P25" s="245">
        <f t="shared" ref="P25:P26" si="7">O25*0.15</f>
        <v>1.2E-2</v>
      </c>
    </row>
    <row r="26" spans="1:16" s="56" customFormat="1" ht="124.2" customHeight="1" x14ac:dyDescent="0.25">
      <c r="A26" s="195" t="s">
        <v>350</v>
      </c>
      <c r="B26" s="195" t="s">
        <v>10</v>
      </c>
      <c r="C26" s="218" t="s">
        <v>455</v>
      </c>
      <c r="D26" s="268"/>
      <c r="E26" s="241" t="s">
        <v>537</v>
      </c>
      <c r="F26" s="197" t="s">
        <v>50</v>
      </c>
      <c r="G26" s="233">
        <f>VLOOKUP(F26,Lists!$A$45:$B$50,2,FALSE)</f>
        <v>10</v>
      </c>
      <c r="H26" s="197" t="s">
        <v>17</v>
      </c>
      <c r="I26" s="55" t="s">
        <v>40</v>
      </c>
      <c r="J26" s="235">
        <f>VLOOKUP(I26,Lists!$A$35:$B$40,2,FALSE)</f>
        <v>6</v>
      </c>
      <c r="K26" s="236">
        <f t="shared" si="3"/>
        <v>60</v>
      </c>
      <c r="L26" s="237">
        <f t="shared" si="4"/>
        <v>1</v>
      </c>
      <c r="M26" s="236">
        <f>IF(B26=Lists!$A$14,Lists!$E$35)+IF(B26=Lists!$A$15,Lists!$E$40)+IF(B26=Lists!$A$16,Lists!$E$40)</f>
        <v>6</v>
      </c>
      <c r="N26" s="236">
        <f t="shared" si="5"/>
        <v>60</v>
      </c>
      <c r="O26" s="238">
        <f t="shared" si="6"/>
        <v>0.08</v>
      </c>
      <c r="P26" s="245">
        <f t="shared" si="7"/>
        <v>1.2E-2</v>
      </c>
    </row>
    <row r="27" spans="1:16" s="59" customFormat="1" ht="12.75" customHeight="1" x14ac:dyDescent="0.25">
      <c r="A27" s="76" t="s">
        <v>169</v>
      </c>
      <c r="B27" s="57"/>
      <c r="C27" s="209" t="s">
        <v>191</v>
      </c>
      <c r="D27" s="297"/>
      <c r="E27" s="297"/>
      <c r="F27" s="209"/>
      <c r="G27" s="209"/>
      <c r="H27" s="209"/>
      <c r="I27" s="209"/>
      <c r="J27" s="209"/>
      <c r="K27" s="209"/>
      <c r="L27" s="209"/>
      <c r="M27" s="209"/>
      <c r="N27" s="209"/>
      <c r="O27" s="209"/>
      <c r="P27" s="209"/>
    </row>
    <row r="28" spans="1:16" s="60" customFormat="1" ht="109.2" customHeight="1" x14ac:dyDescent="0.25">
      <c r="A28" s="195" t="s">
        <v>581</v>
      </c>
      <c r="B28" s="197" t="s">
        <v>9</v>
      </c>
      <c r="C28" s="210" t="s">
        <v>456</v>
      </c>
      <c r="D28" s="240"/>
      <c r="E28" s="241" t="s">
        <v>537</v>
      </c>
      <c r="F28" s="197" t="s">
        <v>18</v>
      </c>
      <c r="G28" s="233">
        <f>VLOOKUP(F28,Lists!$A$45:$B$50,2,FALSE)</f>
        <v>0</v>
      </c>
      <c r="H28" s="197" t="s">
        <v>18</v>
      </c>
      <c r="I28" s="197" t="s">
        <v>18</v>
      </c>
      <c r="J28" s="235">
        <v>1E-4</v>
      </c>
      <c r="K28" s="236">
        <f t="shared" ref="K28:K37" si="8">J28*G28</f>
        <v>0</v>
      </c>
      <c r="L28" s="237" t="str">
        <f t="shared" ref="L28:L37" si="9">IF(ISERROR(K28/N28),"n/a",K28/N28)</f>
        <v>n/a</v>
      </c>
      <c r="M28" s="236">
        <f>IF(B28=Lists!$A$14,Lists!$E$35)+IF(B28=Lists!$A$15,Lists!$E$40)+IF(B28=Lists!$A$16,Lists!$E$40)</f>
        <v>0</v>
      </c>
      <c r="N28" s="236">
        <f t="shared" ref="N28:N37" si="10">G28*M28</f>
        <v>0</v>
      </c>
      <c r="O28" s="270" t="s">
        <v>18</v>
      </c>
      <c r="P28" s="270" t="s">
        <v>18</v>
      </c>
    </row>
    <row r="29" spans="1:16" s="61" customFormat="1" ht="87.6" customHeight="1" x14ac:dyDescent="0.25">
      <c r="A29" s="195" t="s">
        <v>582</v>
      </c>
      <c r="B29" s="197" t="s">
        <v>9</v>
      </c>
      <c r="C29" s="210" t="s">
        <v>457</v>
      </c>
      <c r="D29" s="240"/>
      <c r="E29" s="241" t="s">
        <v>537</v>
      </c>
      <c r="F29" s="197" t="s">
        <v>18</v>
      </c>
      <c r="G29" s="233">
        <f>VLOOKUP(F29,Lists!$A$45:$B$50,2,FALSE)</f>
        <v>0</v>
      </c>
      <c r="H29" s="197" t="s">
        <v>18</v>
      </c>
      <c r="I29" s="197" t="s">
        <v>18</v>
      </c>
      <c r="J29" s="235">
        <v>1E-4</v>
      </c>
      <c r="K29" s="236">
        <f t="shared" si="8"/>
        <v>0</v>
      </c>
      <c r="L29" s="237" t="str">
        <f t="shared" si="9"/>
        <v>n/a</v>
      </c>
      <c r="M29" s="236">
        <f>IF(B29=Lists!$A$14,Lists!$E$35)+IF(B29=Lists!$A$15,Lists!$E$40)+IF(B29=Lists!$A$16,Lists!$E$40)</f>
        <v>0</v>
      </c>
      <c r="N29" s="236">
        <f t="shared" si="10"/>
        <v>0</v>
      </c>
      <c r="O29" s="270" t="s">
        <v>18</v>
      </c>
      <c r="P29" s="270" t="s">
        <v>18</v>
      </c>
    </row>
    <row r="30" spans="1:16" s="56" customFormat="1" ht="52.8" x14ac:dyDescent="0.25">
      <c r="A30" s="195" t="s">
        <v>583</v>
      </c>
      <c r="B30" s="197" t="s">
        <v>9</v>
      </c>
      <c r="C30" s="200" t="s">
        <v>458</v>
      </c>
      <c r="D30" s="240"/>
      <c r="E30" s="241" t="s">
        <v>537</v>
      </c>
      <c r="F30" s="197" t="s">
        <v>18</v>
      </c>
      <c r="G30" s="233">
        <f>VLOOKUP(F30,Lists!$A$45:$B$50,2,FALSE)</f>
        <v>0</v>
      </c>
      <c r="H30" s="197" t="s">
        <v>18</v>
      </c>
      <c r="I30" s="197" t="s">
        <v>18</v>
      </c>
      <c r="J30" s="235">
        <v>1E-4</v>
      </c>
      <c r="K30" s="236">
        <f t="shared" si="8"/>
        <v>0</v>
      </c>
      <c r="L30" s="237" t="str">
        <f t="shared" si="9"/>
        <v>n/a</v>
      </c>
      <c r="M30" s="236">
        <f>IF(B30=Lists!$A$14,Lists!$E$35)+IF(B30=Lists!$A$15,Lists!$E$40)+IF(B30=Lists!$A$16,Lists!$E$40)</f>
        <v>0</v>
      </c>
      <c r="N30" s="236">
        <f t="shared" si="10"/>
        <v>0</v>
      </c>
      <c r="O30" s="270" t="s">
        <v>18</v>
      </c>
      <c r="P30" s="270" t="s">
        <v>18</v>
      </c>
    </row>
    <row r="31" spans="1:16" s="56" customFormat="1" ht="157.19999999999999" customHeight="1" x14ac:dyDescent="0.25">
      <c r="A31" s="195" t="s">
        <v>584</v>
      </c>
      <c r="B31" s="197" t="s">
        <v>9</v>
      </c>
      <c r="C31" s="215" t="s">
        <v>518</v>
      </c>
      <c r="D31" s="240"/>
      <c r="E31" s="241" t="s">
        <v>537</v>
      </c>
      <c r="F31" s="197" t="s">
        <v>18</v>
      </c>
      <c r="G31" s="233">
        <f>VLOOKUP(F31,Lists!$A$45:$B$50,2,FALSE)</f>
        <v>0</v>
      </c>
      <c r="H31" s="197" t="s">
        <v>18</v>
      </c>
      <c r="I31" s="197" t="s">
        <v>18</v>
      </c>
      <c r="J31" s="235">
        <v>1E-4</v>
      </c>
      <c r="K31" s="236">
        <f t="shared" si="8"/>
        <v>0</v>
      </c>
      <c r="L31" s="237" t="str">
        <f t="shared" si="9"/>
        <v>n/a</v>
      </c>
      <c r="M31" s="236">
        <f>IF(B31=Lists!$A$14,Lists!$E$35)+IF(B31=Lists!$A$15,Lists!$E$40)+IF(B31=Lists!$A$16,Lists!$E$40)</f>
        <v>0</v>
      </c>
      <c r="N31" s="236">
        <f t="shared" si="10"/>
        <v>0</v>
      </c>
      <c r="O31" s="270" t="s">
        <v>18</v>
      </c>
      <c r="P31" s="270" t="s">
        <v>18</v>
      </c>
    </row>
    <row r="32" spans="1:16" s="56" customFormat="1" ht="112.2" customHeight="1" x14ac:dyDescent="0.25">
      <c r="A32" s="195" t="s">
        <v>585</v>
      </c>
      <c r="B32" s="197" t="s">
        <v>9</v>
      </c>
      <c r="C32" s="215" t="s">
        <v>519</v>
      </c>
      <c r="D32" s="240"/>
      <c r="E32" s="241" t="s">
        <v>537</v>
      </c>
      <c r="F32" s="197" t="s">
        <v>18</v>
      </c>
      <c r="G32" s="233">
        <f>VLOOKUP(F32,Lists!$A$45:$B$50,2,FALSE)</f>
        <v>0</v>
      </c>
      <c r="H32" s="197" t="s">
        <v>18</v>
      </c>
      <c r="I32" s="197" t="s">
        <v>18</v>
      </c>
      <c r="J32" s="235">
        <v>1E-4</v>
      </c>
      <c r="K32" s="236">
        <f t="shared" si="8"/>
        <v>0</v>
      </c>
      <c r="L32" s="237" t="str">
        <f t="shared" si="9"/>
        <v>n/a</v>
      </c>
      <c r="M32" s="236">
        <f>IF(B32=Lists!$A$14,Lists!$E$35)+IF(B32=Lists!$A$15,Lists!$E$40)+IF(B32=Lists!$A$16,Lists!$E$40)</f>
        <v>0</v>
      </c>
      <c r="N32" s="236">
        <f t="shared" si="10"/>
        <v>0</v>
      </c>
      <c r="O32" s="270" t="s">
        <v>18</v>
      </c>
      <c r="P32" s="270" t="s">
        <v>18</v>
      </c>
    </row>
    <row r="33" spans="1:16" s="56" customFormat="1" ht="125.4" customHeight="1" x14ac:dyDescent="0.25">
      <c r="A33" s="195" t="s">
        <v>586</v>
      </c>
      <c r="B33" s="197" t="s">
        <v>9</v>
      </c>
      <c r="C33" s="216" t="s">
        <v>459</v>
      </c>
      <c r="D33" s="240"/>
      <c r="E33" s="241" t="s">
        <v>537</v>
      </c>
      <c r="F33" s="197" t="s">
        <v>18</v>
      </c>
      <c r="G33" s="233">
        <f>VLOOKUP(F33,Lists!$A$45:$B$50,2,FALSE)</f>
        <v>0</v>
      </c>
      <c r="H33" s="197" t="s">
        <v>18</v>
      </c>
      <c r="I33" s="197" t="s">
        <v>18</v>
      </c>
      <c r="J33" s="235">
        <v>1E-4</v>
      </c>
      <c r="K33" s="236">
        <f t="shared" si="8"/>
        <v>0</v>
      </c>
      <c r="L33" s="237" t="str">
        <f t="shared" si="9"/>
        <v>n/a</v>
      </c>
      <c r="M33" s="236">
        <f>IF(B33=Lists!$A$14,Lists!$E$35)+IF(B33=Lists!$A$15,Lists!$E$40)+IF(B33=Lists!$A$16,Lists!$E$40)</f>
        <v>0</v>
      </c>
      <c r="N33" s="236">
        <f t="shared" si="10"/>
        <v>0</v>
      </c>
      <c r="O33" s="270" t="s">
        <v>18</v>
      </c>
      <c r="P33" s="270" t="s">
        <v>18</v>
      </c>
    </row>
    <row r="34" spans="1:16" s="56" customFormat="1" ht="39.6" x14ac:dyDescent="0.25">
      <c r="A34" s="195" t="s">
        <v>587</v>
      </c>
      <c r="B34" s="195" t="s">
        <v>11</v>
      </c>
      <c r="C34" s="181" t="s">
        <v>192</v>
      </c>
      <c r="D34" s="242"/>
      <c r="E34" s="243"/>
      <c r="F34" s="197" t="s">
        <v>49</v>
      </c>
      <c r="G34" s="233">
        <f>VLOOKUP(F34,Lists!$A$45:$B$50,2,FALSE)</f>
        <v>5</v>
      </c>
      <c r="H34" s="197" t="s">
        <v>17</v>
      </c>
      <c r="I34" s="55" t="s">
        <v>40</v>
      </c>
      <c r="J34" s="235">
        <f>VLOOKUP(I34,Lists!$A$35:$B$40,2,FALSE)</f>
        <v>6</v>
      </c>
      <c r="K34" s="236">
        <f>J34*G34</f>
        <v>30</v>
      </c>
      <c r="L34" s="237">
        <f>IF(ISERROR(K34/N34),"n/a",K34/N34)</f>
        <v>1</v>
      </c>
      <c r="M34" s="236">
        <f>IF(B34=Lists!$A$14,Lists!$E$35)+IF(B28=Lists!$A$15,Lists!$E$40)+IF(B34=Lists!$A$16,Lists!$E$40)</f>
        <v>6</v>
      </c>
      <c r="N34" s="236">
        <f>G34*M34</f>
        <v>30</v>
      </c>
      <c r="O34" s="238">
        <f>N34/$N$2</f>
        <v>0.04</v>
      </c>
      <c r="P34" s="245">
        <f>O34*0.15</f>
        <v>6.0000000000000001E-3</v>
      </c>
    </row>
    <row r="35" spans="1:16" s="56" customFormat="1" ht="52.8" x14ac:dyDescent="0.25">
      <c r="A35" s="195" t="s">
        <v>588</v>
      </c>
      <c r="B35" s="197" t="s">
        <v>9</v>
      </c>
      <c r="C35" s="210" t="s">
        <v>460</v>
      </c>
      <c r="D35" s="240"/>
      <c r="E35" s="241" t="s">
        <v>537</v>
      </c>
      <c r="F35" s="197" t="s">
        <v>18</v>
      </c>
      <c r="G35" s="233">
        <f>VLOOKUP(F35,Lists!$A$45:$B$50,2,FALSE)</f>
        <v>0</v>
      </c>
      <c r="H35" s="197" t="s">
        <v>18</v>
      </c>
      <c r="I35" s="197" t="s">
        <v>18</v>
      </c>
      <c r="J35" s="235">
        <v>1E-4</v>
      </c>
      <c r="K35" s="236">
        <f t="shared" si="8"/>
        <v>0</v>
      </c>
      <c r="L35" s="237" t="str">
        <f t="shared" si="9"/>
        <v>n/a</v>
      </c>
      <c r="M35" s="236">
        <f>IF(B35=Lists!$A$14,Lists!$E$35)+IF(B35=Lists!$A$15,Lists!$E$40)+IF(B35=Lists!$A$16,Lists!$E$40)</f>
        <v>0</v>
      </c>
      <c r="N35" s="236">
        <f t="shared" si="10"/>
        <v>0</v>
      </c>
      <c r="O35" s="270" t="s">
        <v>18</v>
      </c>
      <c r="P35" s="270" t="s">
        <v>18</v>
      </c>
    </row>
    <row r="36" spans="1:16" s="56" customFormat="1" ht="39.6" x14ac:dyDescent="0.25">
      <c r="A36" s="195" t="s">
        <v>589</v>
      </c>
      <c r="B36" s="195" t="s">
        <v>11</v>
      </c>
      <c r="C36" s="199" t="s">
        <v>193</v>
      </c>
      <c r="D36" s="242"/>
      <c r="E36" s="243"/>
      <c r="F36" s="197" t="s">
        <v>49</v>
      </c>
      <c r="G36" s="233">
        <f>VLOOKUP(F36,Lists!$A$45:$B$50,2,FALSE)</f>
        <v>5</v>
      </c>
      <c r="H36" s="197" t="s">
        <v>17</v>
      </c>
      <c r="I36" s="55" t="s">
        <v>40</v>
      </c>
      <c r="J36" s="235">
        <f>VLOOKUP(I36,Lists!$A$35:$B$40,2,FALSE)</f>
        <v>6</v>
      </c>
      <c r="K36" s="236">
        <f>J36*G36</f>
        <v>30</v>
      </c>
      <c r="L36" s="237">
        <f>IF(ISERROR(K36/N36),"n/a",K36/N36)</f>
        <v>1</v>
      </c>
      <c r="M36" s="236">
        <f>IF(B36=Lists!$A$14,Lists!$E$35)+IF(B30=Lists!$A$15,Lists!$E$40)+IF(B36=Lists!$A$16,Lists!$E$40)</f>
        <v>6</v>
      </c>
      <c r="N36" s="236">
        <f>G36*M36</f>
        <v>30</v>
      </c>
      <c r="O36" s="238">
        <f>N36/$N$2</f>
        <v>0.04</v>
      </c>
      <c r="P36" s="245">
        <f>O36*0.15</f>
        <v>6.0000000000000001E-3</v>
      </c>
    </row>
    <row r="37" spans="1:16" s="56" customFormat="1" ht="52.8" x14ac:dyDescent="0.25">
      <c r="A37" s="195" t="s">
        <v>590</v>
      </c>
      <c r="B37" s="197" t="s">
        <v>9</v>
      </c>
      <c r="C37" s="215" t="s">
        <v>461</v>
      </c>
      <c r="D37" s="240"/>
      <c r="E37" s="241" t="s">
        <v>537</v>
      </c>
      <c r="F37" s="197" t="s">
        <v>18</v>
      </c>
      <c r="G37" s="233">
        <f>VLOOKUP(F37,Lists!$A$45:$B$50,2,FALSE)</f>
        <v>0</v>
      </c>
      <c r="H37" s="197" t="s">
        <v>18</v>
      </c>
      <c r="I37" s="197" t="s">
        <v>18</v>
      </c>
      <c r="J37" s="235">
        <v>1E-4</v>
      </c>
      <c r="K37" s="236">
        <f t="shared" si="8"/>
        <v>0</v>
      </c>
      <c r="L37" s="237" t="str">
        <f t="shared" si="9"/>
        <v>n/a</v>
      </c>
      <c r="M37" s="236">
        <f>IF(B37=Lists!$A$14,Lists!$E$35)+IF(B37=Lists!$A$15,Lists!$E$40)+IF(B37=Lists!$A$16,Lists!$E$40)</f>
        <v>0</v>
      </c>
      <c r="N37" s="236">
        <f t="shared" si="10"/>
        <v>0</v>
      </c>
      <c r="O37" s="270" t="s">
        <v>18</v>
      </c>
      <c r="P37" s="270" t="s">
        <v>18</v>
      </c>
    </row>
    <row r="38" spans="1:16" s="56" customFormat="1" ht="39.6" x14ac:dyDescent="0.25">
      <c r="A38" s="195" t="s">
        <v>591</v>
      </c>
      <c r="B38" s="195" t="s">
        <v>11</v>
      </c>
      <c r="C38" s="214" t="s">
        <v>194</v>
      </c>
      <c r="D38" s="242"/>
      <c r="E38" s="243"/>
      <c r="F38" s="197" t="s">
        <v>49</v>
      </c>
      <c r="G38" s="233">
        <f>VLOOKUP(F38,Lists!$A$45:$B$50,2,FALSE)</f>
        <v>5</v>
      </c>
      <c r="H38" s="197" t="s">
        <v>17</v>
      </c>
      <c r="I38" s="55" t="s">
        <v>40</v>
      </c>
      <c r="J38" s="235">
        <f>VLOOKUP(I38,Lists!$A$35:$B$40,2,FALSE)</f>
        <v>6</v>
      </c>
      <c r="K38" s="236">
        <f>J38*G38</f>
        <v>30</v>
      </c>
      <c r="L38" s="237">
        <f>IF(ISERROR(K38/N38),"n/a",K38/N38)</f>
        <v>1</v>
      </c>
      <c r="M38" s="236">
        <f>IF(B38=Lists!$A$14,Lists!$E$35)+IF(B32=Lists!$A$15,Lists!$E$40)+IF(B38=Lists!$A$16,Lists!$E$40)</f>
        <v>6</v>
      </c>
      <c r="N38" s="236">
        <f>G38*M38</f>
        <v>30</v>
      </c>
      <c r="O38" s="238">
        <f>N38/$N$2</f>
        <v>0.04</v>
      </c>
      <c r="P38" s="245">
        <f>O38*0.15</f>
        <v>6.0000000000000001E-3</v>
      </c>
    </row>
    <row r="39" spans="1:16" s="59" customFormat="1" ht="12.75" customHeight="1" x14ac:dyDescent="0.25">
      <c r="A39" s="76" t="s">
        <v>170</v>
      </c>
      <c r="B39" s="57"/>
      <c r="C39" s="209" t="s">
        <v>195</v>
      </c>
      <c r="D39" s="297"/>
      <c r="E39" s="297"/>
      <c r="F39" s="209"/>
      <c r="G39" s="209"/>
      <c r="H39" s="209"/>
      <c r="I39" s="209"/>
      <c r="J39" s="209"/>
      <c r="K39" s="209"/>
      <c r="L39" s="209"/>
      <c r="M39" s="209"/>
      <c r="N39" s="209"/>
      <c r="O39" s="209"/>
      <c r="P39" s="209"/>
    </row>
    <row r="40" spans="1:16" s="56" customFormat="1" ht="26.4" x14ac:dyDescent="0.25">
      <c r="A40" s="195" t="s">
        <v>592</v>
      </c>
      <c r="B40" s="197" t="s">
        <v>9</v>
      </c>
      <c r="C40" s="210" t="s">
        <v>196</v>
      </c>
      <c r="D40" s="240"/>
      <c r="E40" s="241" t="s">
        <v>537</v>
      </c>
      <c r="F40" s="197" t="s">
        <v>18</v>
      </c>
      <c r="G40" s="233">
        <f>VLOOKUP(F40,Lists!$A$45:$B$50,2,FALSE)</f>
        <v>0</v>
      </c>
      <c r="H40" s="197" t="s">
        <v>18</v>
      </c>
      <c r="I40" s="197" t="s">
        <v>18</v>
      </c>
      <c r="J40" s="235">
        <v>1E-4</v>
      </c>
      <c r="K40" s="236">
        <f t="shared" ref="K40:K48" si="11">J40*G40</f>
        <v>0</v>
      </c>
      <c r="L40" s="237" t="str">
        <f t="shared" ref="L40:L48" si="12">IF(ISERROR(K40/N40),"n/a",K40/N40)</f>
        <v>n/a</v>
      </c>
      <c r="M40" s="236">
        <f>IF(B40=Lists!$A$14,Lists!$E$35)+IF(B40=Lists!$A$15,Lists!$E$40)+IF(B40=Lists!$A$16,Lists!$E$40)</f>
        <v>0</v>
      </c>
      <c r="N40" s="236">
        <f t="shared" ref="N40:N48" si="13">G40*M40</f>
        <v>0</v>
      </c>
      <c r="O40" s="270" t="s">
        <v>18</v>
      </c>
      <c r="P40" s="270" t="s">
        <v>18</v>
      </c>
    </row>
    <row r="41" spans="1:16" s="63" customFormat="1" ht="39.6" x14ac:dyDescent="0.25">
      <c r="A41" s="195" t="s">
        <v>593</v>
      </c>
      <c r="B41" s="62" t="s">
        <v>9</v>
      </c>
      <c r="C41" s="210" t="s">
        <v>462</v>
      </c>
      <c r="D41" s="240"/>
      <c r="E41" s="241" t="s">
        <v>537</v>
      </c>
      <c r="F41" s="197" t="s">
        <v>18</v>
      </c>
      <c r="G41" s="233">
        <f>VLOOKUP(F41,Lists!$A$45:$B$50,2,FALSE)</f>
        <v>0</v>
      </c>
      <c r="H41" s="197" t="s">
        <v>18</v>
      </c>
      <c r="I41" s="197" t="s">
        <v>18</v>
      </c>
      <c r="J41" s="235">
        <v>1E-4</v>
      </c>
      <c r="K41" s="236">
        <f t="shared" si="11"/>
        <v>0</v>
      </c>
      <c r="L41" s="237" t="str">
        <f t="shared" si="12"/>
        <v>n/a</v>
      </c>
      <c r="M41" s="236">
        <f>IF(B41=Lists!$A$14,Lists!$E$35)+IF(B41=Lists!$A$15,Lists!$E$40)+IF(B41=Lists!$A$16,Lists!$E$40)</f>
        <v>0</v>
      </c>
      <c r="N41" s="236">
        <f t="shared" si="13"/>
        <v>0</v>
      </c>
      <c r="O41" s="270" t="s">
        <v>18</v>
      </c>
      <c r="P41" s="270" t="s">
        <v>18</v>
      </c>
    </row>
    <row r="42" spans="1:16" s="63" customFormat="1" ht="220.8" customHeight="1" x14ac:dyDescent="0.25">
      <c r="A42" s="195" t="s">
        <v>594</v>
      </c>
      <c r="B42" s="62" t="s">
        <v>9</v>
      </c>
      <c r="C42" s="215" t="s">
        <v>520</v>
      </c>
      <c r="D42" s="240"/>
      <c r="E42" s="241" t="s">
        <v>537</v>
      </c>
      <c r="F42" s="197" t="s">
        <v>18</v>
      </c>
      <c r="G42" s="233">
        <f>VLOOKUP(F42,Lists!$A$45:$B$50,2,FALSE)</f>
        <v>0</v>
      </c>
      <c r="H42" s="197" t="s">
        <v>18</v>
      </c>
      <c r="I42" s="197" t="s">
        <v>18</v>
      </c>
      <c r="J42" s="235">
        <v>1E-4</v>
      </c>
      <c r="K42" s="236">
        <f t="shared" si="11"/>
        <v>0</v>
      </c>
      <c r="L42" s="237" t="str">
        <f t="shared" si="12"/>
        <v>n/a</v>
      </c>
      <c r="M42" s="236">
        <f>IF(B42=Lists!$A$14,Lists!$E$35)+IF(B42=Lists!$A$15,Lists!$E$40)+IF(B42=Lists!$A$16,Lists!$E$40)</f>
        <v>0</v>
      </c>
      <c r="N42" s="236">
        <f t="shared" si="13"/>
        <v>0</v>
      </c>
      <c r="O42" s="270" t="s">
        <v>18</v>
      </c>
      <c r="P42" s="270" t="s">
        <v>18</v>
      </c>
    </row>
    <row r="43" spans="1:16" s="56" customFormat="1" ht="39.6" x14ac:dyDescent="0.25">
      <c r="A43" s="195" t="s">
        <v>595</v>
      </c>
      <c r="B43" s="64" t="s">
        <v>11</v>
      </c>
      <c r="C43" s="201" t="s">
        <v>331</v>
      </c>
      <c r="D43" s="242"/>
      <c r="E43" s="243"/>
      <c r="F43" s="197" t="s">
        <v>49</v>
      </c>
      <c r="G43" s="233">
        <f>VLOOKUP(F43,Lists!$A$45:$B$50,2,FALSE)</f>
        <v>5</v>
      </c>
      <c r="H43" s="197" t="s">
        <v>17</v>
      </c>
      <c r="I43" s="55" t="s">
        <v>40</v>
      </c>
      <c r="J43" s="235">
        <f>VLOOKUP(I43,Lists!$A$35:$B$40,2,FALSE)</f>
        <v>6</v>
      </c>
      <c r="K43" s="236">
        <f>J43*G43</f>
        <v>30</v>
      </c>
      <c r="L43" s="237">
        <f>IF(ISERROR(K43/N43),"n/a",K43/N43)</f>
        <v>1</v>
      </c>
      <c r="M43" s="236">
        <f>IF(B43=Lists!$A$14,Lists!$E$35)+IF(B37=Lists!$A$15,Lists!$E$40)+IF(B43=Lists!$A$16,Lists!$E$40)</f>
        <v>6</v>
      </c>
      <c r="N43" s="236">
        <f>G43*M43</f>
        <v>30</v>
      </c>
      <c r="O43" s="238">
        <f>N43/$N$2</f>
        <v>0.04</v>
      </c>
      <c r="P43" s="245">
        <f>O43*0.15</f>
        <v>6.0000000000000001E-3</v>
      </c>
    </row>
    <row r="44" spans="1:16" s="56" customFormat="1" ht="126.6" customHeight="1" x14ac:dyDescent="0.25">
      <c r="A44" s="195" t="s">
        <v>596</v>
      </c>
      <c r="B44" s="55" t="s">
        <v>9</v>
      </c>
      <c r="C44" s="210" t="s">
        <v>521</v>
      </c>
      <c r="D44" s="240"/>
      <c r="E44" s="241" t="s">
        <v>537</v>
      </c>
      <c r="F44" s="197" t="s">
        <v>18</v>
      </c>
      <c r="G44" s="233">
        <f>VLOOKUP(F44,Lists!$A$45:$B$50,2,FALSE)</f>
        <v>0</v>
      </c>
      <c r="H44" s="197" t="s">
        <v>18</v>
      </c>
      <c r="I44" s="197" t="s">
        <v>18</v>
      </c>
      <c r="J44" s="235">
        <v>1E-4</v>
      </c>
      <c r="K44" s="236">
        <f t="shared" si="11"/>
        <v>0</v>
      </c>
      <c r="L44" s="237" t="str">
        <f t="shared" si="12"/>
        <v>n/a</v>
      </c>
      <c r="M44" s="236">
        <f>IF(B44=Lists!$A$14,Lists!$E$35)+IF(B44=Lists!$A$15,Lists!$E$40)+IF(B44=Lists!$A$16,Lists!$E$40)</f>
        <v>0</v>
      </c>
      <c r="N44" s="236">
        <f t="shared" si="13"/>
        <v>0</v>
      </c>
      <c r="O44" s="270" t="s">
        <v>18</v>
      </c>
      <c r="P44" s="270" t="s">
        <v>18</v>
      </c>
    </row>
    <row r="45" spans="1:16" s="56" customFormat="1" ht="39.6" x14ac:dyDescent="0.25">
      <c r="A45" s="195" t="s">
        <v>597</v>
      </c>
      <c r="B45" s="195" t="s">
        <v>11</v>
      </c>
      <c r="C45" s="201" t="s">
        <v>197</v>
      </c>
      <c r="D45" s="242"/>
      <c r="E45" s="243"/>
      <c r="F45" s="197" t="s">
        <v>49</v>
      </c>
      <c r="G45" s="233">
        <f>VLOOKUP(F45,Lists!$A$45:$B$50,2,FALSE)</f>
        <v>5</v>
      </c>
      <c r="H45" s="197" t="s">
        <v>17</v>
      </c>
      <c r="I45" s="55" t="s">
        <v>40</v>
      </c>
      <c r="J45" s="235">
        <f>VLOOKUP(I45,Lists!$A$35:$B$40,2,FALSE)</f>
        <v>6</v>
      </c>
      <c r="K45" s="236">
        <f>J45*G45</f>
        <v>30</v>
      </c>
      <c r="L45" s="237">
        <f>IF(ISERROR(K45/N45),"n/a",K45/N45)</f>
        <v>1</v>
      </c>
      <c r="M45" s="236">
        <f>IF(B45=Lists!$A$14,Lists!$E$35)+IF(B39=Lists!$A$15,Lists!$E$40)+IF(B45=Lists!$A$16,Lists!$E$40)</f>
        <v>6</v>
      </c>
      <c r="N45" s="236">
        <f>G45*M45</f>
        <v>30</v>
      </c>
      <c r="O45" s="238">
        <f>N45/$N$2</f>
        <v>0.04</v>
      </c>
      <c r="P45" s="245">
        <f>O45*0.15</f>
        <v>6.0000000000000001E-3</v>
      </c>
    </row>
    <row r="46" spans="1:16" s="56" customFormat="1" ht="102" customHeight="1" x14ac:dyDescent="0.25">
      <c r="A46" s="195" t="s">
        <v>598</v>
      </c>
      <c r="B46" s="197" t="s">
        <v>9</v>
      </c>
      <c r="C46" s="210" t="s">
        <v>382</v>
      </c>
      <c r="D46" s="240"/>
      <c r="E46" s="241" t="s">
        <v>537</v>
      </c>
      <c r="F46" s="197" t="s">
        <v>18</v>
      </c>
      <c r="G46" s="233">
        <f>VLOOKUP(F46,Lists!$A$45:$B$50,2,FALSE)</f>
        <v>0</v>
      </c>
      <c r="H46" s="197" t="s">
        <v>18</v>
      </c>
      <c r="I46" s="197" t="s">
        <v>18</v>
      </c>
      <c r="J46" s="235">
        <v>1E-4</v>
      </c>
      <c r="K46" s="236">
        <f t="shared" si="11"/>
        <v>0</v>
      </c>
      <c r="L46" s="237" t="str">
        <f t="shared" si="12"/>
        <v>n/a</v>
      </c>
      <c r="M46" s="236">
        <f>IF(B46=Lists!$A$14,Lists!$E$35)+IF(B46=Lists!$A$15,Lists!$E$40)+IF(B46=Lists!$A$16,Lists!$E$40)</f>
        <v>0</v>
      </c>
      <c r="N46" s="236">
        <f t="shared" si="13"/>
        <v>0</v>
      </c>
      <c r="O46" s="270" t="s">
        <v>18</v>
      </c>
      <c r="P46" s="270" t="s">
        <v>18</v>
      </c>
    </row>
    <row r="47" spans="1:16" s="63" customFormat="1" ht="39.6" x14ac:dyDescent="0.25">
      <c r="A47" s="195" t="s">
        <v>599</v>
      </c>
      <c r="B47" s="65" t="s">
        <v>11</v>
      </c>
      <c r="C47" s="182" t="s">
        <v>332</v>
      </c>
      <c r="D47" s="242"/>
      <c r="E47" s="243"/>
      <c r="F47" s="197" t="s">
        <v>49</v>
      </c>
      <c r="G47" s="233">
        <f>VLOOKUP(F47,Lists!$A$45:$B$50,2,FALSE)</f>
        <v>5</v>
      </c>
      <c r="H47" s="197" t="s">
        <v>17</v>
      </c>
      <c r="I47" s="55" t="s">
        <v>40</v>
      </c>
      <c r="J47" s="235">
        <f>VLOOKUP(I47,Lists!$A$35:$B$40,2,FALSE)</f>
        <v>6</v>
      </c>
      <c r="K47" s="236">
        <f>J47*G47</f>
        <v>30</v>
      </c>
      <c r="L47" s="237">
        <f>IF(ISERROR(K47/N47),"n/a",K47/N47)</f>
        <v>1</v>
      </c>
      <c r="M47" s="236">
        <f>IF(B47=Lists!$A$14,Lists!$E$35)+IF(B41=Lists!$A$15,Lists!$E$40)+IF(B47=Lists!$A$16,Lists!$E$40)</f>
        <v>6</v>
      </c>
      <c r="N47" s="236">
        <f>G47*M47</f>
        <v>30</v>
      </c>
      <c r="O47" s="238">
        <f>N47/$N$2</f>
        <v>0.04</v>
      </c>
      <c r="P47" s="245">
        <f>O47*0.15</f>
        <v>6.0000000000000001E-3</v>
      </c>
    </row>
    <row r="48" spans="1:16" s="56" customFormat="1" ht="30" customHeight="1" x14ac:dyDescent="0.25">
      <c r="A48" s="195" t="s">
        <v>600</v>
      </c>
      <c r="B48" s="197" t="s">
        <v>9</v>
      </c>
      <c r="C48" s="200" t="s">
        <v>198</v>
      </c>
      <c r="D48" s="240"/>
      <c r="E48" s="241" t="s">
        <v>537</v>
      </c>
      <c r="F48" s="197" t="s">
        <v>18</v>
      </c>
      <c r="G48" s="233">
        <f>VLOOKUP(F48,Lists!$A$45:$B$50,2,FALSE)</f>
        <v>0</v>
      </c>
      <c r="H48" s="197" t="s">
        <v>18</v>
      </c>
      <c r="I48" s="197" t="s">
        <v>18</v>
      </c>
      <c r="J48" s="235">
        <v>1E-4</v>
      </c>
      <c r="K48" s="236">
        <f t="shared" si="11"/>
        <v>0</v>
      </c>
      <c r="L48" s="237" t="str">
        <f t="shared" si="12"/>
        <v>n/a</v>
      </c>
      <c r="M48" s="236">
        <f>IF(B48=Lists!$A$14,Lists!$E$35)+IF(B48=Lists!$A$15,Lists!$E$40)+IF(B48=Lists!$A$16,Lists!$E$40)</f>
        <v>0</v>
      </c>
      <c r="N48" s="236">
        <f t="shared" si="13"/>
        <v>0</v>
      </c>
      <c r="O48" s="270" t="s">
        <v>18</v>
      </c>
      <c r="P48" s="270" t="s">
        <v>18</v>
      </c>
    </row>
    <row r="49" spans="1:16" s="59" customFormat="1" ht="12.75" customHeight="1" x14ac:dyDescent="0.25">
      <c r="A49" s="76" t="s">
        <v>172</v>
      </c>
      <c r="B49" s="57"/>
      <c r="C49" s="209" t="s">
        <v>199</v>
      </c>
      <c r="D49" s="297"/>
      <c r="E49" s="297"/>
      <c r="F49" s="209"/>
      <c r="G49" s="209"/>
      <c r="H49" s="209"/>
      <c r="I49" s="209"/>
      <c r="J49" s="209"/>
      <c r="K49" s="209"/>
      <c r="L49" s="209"/>
      <c r="M49" s="209"/>
      <c r="N49" s="209"/>
      <c r="O49" s="209"/>
      <c r="P49" s="209"/>
    </row>
    <row r="50" spans="1:16" s="56" customFormat="1" ht="52.8" x14ac:dyDescent="0.25">
      <c r="A50" s="195" t="s">
        <v>601</v>
      </c>
      <c r="B50" s="197" t="s">
        <v>9</v>
      </c>
      <c r="C50" s="202" t="s">
        <v>383</v>
      </c>
      <c r="D50" s="240"/>
      <c r="E50" s="241" t="s">
        <v>537</v>
      </c>
      <c r="F50" s="197" t="s">
        <v>18</v>
      </c>
      <c r="G50" s="233">
        <f>VLOOKUP(F50,Lists!$A$45:$B$50,2,FALSE)</f>
        <v>0</v>
      </c>
      <c r="H50" s="197" t="s">
        <v>18</v>
      </c>
      <c r="I50" s="197" t="s">
        <v>18</v>
      </c>
      <c r="J50" s="235">
        <v>1E-4</v>
      </c>
      <c r="K50" s="236">
        <f t="shared" ref="K50:K51" si="14">J50*G50</f>
        <v>0</v>
      </c>
      <c r="L50" s="237" t="str">
        <f t="shared" ref="L50:L51" si="15">IF(ISERROR(K50/N50),"n/a",K50/N50)</f>
        <v>n/a</v>
      </c>
      <c r="M50" s="236">
        <f>IF(B50=Lists!$A$14,Lists!$E$35)+IF(B50=Lists!$A$15,Lists!$E$40)+IF(B50=Lists!$A$16,Lists!$E$40)</f>
        <v>0</v>
      </c>
      <c r="N50" s="236">
        <f t="shared" ref="N50:N51" si="16">G50*M50</f>
        <v>0</v>
      </c>
      <c r="O50" s="270" t="s">
        <v>18</v>
      </c>
      <c r="P50" s="270" t="s">
        <v>18</v>
      </c>
    </row>
    <row r="51" spans="1:16" s="56" customFormat="1" ht="69" customHeight="1" x14ac:dyDescent="0.25">
      <c r="A51" s="195" t="s">
        <v>602</v>
      </c>
      <c r="B51" s="197" t="s">
        <v>9</v>
      </c>
      <c r="C51" s="215" t="s">
        <v>384</v>
      </c>
      <c r="D51" s="240"/>
      <c r="E51" s="241" t="s">
        <v>537</v>
      </c>
      <c r="F51" s="197" t="s">
        <v>18</v>
      </c>
      <c r="G51" s="233">
        <f>VLOOKUP(F51,Lists!$A$45:$B$50,2,FALSE)</f>
        <v>0</v>
      </c>
      <c r="H51" s="197" t="s">
        <v>18</v>
      </c>
      <c r="I51" s="197" t="s">
        <v>18</v>
      </c>
      <c r="J51" s="235">
        <v>1E-4</v>
      </c>
      <c r="K51" s="236">
        <f t="shared" si="14"/>
        <v>0</v>
      </c>
      <c r="L51" s="237" t="str">
        <f t="shared" si="15"/>
        <v>n/a</v>
      </c>
      <c r="M51" s="236">
        <f>IF(B51=Lists!$A$14,Lists!$E$35)+IF(B51=Lists!$A$15,Lists!$E$40)+IF(B51=Lists!$A$16,Lists!$E$40)</f>
        <v>0</v>
      </c>
      <c r="N51" s="236">
        <f t="shared" si="16"/>
        <v>0</v>
      </c>
      <c r="O51" s="270" t="s">
        <v>18</v>
      </c>
      <c r="P51" s="270" t="s">
        <v>18</v>
      </c>
    </row>
    <row r="52" spans="1:16" s="59" customFormat="1" ht="12.75" customHeight="1" x14ac:dyDescent="0.25">
      <c r="A52" s="76" t="s">
        <v>174</v>
      </c>
      <c r="B52" s="57"/>
      <c r="C52" s="209" t="s">
        <v>200</v>
      </c>
      <c r="D52" s="297"/>
      <c r="E52" s="297"/>
      <c r="F52" s="209"/>
      <c r="G52" s="209"/>
      <c r="H52" s="209"/>
      <c r="I52" s="209"/>
      <c r="J52" s="209"/>
      <c r="K52" s="209"/>
      <c r="L52" s="209"/>
      <c r="M52" s="209"/>
      <c r="N52" s="209"/>
      <c r="O52" s="209"/>
      <c r="P52" s="209"/>
    </row>
    <row r="53" spans="1:16" s="60" customFormat="1" ht="43.2" customHeight="1" x14ac:dyDescent="0.25">
      <c r="A53" s="195" t="s">
        <v>603</v>
      </c>
      <c r="B53" s="197" t="s">
        <v>9</v>
      </c>
      <c r="C53" s="210" t="s">
        <v>417</v>
      </c>
      <c r="D53" s="240"/>
      <c r="E53" s="241" t="s">
        <v>537</v>
      </c>
      <c r="F53" s="197" t="s">
        <v>18</v>
      </c>
      <c r="G53" s="233">
        <f>VLOOKUP(F53,Lists!$A$45:$B$50,2,FALSE)</f>
        <v>0</v>
      </c>
      <c r="H53" s="197" t="s">
        <v>18</v>
      </c>
      <c r="I53" s="197" t="s">
        <v>18</v>
      </c>
      <c r="J53" s="235">
        <v>1E-4</v>
      </c>
      <c r="K53" s="236">
        <f t="shared" ref="K53:K56" si="17">J53*G53</f>
        <v>0</v>
      </c>
      <c r="L53" s="237" t="str">
        <f t="shared" ref="L53:L56" si="18">IF(ISERROR(K53/N53),"n/a",K53/N53)</f>
        <v>n/a</v>
      </c>
      <c r="M53" s="236">
        <f>IF(B53=Lists!$A$14,Lists!$E$35)+IF(B53=Lists!$A$15,Lists!$E$40)+IF(B53=Lists!$A$16,Lists!$E$40)</f>
        <v>0</v>
      </c>
      <c r="N53" s="236">
        <f t="shared" ref="N53:N56" si="19">G53*M53</f>
        <v>0</v>
      </c>
      <c r="O53" s="270" t="s">
        <v>18</v>
      </c>
      <c r="P53" s="270" t="s">
        <v>18</v>
      </c>
    </row>
    <row r="54" spans="1:16" s="60" customFormat="1" ht="56.4" customHeight="1" x14ac:dyDescent="0.25">
      <c r="A54" s="195" t="s">
        <v>604</v>
      </c>
      <c r="B54" s="197" t="s">
        <v>9</v>
      </c>
      <c r="C54" s="200" t="s">
        <v>463</v>
      </c>
      <c r="D54" s="240"/>
      <c r="E54" s="241" t="s">
        <v>537</v>
      </c>
      <c r="F54" s="197" t="s">
        <v>18</v>
      </c>
      <c r="G54" s="233">
        <f>VLOOKUP(F54,Lists!$A$45:$B$50,2,FALSE)</f>
        <v>0</v>
      </c>
      <c r="H54" s="197" t="s">
        <v>18</v>
      </c>
      <c r="I54" s="197" t="s">
        <v>18</v>
      </c>
      <c r="J54" s="235">
        <v>1E-4</v>
      </c>
      <c r="K54" s="236">
        <f t="shared" si="17"/>
        <v>0</v>
      </c>
      <c r="L54" s="237" t="str">
        <f t="shared" si="18"/>
        <v>n/a</v>
      </c>
      <c r="M54" s="236">
        <f>IF(B54=Lists!$A$14,Lists!$E$35)+IF(B54=Lists!$A$15,Lists!$E$40)+IF(B54=Lists!$A$16,Lists!$E$40)</f>
        <v>0</v>
      </c>
      <c r="N54" s="236">
        <f t="shared" si="19"/>
        <v>0</v>
      </c>
      <c r="O54" s="270" t="s">
        <v>18</v>
      </c>
      <c r="P54" s="270" t="s">
        <v>18</v>
      </c>
    </row>
    <row r="55" spans="1:16" s="60" customFormat="1" ht="55.8" customHeight="1" x14ac:dyDescent="0.25">
      <c r="A55" s="195" t="s">
        <v>605</v>
      </c>
      <c r="B55" s="197" t="s">
        <v>9</v>
      </c>
      <c r="C55" s="215" t="s">
        <v>513</v>
      </c>
      <c r="D55" s="240"/>
      <c r="E55" s="241" t="s">
        <v>537</v>
      </c>
      <c r="F55" s="197" t="s">
        <v>18</v>
      </c>
      <c r="G55" s="233">
        <f>VLOOKUP(F55,Lists!$A$45:$B$50,2,FALSE)</f>
        <v>0</v>
      </c>
      <c r="H55" s="197" t="s">
        <v>18</v>
      </c>
      <c r="I55" s="197" t="s">
        <v>18</v>
      </c>
      <c r="J55" s="235">
        <v>1E-4</v>
      </c>
      <c r="K55" s="236">
        <f t="shared" si="17"/>
        <v>0</v>
      </c>
      <c r="L55" s="237" t="str">
        <f t="shared" si="18"/>
        <v>n/a</v>
      </c>
      <c r="M55" s="236">
        <f>IF(B55=Lists!$A$14,Lists!$E$35)+IF(B55=Lists!$A$15,Lists!$E$40)+IF(B55=Lists!$A$16,Lists!$E$40)</f>
        <v>0</v>
      </c>
      <c r="N55" s="236">
        <f t="shared" si="19"/>
        <v>0</v>
      </c>
      <c r="O55" s="270" t="s">
        <v>18</v>
      </c>
      <c r="P55" s="270" t="s">
        <v>18</v>
      </c>
    </row>
    <row r="56" spans="1:16" s="60" customFormat="1" ht="84" customHeight="1" x14ac:dyDescent="0.25">
      <c r="A56" s="195" t="s">
        <v>606</v>
      </c>
      <c r="B56" s="197" t="s">
        <v>9</v>
      </c>
      <c r="C56" s="200" t="s">
        <v>333</v>
      </c>
      <c r="D56" s="240"/>
      <c r="E56" s="241" t="s">
        <v>537</v>
      </c>
      <c r="F56" s="197" t="s">
        <v>18</v>
      </c>
      <c r="G56" s="233">
        <f>VLOOKUP(F56,Lists!$A$45:$B$50,2,FALSE)</f>
        <v>0</v>
      </c>
      <c r="H56" s="197" t="s">
        <v>18</v>
      </c>
      <c r="I56" s="197" t="s">
        <v>18</v>
      </c>
      <c r="J56" s="235">
        <v>1E-4</v>
      </c>
      <c r="K56" s="236">
        <f t="shared" si="17"/>
        <v>0</v>
      </c>
      <c r="L56" s="237" t="str">
        <f t="shared" si="18"/>
        <v>n/a</v>
      </c>
      <c r="M56" s="236">
        <f>IF(B56=Lists!$A$14,Lists!$E$35)+IF(B56=Lists!$A$15,Lists!$E$40)+IF(B56=Lists!$A$16,Lists!$E$40)</f>
        <v>0</v>
      </c>
      <c r="N56" s="236">
        <f t="shared" si="19"/>
        <v>0</v>
      </c>
      <c r="O56" s="270" t="s">
        <v>18</v>
      </c>
      <c r="P56" s="270" t="s">
        <v>18</v>
      </c>
    </row>
    <row r="57" spans="1:16" s="59" customFormat="1" ht="12.75" customHeight="1" x14ac:dyDescent="0.25">
      <c r="A57" s="76" t="s">
        <v>175</v>
      </c>
      <c r="B57" s="57"/>
      <c r="C57" s="209" t="s">
        <v>201</v>
      </c>
      <c r="D57" s="297"/>
      <c r="E57" s="297"/>
      <c r="F57" s="209"/>
      <c r="G57" s="209"/>
      <c r="H57" s="209"/>
      <c r="I57" s="209"/>
      <c r="J57" s="209"/>
      <c r="K57" s="209"/>
      <c r="L57" s="209"/>
      <c r="M57" s="209"/>
      <c r="N57" s="209"/>
      <c r="O57" s="209"/>
      <c r="P57" s="209"/>
    </row>
    <row r="58" spans="1:16" s="60" customFormat="1" ht="127.8" customHeight="1" x14ac:dyDescent="0.25">
      <c r="A58" s="195" t="s">
        <v>351</v>
      </c>
      <c r="B58" s="195" t="s">
        <v>10</v>
      </c>
      <c r="C58" s="200" t="s">
        <v>819</v>
      </c>
      <c r="D58" s="268"/>
      <c r="E58" s="241" t="s">
        <v>537</v>
      </c>
      <c r="F58" s="197" t="s">
        <v>50</v>
      </c>
      <c r="G58" s="233">
        <f>VLOOKUP(F58,Lists!$A$45:$B$50,2,FALSE)</f>
        <v>10</v>
      </c>
      <c r="H58" s="197" t="s">
        <v>17</v>
      </c>
      <c r="I58" s="55" t="s">
        <v>40</v>
      </c>
      <c r="J58" s="235">
        <f>VLOOKUP(I58,Lists!$A$35:$B$40,2,FALSE)</f>
        <v>6</v>
      </c>
      <c r="K58" s="236">
        <f t="shared" ref="K58:K59" si="20">J58*G58</f>
        <v>60</v>
      </c>
      <c r="L58" s="237">
        <f t="shared" ref="L58:L59" si="21">IF(ISERROR(K58/N58),"n/a",K58/N58)</f>
        <v>1</v>
      </c>
      <c r="M58" s="236">
        <f>IF(B58=Lists!$A$14,Lists!$E$35)+IF(B58=Lists!$A$15,Lists!$E$40)+IF(B58=Lists!$A$16,Lists!$E$40)</f>
        <v>6</v>
      </c>
      <c r="N58" s="236">
        <f t="shared" ref="N58:N59" si="22">G58*M58</f>
        <v>60</v>
      </c>
      <c r="O58" s="238">
        <f>N58/$N$2</f>
        <v>0.08</v>
      </c>
      <c r="P58" s="245">
        <f>O58*0.15</f>
        <v>1.2E-2</v>
      </c>
    </row>
    <row r="59" spans="1:16" s="60" customFormat="1" ht="44.4" customHeight="1" x14ac:dyDescent="0.25">
      <c r="A59" s="195" t="s">
        <v>607</v>
      </c>
      <c r="B59" s="197" t="s">
        <v>9</v>
      </c>
      <c r="C59" s="213" t="s">
        <v>385</v>
      </c>
      <c r="D59" s="240"/>
      <c r="E59" s="241" t="s">
        <v>537</v>
      </c>
      <c r="F59" s="197" t="s">
        <v>18</v>
      </c>
      <c r="G59" s="233">
        <f>VLOOKUP(F59,Lists!$A$45:$B$50,2,FALSE)</f>
        <v>0</v>
      </c>
      <c r="H59" s="197" t="s">
        <v>18</v>
      </c>
      <c r="I59" s="197" t="s">
        <v>18</v>
      </c>
      <c r="J59" s="235">
        <v>1E-4</v>
      </c>
      <c r="K59" s="236">
        <f t="shared" si="20"/>
        <v>0</v>
      </c>
      <c r="L59" s="237" t="str">
        <f t="shared" si="21"/>
        <v>n/a</v>
      </c>
      <c r="M59" s="236">
        <f>IF(B59=Lists!$A$14,Lists!$E$35)+IF(B59=Lists!$A$15,Lists!$E$40)+IF(B59=Lists!$A$16,Lists!$E$40)</f>
        <v>0</v>
      </c>
      <c r="N59" s="236">
        <f t="shared" si="22"/>
        <v>0</v>
      </c>
      <c r="O59" s="270" t="s">
        <v>18</v>
      </c>
      <c r="P59" s="270" t="s">
        <v>18</v>
      </c>
    </row>
    <row r="60" spans="1:16" s="59" customFormat="1" ht="12.75" customHeight="1" x14ac:dyDescent="0.25">
      <c r="A60" s="76" t="s">
        <v>177</v>
      </c>
      <c r="B60" s="57"/>
      <c r="C60" s="209" t="s">
        <v>202</v>
      </c>
      <c r="D60" s="297"/>
      <c r="E60" s="297"/>
      <c r="F60" s="209"/>
      <c r="G60" s="209"/>
      <c r="H60" s="209"/>
      <c r="I60" s="209"/>
      <c r="J60" s="209"/>
      <c r="K60" s="209"/>
      <c r="L60" s="209"/>
      <c r="M60" s="209"/>
      <c r="N60" s="209"/>
      <c r="O60" s="209"/>
      <c r="P60" s="209"/>
    </row>
    <row r="61" spans="1:16" s="60" customFormat="1" ht="46.8" customHeight="1" x14ac:dyDescent="0.25">
      <c r="A61" s="195" t="s">
        <v>608</v>
      </c>
      <c r="B61" s="208" t="s">
        <v>9</v>
      </c>
      <c r="C61" s="215" t="s">
        <v>203</v>
      </c>
      <c r="D61" s="240"/>
      <c r="E61" s="241" t="s">
        <v>537</v>
      </c>
      <c r="F61" s="197" t="s">
        <v>18</v>
      </c>
      <c r="G61" s="233">
        <f>VLOOKUP(F61,Lists!$A$45:$B$50,2,FALSE)</f>
        <v>0</v>
      </c>
      <c r="H61" s="197" t="s">
        <v>18</v>
      </c>
      <c r="I61" s="197" t="s">
        <v>18</v>
      </c>
      <c r="J61" s="235">
        <v>1E-4</v>
      </c>
      <c r="K61" s="236">
        <f t="shared" ref="K61:K66" si="23">J61*G61</f>
        <v>0</v>
      </c>
      <c r="L61" s="237" t="str">
        <f t="shared" ref="L61:L66" si="24">IF(ISERROR(K61/N61),"n/a",K61/N61)</f>
        <v>n/a</v>
      </c>
      <c r="M61" s="236">
        <f>IF(B61=Lists!$A$14,Lists!$E$35)+IF(B61=Lists!$A$15,Lists!$E$40)+IF(B61=Lists!$A$16,Lists!$E$40)</f>
        <v>0</v>
      </c>
      <c r="N61" s="236">
        <f t="shared" ref="N61:N66" si="25">G61*M61</f>
        <v>0</v>
      </c>
      <c r="O61" s="270" t="s">
        <v>18</v>
      </c>
      <c r="P61" s="270" t="s">
        <v>18</v>
      </c>
    </row>
    <row r="62" spans="1:16" s="60" customFormat="1" ht="41.4" customHeight="1" x14ac:dyDescent="0.25">
      <c r="A62" s="195" t="s">
        <v>641</v>
      </c>
      <c r="B62" s="211" t="s">
        <v>11</v>
      </c>
      <c r="C62" s="201" t="s">
        <v>204</v>
      </c>
      <c r="D62" s="242"/>
      <c r="E62" s="243"/>
      <c r="F62" s="197" t="s">
        <v>49</v>
      </c>
      <c r="G62" s="233">
        <f>VLOOKUP(F62,Lists!$A$45:$B$50,2,FALSE)</f>
        <v>5</v>
      </c>
      <c r="H62" s="197" t="s">
        <v>17</v>
      </c>
      <c r="I62" s="55" t="s">
        <v>40</v>
      </c>
      <c r="J62" s="235">
        <f>VLOOKUP(I62,Lists!$A$35:$B$40,2,FALSE)</f>
        <v>6</v>
      </c>
      <c r="K62" s="236">
        <f>J62*G62</f>
        <v>30</v>
      </c>
      <c r="L62" s="237">
        <f>IF(ISERROR(K62/N62),"n/a",K62/N62)</f>
        <v>1</v>
      </c>
      <c r="M62" s="236">
        <f>IF(B62=Lists!$A$14,Lists!$E$35)+IF(B56=Lists!$A$15,Lists!$E$40)+IF(B62=Lists!$A$16,Lists!$E$40)</f>
        <v>6</v>
      </c>
      <c r="N62" s="236">
        <f>G62*M62</f>
        <v>30</v>
      </c>
      <c r="O62" s="238">
        <f>N62/$N$2</f>
        <v>0.04</v>
      </c>
      <c r="P62" s="245">
        <f>O62*0.15</f>
        <v>6.0000000000000001E-3</v>
      </c>
    </row>
    <row r="63" spans="1:16" s="60" customFormat="1" ht="31.95" customHeight="1" x14ac:dyDescent="0.25">
      <c r="A63" s="195" t="s">
        <v>609</v>
      </c>
      <c r="B63" s="208" t="s">
        <v>9</v>
      </c>
      <c r="C63" s="215" t="s">
        <v>386</v>
      </c>
      <c r="D63" s="240"/>
      <c r="E63" s="241" t="s">
        <v>537</v>
      </c>
      <c r="F63" s="197" t="s">
        <v>18</v>
      </c>
      <c r="G63" s="233">
        <f>VLOOKUP(F63,Lists!$A$45:$B$50,2,FALSE)</f>
        <v>0</v>
      </c>
      <c r="H63" s="197" t="s">
        <v>18</v>
      </c>
      <c r="I63" s="197" t="s">
        <v>18</v>
      </c>
      <c r="J63" s="235">
        <v>1E-4</v>
      </c>
      <c r="K63" s="236">
        <f t="shared" si="23"/>
        <v>0</v>
      </c>
      <c r="L63" s="237" t="str">
        <f t="shared" si="24"/>
        <v>n/a</v>
      </c>
      <c r="M63" s="236">
        <f>IF(B63=Lists!$A$14,Lists!$E$35)+IF(B63=Lists!$A$15,Lists!$E$40)+IF(B63=Lists!$A$16,Lists!$E$40)</f>
        <v>0</v>
      </c>
      <c r="N63" s="236">
        <f t="shared" si="25"/>
        <v>0</v>
      </c>
      <c r="O63" s="270" t="s">
        <v>18</v>
      </c>
      <c r="P63" s="270" t="s">
        <v>18</v>
      </c>
    </row>
    <row r="64" spans="1:16" s="60" customFormat="1" ht="60.6" customHeight="1" x14ac:dyDescent="0.25">
      <c r="A64" s="195" t="s">
        <v>610</v>
      </c>
      <c r="B64" s="208" t="s">
        <v>9</v>
      </c>
      <c r="C64" s="210" t="s">
        <v>464</v>
      </c>
      <c r="D64" s="240"/>
      <c r="E64" s="241" t="s">
        <v>537</v>
      </c>
      <c r="F64" s="197" t="s">
        <v>18</v>
      </c>
      <c r="G64" s="233">
        <f>VLOOKUP(F64,Lists!$A$45:$B$50,2,FALSE)</f>
        <v>0</v>
      </c>
      <c r="H64" s="197" t="s">
        <v>18</v>
      </c>
      <c r="I64" s="197" t="s">
        <v>18</v>
      </c>
      <c r="J64" s="235">
        <v>1E-4</v>
      </c>
      <c r="K64" s="236">
        <f t="shared" si="23"/>
        <v>0</v>
      </c>
      <c r="L64" s="237" t="str">
        <f t="shared" si="24"/>
        <v>n/a</v>
      </c>
      <c r="M64" s="236">
        <f>IF(B64=Lists!$A$14,Lists!$E$35)+IF(B64=Lists!$A$15,Lists!$E$40)+IF(B64=Lists!$A$16,Lists!$E$40)</f>
        <v>0</v>
      </c>
      <c r="N64" s="236">
        <f t="shared" si="25"/>
        <v>0</v>
      </c>
      <c r="O64" s="270" t="s">
        <v>18</v>
      </c>
      <c r="P64" s="270" t="s">
        <v>18</v>
      </c>
    </row>
    <row r="65" spans="1:16" s="60" customFormat="1" ht="42.6" customHeight="1" x14ac:dyDescent="0.25">
      <c r="A65" s="195" t="s">
        <v>611</v>
      </c>
      <c r="B65" s="211" t="s">
        <v>11</v>
      </c>
      <c r="C65" s="208" t="s">
        <v>205</v>
      </c>
      <c r="D65" s="242"/>
      <c r="E65" s="243"/>
      <c r="F65" s="197" t="s">
        <v>49</v>
      </c>
      <c r="G65" s="233">
        <f>VLOOKUP(F65,Lists!$A$45:$B$50,2,FALSE)</f>
        <v>5</v>
      </c>
      <c r="H65" s="197" t="s">
        <v>17</v>
      </c>
      <c r="I65" s="55" t="s">
        <v>40</v>
      </c>
      <c r="J65" s="235">
        <f>VLOOKUP(I65,Lists!$A$35:$B$40,2,FALSE)</f>
        <v>6</v>
      </c>
      <c r="K65" s="236">
        <f>J65*G65</f>
        <v>30</v>
      </c>
      <c r="L65" s="237">
        <f>IF(ISERROR(K65/N65),"n/a",K65/N65)</f>
        <v>1</v>
      </c>
      <c r="M65" s="236">
        <f>IF(B65=Lists!$A$14,Lists!$E$35)+IF(B59=Lists!$A$15,Lists!$E$40)+IF(B65=Lists!$A$16,Lists!$E$40)</f>
        <v>6</v>
      </c>
      <c r="N65" s="236">
        <f>G65*M65</f>
        <v>30</v>
      </c>
      <c r="O65" s="238">
        <f>N65/$N$2</f>
        <v>0.04</v>
      </c>
      <c r="P65" s="245">
        <f>O65*0.15</f>
        <v>6.0000000000000001E-3</v>
      </c>
    </row>
    <row r="66" spans="1:16" s="60" customFormat="1" ht="172.2" customHeight="1" x14ac:dyDescent="0.25">
      <c r="A66" s="195" t="s">
        <v>612</v>
      </c>
      <c r="B66" s="208" t="s">
        <v>9</v>
      </c>
      <c r="C66" s="215" t="s">
        <v>522</v>
      </c>
      <c r="D66" s="240"/>
      <c r="E66" s="241" t="s">
        <v>537</v>
      </c>
      <c r="F66" s="197" t="s">
        <v>18</v>
      </c>
      <c r="G66" s="233">
        <f>VLOOKUP(F66,Lists!$A$45:$B$50,2,FALSE)</f>
        <v>0</v>
      </c>
      <c r="H66" s="197" t="s">
        <v>18</v>
      </c>
      <c r="I66" s="197" t="s">
        <v>18</v>
      </c>
      <c r="J66" s="235">
        <v>1E-4</v>
      </c>
      <c r="K66" s="236">
        <f t="shared" si="23"/>
        <v>0</v>
      </c>
      <c r="L66" s="237" t="str">
        <f t="shared" si="24"/>
        <v>n/a</v>
      </c>
      <c r="M66" s="236">
        <f>IF(B66=Lists!$A$14,Lists!$E$35)+IF(B66=Lists!$A$15,Lists!$E$40)+IF(B66=Lists!$A$16,Lists!$E$40)</f>
        <v>0</v>
      </c>
      <c r="N66" s="236">
        <f t="shared" si="25"/>
        <v>0</v>
      </c>
      <c r="O66" s="270" t="s">
        <v>18</v>
      </c>
      <c r="P66" s="270" t="s">
        <v>18</v>
      </c>
    </row>
    <row r="67" spans="1:16" s="59" customFormat="1" ht="12.75" customHeight="1" x14ac:dyDescent="0.25">
      <c r="A67" s="76" t="s">
        <v>179</v>
      </c>
      <c r="B67" s="57"/>
      <c r="C67" s="209" t="s">
        <v>206</v>
      </c>
      <c r="D67" s="297"/>
      <c r="E67" s="297"/>
      <c r="F67" s="209"/>
      <c r="G67" s="209"/>
      <c r="H67" s="209"/>
      <c r="I67" s="209"/>
      <c r="J67" s="209"/>
      <c r="K67" s="209"/>
      <c r="L67" s="209"/>
      <c r="M67" s="209"/>
      <c r="N67" s="209"/>
      <c r="O67" s="209"/>
      <c r="P67" s="209"/>
    </row>
    <row r="68" spans="1:16" s="60" customFormat="1" ht="105.6" x14ac:dyDescent="0.25">
      <c r="A68" s="195" t="s">
        <v>613</v>
      </c>
      <c r="B68" s="208" t="s">
        <v>9</v>
      </c>
      <c r="C68" s="213" t="s">
        <v>207</v>
      </c>
      <c r="D68" s="240"/>
      <c r="E68" s="241" t="s">
        <v>537</v>
      </c>
      <c r="F68" s="197" t="s">
        <v>18</v>
      </c>
      <c r="G68" s="233">
        <f>VLOOKUP(F68,Lists!$A$45:$B$50,2,FALSE)</f>
        <v>0</v>
      </c>
      <c r="H68" s="197" t="s">
        <v>18</v>
      </c>
      <c r="I68" s="197" t="s">
        <v>18</v>
      </c>
      <c r="J68" s="235">
        <v>1E-4</v>
      </c>
      <c r="K68" s="236">
        <f t="shared" ref="K68:K71" si="26">J68*G68</f>
        <v>0</v>
      </c>
      <c r="L68" s="237" t="str">
        <f t="shared" ref="L68:L71" si="27">IF(ISERROR(K68/N68),"n/a",K68/N68)</f>
        <v>n/a</v>
      </c>
      <c r="M68" s="236">
        <f>IF(B68=Lists!$A$14,Lists!$E$35)+IF(B68=Lists!$A$15,Lists!$E$40)+IF(B68=Lists!$A$16,Lists!$E$40)</f>
        <v>0</v>
      </c>
      <c r="N68" s="236">
        <f t="shared" ref="N68:N71" si="28">G68*M68</f>
        <v>0</v>
      </c>
      <c r="O68" s="270" t="s">
        <v>18</v>
      </c>
      <c r="P68" s="270" t="s">
        <v>18</v>
      </c>
    </row>
    <row r="69" spans="1:16" s="60" customFormat="1" ht="39.6" x14ac:dyDescent="0.25">
      <c r="A69" s="195" t="s">
        <v>614</v>
      </c>
      <c r="B69" s="195" t="s">
        <v>11</v>
      </c>
      <c r="C69" s="199" t="s">
        <v>208</v>
      </c>
      <c r="D69" s="242"/>
      <c r="E69" s="243"/>
      <c r="F69" s="197" t="s">
        <v>49</v>
      </c>
      <c r="G69" s="233">
        <f>VLOOKUP(F69,Lists!$A$45:$B$50,2,FALSE)</f>
        <v>5</v>
      </c>
      <c r="H69" s="197" t="s">
        <v>17</v>
      </c>
      <c r="I69" s="55" t="s">
        <v>40</v>
      </c>
      <c r="J69" s="235">
        <f>VLOOKUP(I69,Lists!$A$35:$B$40,2,FALSE)</f>
        <v>6</v>
      </c>
      <c r="K69" s="236">
        <f>J69*G69</f>
        <v>30</v>
      </c>
      <c r="L69" s="237">
        <f>IF(ISERROR(K69/N69),"n/a",K69/N69)</f>
        <v>1</v>
      </c>
      <c r="M69" s="236">
        <f>IF(B69=Lists!$A$14,Lists!$E$35)+IF(B63=Lists!$A$15,Lists!$E$40)+IF(B69=Lists!$A$16,Lists!$E$40)</f>
        <v>6</v>
      </c>
      <c r="N69" s="236">
        <f>G69*M69</f>
        <v>30</v>
      </c>
      <c r="O69" s="238">
        <f>N69/$N$2</f>
        <v>0.04</v>
      </c>
      <c r="P69" s="245">
        <f>O69*0.15</f>
        <v>6.0000000000000001E-3</v>
      </c>
    </row>
    <row r="70" spans="1:16" s="60" customFormat="1" ht="79.2" x14ac:dyDescent="0.25">
      <c r="A70" s="195" t="s">
        <v>615</v>
      </c>
      <c r="B70" s="197" t="s">
        <v>9</v>
      </c>
      <c r="C70" s="200" t="s">
        <v>209</v>
      </c>
      <c r="D70" s="240"/>
      <c r="E70" s="241" t="s">
        <v>537</v>
      </c>
      <c r="F70" s="197" t="s">
        <v>18</v>
      </c>
      <c r="G70" s="233">
        <f>VLOOKUP(F70,Lists!$A$45:$B$50,2,FALSE)</f>
        <v>0</v>
      </c>
      <c r="H70" s="197" t="s">
        <v>18</v>
      </c>
      <c r="I70" s="197" t="s">
        <v>18</v>
      </c>
      <c r="J70" s="235">
        <v>1E-4</v>
      </c>
      <c r="K70" s="236">
        <f t="shared" si="26"/>
        <v>0</v>
      </c>
      <c r="L70" s="237" t="str">
        <f t="shared" si="27"/>
        <v>n/a</v>
      </c>
      <c r="M70" s="236">
        <f>IF(B70=Lists!$A$14,Lists!$E$35)+IF(B70=Lists!$A$15,Lists!$E$40)+IF(B70=Lists!$A$16,Lists!$E$40)</f>
        <v>0</v>
      </c>
      <c r="N70" s="236">
        <f t="shared" si="28"/>
        <v>0</v>
      </c>
      <c r="O70" s="270" t="s">
        <v>18</v>
      </c>
      <c r="P70" s="270" t="s">
        <v>18</v>
      </c>
    </row>
    <row r="71" spans="1:16" s="60" customFormat="1" ht="45" customHeight="1" x14ac:dyDescent="0.25">
      <c r="A71" s="195" t="s">
        <v>616</v>
      </c>
      <c r="B71" s="197" t="s">
        <v>9</v>
      </c>
      <c r="C71" s="212" t="s">
        <v>334</v>
      </c>
      <c r="D71" s="240"/>
      <c r="E71" s="241" t="s">
        <v>537</v>
      </c>
      <c r="F71" s="197" t="s">
        <v>18</v>
      </c>
      <c r="G71" s="233">
        <f>VLOOKUP(F71,Lists!$A$45:$B$50,2,FALSE)</f>
        <v>0</v>
      </c>
      <c r="H71" s="197" t="s">
        <v>18</v>
      </c>
      <c r="I71" s="197" t="s">
        <v>18</v>
      </c>
      <c r="J71" s="235">
        <v>1E-4</v>
      </c>
      <c r="K71" s="236">
        <f t="shared" si="26"/>
        <v>0</v>
      </c>
      <c r="L71" s="237" t="str">
        <f t="shared" si="27"/>
        <v>n/a</v>
      </c>
      <c r="M71" s="236">
        <f>IF(B71=Lists!$A$14,Lists!$E$35)+IF(B71=Lists!$A$15,Lists!$E$40)+IF(B71=Lists!$A$16,Lists!$E$40)</f>
        <v>0</v>
      </c>
      <c r="N71" s="236">
        <f t="shared" si="28"/>
        <v>0</v>
      </c>
      <c r="O71" s="270" t="s">
        <v>18</v>
      </c>
      <c r="P71" s="270" t="s">
        <v>18</v>
      </c>
    </row>
    <row r="72" spans="1:16" s="59" customFormat="1" ht="12.75" customHeight="1" x14ac:dyDescent="0.25">
      <c r="A72" s="76" t="s">
        <v>180</v>
      </c>
      <c r="B72" s="57"/>
      <c r="C72" s="209" t="s">
        <v>210</v>
      </c>
      <c r="D72" s="297"/>
      <c r="E72" s="297"/>
      <c r="F72" s="209"/>
      <c r="G72" s="209"/>
      <c r="H72" s="209"/>
      <c r="I72" s="209"/>
      <c r="J72" s="209"/>
      <c r="K72" s="209"/>
      <c r="L72" s="209"/>
      <c r="M72" s="209"/>
      <c r="N72" s="209"/>
      <c r="O72" s="209"/>
      <c r="P72" s="209"/>
    </row>
    <row r="73" spans="1:16" s="60" customFormat="1" ht="180.6" customHeight="1" x14ac:dyDescent="0.25">
      <c r="A73" s="195" t="s">
        <v>617</v>
      </c>
      <c r="B73" s="197" t="s">
        <v>9</v>
      </c>
      <c r="C73" s="193" t="s">
        <v>335</v>
      </c>
      <c r="D73" s="240"/>
      <c r="E73" s="241" t="s">
        <v>537</v>
      </c>
      <c r="F73" s="197" t="s">
        <v>18</v>
      </c>
      <c r="G73" s="233">
        <f>VLOOKUP(F73,Lists!$A$45:$B$50,2,FALSE)</f>
        <v>0</v>
      </c>
      <c r="H73" s="197" t="s">
        <v>18</v>
      </c>
      <c r="I73" s="197" t="s">
        <v>18</v>
      </c>
      <c r="J73" s="235">
        <v>1E-4</v>
      </c>
      <c r="K73" s="236">
        <f t="shared" ref="K73:K75" si="29">J73*G73</f>
        <v>0</v>
      </c>
      <c r="L73" s="237" t="str">
        <f t="shared" ref="L73:L75" si="30">IF(ISERROR(K73/N73),"n/a",K73/N73)</f>
        <v>n/a</v>
      </c>
      <c r="M73" s="236">
        <f>IF(B73=Lists!$A$14,Lists!$E$35)+IF(B73=Lists!$A$15,Lists!$E$40)+IF(B73=Lists!$A$16,Lists!$E$40)</f>
        <v>0</v>
      </c>
      <c r="N73" s="236">
        <f t="shared" ref="N73:N75" si="31">G73*M73</f>
        <v>0</v>
      </c>
      <c r="O73" s="270" t="s">
        <v>18</v>
      </c>
      <c r="P73" s="270" t="s">
        <v>18</v>
      </c>
    </row>
    <row r="74" spans="1:16" s="60" customFormat="1" ht="131.4" customHeight="1" x14ac:dyDescent="0.25">
      <c r="A74" s="195" t="s">
        <v>618</v>
      </c>
      <c r="B74" s="197" t="s">
        <v>9</v>
      </c>
      <c r="C74" s="215" t="s">
        <v>509</v>
      </c>
      <c r="D74" s="240"/>
      <c r="E74" s="241" t="s">
        <v>537</v>
      </c>
      <c r="F74" s="197" t="s">
        <v>18</v>
      </c>
      <c r="G74" s="233">
        <f>VLOOKUP(F74,Lists!$A$45:$B$50,2,FALSE)</f>
        <v>0</v>
      </c>
      <c r="H74" s="197" t="s">
        <v>18</v>
      </c>
      <c r="I74" s="197" t="s">
        <v>18</v>
      </c>
      <c r="J74" s="235">
        <v>1E-4</v>
      </c>
      <c r="K74" s="236">
        <f t="shared" si="29"/>
        <v>0</v>
      </c>
      <c r="L74" s="237" t="str">
        <f t="shared" si="30"/>
        <v>n/a</v>
      </c>
      <c r="M74" s="236">
        <f>IF(B74=Lists!$A$14,Lists!$E$35)+IF(B74=Lists!$A$15,Lists!$E$40)+IF(B74=Lists!$A$16,Lists!$E$40)</f>
        <v>0</v>
      </c>
      <c r="N74" s="236">
        <f t="shared" si="31"/>
        <v>0</v>
      </c>
      <c r="O74" s="270" t="s">
        <v>18</v>
      </c>
      <c r="P74" s="270" t="s">
        <v>18</v>
      </c>
    </row>
    <row r="75" spans="1:16" s="60" customFormat="1" ht="62.4" customHeight="1" x14ac:dyDescent="0.25">
      <c r="A75" s="195" t="s">
        <v>619</v>
      </c>
      <c r="B75" s="197" t="s">
        <v>9</v>
      </c>
      <c r="C75" s="215" t="s">
        <v>211</v>
      </c>
      <c r="D75" s="240"/>
      <c r="E75" s="241" t="s">
        <v>537</v>
      </c>
      <c r="F75" s="197" t="s">
        <v>18</v>
      </c>
      <c r="G75" s="233">
        <f>VLOOKUP(F75,Lists!$A$45:$B$50,2,FALSE)</f>
        <v>0</v>
      </c>
      <c r="H75" s="197" t="s">
        <v>18</v>
      </c>
      <c r="I75" s="197" t="s">
        <v>18</v>
      </c>
      <c r="J75" s="235">
        <v>1E-4</v>
      </c>
      <c r="K75" s="236">
        <f t="shared" si="29"/>
        <v>0</v>
      </c>
      <c r="L75" s="237" t="str">
        <f t="shared" si="30"/>
        <v>n/a</v>
      </c>
      <c r="M75" s="236">
        <f>IF(B75=Lists!$A$14,Lists!$E$35)+IF(B75=Lists!$A$15,Lists!$E$40)+IF(B75=Lists!$A$16,Lists!$E$40)</f>
        <v>0</v>
      </c>
      <c r="N75" s="236">
        <f t="shared" si="31"/>
        <v>0</v>
      </c>
      <c r="O75" s="270" t="s">
        <v>18</v>
      </c>
      <c r="P75" s="270" t="s">
        <v>18</v>
      </c>
    </row>
    <row r="76" spans="1:16" s="60" customFormat="1" ht="38.25" customHeight="1" x14ac:dyDescent="0.25">
      <c r="A76" s="195" t="s">
        <v>620</v>
      </c>
      <c r="B76" s="195" t="s">
        <v>11</v>
      </c>
      <c r="C76" s="199" t="s">
        <v>208</v>
      </c>
      <c r="D76" s="242"/>
      <c r="E76" s="243"/>
      <c r="F76" s="197" t="s">
        <v>49</v>
      </c>
      <c r="G76" s="233">
        <f>VLOOKUP(F76,Lists!$A$45:$B$50,2,FALSE)</f>
        <v>5</v>
      </c>
      <c r="H76" s="197" t="s">
        <v>17</v>
      </c>
      <c r="I76" s="55" t="s">
        <v>40</v>
      </c>
      <c r="J76" s="235">
        <f>VLOOKUP(I76,Lists!$A$35:$B$40,2,FALSE)</f>
        <v>6</v>
      </c>
      <c r="K76" s="236">
        <f>J76*G76</f>
        <v>30</v>
      </c>
      <c r="L76" s="237">
        <f>IF(ISERROR(K76/N76),"n/a",K76/N76)</f>
        <v>1</v>
      </c>
      <c r="M76" s="236">
        <f>IF(B76=Lists!$A$14,Lists!$E$35)+IF(B70=Lists!$A$15,Lists!$E$40)+IF(B76=Lists!$A$16,Lists!$E$40)</f>
        <v>6</v>
      </c>
      <c r="N76" s="236">
        <f>G76*M76</f>
        <v>30</v>
      </c>
      <c r="O76" s="238">
        <f>N76/$N$2</f>
        <v>0.04</v>
      </c>
      <c r="P76" s="245">
        <f>O76*0.15</f>
        <v>6.0000000000000001E-3</v>
      </c>
    </row>
    <row r="77" spans="1:16" s="59" customFormat="1" ht="12.75" customHeight="1" x14ac:dyDescent="0.25">
      <c r="A77" s="76" t="s">
        <v>181</v>
      </c>
      <c r="B77" s="57"/>
      <c r="C77" s="209" t="s">
        <v>212</v>
      </c>
      <c r="D77" s="297"/>
      <c r="E77" s="297"/>
      <c r="F77" s="209"/>
      <c r="G77" s="209"/>
      <c r="H77" s="209"/>
      <c r="I77" s="209"/>
      <c r="J77" s="209"/>
      <c r="K77" s="209"/>
      <c r="L77" s="209"/>
      <c r="M77" s="209"/>
      <c r="N77" s="209"/>
      <c r="O77" s="209"/>
      <c r="P77" s="209"/>
    </row>
    <row r="78" spans="1:16" s="60" customFormat="1" ht="73.2" customHeight="1" x14ac:dyDescent="0.25">
      <c r="A78" s="195" t="s">
        <v>621</v>
      </c>
      <c r="B78" s="197" t="s">
        <v>9</v>
      </c>
      <c r="C78" s="200" t="s">
        <v>213</v>
      </c>
      <c r="D78" s="240"/>
      <c r="E78" s="241" t="s">
        <v>537</v>
      </c>
      <c r="F78" s="197" t="s">
        <v>18</v>
      </c>
      <c r="G78" s="233">
        <f>VLOOKUP(F78,Lists!$A$45:$B$50,2,FALSE)</f>
        <v>0</v>
      </c>
      <c r="H78" s="197" t="s">
        <v>18</v>
      </c>
      <c r="I78" s="197" t="s">
        <v>18</v>
      </c>
      <c r="J78" s="235">
        <v>1E-4</v>
      </c>
      <c r="K78" s="236">
        <f t="shared" ref="K78:K85" si="32">J78*G78</f>
        <v>0</v>
      </c>
      <c r="L78" s="237" t="str">
        <f t="shared" ref="L78:L85" si="33">IF(ISERROR(K78/N78),"n/a",K78/N78)</f>
        <v>n/a</v>
      </c>
      <c r="M78" s="236">
        <f>IF(B78=Lists!$A$14,Lists!$E$35)+IF(B78=Lists!$A$15,Lists!$E$40)+IF(B78=Lists!$A$16,Lists!$E$40)</f>
        <v>0</v>
      </c>
      <c r="N78" s="236">
        <f t="shared" ref="N78:N85" si="34">G78*M78</f>
        <v>0</v>
      </c>
      <c r="O78" s="270" t="s">
        <v>18</v>
      </c>
      <c r="P78" s="270" t="s">
        <v>18</v>
      </c>
    </row>
    <row r="79" spans="1:16" s="60" customFormat="1" ht="113.4" customHeight="1" x14ac:dyDescent="0.25">
      <c r="A79" s="195" t="s">
        <v>352</v>
      </c>
      <c r="B79" s="195" t="s">
        <v>10</v>
      </c>
      <c r="C79" s="219" t="s">
        <v>465</v>
      </c>
      <c r="D79" s="268"/>
      <c r="E79" s="241" t="s">
        <v>537</v>
      </c>
      <c r="F79" s="197" t="s">
        <v>50</v>
      </c>
      <c r="G79" s="233">
        <f>VLOOKUP(F79,Lists!$A$45:$B$50,2,FALSE)</f>
        <v>10</v>
      </c>
      <c r="H79" s="197" t="s">
        <v>17</v>
      </c>
      <c r="I79" s="55" t="s">
        <v>40</v>
      </c>
      <c r="J79" s="235">
        <f>VLOOKUP(I79,Lists!$A$35:$B$40,2,FALSE)</f>
        <v>6</v>
      </c>
      <c r="K79" s="236">
        <f t="shared" si="32"/>
        <v>60</v>
      </c>
      <c r="L79" s="237">
        <f t="shared" si="33"/>
        <v>1</v>
      </c>
      <c r="M79" s="236">
        <f>IF(B79=Lists!$A$14,Lists!$E$35)+IF(B79=Lists!$A$15,Lists!$E$40)+IF(B79=Lists!$A$16,Lists!$E$40)</f>
        <v>6</v>
      </c>
      <c r="N79" s="236">
        <f t="shared" si="34"/>
        <v>60</v>
      </c>
      <c r="O79" s="238">
        <f>N79/$N$2</f>
        <v>0.08</v>
      </c>
      <c r="P79" s="245">
        <f>O79*0.15</f>
        <v>1.2E-2</v>
      </c>
    </row>
    <row r="80" spans="1:16" s="60" customFormat="1" ht="79.2" x14ac:dyDescent="0.25">
      <c r="A80" s="65" t="s">
        <v>622</v>
      </c>
      <c r="B80" s="197" t="s">
        <v>9</v>
      </c>
      <c r="C80" s="210" t="s">
        <v>395</v>
      </c>
      <c r="D80" s="240"/>
      <c r="E80" s="241" t="s">
        <v>537</v>
      </c>
      <c r="F80" s="197" t="s">
        <v>18</v>
      </c>
      <c r="G80" s="233">
        <f>VLOOKUP(F80,Lists!$A$45:$B$50,2,FALSE)</f>
        <v>0</v>
      </c>
      <c r="H80" s="197" t="s">
        <v>18</v>
      </c>
      <c r="I80" s="197" t="s">
        <v>18</v>
      </c>
      <c r="J80" s="235">
        <v>1E-4</v>
      </c>
      <c r="K80" s="236">
        <f t="shared" si="32"/>
        <v>0</v>
      </c>
      <c r="L80" s="237" t="str">
        <f t="shared" si="33"/>
        <v>n/a</v>
      </c>
      <c r="M80" s="236">
        <f>IF(B80=Lists!$A$14,Lists!$E$35)+IF(B80=Lists!$A$15,Lists!$E$40)+IF(B80=Lists!$A$16,Lists!$E$40)</f>
        <v>0</v>
      </c>
      <c r="N80" s="236">
        <f t="shared" si="34"/>
        <v>0</v>
      </c>
      <c r="O80" s="127" t="s">
        <v>18</v>
      </c>
      <c r="P80" s="127" t="s">
        <v>18</v>
      </c>
    </row>
    <row r="81" spans="1:16" s="60" customFormat="1" ht="58.8" customHeight="1" x14ac:dyDescent="0.25">
      <c r="A81" s="195" t="s">
        <v>623</v>
      </c>
      <c r="B81" s="197" t="s">
        <v>9</v>
      </c>
      <c r="C81" s="215" t="s">
        <v>466</v>
      </c>
      <c r="D81" s="240"/>
      <c r="E81" s="241" t="s">
        <v>537</v>
      </c>
      <c r="F81" s="197" t="s">
        <v>18</v>
      </c>
      <c r="G81" s="233">
        <f>VLOOKUP(F81,Lists!$A$45:$B$50,2,FALSE)</f>
        <v>0</v>
      </c>
      <c r="H81" s="197" t="s">
        <v>18</v>
      </c>
      <c r="I81" s="197" t="s">
        <v>18</v>
      </c>
      <c r="J81" s="235">
        <v>1E-4</v>
      </c>
      <c r="K81" s="236">
        <f t="shared" si="32"/>
        <v>0</v>
      </c>
      <c r="L81" s="237" t="str">
        <f t="shared" si="33"/>
        <v>n/a</v>
      </c>
      <c r="M81" s="236">
        <f>IF(B81=Lists!$A$14,Lists!$E$35)+IF(B81=Lists!$A$15,Lists!$E$40)+IF(B81=Lists!$A$16,Lists!$E$40)</f>
        <v>0</v>
      </c>
      <c r="N81" s="236">
        <f t="shared" si="34"/>
        <v>0</v>
      </c>
      <c r="O81" s="197" t="s">
        <v>18</v>
      </c>
      <c r="P81" s="197" t="s">
        <v>18</v>
      </c>
    </row>
    <row r="82" spans="1:16" s="60" customFormat="1" ht="70.8" customHeight="1" x14ac:dyDescent="0.25">
      <c r="A82" s="195" t="s">
        <v>624</v>
      </c>
      <c r="B82" s="197" t="s">
        <v>9</v>
      </c>
      <c r="C82" s="202" t="s">
        <v>467</v>
      </c>
      <c r="D82" s="240"/>
      <c r="E82" s="241" t="s">
        <v>537</v>
      </c>
      <c r="F82" s="197" t="s">
        <v>18</v>
      </c>
      <c r="G82" s="233">
        <f>VLOOKUP(F82,Lists!$A$45:$B$50,2,FALSE)</f>
        <v>0</v>
      </c>
      <c r="H82" s="197" t="s">
        <v>18</v>
      </c>
      <c r="I82" s="197" t="s">
        <v>18</v>
      </c>
      <c r="J82" s="235">
        <v>1E-4</v>
      </c>
      <c r="K82" s="236">
        <f t="shared" si="32"/>
        <v>0</v>
      </c>
      <c r="L82" s="237" t="str">
        <f t="shared" si="33"/>
        <v>n/a</v>
      </c>
      <c r="M82" s="236">
        <f>IF(B82=Lists!$A$14,Lists!$E$35)+IF(B82=Lists!$A$15,Lists!$E$40)+IF(B82=Lists!$A$16,Lists!$E$40)</f>
        <v>0</v>
      </c>
      <c r="N82" s="236">
        <f t="shared" si="34"/>
        <v>0</v>
      </c>
      <c r="O82" s="197" t="s">
        <v>18</v>
      </c>
      <c r="P82" s="197" t="s">
        <v>18</v>
      </c>
    </row>
    <row r="83" spans="1:16" s="60" customFormat="1" ht="208.8" customHeight="1" x14ac:dyDescent="0.25">
      <c r="A83" s="195" t="s">
        <v>625</v>
      </c>
      <c r="B83" s="197" t="s">
        <v>9</v>
      </c>
      <c r="C83" s="215" t="s">
        <v>820</v>
      </c>
      <c r="D83" s="240"/>
      <c r="E83" s="241" t="s">
        <v>537</v>
      </c>
      <c r="F83" s="197" t="s">
        <v>18</v>
      </c>
      <c r="G83" s="233">
        <f>VLOOKUP(F83,Lists!$A$45:$B$50,2,FALSE)</f>
        <v>0</v>
      </c>
      <c r="H83" s="197" t="s">
        <v>18</v>
      </c>
      <c r="I83" s="197" t="s">
        <v>18</v>
      </c>
      <c r="J83" s="235">
        <v>1E-4</v>
      </c>
      <c r="K83" s="236">
        <f t="shared" si="32"/>
        <v>0</v>
      </c>
      <c r="L83" s="237" t="str">
        <f t="shared" si="33"/>
        <v>n/a</v>
      </c>
      <c r="M83" s="236">
        <f>IF(B83=Lists!$A$14,Lists!$E$35)+IF(B83=Lists!$A$15,Lists!$E$40)+IF(B83=Lists!$A$16,Lists!$E$40)</f>
        <v>0</v>
      </c>
      <c r="N83" s="236">
        <f t="shared" si="34"/>
        <v>0</v>
      </c>
      <c r="O83" s="197" t="s">
        <v>18</v>
      </c>
      <c r="P83" s="197" t="s">
        <v>18</v>
      </c>
    </row>
    <row r="84" spans="1:16" s="60" customFormat="1" ht="39.6" x14ac:dyDescent="0.25">
      <c r="A84" s="195" t="s">
        <v>626</v>
      </c>
      <c r="B84" s="197" t="s">
        <v>9</v>
      </c>
      <c r="C84" s="202" t="s">
        <v>214</v>
      </c>
      <c r="D84" s="240"/>
      <c r="E84" s="241" t="s">
        <v>537</v>
      </c>
      <c r="F84" s="197" t="s">
        <v>18</v>
      </c>
      <c r="G84" s="233">
        <f>VLOOKUP(F84,Lists!$A$45:$B$50,2,FALSE)</f>
        <v>0</v>
      </c>
      <c r="H84" s="197" t="s">
        <v>18</v>
      </c>
      <c r="I84" s="197" t="s">
        <v>18</v>
      </c>
      <c r="J84" s="235">
        <v>1E-4</v>
      </c>
      <c r="K84" s="236">
        <f t="shared" si="32"/>
        <v>0</v>
      </c>
      <c r="L84" s="237" t="str">
        <f t="shared" si="33"/>
        <v>n/a</v>
      </c>
      <c r="M84" s="236">
        <f>IF(B84=Lists!$A$14,Lists!$E$35)+IF(B84=Lists!$A$15,Lists!$E$40)+IF(B84=Lists!$A$16,Lists!$E$40)</f>
        <v>0</v>
      </c>
      <c r="N84" s="236">
        <f t="shared" si="34"/>
        <v>0</v>
      </c>
      <c r="O84" s="197" t="s">
        <v>18</v>
      </c>
      <c r="P84" s="197" t="s">
        <v>18</v>
      </c>
    </row>
    <row r="85" spans="1:16" s="60" customFormat="1" ht="44.4" customHeight="1" x14ac:dyDescent="0.25">
      <c r="A85" s="195" t="s">
        <v>627</v>
      </c>
      <c r="B85" s="197" t="s">
        <v>9</v>
      </c>
      <c r="C85" s="202" t="s">
        <v>327</v>
      </c>
      <c r="D85" s="240"/>
      <c r="E85" s="241" t="s">
        <v>537</v>
      </c>
      <c r="F85" s="197" t="s">
        <v>18</v>
      </c>
      <c r="G85" s="233">
        <f>VLOOKUP(F85,Lists!$A$45:$B$50,2,FALSE)</f>
        <v>0</v>
      </c>
      <c r="H85" s="197" t="s">
        <v>18</v>
      </c>
      <c r="I85" s="197" t="s">
        <v>18</v>
      </c>
      <c r="J85" s="235">
        <v>1E-4</v>
      </c>
      <c r="K85" s="236">
        <f t="shared" si="32"/>
        <v>0</v>
      </c>
      <c r="L85" s="237" t="str">
        <f t="shared" si="33"/>
        <v>n/a</v>
      </c>
      <c r="M85" s="236">
        <f>IF(B85=Lists!$A$14,Lists!$E$35)+IF(B85=Lists!$A$15,Lists!$E$40)+IF(B85=Lists!$A$16,Lists!$E$40)</f>
        <v>0</v>
      </c>
      <c r="N85" s="236">
        <f t="shared" si="34"/>
        <v>0</v>
      </c>
      <c r="O85" s="197" t="s">
        <v>18</v>
      </c>
      <c r="P85" s="197" t="s">
        <v>18</v>
      </c>
    </row>
    <row r="86" spans="1:16" s="59" customFormat="1" ht="12.75" customHeight="1" x14ac:dyDescent="0.25">
      <c r="A86" s="76" t="s">
        <v>183</v>
      </c>
      <c r="B86" s="57"/>
      <c r="C86" s="209" t="s">
        <v>215</v>
      </c>
      <c r="D86" s="297"/>
      <c r="E86" s="297"/>
      <c r="F86" s="209"/>
      <c r="G86" s="209"/>
      <c r="H86" s="209"/>
      <c r="I86" s="209"/>
      <c r="J86" s="209"/>
      <c r="K86" s="209"/>
      <c r="L86" s="209"/>
      <c r="M86" s="209"/>
      <c r="N86" s="209"/>
      <c r="O86" s="209"/>
      <c r="P86" s="209"/>
    </row>
    <row r="87" spans="1:16" s="60" customFormat="1" ht="57" customHeight="1" x14ac:dyDescent="0.25">
      <c r="A87" s="195" t="s">
        <v>628</v>
      </c>
      <c r="B87" s="197" t="s">
        <v>9</v>
      </c>
      <c r="C87" s="202" t="s">
        <v>354</v>
      </c>
      <c r="D87" s="240"/>
      <c r="E87" s="241" t="s">
        <v>537</v>
      </c>
      <c r="F87" s="197" t="s">
        <v>18</v>
      </c>
      <c r="G87" s="233">
        <f>VLOOKUP(F87,Lists!$A$45:$B$50,2,FALSE)</f>
        <v>0</v>
      </c>
      <c r="H87" s="197" t="s">
        <v>18</v>
      </c>
      <c r="I87" s="197" t="s">
        <v>18</v>
      </c>
      <c r="J87" s="235">
        <v>1E-4</v>
      </c>
      <c r="K87" s="236">
        <f t="shared" ref="K87:K93" si="35">J87*G87</f>
        <v>0</v>
      </c>
      <c r="L87" s="237" t="str">
        <f t="shared" ref="L87:L93" si="36">IF(ISERROR(K87/N87),"n/a",K87/N87)</f>
        <v>n/a</v>
      </c>
      <c r="M87" s="236">
        <f>IF(B87=Lists!$A$14,Lists!$E$35)+IF(B87=Lists!$A$15,Lists!$E$40)+IF(B87=Lists!$A$16,Lists!$E$40)</f>
        <v>0</v>
      </c>
      <c r="N87" s="236">
        <f t="shared" ref="N87:N93" si="37">G87*M87</f>
        <v>0</v>
      </c>
      <c r="O87" s="197" t="s">
        <v>18</v>
      </c>
      <c r="P87" s="197" t="s">
        <v>18</v>
      </c>
    </row>
    <row r="88" spans="1:16" s="60" customFormat="1" ht="57.6" customHeight="1" x14ac:dyDescent="0.25">
      <c r="A88" s="195" t="s">
        <v>629</v>
      </c>
      <c r="B88" s="197" t="s">
        <v>9</v>
      </c>
      <c r="C88" s="202" t="s">
        <v>353</v>
      </c>
      <c r="D88" s="240"/>
      <c r="E88" s="241" t="s">
        <v>537</v>
      </c>
      <c r="F88" s="197" t="s">
        <v>18</v>
      </c>
      <c r="G88" s="233">
        <f>VLOOKUP(F88,Lists!$A$45:$B$50,2,FALSE)</f>
        <v>0</v>
      </c>
      <c r="H88" s="197" t="s">
        <v>18</v>
      </c>
      <c r="I88" s="197" t="s">
        <v>18</v>
      </c>
      <c r="J88" s="235">
        <v>1E-4</v>
      </c>
      <c r="K88" s="236">
        <f t="shared" si="35"/>
        <v>0</v>
      </c>
      <c r="L88" s="237" t="str">
        <f t="shared" si="36"/>
        <v>n/a</v>
      </c>
      <c r="M88" s="236">
        <f>IF(B88=Lists!$A$14,Lists!$E$35)+IF(B88=Lists!$A$15,Lists!$E$40)+IF(B88=Lists!$A$16,Lists!$E$40)</f>
        <v>0</v>
      </c>
      <c r="N88" s="236">
        <f t="shared" si="37"/>
        <v>0</v>
      </c>
      <c r="O88" s="197" t="s">
        <v>18</v>
      </c>
      <c r="P88" s="197" t="s">
        <v>18</v>
      </c>
    </row>
    <row r="89" spans="1:16" s="60" customFormat="1" ht="29.4" customHeight="1" x14ac:dyDescent="0.25">
      <c r="A89" s="195" t="s">
        <v>630</v>
      </c>
      <c r="B89" s="197" t="s">
        <v>9</v>
      </c>
      <c r="C89" s="202" t="s">
        <v>216</v>
      </c>
      <c r="D89" s="240"/>
      <c r="E89" s="241" t="s">
        <v>537</v>
      </c>
      <c r="F89" s="197" t="s">
        <v>18</v>
      </c>
      <c r="G89" s="233">
        <f>VLOOKUP(F89,Lists!$A$45:$B$50,2,FALSE)</f>
        <v>0</v>
      </c>
      <c r="H89" s="197" t="s">
        <v>18</v>
      </c>
      <c r="I89" s="197" t="s">
        <v>18</v>
      </c>
      <c r="J89" s="235">
        <v>1E-4</v>
      </c>
      <c r="K89" s="236">
        <f t="shared" si="35"/>
        <v>0</v>
      </c>
      <c r="L89" s="237" t="str">
        <f t="shared" si="36"/>
        <v>n/a</v>
      </c>
      <c r="M89" s="236">
        <f>IF(B89=Lists!$A$14,Lists!$E$35)+IF(B89=Lists!$A$15,Lists!$E$40)+IF(B89=Lists!$A$16,Lists!$E$40)</f>
        <v>0</v>
      </c>
      <c r="N89" s="236">
        <f t="shared" si="37"/>
        <v>0</v>
      </c>
      <c r="O89" s="197" t="s">
        <v>18</v>
      </c>
      <c r="P89" s="197" t="s">
        <v>18</v>
      </c>
    </row>
    <row r="90" spans="1:16" s="60" customFormat="1" ht="113.4" customHeight="1" x14ac:dyDescent="0.25">
      <c r="A90" s="195" t="s">
        <v>631</v>
      </c>
      <c r="B90" s="197" t="s">
        <v>9</v>
      </c>
      <c r="C90" s="202" t="s">
        <v>376</v>
      </c>
      <c r="D90" s="240"/>
      <c r="E90" s="241" t="s">
        <v>537</v>
      </c>
      <c r="F90" s="197" t="s">
        <v>18</v>
      </c>
      <c r="G90" s="233">
        <f>VLOOKUP(F90,Lists!$A$45:$B$50,2,FALSE)</f>
        <v>0</v>
      </c>
      <c r="H90" s="197" t="s">
        <v>18</v>
      </c>
      <c r="I90" s="197" t="s">
        <v>18</v>
      </c>
      <c r="J90" s="235">
        <v>1E-4</v>
      </c>
      <c r="K90" s="236">
        <f t="shared" si="35"/>
        <v>0</v>
      </c>
      <c r="L90" s="237" t="str">
        <f t="shared" si="36"/>
        <v>n/a</v>
      </c>
      <c r="M90" s="236">
        <f>IF(B90=Lists!$A$14,Lists!$E$35)+IF(B90=Lists!$A$15,Lists!$E$40)+IF(B90=Lists!$A$16,Lists!$E$40)</f>
        <v>0</v>
      </c>
      <c r="N90" s="236">
        <f t="shared" si="37"/>
        <v>0</v>
      </c>
      <c r="O90" s="197" t="s">
        <v>18</v>
      </c>
      <c r="P90" s="197" t="s">
        <v>18</v>
      </c>
    </row>
    <row r="91" spans="1:16" s="60" customFormat="1" ht="44.4" customHeight="1" x14ac:dyDescent="0.25">
      <c r="A91" s="195" t="s">
        <v>632</v>
      </c>
      <c r="B91" s="195" t="s">
        <v>11</v>
      </c>
      <c r="C91" s="186" t="s">
        <v>217</v>
      </c>
      <c r="D91" s="242"/>
      <c r="E91" s="243"/>
      <c r="F91" s="197" t="s">
        <v>49</v>
      </c>
      <c r="G91" s="233">
        <f>VLOOKUP(F91,Lists!$A$45:$B$50,2,FALSE)</f>
        <v>5</v>
      </c>
      <c r="H91" s="197" t="s">
        <v>17</v>
      </c>
      <c r="I91" s="55" t="s">
        <v>40</v>
      </c>
      <c r="J91" s="235">
        <f>VLOOKUP(I91,Lists!$A$35:$B$40,2,FALSE)</f>
        <v>6</v>
      </c>
      <c r="K91" s="236">
        <f>J91*G91</f>
        <v>30</v>
      </c>
      <c r="L91" s="237">
        <f>IF(ISERROR(K91/N91),"n/a",K91/N91)</f>
        <v>1</v>
      </c>
      <c r="M91" s="236">
        <f>IF(B91=Lists!$A$14,Lists!$E$35)+IF(B85=Lists!$A$15,Lists!$E$40)+IF(B91=Lists!$A$16,Lists!$E$40)</f>
        <v>6</v>
      </c>
      <c r="N91" s="236">
        <f>G91*M91</f>
        <v>30</v>
      </c>
      <c r="O91" s="244">
        <f>N91/$N$2</f>
        <v>0.04</v>
      </c>
      <c r="P91" s="245">
        <f>O91*0.15</f>
        <v>6.0000000000000001E-3</v>
      </c>
    </row>
    <row r="92" spans="1:16" s="60" customFormat="1" ht="45.6" customHeight="1" x14ac:dyDescent="0.25">
      <c r="A92" s="195" t="s">
        <v>633</v>
      </c>
      <c r="B92" s="197" t="s">
        <v>9</v>
      </c>
      <c r="C92" s="210" t="s">
        <v>468</v>
      </c>
      <c r="D92" s="240"/>
      <c r="E92" s="241" t="s">
        <v>537</v>
      </c>
      <c r="F92" s="197" t="s">
        <v>18</v>
      </c>
      <c r="G92" s="233">
        <f>VLOOKUP(F92,Lists!$A$45:$B$50,2,FALSE)</f>
        <v>0</v>
      </c>
      <c r="H92" s="197" t="s">
        <v>18</v>
      </c>
      <c r="I92" s="197" t="s">
        <v>18</v>
      </c>
      <c r="J92" s="235">
        <v>1E-4</v>
      </c>
      <c r="K92" s="236">
        <f t="shared" si="35"/>
        <v>0</v>
      </c>
      <c r="L92" s="237" t="str">
        <f t="shared" si="36"/>
        <v>n/a</v>
      </c>
      <c r="M92" s="236">
        <f>IF(B92=Lists!$A$14,Lists!$E$35)+IF(B92=Lists!$A$15,Lists!$E$40)+IF(B92=Lists!$A$16,Lists!$E$40)</f>
        <v>0</v>
      </c>
      <c r="N92" s="236">
        <f t="shared" si="37"/>
        <v>0</v>
      </c>
      <c r="O92" s="197" t="s">
        <v>18</v>
      </c>
      <c r="P92" s="197" t="s">
        <v>18</v>
      </c>
    </row>
    <row r="93" spans="1:16" s="60" customFormat="1" ht="26.4" x14ac:dyDescent="0.25">
      <c r="A93" s="195" t="s">
        <v>634</v>
      </c>
      <c r="B93" s="197" t="s">
        <v>9</v>
      </c>
      <c r="C93" s="200" t="s">
        <v>218</v>
      </c>
      <c r="D93" s="240"/>
      <c r="E93" s="241" t="s">
        <v>537</v>
      </c>
      <c r="F93" s="197" t="s">
        <v>18</v>
      </c>
      <c r="G93" s="233">
        <f>VLOOKUP(F93,Lists!$A$45:$B$50,2,FALSE)</f>
        <v>0</v>
      </c>
      <c r="H93" s="197" t="s">
        <v>18</v>
      </c>
      <c r="I93" s="197" t="s">
        <v>18</v>
      </c>
      <c r="J93" s="235">
        <v>1E-4</v>
      </c>
      <c r="K93" s="236">
        <f t="shared" si="35"/>
        <v>0</v>
      </c>
      <c r="L93" s="237" t="str">
        <f t="shared" si="36"/>
        <v>n/a</v>
      </c>
      <c r="M93" s="236">
        <f>IF(B93=Lists!$A$14,Lists!$E$35)+IF(B93=Lists!$A$15,Lists!$E$40)+IF(B93=Lists!$A$16,Lists!$E$40)</f>
        <v>0</v>
      </c>
      <c r="N93" s="236">
        <f t="shared" si="37"/>
        <v>0</v>
      </c>
      <c r="O93" s="197" t="s">
        <v>18</v>
      </c>
      <c r="P93" s="197" t="s">
        <v>18</v>
      </c>
    </row>
    <row r="94" spans="1:16" s="60" customFormat="1" ht="45" customHeight="1" x14ac:dyDescent="0.25">
      <c r="A94" s="195" t="s">
        <v>635</v>
      </c>
      <c r="B94" s="195" t="s">
        <v>11</v>
      </c>
      <c r="C94" s="199" t="s">
        <v>219</v>
      </c>
      <c r="D94" s="242"/>
      <c r="E94" s="243"/>
      <c r="F94" s="197" t="s">
        <v>49</v>
      </c>
      <c r="G94" s="233">
        <f>VLOOKUP(F94,Lists!$A$45:$B$50,2,FALSE)</f>
        <v>5</v>
      </c>
      <c r="H94" s="197" t="s">
        <v>17</v>
      </c>
      <c r="I94" s="55" t="s">
        <v>40</v>
      </c>
      <c r="J94" s="235">
        <f>VLOOKUP(I94,Lists!$A$35:$B$40,2,FALSE)</f>
        <v>6</v>
      </c>
      <c r="K94" s="236">
        <f>J94*G94</f>
        <v>30</v>
      </c>
      <c r="L94" s="237">
        <f>IF(ISERROR(K94/N94),"n/a",K94/N94)</f>
        <v>1</v>
      </c>
      <c r="M94" s="236">
        <f>IF(B94=Lists!$A$14,Lists!$E$35)+IF(B88=Lists!$A$15,Lists!$E$40)+IF(B94=Lists!$A$16,Lists!$E$40)</f>
        <v>6</v>
      </c>
      <c r="N94" s="236">
        <f>G94*M94</f>
        <v>30</v>
      </c>
      <c r="O94" s="244">
        <f>N94/$N$2</f>
        <v>0.04</v>
      </c>
      <c r="P94" s="245">
        <f>O94*0.15</f>
        <v>6.0000000000000001E-3</v>
      </c>
    </row>
    <row r="95" spans="1:16" s="59" customFormat="1" ht="12.75" customHeight="1" x14ac:dyDescent="0.25">
      <c r="A95" s="76" t="s">
        <v>185</v>
      </c>
      <c r="B95" s="57"/>
      <c r="C95" s="209" t="s">
        <v>220</v>
      </c>
      <c r="D95" s="297"/>
      <c r="E95" s="297"/>
      <c r="F95" s="209"/>
      <c r="G95" s="209"/>
      <c r="H95" s="209"/>
      <c r="I95" s="209"/>
      <c r="J95" s="209"/>
      <c r="K95" s="209"/>
      <c r="L95" s="209"/>
      <c r="M95" s="209"/>
      <c r="N95" s="209"/>
      <c r="O95" s="209"/>
      <c r="P95" s="209"/>
    </row>
    <row r="96" spans="1:16" s="60" customFormat="1" ht="59.4" customHeight="1" x14ac:dyDescent="0.25">
      <c r="A96" s="195" t="s">
        <v>636</v>
      </c>
      <c r="B96" s="197" t="s">
        <v>9</v>
      </c>
      <c r="C96" s="200" t="s">
        <v>221</v>
      </c>
      <c r="D96" s="240"/>
      <c r="E96" s="241" t="s">
        <v>537</v>
      </c>
      <c r="F96" s="197" t="s">
        <v>18</v>
      </c>
      <c r="G96" s="233">
        <f>VLOOKUP(F96,Lists!$A$45:$B$50,2,FALSE)</f>
        <v>0</v>
      </c>
      <c r="H96" s="197" t="s">
        <v>18</v>
      </c>
      <c r="I96" s="197" t="s">
        <v>18</v>
      </c>
      <c r="J96" s="235">
        <v>1E-4</v>
      </c>
      <c r="K96" s="236">
        <f t="shared" ref="K96:K98" si="38">J96*G96</f>
        <v>0</v>
      </c>
      <c r="L96" s="237" t="str">
        <f t="shared" ref="L96:L98" si="39">IF(ISERROR(K96/N96),"n/a",K96/N96)</f>
        <v>n/a</v>
      </c>
      <c r="M96" s="236">
        <f>IF(B96=Lists!$A$14,Lists!$E$35)+IF(B96=Lists!$A$15,Lists!$E$40)+IF(B96=Lists!$A$16,Lists!$E$40)</f>
        <v>0</v>
      </c>
      <c r="N96" s="236">
        <f t="shared" ref="N96:N98" si="40">G96*M96</f>
        <v>0</v>
      </c>
      <c r="O96" s="197" t="s">
        <v>18</v>
      </c>
      <c r="P96" s="197" t="s">
        <v>18</v>
      </c>
    </row>
    <row r="97" spans="1:16" s="60" customFormat="1" ht="39.6" x14ac:dyDescent="0.25">
      <c r="A97" s="195" t="s">
        <v>637</v>
      </c>
      <c r="B97" s="195" t="s">
        <v>11</v>
      </c>
      <c r="C97" s="211" t="s">
        <v>222</v>
      </c>
      <c r="D97" s="242"/>
      <c r="E97" s="243"/>
      <c r="F97" s="197" t="s">
        <v>49</v>
      </c>
      <c r="G97" s="233">
        <f>VLOOKUP(F97,Lists!$A$45:$B$50,2,FALSE)</f>
        <v>5</v>
      </c>
      <c r="H97" s="197" t="s">
        <v>17</v>
      </c>
      <c r="I97" s="55" t="s">
        <v>40</v>
      </c>
      <c r="J97" s="235">
        <f>VLOOKUP(I97,Lists!$A$35:$B$40,2,FALSE)</f>
        <v>6</v>
      </c>
      <c r="K97" s="236">
        <f>J97*G97</f>
        <v>30</v>
      </c>
      <c r="L97" s="237">
        <f>IF(ISERROR(K97/N97),"n/a",K97/N97)</f>
        <v>1</v>
      </c>
      <c r="M97" s="236">
        <f>IF(B97=Lists!$A$14,Lists!$E$35)+IF(B91=Lists!$A$15,Lists!$E$40)+IF(B97=Lists!$A$16,Lists!$E$40)</f>
        <v>6</v>
      </c>
      <c r="N97" s="236">
        <f>G97*M97</f>
        <v>30</v>
      </c>
      <c r="O97" s="244">
        <f>N97/$N$2</f>
        <v>0.04</v>
      </c>
      <c r="P97" s="245">
        <f>O97*0.15</f>
        <v>6.0000000000000001E-3</v>
      </c>
    </row>
    <row r="98" spans="1:16" s="60" customFormat="1" ht="87" customHeight="1" x14ac:dyDescent="0.25">
      <c r="A98" s="195" t="s">
        <v>638</v>
      </c>
      <c r="B98" s="197" t="s">
        <v>9</v>
      </c>
      <c r="C98" s="210" t="s">
        <v>223</v>
      </c>
      <c r="D98" s="240"/>
      <c r="E98" s="241" t="s">
        <v>537</v>
      </c>
      <c r="F98" s="197" t="s">
        <v>18</v>
      </c>
      <c r="G98" s="233">
        <f>VLOOKUP(F98,Lists!$A$45:$B$50,2,FALSE)</f>
        <v>0</v>
      </c>
      <c r="H98" s="197" t="s">
        <v>18</v>
      </c>
      <c r="I98" s="197" t="s">
        <v>18</v>
      </c>
      <c r="J98" s="235">
        <v>1E-4</v>
      </c>
      <c r="K98" s="236">
        <f t="shared" si="38"/>
        <v>0</v>
      </c>
      <c r="L98" s="237" t="str">
        <f t="shared" si="39"/>
        <v>n/a</v>
      </c>
      <c r="M98" s="236">
        <f>IF(B98=Lists!$A$14,Lists!$E$35)+IF(B98=Lists!$A$15,Lists!$E$40)+IF(B98=Lists!$A$16,Lists!$E$40)</f>
        <v>0</v>
      </c>
      <c r="N98" s="236">
        <f t="shared" si="40"/>
        <v>0</v>
      </c>
      <c r="O98" s="197" t="s">
        <v>18</v>
      </c>
      <c r="P98" s="197" t="s">
        <v>18</v>
      </c>
    </row>
    <row r="99" spans="1:16" s="60" customFormat="1" ht="31.2" customHeight="1" x14ac:dyDescent="0.25">
      <c r="A99" s="195" t="s">
        <v>639</v>
      </c>
      <c r="B99" s="195" t="s">
        <v>11</v>
      </c>
      <c r="C99" s="211" t="s">
        <v>222</v>
      </c>
      <c r="D99" s="242"/>
      <c r="E99" s="243"/>
      <c r="F99" s="197" t="s">
        <v>49</v>
      </c>
      <c r="G99" s="233">
        <f>VLOOKUP(F99,Lists!$A$45:$B$50,2,FALSE)</f>
        <v>5</v>
      </c>
      <c r="H99" s="197" t="s">
        <v>17</v>
      </c>
      <c r="I99" s="55" t="s">
        <v>40</v>
      </c>
      <c r="J99" s="235">
        <f>VLOOKUP(I99,Lists!$A$35:$B$40,2,FALSE)</f>
        <v>6</v>
      </c>
      <c r="K99" s="236">
        <f>J99*G99</f>
        <v>30</v>
      </c>
      <c r="L99" s="237">
        <f>IF(ISERROR(K99/N99),"n/a",K99/N99)</f>
        <v>1</v>
      </c>
      <c r="M99" s="236">
        <f>IF(B99=Lists!$A$14,Lists!$E$35)+IF(B93=Lists!$A$15,Lists!$E$40)+IF(B99=Lists!$A$16,Lists!$E$40)</f>
        <v>6</v>
      </c>
      <c r="N99" s="236">
        <f>G99*M99</f>
        <v>30</v>
      </c>
      <c r="O99" s="244">
        <f>N99/$N$2</f>
        <v>0.04</v>
      </c>
      <c r="P99" s="245">
        <f>O99*0.15</f>
        <v>6.0000000000000001E-3</v>
      </c>
    </row>
    <row r="100" spans="1:16" s="66" customFormat="1" ht="12.75" customHeight="1" x14ac:dyDescent="0.25">
      <c r="A100" s="76" t="s">
        <v>348</v>
      </c>
      <c r="B100" s="57"/>
      <c r="C100" s="209" t="s">
        <v>224</v>
      </c>
      <c r="D100" s="297"/>
      <c r="E100" s="297"/>
      <c r="F100" s="209"/>
      <c r="G100" s="209"/>
      <c r="H100" s="209"/>
      <c r="I100" s="209"/>
      <c r="J100" s="209"/>
      <c r="K100" s="209"/>
      <c r="L100" s="209"/>
      <c r="M100" s="209"/>
      <c r="N100" s="209"/>
      <c r="O100" s="209"/>
      <c r="P100" s="209"/>
    </row>
    <row r="101" spans="1:16" s="60" customFormat="1" ht="45.6" customHeight="1" x14ac:dyDescent="0.25">
      <c r="A101" s="195" t="s">
        <v>640</v>
      </c>
      <c r="B101" s="197" t="s">
        <v>9</v>
      </c>
      <c r="C101" s="215" t="s">
        <v>821</v>
      </c>
      <c r="D101" s="240"/>
      <c r="E101" s="241" t="s">
        <v>537</v>
      </c>
      <c r="F101" s="197" t="s">
        <v>18</v>
      </c>
      <c r="G101" s="233">
        <f>VLOOKUP(F101,Lists!$A$45:$B$50,2,FALSE)</f>
        <v>0</v>
      </c>
      <c r="H101" s="197" t="s">
        <v>18</v>
      </c>
      <c r="I101" s="197" t="s">
        <v>18</v>
      </c>
      <c r="J101" s="235">
        <v>1E-4</v>
      </c>
      <c r="K101" s="236">
        <f t="shared" ref="K101" si="41">J101*G101</f>
        <v>0</v>
      </c>
      <c r="L101" s="237" t="str">
        <f t="shared" ref="L101" si="42">IF(ISERROR(K101/N101),"n/a",K101/N101)</f>
        <v>n/a</v>
      </c>
      <c r="M101" s="236">
        <f>IF(B101=Lists!$A$14,Lists!$E$35)+IF(B101=Lists!$A$15,Lists!$E$40)+IF(B101=Lists!$A$16,Lists!$E$40)</f>
        <v>0</v>
      </c>
      <c r="N101" s="236">
        <f t="shared" ref="N101" si="43">G101*M101</f>
        <v>0</v>
      </c>
      <c r="O101" s="197" t="s">
        <v>18</v>
      </c>
      <c r="P101" s="197" t="s">
        <v>18</v>
      </c>
    </row>
  </sheetData>
  <sheetProtection formatCells="0" formatColumns="0" formatRows="0" autoFilter="0"/>
  <autoFilter ref="A5:P101" xr:uid="{00000000-0009-0000-0000-000004000000}"/>
  <dataValidations count="5">
    <dataValidation type="list" allowBlank="1" showInputMessage="1" showErrorMessage="1" sqref="C68:C101 C6:C66 B1:B1048576" xr:uid="{00000000-0002-0000-0400-000000000000}">
      <formula1>Spec_Compl_Adj</formula1>
    </dataValidation>
    <dataValidation type="list" allowBlank="1" showInputMessage="1" showErrorMessage="1" sqref="F43 F21 F19 F15 F34 F36 F38 F45 F47 F62 F65 F69 F76 F91 F94 F97 F99 F7 F58 F25:F26 F79" xr:uid="{00000000-0002-0000-0400-000001000000}">
      <formula1>Adj_Weight</formula1>
    </dataValidation>
    <dataValidation type="list" allowBlank="1" showInputMessage="1" showErrorMessage="1" sqref="H7 H21 H19 H15 H34 H36 H38 H45 H47 H62 H65 H69 H76 H91 H94 H97 H99 H43 H25:H26 H58 H79" xr:uid="{00000000-0002-0000-0400-000002000000}">
      <formula1>Adj_Evidence</formula1>
    </dataValidation>
    <dataValidation type="list" allowBlank="1" showInputMessage="1" showErrorMessage="1" sqref="D101 D25:D26 D16:D18 D37 D50:D51 D53:D56 D58:D59 D48 D66 D70:D71 D78:D85 D73:D75 D92:D93 D22:D23 D20 D9:D14 D28:D33 D35 D98 D46 D61 D63:D64 D68 D87:D90 D96 D40:D42 D44" xr:uid="{00000000-0002-0000-0400-000003000000}">
      <formula1>"Yes,No"</formula1>
    </dataValidation>
    <dataValidation type="list" allowBlank="1" showInputMessage="1" showErrorMessage="1" sqref="I21 I19 I15 I34 I36 I38 I45 I47 I62 I65 I69 I76 I91 I94 I97 I99 I43 I25:I26 I58 I79" xr:uid="{00000000-0002-0000-0400-000004000000}">
      <formula1>Adj_Service</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Page &amp;P&amp;R&amp;A</oddHeader>
    <oddFooter>&amp;F</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400-000005000000}">
          <x14:formula1>
            <xm:f>'C:\Users\LSHarris\Objective\objective.ims.gov.uk-8008\LSHarris\Objects\[Document No. 05 - PH Specification.xlsx]Lists'!#REF!</xm:f>
          </x14:formula1>
          <xm:sqref>D21 D19 D15 D34 D36 D38 D45 D47 D62 D65 D69 D76 D91 D94 D97 D99 D43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P80"/>
  <sheetViews>
    <sheetView zoomScaleNormal="100" workbookViewId="0">
      <pane ySplit="5" topLeftCell="A6" activePane="bottomLeft" state="frozen"/>
      <selection activeCell="C80" sqref="C80"/>
      <selection pane="bottomLeft"/>
    </sheetView>
  </sheetViews>
  <sheetFormatPr defaultColWidth="8.90625" defaultRowHeight="13.2" x14ac:dyDescent="0.25"/>
  <cols>
    <col min="1" max="1" width="8.81640625" style="88" customWidth="1"/>
    <col min="2" max="2" width="11.08984375" style="88" customWidth="1"/>
    <col min="3" max="3" width="79.90625" style="88" customWidth="1"/>
    <col min="4" max="4" width="24.36328125" style="88" customWidth="1"/>
    <col min="5" max="5" width="40.54296875" style="88" customWidth="1"/>
    <col min="6" max="6" width="11.81640625" style="88" customWidth="1"/>
    <col min="7" max="7" width="10.6328125" style="88" hidden="1" customWidth="1"/>
    <col min="8" max="8" width="10.90625" style="88" customWidth="1"/>
    <col min="9" max="9" width="10.54296875" style="88" hidden="1" customWidth="1"/>
    <col min="10" max="10" width="11" style="88" hidden="1" customWidth="1"/>
    <col min="11" max="11" width="10.54296875" style="88" hidden="1" customWidth="1"/>
    <col min="12" max="12" width="11" style="88" hidden="1" customWidth="1"/>
    <col min="13" max="13" width="10.54296875" style="88" hidden="1" customWidth="1"/>
    <col min="14" max="14" width="10.1796875" style="88" hidden="1" customWidth="1"/>
    <col min="15" max="16384" width="8.90625" style="88"/>
  </cols>
  <sheetData>
    <row r="1" spans="1:16" ht="15" customHeight="1" x14ac:dyDescent="0.25">
      <c r="A1" s="262" t="s">
        <v>549</v>
      </c>
      <c r="B1" s="113"/>
      <c r="C1" s="113"/>
      <c r="E1" s="113"/>
      <c r="F1" s="113"/>
      <c r="G1" s="113"/>
      <c r="H1" s="113"/>
      <c r="I1" s="113"/>
      <c r="J1" s="113"/>
      <c r="K1" s="113"/>
      <c r="L1" s="113"/>
      <c r="M1" s="113"/>
      <c r="N1" s="113"/>
      <c r="O1" s="113"/>
      <c r="P1" s="113"/>
    </row>
    <row r="2" spans="1:16" s="113" customFormat="1" ht="26.25" customHeight="1" x14ac:dyDescent="0.25">
      <c r="B2" s="128">
        <f>COUNTIF(B5:B101,"Compliance Yes/No")+COUNTIF(B5:B101,"Specification")</f>
        <v>23</v>
      </c>
      <c r="H2" s="226" t="s">
        <v>548</v>
      </c>
      <c r="I2" s="64" t="s">
        <v>547</v>
      </c>
      <c r="J2" s="223"/>
      <c r="K2" s="224">
        <f>SUM(K7:K35)</f>
        <v>180</v>
      </c>
      <c r="L2" s="229">
        <f>K2/N2</f>
        <v>0.75</v>
      </c>
      <c r="M2" s="224"/>
      <c r="N2" s="224">
        <f>SUM(N7:N35)</f>
        <v>240</v>
      </c>
      <c r="O2" s="230">
        <f>SUM(O7:O35)</f>
        <v>1</v>
      </c>
      <c r="P2" s="230">
        <f>SUM(P7:P35)</f>
        <v>0.1</v>
      </c>
    </row>
    <row r="3" spans="1:16" ht="15.6" x14ac:dyDescent="0.25">
      <c r="A3" s="112" t="s">
        <v>818</v>
      </c>
      <c r="B3" s="86"/>
      <c r="C3" s="86"/>
      <c r="D3" s="86"/>
      <c r="E3" s="86"/>
      <c r="F3" s="86"/>
      <c r="G3" s="86"/>
      <c r="H3" s="86"/>
      <c r="I3" s="86"/>
      <c r="J3" s="86"/>
      <c r="K3" s="86"/>
      <c r="L3" s="86"/>
      <c r="M3" s="86"/>
      <c r="N3" s="86"/>
      <c r="O3" s="86"/>
      <c r="P3" s="86"/>
    </row>
    <row r="4" spans="1:16" s="59" customFormat="1" ht="17.25" customHeight="1" x14ac:dyDescent="0.25">
      <c r="A4" s="112" t="s">
        <v>365</v>
      </c>
      <c r="B4" s="87"/>
      <c r="C4" s="87"/>
      <c r="D4" s="87"/>
      <c r="E4" s="265" t="str">
        <f>Introduction!B8</f>
        <v>Insert supplier name here</v>
      </c>
      <c r="F4" s="87"/>
      <c r="G4" s="87"/>
      <c r="H4" s="87"/>
      <c r="I4" s="87"/>
      <c r="J4" s="87"/>
      <c r="K4" s="87"/>
      <c r="L4" s="87"/>
      <c r="M4" s="87"/>
      <c r="N4" s="87"/>
      <c r="O4" s="87"/>
      <c r="P4" s="87"/>
    </row>
    <row r="5" spans="1:16" s="53" customFormat="1" ht="53.4" thickBot="1" x14ac:dyDescent="0.3">
      <c r="A5" s="97" t="s">
        <v>165</v>
      </c>
      <c r="B5" s="97" t="s">
        <v>166</v>
      </c>
      <c r="C5" s="199" t="s">
        <v>565</v>
      </c>
      <c r="D5" s="199" t="s">
        <v>523</v>
      </c>
      <c r="E5" s="221" t="s">
        <v>538</v>
      </c>
      <c r="F5" s="195" t="s">
        <v>47</v>
      </c>
      <c r="G5" s="246" t="s">
        <v>48</v>
      </c>
      <c r="H5" s="195" t="s">
        <v>14</v>
      </c>
      <c r="I5" s="195" t="s">
        <v>539</v>
      </c>
      <c r="J5" s="223" t="s">
        <v>540</v>
      </c>
      <c r="K5" s="224" t="s">
        <v>541</v>
      </c>
      <c r="L5" s="225" t="s">
        <v>542</v>
      </c>
      <c r="M5" s="224" t="s">
        <v>543</v>
      </c>
      <c r="N5" s="224" t="s">
        <v>544</v>
      </c>
      <c r="O5" s="195" t="s">
        <v>545</v>
      </c>
      <c r="P5" s="195" t="s">
        <v>546</v>
      </c>
    </row>
    <row r="6" spans="1:16" s="59" customFormat="1" x14ac:dyDescent="0.25">
      <c r="A6" s="76"/>
      <c r="B6" s="57"/>
      <c r="C6" s="209" t="s">
        <v>364</v>
      </c>
      <c r="D6" s="209"/>
      <c r="E6" s="209"/>
      <c r="F6" s="209"/>
      <c r="G6" s="209"/>
      <c r="H6" s="209"/>
      <c r="I6" s="209"/>
      <c r="J6" s="209"/>
      <c r="K6" s="209"/>
      <c r="L6" s="209"/>
      <c r="M6" s="209"/>
      <c r="N6" s="209"/>
      <c r="O6" s="209"/>
      <c r="P6" s="209"/>
    </row>
    <row r="7" spans="1:16" s="56" customFormat="1" ht="66" x14ac:dyDescent="0.25">
      <c r="A7" s="195" t="s">
        <v>343</v>
      </c>
      <c r="B7" s="197" t="s">
        <v>10</v>
      </c>
      <c r="C7" s="208" t="s">
        <v>453</v>
      </c>
      <c r="D7" s="269">
        <f>ROUND(COUNTIF(D8:D35,"Yes")/(B2-1),2)</f>
        <v>0</v>
      </c>
      <c r="E7" s="247"/>
      <c r="F7" s="197" t="s">
        <v>50</v>
      </c>
      <c r="G7" s="233">
        <f>VLOOKUP(F7,Lists!$A$45:$B$50,2,FALSE)</f>
        <v>10</v>
      </c>
      <c r="H7" s="234" t="s">
        <v>23</v>
      </c>
      <c r="I7" s="55" t="s">
        <v>536</v>
      </c>
      <c r="J7" s="235">
        <f>IF(D7&gt;=0.97,6,IF(D7&gt;=0.9,4,IF(D7&gt;=0.8,2,IF(D7&gt;=0.7,1,0))))</f>
        <v>0</v>
      </c>
      <c r="K7" s="236">
        <f>J7*G7</f>
        <v>0</v>
      </c>
      <c r="L7" s="237">
        <f>IF(ISERROR(K7/N7),"n/a",K7/N7)</f>
        <v>0</v>
      </c>
      <c r="M7" s="236">
        <f>IF(B7=Lists!$A$14,Lists!$E$35)+IF(B7=Lists!$A$15,Lists!$E$40)+IF(B7=Lists!$A$16,Lists!$E$40)</f>
        <v>6</v>
      </c>
      <c r="N7" s="236">
        <f>G7*M7</f>
        <v>60</v>
      </c>
      <c r="O7" s="238">
        <f>IF((N7/$N$2)&gt;0.0001,N7/$N$2,"n/a")</f>
        <v>0.25</v>
      </c>
      <c r="P7" s="239">
        <f>IF(ISERROR(O7*0.0001),"n/a",O7*0.1)</f>
        <v>2.5000000000000001E-2</v>
      </c>
    </row>
    <row r="8" spans="1:16" s="99" customFormat="1" x14ac:dyDescent="0.25">
      <c r="A8" s="98" t="s">
        <v>344</v>
      </c>
      <c r="B8" s="98"/>
      <c r="C8" s="209" t="s">
        <v>226</v>
      </c>
      <c r="D8" s="209"/>
      <c r="E8" s="209"/>
      <c r="F8" s="209"/>
      <c r="G8" s="209"/>
      <c r="H8" s="209"/>
      <c r="I8" s="209"/>
      <c r="J8" s="209"/>
      <c r="K8" s="209"/>
      <c r="L8" s="209"/>
      <c r="M8" s="209"/>
      <c r="N8" s="209"/>
      <c r="O8" s="209"/>
      <c r="P8" s="209"/>
    </row>
    <row r="9" spans="1:16" s="70" customFormat="1" ht="26.4" x14ac:dyDescent="0.25">
      <c r="A9" s="195" t="s">
        <v>642</v>
      </c>
      <c r="B9" s="197" t="s">
        <v>9</v>
      </c>
      <c r="C9" s="219" t="s">
        <v>228</v>
      </c>
      <c r="D9" s="240"/>
      <c r="E9" s="248" t="s">
        <v>537</v>
      </c>
      <c r="F9" s="197" t="s">
        <v>18</v>
      </c>
      <c r="G9" s="233">
        <f>VLOOKUP(F9,Lists!$A$45:$B$50,2,FALSE)</f>
        <v>0</v>
      </c>
      <c r="H9" s="197" t="s">
        <v>18</v>
      </c>
      <c r="I9" s="197" t="s">
        <v>18</v>
      </c>
      <c r="J9" s="235">
        <f>VLOOKUP(I9,Lists!$A$35:$B$40,2,FALSE)</f>
        <v>1E-4</v>
      </c>
      <c r="K9" s="236">
        <f>J9*G9</f>
        <v>0</v>
      </c>
      <c r="L9" s="237" t="str">
        <f>IF(ISERROR(K9/N9),"n/a",K9/N9)</f>
        <v>n/a</v>
      </c>
      <c r="M9" s="236">
        <f>IF(B9=Lists!$A$14,Lists!$E$35)+IF(B9=Lists!$A$15,Lists!$E$40)+IF(B9=Lists!$A$16,Lists!$E$40)</f>
        <v>0</v>
      </c>
      <c r="N9" s="236">
        <f>G9*M9</f>
        <v>0</v>
      </c>
      <c r="O9" s="249" t="str">
        <f>IF((N9/$N$2)&gt;0.0001,N9/$N$2,"n/a")</f>
        <v>n/a</v>
      </c>
      <c r="P9" s="250" t="str">
        <f>IF(ISERROR(O9*0.0001),"n/a",O9*0.1)</f>
        <v>n/a</v>
      </c>
    </row>
    <row r="10" spans="1:16" s="70" customFormat="1" ht="24" customHeight="1" x14ac:dyDescent="0.25">
      <c r="A10" s="195" t="s">
        <v>643</v>
      </c>
      <c r="B10" s="197" t="s">
        <v>9</v>
      </c>
      <c r="C10" s="210" t="s">
        <v>229</v>
      </c>
      <c r="D10" s="240"/>
      <c r="E10" s="248" t="s">
        <v>537</v>
      </c>
      <c r="F10" s="197" t="s">
        <v>18</v>
      </c>
      <c r="G10" s="233">
        <f>VLOOKUP(F10,Lists!$A$45:$B$50,2,FALSE)</f>
        <v>0</v>
      </c>
      <c r="H10" s="197" t="s">
        <v>18</v>
      </c>
      <c r="I10" s="197" t="s">
        <v>18</v>
      </c>
      <c r="J10" s="235">
        <f>VLOOKUP(I10,Lists!$A$35:$B$40,2,FALSE)</f>
        <v>1E-4</v>
      </c>
      <c r="K10" s="236">
        <f t="shared" ref="K10:K17" si="0">J10*G10</f>
        <v>0</v>
      </c>
      <c r="L10" s="237" t="str">
        <f t="shared" ref="L10:L17" si="1">IF(ISERROR(K10/N10),"n/a",K10/N10)</f>
        <v>n/a</v>
      </c>
      <c r="M10" s="236">
        <f>IF(B10=Lists!$A$14,Lists!$E$35)+IF(B10=Lists!$A$15,Lists!$E$40)+IF(B10=Lists!$A$16,Lists!$E$40)</f>
        <v>0</v>
      </c>
      <c r="N10" s="236">
        <f t="shared" ref="N10:N17" si="2">G10*M10</f>
        <v>0</v>
      </c>
      <c r="O10" s="249" t="str">
        <f t="shared" ref="O10:O17" si="3">IF((N10/$N$2)&gt;0.0001,N10/$N$2,"n/a")</f>
        <v>n/a</v>
      </c>
      <c r="P10" s="250" t="str">
        <f t="shared" ref="P10:P17" si="4">IF(ISERROR(O10*0.0001),"n/a",O10*0.1)</f>
        <v>n/a</v>
      </c>
    </row>
    <row r="11" spans="1:16" s="70" customFormat="1" ht="26.4" x14ac:dyDescent="0.25">
      <c r="A11" s="195" t="s">
        <v>644</v>
      </c>
      <c r="B11" s="197" t="s">
        <v>9</v>
      </c>
      <c r="C11" s="124" t="s">
        <v>469</v>
      </c>
      <c r="D11" s="240"/>
      <c r="E11" s="248" t="s">
        <v>537</v>
      </c>
      <c r="F11" s="197" t="s">
        <v>18</v>
      </c>
      <c r="G11" s="233">
        <f>VLOOKUP(F11,Lists!$A$45:$B$50,2,FALSE)</f>
        <v>0</v>
      </c>
      <c r="H11" s="197" t="s">
        <v>18</v>
      </c>
      <c r="I11" s="197" t="s">
        <v>18</v>
      </c>
      <c r="J11" s="235">
        <f>VLOOKUP(I11,Lists!$A$35:$B$40,2,FALSE)</f>
        <v>1E-4</v>
      </c>
      <c r="K11" s="236">
        <f t="shared" si="0"/>
        <v>0</v>
      </c>
      <c r="L11" s="237" t="str">
        <f t="shared" si="1"/>
        <v>n/a</v>
      </c>
      <c r="M11" s="236">
        <f>IF(B11=Lists!$A$14,Lists!$E$35)+IF(B11=Lists!$A$15,Lists!$E$40)+IF(B11=Lists!$A$16,Lists!$E$40)</f>
        <v>0</v>
      </c>
      <c r="N11" s="236">
        <f t="shared" si="2"/>
        <v>0</v>
      </c>
      <c r="O11" s="249" t="str">
        <f t="shared" si="3"/>
        <v>n/a</v>
      </c>
      <c r="P11" s="250" t="str">
        <f t="shared" si="4"/>
        <v>n/a</v>
      </c>
    </row>
    <row r="12" spans="1:16" s="70" customFormat="1" ht="88.5" customHeight="1" x14ac:dyDescent="0.25">
      <c r="A12" s="195" t="s">
        <v>645</v>
      </c>
      <c r="B12" s="197" t="s">
        <v>9</v>
      </c>
      <c r="C12" s="220" t="s">
        <v>510</v>
      </c>
      <c r="D12" s="240"/>
      <c r="E12" s="248" t="s">
        <v>537</v>
      </c>
      <c r="F12" s="197" t="s">
        <v>18</v>
      </c>
      <c r="G12" s="233">
        <f>VLOOKUP(F12,Lists!$A$45:$B$50,2,FALSE)</f>
        <v>0</v>
      </c>
      <c r="H12" s="197" t="s">
        <v>18</v>
      </c>
      <c r="I12" s="197" t="s">
        <v>18</v>
      </c>
      <c r="J12" s="235">
        <f>VLOOKUP(I12,Lists!$A$35:$B$40,2,FALSE)</f>
        <v>1E-4</v>
      </c>
      <c r="K12" s="236">
        <f t="shared" si="0"/>
        <v>0</v>
      </c>
      <c r="L12" s="237" t="str">
        <f t="shared" si="1"/>
        <v>n/a</v>
      </c>
      <c r="M12" s="236">
        <f>IF(B12=Lists!$A$14,Lists!$E$35)+IF(B12=Lists!$A$15,Lists!$E$40)+IF(B12=Lists!$A$16,Lists!$E$40)</f>
        <v>0</v>
      </c>
      <c r="N12" s="236">
        <f t="shared" si="2"/>
        <v>0</v>
      </c>
      <c r="O12" s="249" t="str">
        <f t="shared" si="3"/>
        <v>n/a</v>
      </c>
      <c r="P12" s="250" t="str">
        <f t="shared" si="4"/>
        <v>n/a</v>
      </c>
    </row>
    <row r="13" spans="1:16" s="70" customFormat="1" ht="39.6" x14ac:dyDescent="0.25">
      <c r="A13" s="195" t="s">
        <v>646</v>
      </c>
      <c r="B13" s="197" t="s">
        <v>9</v>
      </c>
      <c r="C13" s="124" t="s">
        <v>379</v>
      </c>
      <c r="D13" s="240"/>
      <c r="E13" s="248" t="s">
        <v>537</v>
      </c>
      <c r="F13" s="197" t="s">
        <v>18</v>
      </c>
      <c r="G13" s="233">
        <f>VLOOKUP(F13,Lists!$A$45:$B$50,2,FALSE)</f>
        <v>0</v>
      </c>
      <c r="H13" s="197" t="s">
        <v>18</v>
      </c>
      <c r="I13" s="197" t="s">
        <v>18</v>
      </c>
      <c r="J13" s="235">
        <f>VLOOKUP(I13,Lists!$A$35:$B$40,2,FALSE)</f>
        <v>1E-4</v>
      </c>
      <c r="K13" s="236">
        <f t="shared" si="0"/>
        <v>0</v>
      </c>
      <c r="L13" s="237" t="str">
        <f t="shared" si="1"/>
        <v>n/a</v>
      </c>
      <c r="M13" s="236">
        <f>IF(B13=Lists!$A$14,Lists!$E$35)+IF(B13=Lists!$A$15,Lists!$E$40)+IF(B13=Lists!$A$16,Lists!$E$40)</f>
        <v>0</v>
      </c>
      <c r="N13" s="236">
        <f t="shared" si="2"/>
        <v>0</v>
      </c>
      <c r="O13" s="249" t="str">
        <f t="shared" si="3"/>
        <v>n/a</v>
      </c>
      <c r="P13" s="250" t="str">
        <f t="shared" si="4"/>
        <v>n/a</v>
      </c>
    </row>
    <row r="14" spans="1:16" s="69" customFormat="1" ht="101.4" customHeight="1" x14ac:dyDescent="0.25">
      <c r="A14" s="195" t="s">
        <v>647</v>
      </c>
      <c r="B14" s="75" t="s">
        <v>9</v>
      </c>
      <c r="C14" s="124" t="s">
        <v>470</v>
      </c>
      <c r="D14" s="240"/>
      <c r="E14" s="248" t="s">
        <v>537</v>
      </c>
      <c r="F14" s="197" t="s">
        <v>18</v>
      </c>
      <c r="G14" s="233">
        <f>VLOOKUP(F14,Lists!$A$45:$B$50,2,FALSE)</f>
        <v>0</v>
      </c>
      <c r="H14" s="197" t="s">
        <v>18</v>
      </c>
      <c r="I14" s="197" t="s">
        <v>18</v>
      </c>
      <c r="J14" s="235">
        <f>VLOOKUP(I14,Lists!$A$35:$B$40,2,FALSE)</f>
        <v>1E-4</v>
      </c>
      <c r="K14" s="236">
        <f t="shared" si="0"/>
        <v>0</v>
      </c>
      <c r="L14" s="237" t="str">
        <f t="shared" si="1"/>
        <v>n/a</v>
      </c>
      <c r="M14" s="236">
        <f>IF(B14=Lists!$A$14,Lists!$E$35)+IF(B14=Lists!$A$15,Lists!$E$40)+IF(B14=Lists!$A$16,Lists!$E$40)</f>
        <v>0</v>
      </c>
      <c r="N14" s="236">
        <f t="shared" si="2"/>
        <v>0</v>
      </c>
      <c r="O14" s="249" t="str">
        <f t="shared" si="3"/>
        <v>n/a</v>
      </c>
      <c r="P14" s="250" t="str">
        <f t="shared" si="4"/>
        <v>n/a</v>
      </c>
    </row>
    <row r="15" spans="1:16" s="70" customFormat="1" ht="26.4" x14ac:dyDescent="0.25">
      <c r="A15" s="195" t="s">
        <v>648</v>
      </c>
      <c r="B15" s="197" t="s">
        <v>9</v>
      </c>
      <c r="C15" s="124" t="s">
        <v>230</v>
      </c>
      <c r="D15" s="240"/>
      <c r="E15" s="248" t="s">
        <v>537</v>
      </c>
      <c r="F15" s="197" t="s">
        <v>18</v>
      </c>
      <c r="G15" s="233">
        <f>VLOOKUP(F15,Lists!$A$45:$B$50,2,FALSE)</f>
        <v>0</v>
      </c>
      <c r="H15" s="197" t="s">
        <v>18</v>
      </c>
      <c r="I15" s="197" t="s">
        <v>18</v>
      </c>
      <c r="J15" s="235">
        <f>VLOOKUP(I15,Lists!$A$35:$B$40,2,FALSE)</f>
        <v>1E-4</v>
      </c>
      <c r="K15" s="236">
        <f t="shared" si="0"/>
        <v>0</v>
      </c>
      <c r="L15" s="237" t="str">
        <f t="shared" si="1"/>
        <v>n/a</v>
      </c>
      <c r="M15" s="236">
        <f>IF(B15=Lists!$A$14,Lists!$E$35)+IF(B15=Lists!$A$15,Lists!$E$40)+IF(B15=Lists!$A$16,Lists!$E$40)</f>
        <v>0</v>
      </c>
      <c r="N15" s="236">
        <f t="shared" si="2"/>
        <v>0</v>
      </c>
      <c r="O15" s="249" t="str">
        <f t="shared" si="3"/>
        <v>n/a</v>
      </c>
      <c r="P15" s="250" t="str">
        <f t="shared" si="4"/>
        <v>n/a</v>
      </c>
    </row>
    <row r="16" spans="1:16" s="70" customFormat="1" ht="44.4" customHeight="1" x14ac:dyDescent="0.25">
      <c r="A16" s="195" t="s">
        <v>649</v>
      </c>
      <c r="B16" s="197" t="s">
        <v>9</v>
      </c>
      <c r="C16" s="183" t="s">
        <v>841</v>
      </c>
      <c r="D16" s="240"/>
      <c r="E16" s="248" t="s">
        <v>537</v>
      </c>
      <c r="F16" s="197" t="s">
        <v>18</v>
      </c>
      <c r="G16" s="233">
        <f>VLOOKUP(F16,Lists!$A$45:$B$50,2,FALSE)</f>
        <v>0</v>
      </c>
      <c r="H16" s="197" t="s">
        <v>18</v>
      </c>
      <c r="I16" s="197" t="s">
        <v>18</v>
      </c>
      <c r="J16" s="235">
        <f>VLOOKUP(I16,Lists!$A$35:$B$40,2,FALSE)</f>
        <v>1E-4</v>
      </c>
      <c r="K16" s="236">
        <f t="shared" si="0"/>
        <v>0</v>
      </c>
      <c r="L16" s="237" t="str">
        <f t="shared" si="1"/>
        <v>n/a</v>
      </c>
      <c r="M16" s="236">
        <f>IF(B16=Lists!$A$14,Lists!$E$35)+IF(B16=Lists!$A$15,Lists!$E$40)+IF(B16=Lists!$A$16,Lists!$E$40)</f>
        <v>0</v>
      </c>
      <c r="N16" s="236">
        <f t="shared" si="2"/>
        <v>0</v>
      </c>
      <c r="O16" s="249" t="str">
        <f t="shared" si="3"/>
        <v>n/a</v>
      </c>
      <c r="P16" s="250" t="str">
        <f t="shared" si="4"/>
        <v>n/a</v>
      </c>
    </row>
    <row r="17" spans="1:16" s="107" customFormat="1" ht="30.6" customHeight="1" x14ac:dyDescent="0.25">
      <c r="A17" s="195" t="s">
        <v>650</v>
      </c>
      <c r="B17" s="197" t="s">
        <v>9</v>
      </c>
      <c r="C17" s="124" t="s">
        <v>394</v>
      </c>
      <c r="D17" s="240"/>
      <c r="E17" s="248" t="s">
        <v>537</v>
      </c>
      <c r="F17" s="197" t="s">
        <v>18</v>
      </c>
      <c r="G17" s="233">
        <f>VLOOKUP(F17,Lists!$A$45:$B$50,2,FALSE)</f>
        <v>0</v>
      </c>
      <c r="H17" s="197" t="s">
        <v>18</v>
      </c>
      <c r="I17" s="197" t="s">
        <v>18</v>
      </c>
      <c r="J17" s="235">
        <f>VLOOKUP(I17,Lists!$A$35:$B$40,2,FALSE)</f>
        <v>1E-4</v>
      </c>
      <c r="K17" s="236">
        <f t="shared" si="0"/>
        <v>0</v>
      </c>
      <c r="L17" s="237" t="str">
        <f t="shared" si="1"/>
        <v>n/a</v>
      </c>
      <c r="M17" s="236">
        <f>IF(B17=Lists!$A$14,Lists!$E$35)+IF(B17=Lists!$A$15,Lists!$E$40)+IF(B17=Lists!$A$16,Lists!$E$40)</f>
        <v>0</v>
      </c>
      <c r="N17" s="236">
        <f t="shared" si="2"/>
        <v>0</v>
      </c>
      <c r="O17" s="249" t="str">
        <f t="shared" si="3"/>
        <v>n/a</v>
      </c>
      <c r="P17" s="250" t="str">
        <f t="shared" si="4"/>
        <v>n/a</v>
      </c>
    </row>
    <row r="18" spans="1:16" s="99" customFormat="1" x14ac:dyDescent="0.25">
      <c r="A18" s="98" t="s">
        <v>225</v>
      </c>
      <c r="B18" s="98"/>
      <c r="C18" s="209" t="s">
        <v>231</v>
      </c>
      <c r="D18" s="297"/>
      <c r="E18" s="297"/>
      <c r="F18" s="209"/>
      <c r="G18" s="209"/>
      <c r="H18" s="209"/>
      <c r="I18" s="209"/>
      <c r="J18" s="209"/>
      <c r="K18" s="209"/>
      <c r="L18" s="209"/>
      <c r="M18" s="209"/>
      <c r="N18" s="209"/>
      <c r="O18" s="209"/>
      <c r="P18" s="209"/>
    </row>
    <row r="19" spans="1:16" s="70" customFormat="1" ht="30.6" customHeight="1" x14ac:dyDescent="0.25">
      <c r="A19" s="195" t="s">
        <v>651</v>
      </c>
      <c r="B19" s="197" t="s">
        <v>9</v>
      </c>
      <c r="C19" s="210" t="s">
        <v>232</v>
      </c>
      <c r="D19" s="240"/>
      <c r="E19" s="248" t="s">
        <v>537</v>
      </c>
      <c r="F19" s="197" t="s">
        <v>18</v>
      </c>
      <c r="G19" s="233">
        <f>VLOOKUP(F19,Lists!$A$45:$B$50,2,FALSE)</f>
        <v>0</v>
      </c>
      <c r="H19" s="197" t="s">
        <v>18</v>
      </c>
      <c r="I19" s="197" t="s">
        <v>18</v>
      </c>
      <c r="J19" s="235">
        <f>VLOOKUP(I19,Lists!$A$35:$B$40,2,FALSE)</f>
        <v>1E-4</v>
      </c>
      <c r="K19" s="236">
        <f t="shared" ref="K19:K29" si="5">J19*G19</f>
        <v>0</v>
      </c>
      <c r="L19" s="237" t="str">
        <f t="shared" ref="L19:L29" si="6">IF(ISERROR(K19/N19),"n/a",K19/N19)</f>
        <v>n/a</v>
      </c>
      <c r="M19" s="236">
        <f>IF(B19=Lists!$A$14,Lists!$E$35)+IF(B19=Lists!$A$15,Lists!$E$40)+IF(B19=Lists!$A$16,Lists!$E$40)</f>
        <v>0</v>
      </c>
      <c r="N19" s="236">
        <f t="shared" ref="N19:N29" si="7">G19*M19</f>
        <v>0</v>
      </c>
      <c r="O19" s="249" t="str">
        <f t="shared" ref="O19:O30" si="8">IF((N19/$N$2)&gt;0.0001,N19/$N$2,"n/a")</f>
        <v>n/a</v>
      </c>
      <c r="P19" s="250" t="str">
        <f t="shared" ref="P19:P30" si="9">IF(ISERROR(O19*0.0001),"n/a",O19*0.1)</f>
        <v>n/a</v>
      </c>
    </row>
    <row r="20" spans="1:16" s="70" customFormat="1" ht="70.2" customHeight="1" x14ac:dyDescent="0.25">
      <c r="A20" s="195" t="s">
        <v>652</v>
      </c>
      <c r="B20" s="195" t="s">
        <v>11</v>
      </c>
      <c r="C20" s="211" t="s">
        <v>233</v>
      </c>
      <c r="D20" s="251"/>
      <c r="E20" s="252"/>
      <c r="F20" s="197" t="s">
        <v>50</v>
      </c>
      <c r="G20" s="233">
        <f>VLOOKUP(F20,Lists!$A$45:$B$50,2,FALSE)</f>
        <v>10</v>
      </c>
      <c r="H20" s="197" t="s">
        <v>25</v>
      </c>
      <c r="I20" s="55" t="s">
        <v>40</v>
      </c>
      <c r="J20" s="235">
        <f>VLOOKUP(I20,Lists!$A$35:$B$40,2,FALSE)</f>
        <v>6</v>
      </c>
      <c r="K20" s="236">
        <f t="shared" si="5"/>
        <v>60</v>
      </c>
      <c r="L20" s="237">
        <f t="shared" si="6"/>
        <v>1</v>
      </c>
      <c r="M20" s="236">
        <f>IF(B20=Lists!$A$14,Lists!$E$35)+IF(B20=Lists!$A$15,Lists!$E$40)+IF(B20=Lists!$A$16,Lists!$E$40)</f>
        <v>6</v>
      </c>
      <c r="N20" s="236">
        <f t="shared" si="7"/>
        <v>60</v>
      </c>
      <c r="O20" s="244">
        <f t="shared" si="8"/>
        <v>0.25</v>
      </c>
      <c r="P20" s="245">
        <f t="shared" si="9"/>
        <v>2.5000000000000001E-2</v>
      </c>
    </row>
    <row r="21" spans="1:16" s="100" customFormat="1" ht="29.4" customHeight="1" x14ac:dyDescent="0.25">
      <c r="A21" s="195" t="s">
        <v>653</v>
      </c>
      <c r="B21" s="197" t="s">
        <v>9</v>
      </c>
      <c r="C21" s="124" t="s">
        <v>328</v>
      </c>
      <c r="D21" s="240"/>
      <c r="E21" s="248" t="s">
        <v>537</v>
      </c>
      <c r="F21" s="197" t="s">
        <v>18</v>
      </c>
      <c r="G21" s="233">
        <f>VLOOKUP(F21,Lists!$A$45:$B$50,2,FALSE)</f>
        <v>0</v>
      </c>
      <c r="H21" s="197" t="s">
        <v>18</v>
      </c>
      <c r="I21" s="197" t="s">
        <v>18</v>
      </c>
      <c r="J21" s="235">
        <f>VLOOKUP(I21,Lists!$A$35:$B$40,2,FALSE)</f>
        <v>1E-4</v>
      </c>
      <c r="K21" s="236">
        <f t="shared" si="5"/>
        <v>0</v>
      </c>
      <c r="L21" s="237" t="str">
        <f t="shared" si="6"/>
        <v>n/a</v>
      </c>
      <c r="M21" s="236">
        <f>IF(B21=Lists!$A$14,Lists!$E$35)+IF(B21=Lists!$A$15,Lists!$E$40)+IF(B21=Lists!$A$16,Lists!$E$40)</f>
        <v>0</v>
      </c>
      <c r="N21" s="236">
        <f t="shared" si="7"/>
        <v>0</v>
      </c>
      <c r="O21" s="249" t="str">
        <f t="shared" si="8"/>
        <v>n/a</v>
      </c>
      <c r="P21" s="250" t="str">
        <f t="shared" si="9"/>
        <v>n/a</v>
      </c>
    </row>
    <row r="22" spans="1:16" s="71" customFormat="1" ht="16.8" customHeight="1" x14ac:dyDescent="0.25">
      <c r="A22" s="195" t="s">
        <v>654</v>
      </c>
      <c r="B22" s="197" t="s">
        <v>9</v>
      </c>
      <c r="C22" s="190" t="s">
        <v>234</v>
      </c>
      <c r="D22" s="240"/>
      <c r="E22" s="248" t="s">
        <v>537</v>
      </c>
      <c r="F22" s="197" t="s">
        <v>18</v>
      </c>
      <c r="G22" s="233">
        <f>VLOOKUP(F22,Lists!$A$45:$B$50,2,FALSE)</f>
        <v>0</v>
      </c>
      <c r="H22" s="197" t="s">
        <v>18</v>
      </c>
      <c r="I22" s="197" t="s">
        <v>18</v>
      </c>
      <c r="J22" s="235">
        <f>VLOOKUP(I22,Lists!$A$35:$B$40,2,FALSE)</f>
        <v>1E-4</v>
      </c>
      <c r="K22" s="236">
        <f t="shared" si="5"/>
        <v>0</v>
      </c>
      <c r="L22" s="237" t="str">
        <f t="shared" si="6"/>
        <v>n/a</v>
      </c>
      <c r="M22" s="236">
        <f>IF(B22=Lists!$A$14,Lists!$E$35)+IF(B22=Lists!$A$15,Lists!$E$40)+IF(B22=Lists!$A$16,Lists!$E$40)</f>
        <v>0</v>
      </c>
      <c r="N22" s="236">
        <f t="shared" si="7"/>
        <v>0</v>
      </c>
      <c r="O22" s="249" t="str">
        <f t="shared" si="8"/>
        <v>n/a</v>
      </c>
      <c r="P22" s="250" t="str">
        <f t="shared" si="9"/>
        <v>n/a</v>
      </c>
    </row>
    <row r="23" spans="1:16" s="74" customFormat="1" ht="71.400000000000006" customHeight="1" x14ac:dyDescent="0.25">
      <c r="A23" s="195" t="s">
        <v>655</v>
      </c>
      <c r="B23" s="195" t="s">
        <v>11</v>
      </c>
      <c r="C23" s="205" t="s">
        <v>235</v>
      </c>
      <c r="D23" s="251"/>
      <c r="E23" s="252"/>
      <c r="F23" s="197" t="s">
        <v>50</v>
      </c>
      <c r="G23" s="233">
        <f>VLOOKUP(F23,Lists!$A$45:$B$50,2,FALSE)</f>
        <v>10</v>
      </c>
      <c r="H23" s="197" t="s">
        <v>25</v>
      </c>
      <c r="I23" s="55" t="s">
        <v>40</v>
      </c>
      <c r="J23" s="235">
        <f>VLOOKUP(I23,Lists!$A$35:$B$40,2,FALSE)</f>
        <v>6</v>
      </c>
      <c r="K23" s="236">
        <f t="shared" ref="K23" si="10">J23*G23</f>
        <v>60</v>
      </c>
      <c r="L23" s="237">
        <f t="shared" ref="L23" si="11">IF(ISERROR(K23/N23),"n/a",K23/N23)</f>
        <v>1</v>
      </c>
      <c r="M23" s="236">
        <f>IF(B23=Lists!$A$14,Lists!$E$35)+IF(B23=Lists!$A$15,Lists!$E$40)+IF(B23=Lists!$A$16,Lists!$E$40)</f>
        <v>6</v>
      </c>
      <c r="N23" s="236">
        <f t="shared" ref="N23" si="12">G23*M23</f>
        <v>60</v>
      </c>
      <c r="O23" s="244">
        <f t="shared" si="8"/>
        <v>0.25</v>
      </c>
      <c r="P23" s="245">
        <f t="shared" si="9"/>
        <v>2.5000000000000001E-2</v>
      </c>
    </row>
    <row r="24" spans="1:16" s="71" customFormat="1" ht="17.399999999999999" customHeight="1" x14ac:dyDescent="0.25">
      <c r="A24" s="195" t="s">
        <v>656</v>
      </c>
      <c r="B24" s="197" t="s">
        <v>9</v>
      </c>
      <c r="C24" s="190" t="s">
        <v>236</v>
      </c>
      <c r="D24" s="240"/>
      <c r="E24" s="248" t="s">
        <v>537</v>
      </c>
      <c r="F24" s="197" t="s">
        <v>18</v>
      </c>
      <c r="G24" s="233">
        <f>VLOOKUP(F24,Lists!$A$45:$B$50,2,FALSE)</f>
        <v>0</v>
      </c>
      <c r="H24" s="197" t="s">
        <v>18</v>
      </c>
      <c r="I24" s="197" t="s">
        <v>18</v>
      </c>
      <c r="J24" s="235">
        <f>VLOOKUP(I24,Lists!$A$35:$B$40,2,FALSE)</f>
        <v>1E-4</v>
      </c>
      <c r="K24" s="236">
        <f t="shared" si="5"/>
        <v>0</v>
      </c>
      <c r="L24" s="237" t="str">
        <f t="shared" si="6"/>
        <v>n/a</v>
      </c>
      <c r="M24" s="236">
        <f>IF(B24=Lists!$A$14,Lists!$E$35)+IF(B24=Lists!$A$15,Lists!$E$40)+IF(B24=Lists!$A$16,Lists!$E$40)</f>
        <v>0</v>
      </c>
      <c r="N24" s="236">
        <f t="shared" si="7"/>
        <v>0</v>
      </c>
      <c r="O24" s="249" t="str">
        <f t="shared" si="8"/>
        <v>n/a</v>
      </c>
      <c r="P24" s="250" t="str">
        <f t="shared" si="9"/>
        <v>n/a</v>
      </c>
    </row>
    <row r="25" spans="1:16" s="70" customFormat="1" ht="28.2" customHeight="1" x14ac:dyDescent="0.25">
      <c r="A25" s="195" t="s">
        <v>657</v>
      </c>
      <c r="B25" s="197" t="s">
        <v>9</v>
      </c>
      <c r="C25" s="124" t="s">
        <v>237</v>
      </c>
      <c r="D25" s="240"/>
      <c r="E25" s="248" t="s">
        <v>537</v>
      </c>
      <c r="F25" s="197" t="s">
        <v>18</v>
      </c>
      <c r="G25" s="233">
        <f>VLOOKUP(F25,Lists!$A$45:$B$50,2,FALSE)</f>
        <v>0</v>
      </c>
      <c r="H25" s="197" t="s">
        <v>18</v>
      </c>
      <c r="I25" s="197" t="s">
        <v>18</v>
      </c>
      <c r="J25" s="235">
        <f>VLOOKUP(I25,Lists!$A$35:$B$40,2,FALSE)</f>
        <v>1E-4</v>
      </c>
      <c r="K25" s="236">
        <f t="shared" si="5"/>
        <v>0</v>
      </c>
      <c r="L25" s="237" t="str">
        <f t="shared" si="6"/>
        <v>n/a</v>
      </c>
      <c r="M25" s="236">
        <f>IF(B25=Lists!$A$14,Lists!$E$35)+IF(B25=Lists!$A$15,Lists!$E$40)+IF(B25=Lists!$A$16,Lists!$E$40)</f>
        <v>0</v>
      </c>
      <c r="N25" s="236">
        <f t="shared" si="7"/>
        <v>0</v>
      </c>
      <c r="O25" s="249" t="str">
        <f t="shared" si="8"/>
        <v>n/a</v>
      </c>
      <c r="P25" s="250" t="str">
        <f t="shared" si="9"/>
        <v>n/a</v>
      </c>
    </row>
    <row r="26" spans="1:16" s="70" customFormat="1" ht="17.399999999999999" customHeight="1" x14ac:dyDescent="0.25">
      <c r="A26" s="195" t="s">
        <v>658</v>
      </c>
      <c r="B26" s="197" t="s">
        <v>9</v>
      </c>
      <c r="C26" s="218" t="s">
        <v>238</v>
      </c>
      <c r="D26" s="240"/>
      <c r="E26" s="248" t="s">
        <v>537</v>
      </c>
      <c r="F26" s="197" t="s">
        <v>18</v>
      </c>
      <c r="G26" s="233">
        <f>VLOOKUP(F26,Lists!$A$45:$B$50,2,FALSE)</f>
        <v>0</v>
      </c>
      <c r="H26" s="197" t="s">
        <v>18</v>
      </c>
      <c r="I26" s="197" t="s">
        <v>18</v>
      </c>
      <c r="J26" s="235">
        <f>VLOOKUP(I26,Lists!$A$35:$B$40,2,FALSE)</f>
        <v>1E-4</v>
      </c>
      <c r="K26" s="236">
        <f t="shared" si="5"/>
        <v>0</v>
      </c>
      <c r="L26" s="237" t="str">
        <f t="shared" si="6"/>
        <v>n/a</v>
      </c>
      <c r="M26" s="236">
        <f>IF(B26=Lists!$A$14,Lists!$E$35)+IF(B26=Lists!$A$15,Lists!$E$40)+IF(B26=Lists!$A$16,Lists!$E$40)</f>
        <v>0</v>
      </c>
      <c r="N26" s="236">
        <f t="shared" si="7"/>
        <v>0</v>
      </c>
      <c r="O26" s="249" t="str">
        <f t="shared" si="8"/>
        <v>n/a</v>
      </c>
      <c r="P26" s="250" t="str">
        <f t="shared" si="9"/>
        <v>n/a</v>
      </c>
    </row>
    <row r="27" spans="1:16" s="70" customFormat="1" ht="44.4" customHeight="1" x14ac:dyDescent="0.25">
      <c r="A27" s="195" t="s">
        <v>659</v>
      </c>
      <c r="B27" s="197" t="s">
        <v>9</v>
      </c>
      <c r="C27" s="210" t="s">
        <v>471</v>
      </c>
      <c r="D27" s="240"/>
      <c r="E27" s="248" t="s">
        <v>537</v>
      </c>
      <c r="F27" s="197" t="s">
        <v>18</v>
      </c>
      <c r="G27" s="233">
        <f>VLOOKUP(F27,Lists!$A$45:$B$50,2,FALSE)</f>
        <v>0</v>
      </c>
      <c r="H27" s="197" t="s">
        <v>18</v>
      </c>
      <c r="I27" s="197" t="s">
        <v>18</v>
      </c>
      <c r="J27" s="235">
        <f>VLOOKUP(I27,Lists!$A$35:$B$40,2,FALSE)</f>
        <v>1E-4</v>
      </c>
      <c r="K27" s="236">
        <f t="shared" si="5"/>
        <v>0</v>
      </c>
      <c r="L27" s="237" t="str">
        <f t="shared" si="6"/>
        <v>n/a</v>
      </c>
      <c r="M27" s="236">
        <f>IF(B27=Lists!$A$14,Lists!$E$35)+IF(B27=Lists!$A$15,Lists!$E$40)+IF(B27=Lists!$A$16,Lists!$E$40)</f>
        <v>0</v>
      </c>
      <c r="N27" s="236">
        <f t="shared" si="7"/>
        <v>0</v>
      </c>
      <c r="O27" s="249" t="str">
        <f t="shared" si="8"/>
        <v>n/a</v>
      </c>
      <c r="P27" s="250" t="str">
        <f t="shared" si="9"/>
        <v>n/a</v>
      </c>
    </row>
    <row r="28" spans="1:16" s="69" customFormat="1" ht="43.8" customHeight="1" x14ac:dyDescent="0.25">
      <c r="A28" s="195" t="s">
        <v>660</v>
      </c>
      <c r="B28" s="75" t="s">
        <v>9</v>
      </c>
      <c r="C28" s="190" t="s">
        <v>329</v>
      </c>
      <c r="D28" s="240"/>
      <c r="E28" s="248" t="s">
        <v>537</v>
      </c>
      <c r="F28" s="197" t="s">
        <v>18</v>
      </c>
      <c r="G28" s="233">
        <f>VLOOKUP(F28,Lists!$A$45:$B$50,2,FALSE)</f>
        <v>0</v>
      </c>
      <c r="H28" s="197" t="s">
        <v>18</v>
      </c>
      <c r="I28" s="197" t="s">
        <v>18</v>
      </c>
      <c r="J28" s="235">
        <f>VLOOKUP(I28,Lists!$A$35:$B$40,2,FALSE)</f>
        <v>1E-4</v>
      </c>
      <c r="K28" s="236">
        <f t="shared" si="5"/>
        <v>0</v>
      </c>
      <c r="L28" s="237" t="str">
        <f t="shared" si="6"/>
        <v>n/a</v>
      </c>
      <c r="M28" s="236">
        <f>IF(B28=Lists!$A$14,Lists!$E$35)+IF(B28=Lists!$A$15,Lists!$E$40)+IF(B28=Lists!$A$16,Lists!$E$40)</f>
        <v>0</v>
      </c>
      <c r="N28" s="236">
        <f t="shared" si="7"/>
        <v>0</v>
      </c>
      <c r="O28" s="249" t="str">
        <f t="shared" si="8"/>
        <v>n/a</v>
      </c>
      <c r="P28" s="250" t="str">
        <f t="shared" si="9"/>
        <v>n/a</v>
      </c>
    </row>
    <row r="29" spans="1:16" s="70" customFormat="1" ht="31.8" customHeight="1" x14ac:dyDescent="0.25">
      <c r="A29" s="195" t="s">
        <v>661</v>
      </c>
      <c r="B29" s="197" t="s">
        <v>9</v>
      </c>
      <c r="C29" s="218" t="s">
        <v>239</v>
      </c>
      <c r="D29" s="240"/>
      <c r="E29" s="248" t="s">
        <v>537</v>
      </c>
      <c r="F29" s="197" t="s">
        <v>18</v>
      </c>
      <c r="G29" s="233">
        <f>VLOOKUP(F29,Lists!$A$45:$B$50,2,FALSE)</f>
        <v>0</v>
      </c>
      <c r="H29" s="197" t="s">
        <v>18</v>
      </c>
      <c r="I29" s="197" t="s">
        <v>18</v>
      </c>
      <c r="J29" s="235">
        <f>VLOOKUP(I29,Lists!$A$35:$B$40,2,FALSE)</f>
        <v>1E-4</v>
      </c>
      <c r="K29" s="236">
        <f t="shared" si="5"/>
        <v>0</v>
      </c>
      <c r="L29" s="237" t="str">
        <f t="shared" si="6"/>
        <v>n/a</v>
      </c>
      <c r="M29" s="236">
        <f>IF(B29=Lists!$A$14,Lists!$E$35)+IF(B29=Lists!$A$15,Lists!$E$40)+IF(B29=Lists!$A$16,Lists!$E$40)</f>
        <v>0</v>
      </c>
      <c r="N29" s="236">
        <f t="shared" si="7"/>
        <v>0</v>
      </c>
      <c r="O29" s="249" t="str">
        <f t="shared" si="8"/>
        <v>n/a</v>
      </c>
      <c r="P29" s="250" t="str">
        <f t="shared" si="9"/>
        <v>n/a</v>
      </c>
    </row>
    <row r="30" spans="1:16" s="71" customFormat="1" ht="69.599999999999994" customHeight="1" x14ac:dyDescent="0.25">
      <c r="A30" s="195" t="s">
        <v>662</v>
      </c>
      <c r="B30" s="195" t="s">
        <v>11</v>
      </c>
      <c r="C30" s="184" t="s">
        <v>240</v>
      </c>
      <c r="D30" s="251"/>
      <c r="E30" s="252"/>
      <c r="F30" s="197" t="s">
        <v>50</v>
      </c>
      <c r="G30" s="233">
        <f>VLOOKUP(F30,Lists!$A$45:$B$50,2,FALSE)</f>
        <v>10</v>
      </c>
      <c r="H30" s="197" t="s">
        <v>25</v>
      </c>
      <c r="I30" s="55" t="s">
        <v>40</v>
      </c>
      <c r="J30" s="235">
        <f>VLOOKUP(I30,Lists!$A$35:$B$40,2,FALSE)</f>
        <v>6</v>
      </c>
      <c r="K30" s="236">
        <f t="shared" ref="K30" si="13">J30*G30</f>
        <v>60</v>
      </c>
      <c r="L30" s="237">
        <f t="shared" ref="L30" si="14">IF(ISERROR(K30/N30),"n/a",K30/N30)</f>
        <v>1</v>
      </c>
      <c r="M30" s="236">
        <f>IF(B30=Lists!$A$14,Lists!$E$35)+IF(B30=Lists!$A$15,Lists!$E$40)+IF(B30=Lists!$A$16,Lists!$E$40)</f>
        <v>6</v>
      </c>
      <c r="N30" s="236">
        <f t="shared" ref="N30" si="15">G30*M30</f>
        <v>60</v>
      </c>
      <c r="O30" s="244">
        <f t="shared" si="8"/>
        <v>0.25</v>
      </c>
      <c r="P30" s="245">
        <f t="shared" si="9"/>
        <v>2.5000000000000001E-2</v>
      </c>
    </row>
    <row r="31" spans="1:16" s="99" customFormat="1" x14ac:dyDescent="0.25">
      <c r="A31" s="98" t="s">
        <v>227</v>
      </c>
      <c r="B31" s="98"/>
      <c r="C31" s="209" t="s">
        <v>241</v>
      </c>
      <c r="D31" s="297"/>
      <c r="E31" s="297"/>
      <c r="F31" s="209"/>
      <c r="G31" s="209"/>
      <c r="H31" s="209"/>
      <c r="I31" s="209"/>
      <c r="J31" s="209"/>
      <c r="K31" s="209"/>
      <c r="L31" s="209"/>
      <c r="M31" s="209"/>
      <c r="N31" s="209"/>
      <c r="O31" s="209"/>
      <c r="P31" s="209"/>
    </row>
    <row r="32" spans="1:16" s="71" customFormat="1" ht="58.8" customHeight="1" x14ac:dyDescent="0.25">
      <c r="A32" s="195" t="s">
        <v>663</v>
      </c>
      <c r="B32" s="197" t="s">
        <v>9</v>
      </c>
      <c r="C32" s="210" t="s">
        <v>330</v>
      </c>
      <c r="D32" s="240"/>
      <c r="E32" s="248" t="s">
        <v>537</v>
      </c>
      <c r="F32" s="197" t="s">
        <v>18</v>
      </c>
      <c r="G32" s="233">
        <f>VLOOKUP(F32,Lists!$A$45:$B$50,2,FALSE)</f>
        <v>0</v>
      </c>
      <c r="H32" s="197" t="s">
        <v>18</v>
      </c>
      <c r="I32" s="197" t="s">
        <v>18</v>
      </c>
      <c r="J32" s="235">
        <f>VLOOKUP(I32,Lists!$A$35:$B$40,2,FALSE)</f>
        <v>1E-4</v>
      </c>
      <c r="K32" s="236">
        <f t="shared" ref="K32:K35" si="16">J32*G32</f>
        <v>0</v>
      </c>
      <c r="L32" s="237" t="str">
        <f t="shared" ref="L32:L35" si="17">IF(ISERROR(K32/N32),"n/a",K32/N32)</f>
        <v>n/a</v>
      </c>
      <c r="M32" s="236">
        <f>IF(B32=Lists!$A$14,Lists!$E$35)+IF(B32=Lists!$A$15,Lists!$E$40)+IF(B32=Lists!$A$16,Lists!$E$40)</f>
        <v>0</v>
      </c>
      <c r="N32" s="236">
        <f t="shared" ref="N32:N35" si="18">G32*M32</f>
        <v>0</v>
      </c>
      <c r="O32" s="249" t="str">
        <f t="shared" ref="O32:O35" si="19">IF((N32/$N$2)&gt;0.0001,N32/$N$2,"n/a")</f>
        <v>n/a</v>
      </c>
      <c r="P32" s="250" t="str">
        <f t="shared" ref="P32:P35" si="20">IF(ISERROR(O32*0.0001),"n/a",O32*0.1)</f>
        <v>n/a</v>
      </c>
    </row>
    <row r="33" spans="1:16" s="70" customFormat="1" ht="45.6" customHeight="1" x14ac:dyDescent="0.25">
      <c r="A33" s="195" t="s">
        <v>664</v>
      </c>
      <c r="B33" s="55" t="s">
        <v>9</v>
      </c>
      <c r="C33" s="210" t="s">
        <v>242</v>
      </c>
      <c r="D33" s="240"/>
      <c r="E33" s="248" t="s">
        <v>537</v>
      </c>
      <c r="F33" s="197" t="s">
        <v>18</v>
      </c>
      <c r="G33" s="233">
        <f>VLOOKUP(F33,Lists!$A$45:$B$50,2,FALSE)</f>
        <v>0</v>
      </c>
      <c r="H33" s="197" t="s">
        <v>18</v>
      </c>
      <c r="I33" s="197" t="s">
        <v>18</v>
      </c>
      <c r="J33" s="235">
        <f>VLOOKUP(I33,Lists!$A$35:$B$40,2,FALSE)</f>
        <v>1E-4</v>
      </c>
      <c r="K33" s="236">
        <f t="shared" si="16"/>
        <v>0</v>
      </c>
      <c r="L33" s="237" t="str">
        <f t="shared" si="17"/>
        <v>n/a</v>
      </c>
      <c r="M33" s="236">
        <f>IF(B33=Lists!$A$14,Lists!$E$35)+IF(B33=Lists!$A$15,Lists!$E$40)+IF(B33=Lists!$A$16,Lists!$E$40)</f>
        <v>0</v>
      </c>
      <c r="N33" s="236">
        <f t="shared" si="18"/>
        <v>0</v>
      </c>
      <c r="O33" s="249" t="str">
        <f t="shared" si="19"/>
        <v>n/a</v>
      </c>
      <c r="P33" s="250" t="str">
        <f t="shared" si="20"/>
        <v>n/a</v>
      </c>
    </row>
    <row r="34" spans="1:16" s="70" customFormat="1" ht="31.8" customHeight="1" x14ac:dyDescent="0.25">
      <c r="A34" s="195" t="s">
        <v>665</v>
      </c>
      <c r="B34" s="197" t="s">
        <v>9</v>
      </c>
      <c r="C34" s="190" t="s">
        <v>243</v>
      </c>
      <c r="D34" s="240"/>
      <c r="E34" s="248" t="s">
        <v>537</v>
      </c>
      <c r="F34" s="197" t="s">
        <v>18</v>
      </c>
      <c r="G34" s="233">
        <f>VLOOKUP(F34,Lists!$A$45:$B$50,2,FALSE)</f>
        <v>0</v>
      </c>
      <c r="H34" s="197" t="s">
        <v>18</v>
      </c>
      <c r="I34" s="197" t="s">
        <v>18</v>
      </c>
      <c r="J34" s="235">
        <f>VLOOKUP(I34,Lists!$A$35:$B$40,2,FALSE)</f>
        <v>1E-4</v>
      </c>
      <c r="K34" s="236">
        <f t="shared" si="16"/>
        <v>0</v>
      </c>
      <c r="L34" s="237" t="str">
        <f t="shared" si="17"/>
        <v>n/a</v>
      </c>
      <c r="M34" s="236">
        <f>IF(B34=Lists!$A$14,Lists!$E$35)+IF(B34=Lists!$A$15,Lists!$E$40)+IF(B34=Lists!$A$16,Lists!$E$40)</f>
        <v>0</v>
      </c>
      <c r="N34" s="236">
        <f t="shared" si="18"/>
        <v>0</v>
      </c>
      <c r="O34" s="249" t="str">
        <f t="shared" si="19"/>
        <v>n/a</v>
      </c>
      <c r="P34" s="250" t="str">
        <f t="shared" si="20"/>
        <v>n/a</v>
      </c>
    </row>
    <row r="35" spans="1:16" s="69" customFormat="1" ht="88.8" customHeight="1" x14ac:dyDescent="0.25">
      <c r="A35" s="195" t="s">
        <v>666</v>
      </c>
      <c r="B35" s="75" t="s">
        <v>9</v>
      </c>
      <c r="C35" s="190" t="s">
        <v>514</v>
      </c>
      <c r="D35" s="240"/>
      <c r="E35" s="248" t="s">
        <v>537</v>
      </c>
      <c r="F35" s="197" t="s">
        <v>18</v>
      </c>
      <c r="G35" s="233">
        <f>VLOOKUP(F35,Lists!$A$45:$B$50,2,FALSE)</f>
        <v>0</v>
      </c>
      <c r="H35" s="197" t="s">
        <v>18</v>
      </c>
      <c r="I35" s="197" t="s">
        <v>18</v>
      </c>
      <c r="J35" s="235">
        <f>VLOOKUP(I35,Lists!$A$35:$B$40,2,FALSE)</f>
        <v>1E-4</v>
      </c>
      <c r="K35" s="236">
        <f t="shared" si="16"/>
        <v>0</v>
      </c>
      <c r="L35" s="237" t="str">
        <f t="shared" si="17"/>
        <v>n/a</v>
      </c>
      <c r="M35" s="236">
        <f>IF(B35=Lists!$A$14,Lists!$E$35)+IF(B35=Lists!$A$15,Lists!$E$40)+IF(B35=Lists!$A$16,Lists!$E$40)</f>
        <v>0</v>
      </c>
      <c r="N35" s="236">
        <f t="shared" si="18"/>
        <v>0</v>
      </c>
      <c r="O35" s="249" t="str">
        <f t="shared" si="19"/>
        <v>n/a</v>
      </c>
      <c r="P35" s="250" t="str">
        <f t="shared" si="20"/>
        <v>n/a</v>
      </c>
    </row>
    <row r="36" spans="1:16" s="74" customFormat="1" x14ac:dyDescent="0.25">
      <c r="A36" s="67"/>
      <c r="B36" s="68"/>
    </row>
    <row r="37" spans="1:16" s="74" customFormat="1" x14ac:dyDescent="0.25">
      <c r="A37" s="67"/>
      <c r="B37" s="68"/>
    </row>
    <row r="38" spans="1:16" s="74" customFormat="1" x14ac:dyDescent="0.25">
      <c r="A38" s="67"/>
      <c r="B38" s="68"/>
    </row>
    <row r="39" spans="1:16" s="74" customFormat="1" x14ac:dyDescent="0.25">
      <c r="A39" s="67"/>
      <c r="B39" s="68"/>
    </row>
    <row r="40" spans="1:16" s="74" customFormat="1" x14ac:dyDescent="0.25">
      <c r="A40" s="67"/>
      <c r="B40" s="68"/>
    </row>
    <row r="41" spans="1:16" s="74" customFormat="1" x14ac:dyDescent="0.25">
      <c r="A41" s="67"/>
      <c r="B41" s="68"/>
    </row>
    <row r="42" spans="1:16" s="74" customFormat="1" x14ac:dyDescent="0.25">
      <c r="A42" s="67"/>
      <c r="B42" s="68"/>
    </row>
    <row r="43" spans="1:16" s="74" customFormat="1" x14ac:dyDescent="0.25">
      <c r="A43" s="67"/>
      <c r="B43" s="68"/>
    </row>
    <row r="55" ht="63.6" customHeight="1" x14ac:dyDescent="0.25"/>
    <row r="80" ht="94.2" customHeight="1" x14ac:dyDescent="0.25"/>
  </sheetData>
  <sheetProtection algorithmName="SHA-512" hashValue="ZiMOEadlmdPga1ry9tX9r+V0eIaDO/deqGu+uVjKzm0wGwjhTD6gdlT7kuBvwMJbSDwJjTOyJ+HVLrYG4jcaWA==" saltValue="8UpRuKG/J/D1EenE+q3T8w==" spinCount="100000" sheet="1" formatCells="0" formatColumns="0" formatRows="0" autoFilter="0"/>
  <protectedRanges>
    <protectedRange sqref="C12" name="Range3_1_2_1_1"/>
    <protectedRange sqref="C12" name="Range2_1_10_1_1"/>
  </protectedRanges>
  <autoFilter ref="A5:P35" xr:uid="{EC7EB671-DAB4-43B9-8C80-F1463A125BEB}"/>
  <dataValidations count="5">
    <dataValidation type="list" allowBlank="1" showInputMessage="1" showErrorMessage="1" sqref="C6:C11 C13:C35 B1:B1048576" xr:uid="{00000000-0002-0000-0500-000000000000}">
      <formula1>Spec_Compl_Adj</formula1>
    </dataValidation>
    <dataValidation type="list" allowBlank="1" showInputMessage="1" showErrorMessage="1" sqref="F30 F7 F20 F23 F5" xr:uid="{00000000-0002-0000-0500-000001000000}">
      <formula1>Adj_Weight</formula1>
    </dataValidation>
    <dataValidation type="list" allowBlank="1" showInputMessage="1" showErrorMessage="1" sqref="H7 H20 H23 H30" xr:uid="{00000000-0002-0000-0500-000002000000}">
      <formula1>Adj_Evidence</formula1>
    </dataValidation>
    <dataValidation type="list" allowBlank="1" showInputMessage="1" showErrorMessage="1" sqref="D21:D22 D24:D29 D9:D17 D19 D32:D35" xr:uid="{00000000-0002-0000-0500-000003000000}">
      <formula1>"Yes,No"</formula1>
    </dataValidation>
    <dataValidation type="list" allowBlank="1" showInputMessage="1" showErrorMessage="1" sqref="I20 I23 I30" xr:uid="{00000000-0002-0000-0500-000004000000}">
      <formula1>Adj_Service</formula1>
    </dataValidation>
  </dataValidations>
  <printOptions headings="1"/>
  <pageMargins left="0.70866141732283472" right="0.70866141732283472" top="0.74803149606299213" bottom="0.74803149606299213" header="0.31496062992125984" footer="0.31496062992125984"/>
  <pageSetup paperSize="9" scale="74" fitToHeight="0" orientation="landscape" r:id="rId1"/>
  <headerFooter>
    <oddHeader>&amp;A&amp;RPage &amp;P</oddHead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P80"/>
  <sheetViews>
    <sheetView zoomScaleNormal="100" workbookViewId="0">
      <pane ySplit="5" topLeftCell="A6" activePane="bottomLeft" state="frozen"/>
      <selection activeCell="C80" sqref="C80"/>
      <selection pane="bottomLeft" activeCell="A2" sqref="A2"/>
    </sheetView>
  </sheetViews>
  <sheetFormatPr defaultColWidth="8.90625" defaultRowHeight="13.2" x14ac:dyDescent="0.25"/>
  <cols>
    <col min="1" max="1" width="9.6328125" style="88" customWidth="1"/>
    <col min="2" max="2" width="11.6328125" style="88" customWidth="1"/>
    <col min="3" max="3" width="74.1796875" style="88" customWidth="1"/>
    <col min="4" max="4" width="14.453125" style="88" customWidth="1"/>
    <col min="5" max="5" width="39.6328125" style="88" customWidth="1"/>
    <col min="6" max="6" width="11.08984375" style="88" customWidth="1"/>
    <col min="7" max="7" width="10.54296875" style="88" hidden="1" customWidth="1"/>
    <col min="8" max="8" width="10.36328125" style="88" customWidth="1"/>
    <col min="9" max="9" width="10.54296875" style="88" hidden="1" customWidth="1"/>
    <col min="10" max="10" width="10.36328125" style="88" hidden="1" customWidth="1"/>
    <col min="11" max="11" width="10.453125" style="88" hidden="1" customWidth="1"/>
    <col min="12" max="12" width="10.54296875" style="88" hidden="1" customWidth="1"/>
    <col min="13" max="13" width="10.6328125" style="88" hidden="1" customWidth="1"/>
    <col min="14" max="14" width="0" style="88" hidden="1" customWidth="1"/>
    <col min="15" max="16384" width="8.90625" style="88"/>
  </cols>
  <sheetData>
    <row r="1" spans="1:16" s="113" customFormat="1" ht="13.95" customHeight="1" x14ac:dyDescent="0.25">
      <c r="A1" s="262" t="s">
        <v>549</v>
      </c>
    </row>
    <row r="2" spans="1:16" ht="20.399999999999999" customHeight="1" x14ac:dyDescent="0.25">
      <c r="B2" s="128">
        <f>COUNTIF(B5:B99,"Compliance Yes/No")+COUNTIF(B5:B99,"Specification")</f>
        <v>21</v>
      </c>
      <c r="D2" s="113"/>
      <c r="E2" s="113"/>
      <c r="F2" s="226" t="s">
        <v>548</v>
      </c>
      <c r="G2" s="227"/>
      <c r="H2" s="227"/>
      <c r="I2" s="228"/>
      <c r="J2" s="223"/>
      <c r="K2" s="224">
        <f>SUM(K7:K38)</f>
        <v>300</v>
      </c>
      <c r="L2" s="229">
        <f>K2/N2</f>
        <v>0.83333333333333337</v>
      </c>
      <c r="M2" s="224"/>
      <c r="N2" s="224">
        <f>SUM(N7:N38)</f>
        <v>360</v>
      </c>
      <c r="O2" s="230">
        <f>SUM(O7:O38)</f>
        <v>0.99999999999999989</v>
      </c>
      <c r="P2" s="230">
        <f>SUM(P7:P38)</f>
        <v>0.15</v>
      </c>
    </row>
    <row r="3" spans="1:16" ht="15.6" x14ac:dyDescent="0.25">
      <c r="A3" s="78" t="s">
        <v>818</v>
      </c>
      <c r="B3" s="86"/>
      <c r="C3" s="86"/>
      <c r="D3" s="86"/>
      <c r="E3" s="86"/>
      <c r="F3" s="86"/>
      <c r="G3" s="86"/>
      <c r="H3" s="86"/>
      <c r="I3" s="86"/>
      <c r="J3" s="86"/>
      <c r="K3" s="86"/>
      <c r="L3" s="86"/>
      <c r="M3" s="86"/>
      <c r="N3" s="86"/>
      <c r="O3" s="86"/>
      <c r="P3" s="86"/>
    </row>
    <row r="4" spans="1:16" s="59" customFormat="1" ht="15.6" x14ac:dyDescent="0.25">
      <c r="A4" s="78" t="s">
        <v>366</v>
      </c>
      <c r="B4" s="87"/>
      <c r="C4" s="87"/>
      <c r="D4" s="87"/>
      <c r="E4" s="265" t="str">
        <f>Introduction!B8</f>
        <v>Insert supplier name here</v>
      </c>
      <c r="F4" s="87"/>
      <c r="G4" s="87"/>
      <c r="H4" s="87"/>
      <c r="I4" s="87"/>
      <c r="J4" s="87"/>
      <c r="K4" s="87"/>
      <c r="L4" s="87"/>
      <c r="M4" s="87"/>
      <c r="N4" s="87"/>
      <c r="O4" s="87"/>
      <c r="P4" s="87"/>
    </row>
    <row r="5" spans="1:16" s="53" customFormat="1" ht="79.2" x14ac:dyDescent="0.25">
      <c r="A5" s="52" t="s">
        <v>165</v>
      </c>
      <c r="B5" s="51" t="s">
        <v>166</v>
      </c>
      <c r="C5" s="199" t="s">
        <v>565</v>
      </c>
      <c r="D5" s="199" t="s">
        <v>523</v>
      </c>
      <c r="E5" s="221" t="s">
        <v>524</v>
      </c>
      <c r="F5" s="195" t="s">
        <v>525</v>
      </c>
      <c r="G5" s="222" t="s">
        <v>526</v>
      </c>
      <c r="H5" s="195" t="s">
        <v>527</v>
      </c>
      <c r="I5" s="195" t="s">
        <v>528</v>
      </c>
      <c r="J5" s="223" t="s">
        <v>529</v>
      </c>
      <c r="K5" s="224" t="s">
        <v>530</v>
      </c>
      <c r="L5" s="225" t="s">
        <v>531</v>
      </c>
      <c r="M5" s="224" t="s">
        <v>532</v>
      </c>
      <c r="N5" s="224" t="s">
        <v>533</v>
      </c>
      <c r="O5" s="195" t="s">
        <v>534</v>
      </c>
      <c r="P5" s="195" t="s">
        <v>535</v>
      </c>
    </row>
    <row r="6" spans="1:16" s="59" customFormat="1" x14ac:dyDescent="0.25">
      <c r="A6" s="76"/>
      <c r="B6" s="57"/>
      <c r="C6" s="209" t="s">
        <v>364</v>
      </c>
      <c r="D6" s="209"/>
      <c r="E6" s="209"/>
      <c r="F6" s="209"/>
      <c r="G6" s="209"/>
      <c r="H6" s="209"/>
      <c r="I6" s="209"/>
      <c r="J6" s="209"/>
      <c r="K6" s="209"/>
      <c r="L6" s="209"/>
      <c r="M6" s="209"/>
      <c r="N6" s="209"/>
      <c r="O6" s="209"/>
      <c r="P6" s="209"/>
    </row>
    <row r="7" spans="1:16" s="56" customFormat="1" ht="57.6" customHeight="1" x14ac:dyDescent="0.25">
      <c r="A7" s="51" t="s">
        <v>345</v>
      </c>
      <c r="B7" s="54" t="s">
        <v>10</v>
      </c>
      <c r="C7" s="208" t="s">
        <v>453</v>
      </c>
      <c r="D7" s="269">
        <f>ROUND(COUNTIF(D9:D38,"Yes")/(B2-1),2)</f>
        <v>0</v>
      </c>
      <c r="E7" s="253"/>
      <c r="F7" s="197" t="s">
        <v>50</v>
      </c>
      <c r="G7" s="233">
        <f>VLOOKUP(F7,Lists!$A$45:$B$50,2,FALSE)</f>
        <v>10</v>
      </c>
      <c r="H7" s="234" t="s">
        <v>23</v>
      </c>
      <c r="I7" s="55" t="s">
        <v>536</v>
      </c>
      <c r="J7" s="235">
        <f>IF(D7&gt;=0.97,6,IF(D7&gt;=0.9,4,IF(D7&gt;=0.8,2,IF(D7&gt;=0.7,1,0))))</f>
        <v>0</v>
      </c>
      <c r="K7" s="236">
        <f>J7*G7</f>
        <v>0</v>
      </c>
      <c r="L7" s="237">
        <f>IF(ISERROR(K7/N7),"n/a",K7/N7)</f>
        <v>0</v>
      </c>
      <c r="M7" s="236">
        <f>IF(B7=Lists!$A$14,Lists!$E$35)+IF(B7=Lists!$A$15,Lists!$E$40)+IF(B7=Lists!$A$16,Lists!$E$40)</f>
        <v>6</v>
      </c>
      <c r="N7" s="236">
        <f>G7*M7</f>
        <v>60</v>
      </c>
      <c r="O7" s="238">
        <f>IF((N7/$N$2)&gt;0.0001,N7/$N$2,"n/a")</f>
        <v>0.16666666666666666</v>
      </c>
      <c r="P7" s="239">
        <f>IF(ISERROR(O7*0.0001),"n/a",O7*0.15)</f>
        <v>2.4999999999999998E-2</v>
      </c>
    </row>
    <row r="8" spans="1:16" s="99" customFormat="1" x14ac:dyDescent="0.25">
      <c r="A8" s="101" t="s">
        <v>347</v>
      </c>
      <c r="B8" s="58"/>
      <c r="C8" s="185" t="s">
        <v>346</v>
      </c>
      <c r="D8" s="185"/>
      <c r="E8" s="185"/>
      <c r="F8" s="185"/>
      <c r="G8" s="185"/>
      <c r="H8" s="185"/>
      <c r="I8" s="185"/>
      <c r="J8" s="185"/>
      <c r="K8" s="185"/>
      <c r="L8" s="185"/>
      <c r="M8" s="185"/>
      <c r="N8" s="185"/>
      <c r="O8" s="185"/>
      <c r="P8" s="185"/>
    </row>
    <row r="9" spans="1:16" s="56" customFormat="1" ht="30" customHeight="1" x14ac:dyDescent="0.25">
      <c r="A9" s="51" t="s">
        <v>667</v>
      </c>
      <c r="B9" s="103" t="s">
        <v>9</v>
      </c>
      <c r="C9" s="210" t="s">
        <v>418</v>
      </c>
      <c r="D9" s="240"/>
      <c r="E9" s="241" t="s">
        <v>537</v>
      </c>
      <c r="F9" s="197" t="s">
        <v>18</v>
      </c>
      <c r="G9" s="233">
        <f>VLOOKUP(F9,Lists!$A$45:$B$50,2,FALSE)</f>
        <v>0</v>
      </c>
      <c r="H9" s="197" t="s">
        <v>18</v>
      </c>
      <c r="I9" s="197" t="s">
        <v>18</v>
      </c>
      <c r="J9" s="235">
        <f>VLOOKUP(I9,Lists!$A$35:$B$40,2,FALSE)</f>
        <v>1E-4</v>
      </c>
      <c r="K9" s="236">
        <f>J9*G9</f>
        <v>0</v>
      </c>
      <c r="L9" s="237" t="str">
        <f>IF(ISERROR(K9/N9),"n/a",K9/N9)</f>
        <v>n/a</v>
      </c>
      <c r="M9" s="236">
        <f>IF(B9=Lists!$A$14,Lists!$E$35)+IF(B9=Lists!$A$15,Lists!$E$40)+IF(B9=Lists!$A$16,Lists!$E$40)</f>
        <v>0</v>
      </c>
      <c r="N9" s="236">
        <f>G9*M9</f>
        <v>0</v>
      </c>
      <c r="O9" s="249" t="str">
        <f>IF((N9/$N$2)&gt;0.0001,N9/$N$2,"n/a")</f>
        <v>n/a</v>
      </c>
      <c r="P9" s="250" t="str">
        <f>IF(ISERROR(O9*0.0001),"n/a",O9*0.15)</f>
        <v>n/a</v>
      </c>
    </row>
    <row r="10" spans="1:16" s="99" customFormat="1" x14ac:dyDescent="0.25">
      <c r="A10" s="101" t="s">
        <v>244</v>
      </c>
      <c r="B10" s="58"/>
      <c r="C10" s="209" t="s">
        <v>245</v>
      </c>
      <c r="D10" s="209"/>
      <c r="E10" s="209"/>
      <c r="F10" s="209"/>
      <c r="G10" s="209"/>
      <c r="H10" s="209"/>
      <c r="I10" s="209"/>
      <c r="J10" s="209"/>
      <c r="K10" s="209"/>
      <c r="L10" s="209"/>
      <c r="M10" s="209"/>
      <c r="N10" s="209"/>
      <c r="O10" s="209"/>
      <c r="P10" s="209"/>
    </row>
    <row r="11" spans="1:16" s="70" customFormat="1" ht="44.4" customHeight="1" x14ac:dyDescent="0.25">
      <c r="A11" s="51" t="s">
        <v>668</v>
      </c>
      <c r="B11" s="103" t="s">
        <v>9</v>
      </c>
      <c r="C11" s="215" t="s">
        <v>832</v>
      </c>
      <c r="D11" s="240"/>
      <c r="E11" s="241" t="s">
        <v>537</v>
      </c>
      <c r="F11" s="197" t="s">
        <v>18</v>
      </c>
      <c r="G11" s="233">
        <f>VLOOKUP(F11,Lists!$A$45:$B$50,2,FALSE)</f>
        <v>0</v>
      </c>
      <c r="H11" s="197" t="s">
        <v>18</v>
      </c>
      <c r="I11" s="197" t="s">
        <v>18</v>
      </c>
      <c r="J11" s="235">
        <f>VLOOKUP(I11,Lists!$A$35:$B$40,2,FALSE)</f>
        <v>1E-4</v>
      </c>
      <c r="K11" s="236">
        <f t="shared" ref="K11:K15" si="0">J11*G11</f>
        <v>0</v>
      </c>
      <c r="L11" s="237" t="str">
        <f t="shared" ref="L11:L15" si="1">IF(ISERROR(K11/N11),"n/a",K11/N11)</f>
        <v>n/a</v>
      </c>
      <c r="M11" s="236">
        <f>IF(B11=Lists!$A$14,Lists!$E$35)+IF(B11=Lists!$A$15,Lists!$E$40)+IF(B11=Lists!$A$16,Lists!$E$40)</f>
        <v>0</v>
      </c>
      <c r="N11" s="236">
        <f t="shared" ref="N11:N15" si="2">G11*M11</f>
        <v>0</v>
      </c>
      <c r="O11" s="249" t="str">
        <f t="shared" ref="O11:O15" si="3">IF((N11/$N$2)&gt;0.0001,N11/$N$2,"n/a")</f>
        <v>n/a</v>
      </c>
      <c r="P11" s="250" t="str">
        <f t="shared" ref="P11:P16" si="4">IF(ISERROR(O11*0.0001),"n/a",O11*0.15)</f>
        <v>n/a</v>
      </c>
    </row>
    <row r="12" spans="1:16" s="70" customFormat="1" ht="163.80000000000001" customHeight="1" x14ac:dyDescent="0.25">
      <c r="A12" s="51" t="s">
        <v>669</v>
      </c>
      <c r="B12" s="103" t="s">
        <v>9</v>
      </c>
      <c r="C12" s="215" t="s">
        <v>399</v>
      </c>
      <c r="D12" s="240"/>
      <c r="E12" s="241" t="s">
        <v>537</v>
      </c>
      <c r="F12" s="197" t="s">
        <v>18</v>
      </c>
      <c r="G12" s="233">
        <f>VLOOKUP(F12,Lists!$A$45:$B$50,2,FALSE)</f>
        <v>0</v>
      </c>
      <c r="H12" s="197" t="s">
        <v>18</v>
      </c>
      <c r="I12" s="197" t="s">
        <v>18</v>
      </c>
      <c r="J12" s="235">
        <f>VLOOKUP(I12,Lists!$A$35:$B$40,2,FALSE)</f>
        <v>1E-4</v>
      </c>
      <c r="K12" s="236">
        <f t="shared" si="0"/>
        <v>0</v>
      </c>
      <c r="L12" s="237" t="str">
        <f t="shared" si="1"/>
        <v>n/a</v>
      </c>
      <c r="M12" s="236">
        <f>IF(B12=Lists!$A$14,Lists!$E$35)+IF(B12=Lists!$A$15,Lists!$E$40)+IF(B12=Lists!$A$16,Lists!$E$40)</f>
        <v>0</v>
      </c>
      <c r="N12" s="236">
        <f t="shared" si="2"/>
        <v>0</v>
      </c>
      <c r="O12" s="249" t="str">
        <f t="shared" si="3"/>
        <v>n/a</v>
      </c>
      <c r="P12" s="250" t="str">
        <f t="shared" si="4"/>
        <v>n/a</v>
      </c>
    </row>
    <row r="13" spans="1:16" s="70" customFormat="1" ht="26.4" x14ac:dyDescent="0.25">
      <c r="A13" s="51" t="s">
        <v>670</v>
      </c>
      <c r="B13" s="72" t="s">
        <v>11</v>
      </c>
      <c r="C13" s="181" t="s">
        <v>249</v>
      </c>
      <c r="D13" s="254"/>
      <c r="E13" s="243"/>
      <c r="F13" s="197" t="s">
        <v>50</v>
      </c>
      <c r="G13" s="233">
        <f>VLOOKUP(F13,Lists!$A$45:$B$50,2,FALSE)</f>
        <v>10</v>
      </c>
      <c r="H13" s="197" t="s">
        <v>30</v>
      </c>
      <c r="I13" s="55" t="s">
        <v>40</v>
      </c>
      <c r="J13" s="235">
        <f>VLOOKUP(I13,Lists!$A$35:$B$40,2,FALSE)</f>
        <v>6</v>
      </c>
      <c r="K13" s="236">
        <f>J13*G13</f>
        <v>60</v>
      </c>
      <c r="L13" s="237">
        <f>IF(ISERROR(K13/N13),"n/a",K13/N13)</f>
        <v>1</v>
      </c>
      <c r="M13" s="236">
        <f>IF(B13=Lists!$A$14,Lists!$E$35)+IF(B13=Lists!$A$15,Lists!$E$40)+IF(B13=Lists!$A$16,Lists!$E$40)</f>
        <v>6</v>
      </c>
      <c r="N13" s="236">
        <f>G13*M13</f>
        <v>60</v>
      </c>
      <c r="O13" s="244">
        <f>IF((N13/$N$2)&gt;0.0001,N13/$N$2,"n/a")</f>
        <v>0.16666666666666666</v>
      </c>
      <c r="P13" s="250">
        <f t="shared" si="4"/>
        <v>2.4999999999999998E-2</v>
      </c>
    </row>
    <row r="14" spans="1:16" s="70" customFormat="1" ht="31.8" customHeight="1" x14ac:dyDescent="0.25">
      <c r="A14" s="51" t="s">
        <v>671</v>
      </c>
      <c r="B14" s="103" t="s">
        <v>9</v>
      </c>
      <c r="C14" s="202" t="s">
        <v>472</v>
      </c>
      <c r="D14" s="240"/>
      <c r="E14" s="241" t="s">
        <v>537</v>
      </c>
      <c r="F14" s="197" t="s">
        <v>18</v>
      </c>
      <c r="G14" s="233">
        <f>VLOOKUP(F14,Lists!$A$45:$B$50,2,FALSE)</f>
        <v>0</v>
      </c>
      <c r="H14" s="197" t="s">
        <v>18</v>
      </c>
      <c r="I14" s="197" t="s">
        <v>18</v>
      </c>
      <c r="J14" s="235">
        <f>VLOOKUP(I14,Lists!$A$35:$B$40,2,FALSE)</f>
        <v>1E-4</v>
      </c>
      <c r="K14" s="236">
        <f t="shared" si="0"/>
        <v>0</v>
      </c>
      <c r="L14" s="237" t="str">
        <f t="shared" si="1"/>
        <v>n/a</v>
      </c>
      <c r="M14" s="236">
        <f>IF(B14=Lists!$A$14,Lists!$E$35)+IF(B14=Lists!$A$15,Lists!$E$40)+IF(B14=Lists!$A$16,Lists!$E$40)</f>
        <v>0</v>
      </c>
      <c r="N14" s="236">
        <f t="shared" si="2"/>
        <v>0</v>
      </c>
      <c r="O14" s="249" t="str">
        <f t="shared" si="3"/>
        <v>n/a</v>
      </c>
      <c r="P14" s="250" t="str">
        <f t="shared" si="4"/>
        <v>n/a</v>
      </c>
    </row>
    <row r="15" spans="1:16" s="70" customFormat="1" ht="56.4" customHeight="1" x14ac:dyDescent="0.25">
      <c r="A15" s="51" t="s">
        <v>672</v>
      </c>
      <c r="B15" s="103" t="s">
        <v>9</v>
      </c>
      <c r="C15" s="202" t="s">
        <v>473</v>
      </c>
      <c r="D15" s="240"/>
      <c r="E15" s="241" t="s">
        <v>537</v>
      </c>
      <c r="F15" s="197" t="s">
        <v>18</v>
      </c>
      <c r="G15" s="233">
        <f>VLOOKUP(F15,Lists!$A$45:$B$50,2,FALSE)</f>
        <v>0</v>
      </c>
      <c r="H15" s="197" t="s">
        <v>18</v>
      </c>
      <c r="I15" s="197" t="s">
        <v>18</v>
      </c>
      <c r="J15" s="235">
        <f>VLOOKUP(I15,Lists!$A$35:$B$40,2,FALSE)</f>
        <v>1E-4</v>
      </c>
      <c r="K15" s="236">
        <f t="shared" si="0"/>
        <v>0</v>
      </c>
      <c r="L15" s="237" t="str">
        <f t="shared" si="1"/>
        <v>n/a</v>
      </c>
      <c r="M15" s="236">
        <f>IF(B15=Lists!$A$14,Lists!$E$35)+IF(B15=Lists!$A$15,Lists!$E$40)+IF(B15=Lists!$A$16,Lists!$E$40)</f>
        <v>0</v>
      </c>
      <c r="N15" s="236">
        <f t="shared" si="2"/>
        <v>0</v>
      </c>
      <c r="O15" s="249" t="str">
        <f t="shared" si="3"/>
        <v>n/a</v>
      </c>
      <c r="P15" s="250" t="str">
        <f t="shared" si="4"/>
        <v>n/a</v>
      </c>
    </row>
    <row r="16" spans="1:16" s="70" customFormat="1" ht="26.4" x14ac:dyDescent="0.25">
      <c r="A16" s="51" t="s">
        <v>673</v>
      </c>
      <c r="B16" s="72" t="s">
        <v>11</v>
      </c>
      <c r="C16" s="186" t="s">
        <v>250</v>
      </c>
      <c r="D16" s="254"/>
      <c r="E16" s="243"/>
      <c r="F16" s="197" t="s">
        <v>50</v>
      </c>
      <c r="G16" s="233">
        <f>VLOOKUP(F16,Lists!$A$45:$B$50,2,FALSE)</f>
        <v>10</v>
      </c>
      <c r="H16" s="197" t="s">
        <v>30</v>
      </c>
      <c r="I16" s="55" t="s">
        <v>40</v>
      </c>
      <c r="J16" s="235">
        <f>VLOOKUP(I16,Lists!$A$35:$B$40,2,FALSE)</f>
        <v>6</v>
      </c>
      <c r="K16" s="236">
        <f>J16*G16</f>
        <v>60</v>
      </c>
      <c r="L16" s="237">
        <f>IF(ISERROR(K16/N16),"n/a",K16/N16)</f>
        <v>1</v>
      </c>
      <c r="M16" s="236">
        <f>IF(B16=Lists!$A$14,Lists!$E$35)+IF(B16=Lists!$A$15,Lists!$E$40)+IF(B16=Lists!$A$16,Lists!$E$40)</f>
        <v>6</v>
      </c>
      <c r="N16" s="236">
        <f>G16*M16</f>
        <v>60</v>
      </c>
      <c r="O16" s="244">
        <f>IF((N16/$N$2)&gt;0.0001,N16/$N$2,"n/a")</f>
        <v>0.16666666666666666</v>
      </c>
      <c r="P16" s="250">
        <f t="shared" si="4"/>
        <v>2.4999999999999998E-2</v>
      </c>
    </row>
    <row r="17" spans="1:16" s="99" customFormat="1" x14ac:dyDescent="0.25">
      <c r="A17" s="101" t="s">
        <v>246</v>
      </c>
      <c r="B17" s="58"/>
      <c r="C17" s="209" t="s">
        <v>251</v>
      </c>
      <c r="D17" s="209"/>
      <c r="E17" s="209"/>
      <c r="F17" s="209"/>
      <c r="G17" s="209"/>
      <c r="H17" s="209"/>
      <c r="I17" s="209"/>
      <c r="J17" s="209"/>
      <c r="K17" s="209"/>
      <c r="L17" s="209"/>
      <c r="M17" s="209"/>
      <c r="N17" s="209"/>
      <c r="O17" s="209"/>
      <c r="P17" s="209"/>
    </row>
    <row r="18" spans="1:16" s="70" customFormat="1" ht="17.399999999999999" customHeight="1" x14ac:dyDescent="0.25">
      <c r="A18" s="51" t="s">
        <v>674</v>
      </c>
      <c r="B18" s="103" t="s">
        <v>9</v>
      </c>
      <c r="C18" s="202" t="s">
        <v>252</v>
      </c>
      <c r="D18" s="240"/>
      <c r="E18" s="241" t="s">
        <v>537</v>
      </c>
      <c r="F18" s="197" t="s">
        <v>18</v>
      </c>
      <c r="G18" s="233">
        <f>VLOOKUP(F18,Lists!$A$45:$B$50,2,FALSE)</f>
        <v>0</v>
      </c>
      <c r="H18" s="197" t="s">
        <v>18</v>
      </c>
      <c r="I18" s="197" t="s">
        <v>18</v>
      </c>
      <c r="J18" s="235">
        <f>VLOOKUP(I18,Lists!$A$35:$B$40,2,FALSE)</f>
        <v>1E-4</v>
      </c>
      <c r="K18" s="236">
        <f t="shared" ref="K18:K25" si="5">J18*G18</f>
        <v>0</v>
      </c>
      <c r="L18" s="237" t="str">
        <f t="shared" ref="L18:L25" si="6">IF(ISERROR(K18/N18),"n/a",K18/N18)</f>
        <v>n/a</v>
      </c>
      <c r="M18" s="236">
        <f>IF(B18=Lists!$A$14,Lists!$E$35)+IF(B18=Lists!$A$15,Lists!$E$40)+IF(B18=Lists!$A$16,Lists!$E$40)</f>
        <v>0</v>
      </c>
      <c r="N18" s="236">
        <f t="shared" ref="N18:N25" si="7">G18*M18</f>
        <v>0</v>
      </c>
      <c r="O18" s="249" t="str">
        <f t="shared" ref="O18:O25" si="8">IF((N18/$N$2)&gt;0.0001,N18/$N$2,"n/a")</f>
        <v>n/a</v>
      </c>
      <c r="P18" s="250" t="str">
        <f t="shared" ref="P18:P25" si="9">IF(ISERROR(O18*0.0001),"n/a",O18*0.15)</f>
        <v>n/a</v>
      </c>
    </row>
    <row r="19" spans="1:16" s="70" customFormat="1" ht="27.6" customHeight="1" x14ac:dyDescent="0.25">
      <c r="A19" s="51" t="s">
        <v>675</v>
      </c>
      <c r="B19" s="103" t="s">
        <v>9</v>
      </c>
      <c r="C19" s="202" t="s">
        <v>253</v>
      </c>
      <c r="D19" s="240"/>
      <c r="E19" s="241" t="s">
        <v>537</v>
      </c>
      <c r="F19" s="197" t="s">
        <v>18</v>
      </c>
      <c r="G19" s="233">
        <f>VLOOKUP(F19,Lists!$A$45:$B$50,2,FALSE)</f>
        <v>0</v>
      </c>
      <c r="H19" s="197" t="s">
        <v>18</v>
      </c>
      <c r="I19" s="197" t="s">
        <v>18</v>
      </c>
      <c r="J19" s="235">
        <f>VLOOKUP(I19,Lists!$A$35:$B$40,2,FALSE)</f>
        <v>1E-4</v>
      </c>
      <c r="K19" s="236">
        <f t="shared" si="5"/>
        <v>0</v>
      </c>
      <c r="L19" s="237" t="str">
        <f t="shared" si="6"/>
        <v>n/a</v>
      </c>
      <c r="M19" s="236">
        <f>IF(B19=Lists!$A$14,Lists!$E$35)+IF(B19=Lists!$A$15,Lists!$E$40)+IF(B19=Lists!$A$16,Lists!$E$40)</f>
        <v>0</v>
      </c>
      <c r="N19" s="236">
        <f t="shared" si="7"/>
        <v>0</v>
      </c>
      <c r="O19" s="249" t="str">
        <f t="shared" si="8"/>
        <v>n/a</v>
      </c>
      <c r="P19" s="250" t="str">
        <f t="shared" si="9"/>
        <v>n/a</v>
      </c>
    </row>
    <row r="20" spans="1:16" s="70" customFormat="1" ht="166.8" customHeight="1" x14ac:dyDescent="0.25">
      <c r="A20" s="51" t="s">
        <v>676</v>
      </c>
      <c r="B20" s="103" t="s">
        <v>9</v>
      </c>
      <c r="C20" s="202" t="s">
        <v>380</v>
      </c>
      <c r="D20" s="240"/>
      <c r="E20" s="241" t="s">
        <v>537</v>
      </c>
      <c r="F20" s="197" t="s">
        <v>18</v>
      </c>
      <c r="G20" s="233">
        <f>VLOOKUP(F20,Lists!$A$45:$B$50,2,FALSE)</f>
        <v>0</v>
      </c>
      <c r="H20" s="197" t="s">
        <v>18</v>
      </c>
      <c r="I20" s="197" t="s">
        <v>18</v>
      </c>
      <c r="J20" s="235">
        <f>VLOOKUP(I20,Lists!$A$35:$B$40,2,FALSE)</f>
        <v>1E-4</v>
      </c>
      <c r="K20" s="236">
        <f t="shared" si="5"/>
        <v>0</v>
      </c>
      <c r="L20" s="237" t="str">
        <f t="shared" si="6"/>
        <v>n/a</v>
      </c>
      <c r="M20" s="236">
        <f>IF(B20=Lists!$A$14,Lists!$E$35)+IF(B20=Lists!$A$15,Lists!$E$40)+IF(B20=Lists!$A$16,Lists!$E$40)</f>
        <v>0</v>
      </c>
      <c r="N20" s="236">
        <f t="shared" si="7"/>
        <v>0</v>
      </c>
      <c r="O20" s="249" t="str">
        <f t="shared" si="8"/>
        <v>n/a</v>
      </c>
      <c r="P20" s="250" t="str">
        <f t="shared" si="9"/>
        <v>n/a</v>
      </c>
    </row>
    <row r="21" spans="1:16" s="70" customFormat="1" ht="26.4" x14ac:dyDescent="0.25">
      <c r="A21" s="51" t="s">
        <v>677</v>
      </c>
      <c r="B21" s="72" t="s">
        <v>11</v>
      </c>
      <c r="C21" s="203" t="s">
        <v>254</v>
      </c>
      <c r="D21" s="254"/>
      <c r="E21" s="243"/>
      <c r="F21" s="197" t="s">
        <v>50</v>
      </c>
      <c r="G21" s="233">
        <f>VLOOKUP(F21,Lists!$A$45:$B$50,2,FALSE)</f>
        <v>10</v>
      </c>
      <c r="H21" s="197" t="s">
        <v>30</v>
      </c>
      <c r="I21" s="55" t="s">
        <v>40</v>
      </c>
      <c r="J21" s="235">
        <f>VLOOKUP(I21,Lists!$A$35:$B$40,2,FALSE)</f>
        <v>6</v>
      </c>
      <c r="K21" s="236">
        <f>J21*G21</f>
        <v>60</v>
      </c>
      <c r="L21" s="237">
        <f>IF(ISERROR(K21/N21),"n/a",K21/N21)</f>
        <v>1</v>
      </c>
      <c r="M21" s="236">
        <f>IF(B21=Lists!$A$14,Lists!$E$35)+IF(B21=Lists!$A$15,Lists!$E$40)+IF(B21=Lists!$A$16,Lists!$E$40)</f>
        <v>6</v>
      </c>
      <c r="N21" s="236">
        <f>G21*M21</f>
        <v>60</v>
      </c>
      <c r="O21" s="244">
        <f>IF((N21/$N$2)&gt;0.0001,N21/$N$2,"n/a")</f>
        <v>0.16666666666666666</v>
      </c>
      <c r="P21" s="250">
        <f t="shared" si="9"/>
        <v>2.4999999999999998E-2</v>
      </c>
    </row>
    <row r="22" spans="1:16" s="70" customFormat="1" ht="26.4" x14ac:dyDescent="0.25">
      <c r="A22" s="51" t="s">
        <v>678</v>
      </c>
      <c r="B22" s="103" t="s">
        <v>9</v>
      </c>
      <c r="C22" s="202" t="s">
        <v>255</v>
      </c>
      <c r="D22" s="240"/>
      <c r="E22" s="241" t="s">
        <v>537</v>
      </c>
      <c r="F22" s="197" t="s">
        <v>18</v>
      </c>
      <c r="G22" s="233">
        <f>VLOOKUP(F22,Lists!$A$45:$B$50,2,FALSE)</f>
        <v>0</v>
      </c>
      <c r="H22" s="197" t="s">
        <v>18</v>
      </c>
      <c r="I22" s="197" t="s">
        <v>18</v>
      </c>
      <c r="J22" s="235">
        <f>VLOOKUP(I22,Lists!$A$35:$B$40,2,FALSE)</f>
        <v>1E-4</v>
      </c>
      <c r="K22" s="236">
        <f t="shared" si="5"/>
        <v>0</v>
      </c>
      <c r="L22" s="237" t="str">
        <f t="shared" si="6"/>
        <v>n/a</v>
      </c>
      <c r="M22" s="236">
        <f>IF(B22=Lists!$A$14,Lists!$E$35)+IF(B22=Lists!$A$15,Lists!$E$40)+IF(B22=Lists!$A$16,Lists!$E$40)</f>
        <v>0</v>
      </c>
      <c r="N22" s="236">
        <f t="shared" si="7"/>
        <v>0</v>
      </c>
      <c r="O22" s="249" t="str">
        <f t="shared" si="8"/>
        <v>n/a</v>
      </c>
      <c r="P22" s="250" t="str">
        <f t="shared" si="9"/>
        <v>n/a</v>
      </c>
    </row>
    <row r="23" spans="1:16" s="70" customFormat="1" ht="28.8" customHeight="1" x14ac:dyDescent="0.25">
      <c r="A23" s="51" t="s">
        <v>679</v>
      </c>
      <c r="B23" s="103" t="s">
        <v>9</v>
      </c>
      <c r="C23" s="202" t="s">
        <v>474</v>
      </c>
      <c r="D23" s="240"/>
      <c r="E23" s="241" t="s">
        <v>537</v>
      </c>
      <c r="F23" s="197" t="s">
        <v>18</v>
      </c>
      <c r="G23" s="233">
        <f>VLOOKUP(F23,Lists!$A$45:$B$50,2,FALSE)</f>
        <v>0</v>
      </c>
      <c r="H23" s="197" t="s">
        <v>18</v>
      </c>
      <c r="I23" s="197" t="s">
        <v>18</v>
      </c>
      <c r="J23" s="235">
        <f>VLOOKUP(I23,Lists!$A$35:$B$40,2,FALSE)</f>
        <v>1E-4</v>
      </c>
      <c r="K23" s="236">
        <f t="shared" si="5"/>
        <v>0</v>
      </c>
      <c r="L23" s="237" t="str">
        <f t="shared" si="6"/>
        <v>n/a</v>
      </c>
      <c r="M23" s="236">
        <f>IF(B23=Lists!$A$14,Lists!$E$35)+IF(B23=Lists!$A$15,Lists!$E$40)+IF(B23=Lists!$A$16,Lists!$E$40)</f>
        <v>0</v>
      </c>
      <c r="N23" s="236">
        <f t="shared" si="7"/>
        <v>0</v>
      </c>
      <c r="O23" s="249" t="str">
        <f t="shared" si="8"/>
        <v>n/a</v>
      </c>
      <c r="P23" s="250" t="str">
        <f t="shared" si="9"/>
        <v>n/a</v>
      </c>
    </row>
    <row r="24" spans="1:16" s="70" customFormat="1" ht="31.2" customHeight="1" x14ac:dyDescent="0.25">
      <c r="A24" s="51" t="s">
        <v>680</v>
      </c>
      <c r="B24" s="72" t="s">
        <v>11</v>
      </c>
      <c r="C24" s="186" t="s">
        <v>256</v>
      </c>
      <c r="D24" s="254"/>
      <c r="E24" s="243"/>
      <c r="F24" s="197" t="s">
        <v>50</v>
      </c>
      <c r="G24" s="233">
        <f>VLOOKUP(F24,Lists!$A$45:$B$50,2,FALSE)</f>
        <v>10</v>
      </c>
      <c r="H24" s="197" t="s">
        <v>30</v>
      </c>
      <c r="I24" s="55" t="s">
        <v>40</v>
      </c>
      <c r="J24" s="235">
        <f>VLOOKUP(I24,Lists!$A$35:$B$40,2,FALSE)</f>
        <v>6</v>
      </c>
      <c r="K24" s="236">
        <f>J24*G24</f>
        <v>60</v>
      </c>
      <c r="L24" s="237">
        <f>IF(ISERROR(K24/N24),"n/a",K24/N24)</f>
        <v>1</v>
      </c>
      <c r="M24" s="236">
        <f>IF(B24=Lists!$A$14,Lists!$E$35)+IF(B24=Lists!$A$15,Lists!$E$40)+IF(B24=Lists!$A$16,Lists!$E$40)</f>
        <v>6</v>
      </c>
      <c r="N24" s="236">
        <f>G24*M24</f>
        <v>60</v>
      </c>
      <c r="O24" s="244">
        <f>IF((N24/$N$2)&gt;0.0001,N24/$N$2,"n/a")</f>
        <v>0.16666666666666666</v>
      </c>
      <c r="P24" s="250">
        <f t="shared" si="9"/>
        <v>2.4999999999999998E-2</v>
      </c>
    </row>
    <row r="25" spans="1:16" s="74" customFormat="1" ht="44.4" customHeight="1" x14ac:dyDescent="0.25">
      <c r="A25" s="51" t="s">
        <v>681</v>
      </c>
      <c r="B25" s="103" t="s">
        <v>9</v>
      </c>
      <c r="C25" s="210" t="s">
        <v>375</v>
      </c>
      <c r="D25" s="240"/>
      <c r="E25" s="241" t="s">
        <v>537</v>
      </c>
      <c r="F25" s="197" t="s">
        <v>18</v>
      </c>
      <c r="G25" s="233">
        <f>VLOOKUP(F25,Lists!$A$45:$B$50,2,FALSE)</f>
        <v>0</v>
      </c>
      <c r="H25" s="197" t="s">
        <v>18</v>
      </c>
      <c r="I25" s="197" t="s">
        <v>18</v>
      </c>
      <c r="J25" s="235">
        <f>VLOOKUP(I25,Lists!$A$35:$B$40,2,FALSE)</f>
        <v>1E-4</v>
      </c>
      <c r="K25" s="236">
        <f t="shared" si="5"/>
        <v>0</v>
      </c>
      <c r="L25" s="237" t="str">
        <f t="shared" si="6"/>
        <v>n/a</v>
      </c>
      <c r="M25" s="236">
        <f>IF(B25=Lists!$A$14,Lists!$E$35)+IF(B25=Lists!$A$15,Lists!$E$40)+IF(B25=Lists!$A$16,Lists!$E$40)</f>
        <v>0</v>
      </c>
      <c r="N25" s="236">
        <f t="shared" si="7"/>
        <v>0</v>
      </c>
      <c r="O25" s="249" t="str">
        <f t="shared" si="8"/>
        <v>n/a</v>
      </c>
      <c r="P25" s="250" t="str">
        <f t="shared" si="9"/>
        <v>n/a</v>
      </c>
    </row>
    <row r="26" spans="1:16" s="99" customFormat="1" x14ac:dyDescent="0.25">
      <c r="A26" s="98" t="s">
        <v>247</v>
      </c>
      <c r="B26" s="58"/>
      <c r="C26" s="209" t="s">
        <v>257</v>
      </c>
      <c r="D26" s="209"/>
      <c r="E26" s="209"/>
      <c r="F26" s="209"/>
      <c r="G26" s="209"/>
      <c r="H26" s="209"/>
      <c r="I26" s="209"/>
      <c r="J26" s="209"/>
      <c r="K26" s="209"/>
      <c r="L26" s="209"/>
      <c r="M26" s="209"/>
      <c r="N26" s="209"/>
      <c r="O26" s="209"/>
      <c r="P26" s="209"/>
    </row>
    <row r="27" spans="1:16" s="70" customFormat="1" ht="30" customHeight="1" x14ac:dyDescent="0.25">
      <c r="A27" s="51" t="s">
        <v>682</v>
      </c>
      <c r="B27" s="103" t="s">
        <v>9</v>
      </c>
      <c r="C27" s="202" t="s">
        <v>258</v>
      </c>
      <c r="D27" s="240"/>
      <c r="E27" s="241" t="s">
        <v>537</v>
      </c>
      <c r="F27" s="197" t="s">
        <v>18</v>
      </c>
      <c r="G27" s="233">
        <f>VLOOKUP(F27,Lists!$A$45:$B$50,2,FALSE)</f>
        <v>0</v>
      </c>
      <c r="H27" s="197" t="s">
        <v>18</v>
      </c>
      <c r="I27" s="197" t="s">
        <v>18</v>
      </c>
      <c r="J27" s="235">
        <f>VLOOKUP(I27,Lists!$A$35:$B$40,2,FALSE)</f>
        <v>1E-4</v>
      </c>
      <c r="K27" s="236">
        <f t="shared" ref="K27:K33" si="10">J27*G27</f>
        <v>0</v>
      </c>
      <c r="L27" s="237" t="str">
        <f t="shared" ref="L27:L33" si="11">IF(ISERROR(K27/N27),"n/a",K27/N27)</f>
        <v>n/a</v>
      </c>
      <c r="M27" s="236">
        <f>IF(B27=Lists!$A$14,Lists!$E$35)+IF(B27=Lists!$A$15,Lists!$E$40)+IF(B27=Lists!$A$16,Lists!$E$40)</f>
        <v>0</v>
      </c>
      <c r="N27" s="236">
        <f t="shared" ref="N27:N33" si="12">G27*M27</f>
        <v>0</v>
      </c>
      <c r="O27" s="249" t="str">
        <f t="shared" ref="O27:O33" si="13">IF((N27/$N$2)&gt;0.0001,N27/$N$2,"n/a")</f>
        <v>n/a</v>
      </c>
      <c r="P27" s="250" t="str">
        <f t="shared" ref="P27:P33" si="14">IF(ISERROR(O27*0.0001),"n/a",O27*0.15)</f>
        <v>n/a</v>
      </c>
    </row>
    <row r="28" spans="1:16" s="70" customFormat="1" ht="31.2" customHeight="1" x14ac:dyDescent="0.25">
      <c r="A28" s="51" t="s">
        <v>683</v>
      </c>
      <c r="B28" s="103" t="s">
        <v>9</v>
      </c>
      <c r="C28" s="202" t="s">
        <v>259</v>
      </c>
      <c r="D28" s="240"/>
      <c r="E28" s="241" t="s">
        <v>537</v>
      </c>
      <c r="F28" s="197" t="s">
        <v>18</v>
      </c>
      <c r="G28" s="233">
        <f>VLOOKUP(F28,Lists!$A$45:$B$50,2,FALSE)</f>
        <v>0</v>
      </c>
      <c r="H28" s="197" t="s">
        <v>18</v>
      </c>
      <c r="I28" s="197" t="s">
        <v>18</v>
      </c>
      <c r="J28" s="235">
        <f>VLOOKUP(I28,Lists!$A$35:$B$40,2,FALSE)</f>
        <v>1E-4</v>
      </c>
      <c r="K28" s="236">
        <f t="shared" si="10"/>
        <v>0</v>
      </c>
      <c r="L28" s="237" t="str">
        <f t="shared" si="11"/>
        <v>n/a</v>
      </c>
      <c r="M28" s="236">
        <f>IF(B28=Lists!$A$14,Lists!$E$35)+IF(B28=Lists!$A$15,Lists!$E$40)+IF(B28=Lists!$A$16,Lists!$E$40)</f>
        <v>0</v>
      </c>
      <c r="N28" s="236">
        <f t="shared" si="12"/>
        <v>0</v>
      </c>
      <c r="O28" s="249" t="str">
        <f t="shared" si="13"/>
        <v>n/a</v>
      </c>
      <c r="P28" s="250" t="str">
        <f t="shared" si="14"/>
        <v>n/a</v>
      </c>
    </row>
    <row r="29" spans="1:16" s="70" customFormat="1" ht="39.6" x14ac:dyDescent="0.25">
      <c r="A29" s="51" t="s">
        <v>684</v>
      </c>
      <c r="B29" s="72" t="s">
        <v>11</v>
      </c>
      <c r="C29" s="186" t="s">
        <v>260</v>
      </c>
      <c r="D29" s="254"/>
      <c r="E29" s="243"/>
      <c r="F29" s="197" t="s">
        <v>50</v>
      </c>
      <c r="G29" s="233">
        <f>VLOOKUP(F29,Lists!$A$45:$B$50,2,FALSE)</f>
        <v>10</v>
      </c>
      <c r="H29" s="197" t="s">
        <v>30</v>
      </c>
      <c r="I29" s="55" t="s">
        <v>40</v>
      </c>
      <c r="J29" s="235">
        <f>VLOOKUP(I29,Lists!$A$35:$B$40,2,FALSE)</f>
        <v>6</v>
      </c>
      <c r="K29" s="236">
        <f>J29*G29</f>
        <v>60</v>
      </c>
      <c r="L29" s="237">
        <f>IF(ISERROR(K29/N29),"n/a",K29/N29)</f>
        <v>1</v>
      </c>
      <c r="M29" s="236">
        <f>IF(B29=Lists!$A$14,Lists!$E$35)+IF(B29=Lists!$A$15,Lists!$E$40)+IF(B29=Lists!$A$16,Lists!$E$40)</f>
        <v>6</v>
      </c>
      <c r="N29" s="236">
        <f>G29*M29</f>
        <v>60</v>
      </c>
      <c r="O29" s="244">
        <f>IF((N29/$N$2)&gt;0.0001,N29/$N$2,"n/a")</f>
        <v>0.16666666666666666</v>
      </c>
      <c r="P29" s="250">
        <f t="shared" si="14"/>
        <v>2.4999999999999998E-2</v>
      </c>
    </row>
    <row r="30" spans="1:16" s="70" customFormat="1" ht="41.4" customHeight="1" x14ac:dyDescent="0.25">
      <c r="A30" s="51" t="s">
        <v>685</v>
      </c>
      <c r="B30" s="103" t="s">
        <v>9</v>
      </c>
      <c r="C30" s="202" t="s">
        <v>261</v>
      </c>
      <c r="D30" s="240"/>
      <c r="E30" s="241" t="s">
        <v>537</v>
      </c>
      <c r="F30" s="197" t="s">
        <v>18</v>
      </c>
      <c r="G30" s="233">
        <f>VLOOKUP(F30,Lists!$A$45:$B$50,2,FALSE)</f>
        <v>0</v>
      </c>
      <c r="H30" s="197" t="s">
        <v>18</v>
      </c>
      <c r="I30" s="197" t="s">
        <v>18</v>
      </c>
      <c r="J30" s="235">
        <f>VLOOKUP(I30,Lists!$A$35:$B$40,2,FALSE)</f>
        <v>1E-4</v>
      </c>
      <c r="K30" s="236">
        <f t="shared" si="10"/>
        <v>0</v>
      </c>
      <c r="L30" s="237" t="str">
        <f t="shared" si="11"/>
        <v>n/a</v>
      </c>
      <c r="M30" s="236">
        <f>IF(B30=Lists!$A$14,Lists!$E$35)+IF(B30=Lists!$A$15,Lists!$E$40)+IF(B30=Lists!$A$16,Lists!$E$40)</f>
        <v>0</v>
      </c>
      <c r="N30" s="236">
        <f t="shared" si="12"/>
        <v>0</v>
      </c>
      <c r="O30" s="249" t="str">
        <f t="shared" si="13"/>
        <v>n/a</v>
      </c>
      <c r="P30" s="250" t="str">
        <f t="shared" si="14"/>
        <v>n/a</v>
      </c>
    </row>
    <row r="31" spans="1:16" s="70" customFormat="1" ht="71.400000000000006" customHeight="1" x14ac:dyDescent="0.25">
      <c r="A31" s="51" t="s">
        <v>686</v>
      </c>
      <c r="B31" s="103" t="s">
        <v>9</v>
      </c>
      <c r="C31" s="210" t="s">
        <v>377</v>
      </c>
      <c r="D31" s="240"/>
      <c r="E31" s="241" t="s">
        <v>537</v>
      </c>
      <c r="F31" s="197" t="s">
        <v>18</v>
      </c>
      <c r="G31" s="233">
        <f>VLOOKUP(F31,Lists!$A$45:$B$50,2,FALSE)</f>
        <v>0</v>
      </c>
      <c r="H31" s="197" t="s">
        <v>18</v>
      </c>
      <c r="I31" s="197" t="s">
        <v>18</v>
      </c>
      <c r="J31" s="235">
        <f>VLOOKUP(I31,Lists!$A$35:$B$40,2,FALSE)</f>
        <v>1E-4</v>
      </c>
      <c r="K31" s="236">
        <f t="shared" si="10"/>
        <v>0</v>
      </c>
      <c r="L31" s="237" t="str">
        <f t="shared" si="11"/>
        <v>n/a</v>
      </c>
      <c r="M31" s="236">
        <f>IF(B31=Lists!$A$14,Lists!$E$35)+IF(B31=Lists!$A$15,Lists!$E$40)+IF(B31=Lists!$A$16,Lists!$E$40)</f>
        <v>0</v>
      </c>
      <c r="N31" s="236">
        <f t="shared" si="12"/>
        <v>0</v>
      </c>
      <c r="O31" s="249" t="str">
        <f t="shared" si="13"/>
        <v>n/a</v>
      </c>
      <c r="P31" s="250" t="str">
        <f t="shared" si="14"/>
        <v>n/a</v>
      </c>
    </row>
    <row r="32" spans="1:16" s="70" customFormat="1" ht="44.4" customHeight="1" x14ac:dyDescent="0.25">
      <c r="A32" s="51" t="s">
        <v>687</v>
      </c>
      <c r="B32" s="103" t="s">
        <v>9</v>
      </c>
      <c r="C32" s="202" t="s">
        <v>262</v>
      </c>
      <c r="D32" s="240"/>
      <c r="E32" s="241" t="s">
        <v>537</v>
      </c>
      <c r="F32" s="197" t="s">
        <v>18</v>
      </c>
      <c r="G32" s="233">
        <f>VLOOKUP(F32,Lists!$A$45:$B$50,2,FALSE)</f>
        <v>0</v>
      </c>
      <c r="H32" s="197" t="s">
        <v>18</v>
      </c>
      <c r="I32" s="197" t="s">
        <v>18</v>
      </c>
      <c r="J32" s="235">
        <f>VLOOKUP(I32,Lists!$A$35:$B$40,2,FALSE)</f>
        <v>1E-4</v>
      </c>
      <c r="K32" s="236">
        <f t="shared" si="10"/>
        <v>0</v>
      </c>
      <c r="L32" s="237" t="str">
        <f t="shared" si="11"/>
        <v>n/a</v>
      </c>
      <c r="M32" s="236">
        <f>IF(B32=Lists!$A$14,Lists!$E$35)+IF(B32=Lists!$A$15,Lists!$E$40)+IF(B32=Lists!$A$16,Lists!$E$40)</f>
        <v>0</v>
      </c>
      <c r="N32" s="236">
        <f t="shared" si="12"/>
        <v>0</v>
      </c>
      <c r="O32" s="249" t="str">
        <f t="shared" si="13"/>
        <v>n/a</v>
      </c>
      <c r="P32" s="250" t="str">
        <f t="shared" si="14"/>
        <v>n/a</v>
      </c>
    </row>
    <row r="33" spans="1:16" s="70" customFormat="1" ht="29.4" customHeight="1" x14ac:dyDescent="0.25">
      <c r="A33" s="51" t="s">
        <v>688</v>
      </c>
      <c r="B33" s="103" t="s">
        <v>9</v>
      </c>
      <c r="C33" s="215" t="s">
        <v>326</v>
      </c>
      <c r="D33" s="240"/>
      <c r="E33" s="241" t="s">
        <v>537</v>
      </c>
      <c r="F33" s="197" t="s">
        <v>18</v>
      </c>
      <c r="G33" s="233">
        <f>VLOOKUP(F33,Lists!$A$45:$B$50,2,FALSE)</f>
        <v>0</v>
      </c>
      <c r="H33" s="197" t="s">
        <v>18</v>
      </c>
      <c r="I33" s="197" t="s">
        <v>18</v>
      </c>
      <c r="J33" s="235">
        <f>VLOOKUP(I33,Lists!$A$35:$B$40,2,FALSE)</f>
        <v>1E-4</v>
      </c>
      <c r="K33" s="236">
        <f t="shared" si="10"/>
        <v>0</v>
      </c>
      <c r="L33" s="237" t="str">
        <f t="shared" si="11"/>
        <v>n/a</v>
      </c>
      <c r="M33" s="236">
        <f>IF(B33=Lists!$A$14,Lists!$E$35)+IF(B33=Lists!$A$15,Lists!$E$40)+IF(B33=Lists!$A$16,Lists!$E$40)</f>
        <v>0</v>
      </c>
      <c r="N33" s="236">
        <f t="shared" si="12"/>
        <v>0</v>
      </c>
      <c r="O33" s="249" t="str">
        <f t="shared" si="13"/>
        <v>n/a</v>
      </c>
      <c r="P33" s="250" t="str">
        <f t="shared" si="14"/>
        <v>n/a</v>
      </c>
    </row>
    <row r="34" spans="1:16" s="99" customFormat="1" x14ac:dyDescent="0.25">
      <c r="A34" s="98" t="s">
        <v>248</v>
      </c>
      <c r="B34" s="58"/>
      <c r="C34" s="209" t="s">
        <v>263</v>
      </c>
      <c r="D34" s="209"/>
      <c r="E34" s="209"/>
      <c r="F34" s="209"/>
      <c r="G34" s="209"/>
      <c r="H34" s="209"/>
      <c r="I34" s="209"/>
      <c r="J34" s="209"/>
      <c r="K34" s="209"/>
      <c r="L34" s="209"/>
      <c r="M34" s="209"/>
      <c r="N34" s="209"/>
      <c r="O34" s="209"/>
      <c r="P34" s="209"/>
    </row>
    <row r="35" spans="1:16" s="70" customFormat="1" ht="31.8" customHeight="1" x14ac:dyDescent="0.25">
      <c r="A35" s="51" t="s">
        <v>689</v>
      </c>
      <c r="B35" s="103" t="s">
        <v>9</v>
      </c>
      <c r="C35" s="202" t="s">
        <v>264</v>
      </c>
      <c r="D35" s="240"/>
      <c r="E35" s="241" t="s">
        <v>537</v>
      </c>
      <c r="F35" s="197" t="s">
        <v>18</v>
      </c>
      <c r="G35" s="233">
        <f>VLOOKUP(F35,Lists!$A$45:$B$50,2,FALSE)</f>
        <v>0</v>
      </c>
      <c r="H35" s="197" t="s">
        <v>18</v>
      </c>
      <c r="I35" s="197" t="s">
        <v>18</v>
      </c>
      <c r="J35" s="235">
        <f>VLOOKUP(I35,Lists!$A$35:$B$40,2,FALSE)</f>
        <v>1E-4</v>
      </c>
      <c r="K35" s="236">
        <f t="shared" ref="K35:K36" si="15">J35*G35</f>
        <v>0</v>
      </c>
      <c r="L35" s="237" t="str">
        <f t="shared" ref="L35:L36" si="16">IF(ISERROR(K35/N35),"n/a",K35/N35)</f>
        <v>n/a</v>
      </c>
      <c r="M35" s="236">
        <f>IF(B35=Lists!$A$14,Lists!$E$35)+IF(B35=Lists!$A$15,Lists!$E$40)+IF(B35=Lists!$A$16,Lists!$E$40)</f>
        <v>0</v>
      </c>
      <c r="N35" s="236">
        <f t="shared" ref="N35:N36" si="17">G35*M35</f>
        <v>0</v>
      </c>
      <c r="O35" s="249" t="str">
        <f t="shared" ref="O35:O36" si="18">IF((N35/$N$2)&gt;0.0001,N35/$N$2,"n/a")</f>
        <v>n/a</v>
      </c>
      <c r="P35" s="250" t="str">
        <f t="shared" ref="P35:P36" si="19">IF(ISERROR(O35*0.0001),"n/a",O35*0.15)</f>
        <v>n/a</v>
      </c>
    </row>
    <row r="36" spans="1:16" s="70" customFormat="1" ht="69.599999999999994" customHeight="1" x14ac:dyDescent="0.25">
      <c r="A36" s="51" t="s">
        <v>690</v>
      </c>
      <c r="B36" s="103" t="s">
        <v>9</v>
      </c>
      <c r="C36" s="215" t="s">
        <v>475</v>
      </c>
      <c r="D36" s="240"/>
      <c r="E36" s="241" t="s">
        <v>537</v>
      </c>
      <c r="F36" s="197" t="s">
        <v>18</v>
      </c>
      <c r="G36" s="233">
        <f>VLOOKUP(F36,Lists!$A$45:$B$50,2,FALSE)</f>
        <v>0</v>
      </c>
      <c r="H36" s="197" t="s">
        <v>18</v>
      </c>
      <c r="I36" s="197" t="s">
        <v>18</v>
      </c>
      <c r="J36" s="235">
        <f>VLOOKUP(I36,Lists!$A$35:$B$40,2,FALSE)</f>
        <v>1E-4</v>
      </c>
      <c r="K36" s="236">
        <f t="shared" si="15"/>
        <v>0</v>
      </c>
      <c r="L36" s="237" t="str">
        <f t="shared" si="16"/>
        <v>n/a</v>
      </c>
      <c r="M36" s="236">
        <f>IF(B36=Lists!$A$14,Lists!$E$35)+IF(B36=Lists!$A$15,Lists!$E$40)+IF(B36=Lists!$A$16,Lists!$E$40)</f>
        <v>0</v>
      </c>
      <c r="N36" s="236">
        <f t="shared" si="17"/>
        <v>0</v>
      </c>
      <c r="O36" s="249" t="str">
        <f t="shared" si="18"/>
        <v>n/a</v>
      </c>
      <c r="P36" s="250" t="str">
        <f t="shared" si="19"/>
        <v>n/a</v>
      </c>
    </row>
    <row r="37" spans="1:16" s="71" customFormat="1" x14ac:dyDescent="0.25">
      <c r="A37" s="119" t="s">
        <v>397</v>
      </c>
      <c r="B37" s="118"/>
      <c r="C37" s="117" t="s">
        <v>396</v>
      </c>
      <c r="D37" s="117"/>
      <c r="E37" s="117"/>
      <c r="F37" s="117"/>
      <c r="G37" s="117"/>
      <c r="H37" s="117"/>
      <c r="I37" s="117"/>
      <c r="J37" s="117"/>
      <c r="K37" s="117"/>
      <c r="L37" s="117"/>
      <c r="M37" s="117"/>
      <c r="N37" s="117"/>
      <c r="O37" s="117"/>
      <c r="P37" s="117"/>
    </row>
    <row r="38" spans="1:16" s="71" customFormat="1" ht="27.75" customHeight="1" x14ac:dyDescent="0.25">
      <c r="A38" s="298" t="s">
        <v>691</v>
      </c>
      <c r="B38" s="123" t="s">
        <v>9</v>
      </c>
      <c r="C38" s="200" t="s">
        <v>416</v>
      </c>
      <c r="D38" s="240"/>
      <c r="E38" s="241" t="s">
        <v>537</v>
      </c>
      <c r="F38" s="197" t="s">
        <v>18</v>
      </c>
      <c r="G38" s="233">
        <f>VLOOKUP(F38,Lists!$A$45:$B$50,2,FALSE)</f>
        <v>0</v>
      </c>
      <c r="H38" s="197" t="s">
        <v>18</v>
      </c>
      <c r="I38" s="197" t="s">
        <v>18</v>
      </c>
      <c r="J38" s="235">
        <f>VLOOKUP(I38,Lists!$A$35:$B$40,2,FALSE)</f>
        <v>1E-4</v>
      </c>
      <c r="K38" s="236">
        <f>J38*G38</f>
        <v>0</v>
      </c>
      <c r="L38" s="237" t="str">
        <f>IF(ISERROR(K38/N38),"n/a",K38/N38)</f>
        <v>n/a</v>
      </c>
      <c r="M38" s="236">
        <f>IF(B38=Lists!$A$14,Lists!$E$35)+IF(B38=Lists!$A$15,Lists!$E$40)+IF(B38=Lists!$A$16,Lists!$E$40)</f>
        <v>0</v>
      </c>
      <c r="N38" s="236">
        <f>G38*M38</f>
        <v>0</v>
      </c>
      <c r="O38" s="249" t="str">
        <f>IF((N38/$N$2)&gt;0.0001,N38/$N$2,"n/a")</f>
        <v>n/a</v>
      </c>
      <c r="P38" s="250" t="str">
        <f>IF(ISERROR(O38*0.0001),"n/a",O38*0.15)</f>
        <v>n/a</v>
      </c>
    </row>
    <row r="39" spans="1:16" s="71" customFormat="1" x14ac:dyDescent="0.25">
      <c r="B39" s="61"/>
    </row>
    <row r="40" spans="1:16" s="71" customFormat="1" x14ac:dyDescent="0.25">
      <c r="B40" s="61"/>
    </row>
    <row r="41" spans="1:16" s="71" customFormat="1" x14ac:dyDescent="0.25">
      <c r="B41" s="61"/>
    </row>
    <row r="42" spans="1:16" s="71" customFormat="1" x14ac:dyDescent="0.25">
      <c r="B42" s="61"/>
    </row>
    <row r="43" spans="1:16" s="71" customFormat="1" x14ac:dyDescent="0.25">
      <c r="B43" s="61"/>
    </row>
    <row r="55" ht="63.6" customHeight="1" x14ac:dyDescent="0.25"/>
    <row r="80" ht="94.2" customHeight="1" x14ac:dyDescent="0.25"/>
  </sheetData>
  <sheetProtection password="ED47" sheet="1" formatCells="0" formatColumns="0" formatRows="0"/>
  <autoFilter ref="A5:P38" xr:uid="{33CA8D02-BDCF-4A83-A2A1-2A5E748D7846}"/>
  <dataValidations count="5">
    <dataValidation type="list" allowBlank="1" showInputMessage="1" showErrorMessage="1" sqref="B2:B37 C6:C37" xr:uid="{00000000-0002-0000-0600-000000000000}">
      <formula1>Spec_Compl_Adj</formula1>
    </dataValidation>
    <dataValidation type="list" allowBlank="1" showInputMessage="1" showErrorMessage="1" sqref="F7 F13 F16 F21 F24 F29" xr:uid="{00000000-0002-0000-0600-000001000000}">
      <formula1>Adj_Weight</formula1>
    </dataValidation>
    <dataValidation type="list" allowBlank="1" showInputMessage="1" showErrorMessage="1" sqref="H7 H13 H16 H21 H24 H29" xr:uid="{00000000-0002-0000-0600-000002000000}">
      <formula1>Adj_Evidence</formula1>
    </dataValidation>
    <dataValidation type="list" allowBlank="1" showInputMessage="1" showErrorMessage="1" sqref="D27:D28 D35:D36 D11:D12 D22:D23 D30:D33 D9 D14:D15 D18:D20 D25 D38" xr:uid="{00000000-0002-0000-0600-000003000000}">
      <formula1>"Yes,No"</formula1>
    </dataValidation>
    <dataValidation type="list" allowBlank="1" showInputMessage="1" showErrorMessage="1" sqref="I13 I16 I21 I24 I29" xr:uid="{00000000-0002-0000-0600-000004000000}">
      <formula1>Adj_Service</formula1>
    </dataValidation>
  </dataValidations>
  <printOptions headings="1"/>
  <pageMargins left="0.70866141732283472" right="0.70866141732283472" top="0.74803149606299213" bottom="0.74803149606299213" header="0.31496062992125984" footer="0.31496062992125984"/>
  <pageSetup paperSize="9" scale="81" fitToHeight="0" orientation="landscape" r:id="rId1"/>
  <headerFooter>
    <oddHeader>&amp;A</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P80"/>
  <sheetViews>
    <sheetView zoomScaleNormal="100" workbookViewId="0">
      <pane ySplit="5" topLeftCell="A6" activePane="bottomLeft" state="frozen"/>
      <selection activeCell="H80" sqref="H80"/>
      <selection pane="bottomLeft" activeCell="A2" sqref="A2"/>
    </sheetView>
  </sheetViews>
  <sheetFormatPr defaultColWidth="8.90625" defaultRowHeight="13.2" x14ac:dyDescent="0.25"/>
  <cols>
    <col min="1" max="1" width="8.36328125" style="88" customWidth="1"/>
    <col min="2" max="2" width="11.08984375" style="88" customWidth="1"/>
    <col min="3" max="3" width="53.81640625" style="88" customWidth="1"/>
    <col min="4" max="4" width="16.81640625" style="88" customWidth="1"/>
    <col min="5" max="5" width="35.90625" style="88" customWidth="1"/>
    <col min="6" max="6" width="10.1796875" style="88" customWidth="1"/>
    <col min="7" max="7" width="10.1796875" style="88" hidden="1" customWidth="1"/>
    <col min="8" max="8" width="8.90625" style="88"/>
    <col min="9" max="9" width="10.36328125" style="88" hidden="1" customWidth="1"/>
    <col min="10" max="12" width="10.1796875" style="88" hidden="1" customWidth="1"/>
    <col min="13" max="13" width="10.36328125" style="88" hidden="1" customWidth="1"/>
    <col min="14" max="14" width="0" style="88" hidden="1" customWidth="1"/>
    <col min="15" max="16384" width="8.90625" style="88"/>
  </cols>
  <sheetData>
    <row r="1" spans="1:16" ht="14.4" customHeight="1" x14ac:dyDescent="0.25">
      <c r="A1" s="262" t="s">
        <v>549</v>
      </c>
      <c r="B1" s="113"/>
      <c r="C1" s="113"/>
      <c r="D1" s="113"/>
      <c r="E1" s="113"/>
      <c r="F1" s="113"/>
      <c r="G1" s="113"/>
      <c r="H1" s="113"/>
      <c r="I1" s="113"/>
      <c r="J1" s="113"/>
      <c r="K1" s="113"/>
      <c r="L1" s="113"/>
      <c r="M1" s="113"/>
      <c r="N1" s="113"/>
      <c r="O1" s="113"/>
      <c r="P1" s="113"/>
    </row>
    <row r="2" spans="1:16" s="113" customFormat="1" ht="22.2" customHeight="1" x14ac:dyDescent="0.25">
      <c r="B2" s="128">
        <f>COUNTIF(B5:B96,"Compliance Yes/No")+COUNTIF(B5:B96,"Specification")</f>
        <v>16</v>
      </c>
      <c r="F2" s="226" t="s">
        <v>548</v>
      </c>
      <c r="G2" s="227"/>
      <c r="H2" s="227"/>
      <c r="I2" s="228"/>
      <c r="J2" s="223"/>
      <c r="K2" s="224">
        <f>SUM(K7:K31)</f>
        <v>180</v>
      </c>
      <c r="L2" s="229">
        <f>K2/N2</f>
        <v>0.75</v>
      </c>
      <c r="M2" s="224"/>
      <c r="N2" s="224">
        <f>SUM(N7:N31)</f>
        <v>240</v>
      </c>
      <c r="O2" s="230">
        <f>SUM(O7:O31)</f>
        <v>1</v>
      </c>
      <c r="P2" s="230">
        <f>SUM(P7:P31)</f>
        <v>0.14000000000000001</v>
      </c>
    </row>
    <row r="3" spans="1:16" ht="15.6" x14ac:dyDescent="0.25">
      <c r="A3" s="112" t="s">
        <v>818</v>
      </c>
      <c r="B3" s="86"/>
      <c r="C3" s="86"/>
      <c r="D3" s="86"/>
      <c r="E3" s="86"/>
      <c r="F3" s="86"/>
      <c r="G3" s="86"/>
      <c r="H3" s="86"/>
      <c r="I3" s="86"/>
      <c r="J3" s="86"/>
      <c r="K3" s="86"/>
      <c r="L3" s="86"/>
      <c r="M3" s="86"/>
      <c r="N3" s="86"/>
      <c r="O3" s="86"/>
      <c r="P3" s="86"/>
    </row>
    <row r="4" spans="1:16" s="59" customFormat="1" ht="17.25" customHeight="1" x14ac:dyDescent="0.25">
      <c r="A4" s="112" t="s">
        <v>555</v>
      </c>
      <c r="B4" s="87"/>
      <c r="C4" s="87"/>
      <c r="D4" s="87"/>
      <c r="E4" s="265" t="str">
        <f>Introduction!B8</f>
        <v>Insert supplier name here</v>
      </c>
      <c r="F4" s="87"/>
      <c r="G4" s="87"/>
      <c r="H4" s="87"/>
      <c r="I4" s="87"/>
      <c r="J4" s="87"/>
      <c r="K4" s="87"/>
      <c r="L4" s="87"/>
      <c r="M4" s="87"/>
      <c r="N4" s="87"/>
      <c r="O4" s="87"/>
      <c r="P4" s="87"/>
    </row>
    <row r="5" spans="1:16" s="53" customFormat="1" ht="88.95" customHeight="1" thickBot="1" x14ac:dyDescent="0.3">
      <c r="A5" s="105" t="s">
        <v>165</v>
      </c>
      <c r="B5" s="104" t="s">
        <v>166</v>
      </c>
      <c r="C5" s="199" t="s">
        <v>565</v>
      </c>
      <c r="D5" s="199" t="s">
        <v>523</v>
      </c>
      <c r="E5" s="221" t="s">
        <v>524</v>
      </c>
      <c r="F5" s="195" t="s">
        <v>525</v>
      </c>
      <c r="G5" s="222" t="s">
        <v>526</v>
      </c>
      <c r="H5" s="195" t="s">
        <v>527</v>
      </c>
      <c r="I5" s="195" t="s">
        <v>528</v>
      </c>
      <c r="J5" s="223" t="s">
        <v>529</v>
      </c>
      <c r="K5" s="224" t="s">
        <v>530</v>
      </c>
      <c r="L5" s="225" t="s">
        <v>531</v>
      </c>
      <c r="M5" s="224" t="s">
        <v>532</v>
      </c>
      <c r="N5" s="224" t="s">
        <v>533</v>
      </c>
      <c r="O5" s="195" t="s">
        <v>534</v>
      </c>
      <c r="P5" s="195" t="s">
        <v>535</v>
      </c>
    </row>
    <row r="6" spans="1:16" s="59" customFormat="1" ht="13.8" thickTop="1" x14ac:dyDescent="0.25">
      <c r="A6" s="76"/>
      <c r="B6" s="57"/>
      <c r="C6" s="209" t="s">
        <v>364</v>
      </c>
      <c r="D6" s="209"/>
      <c r="E6" s="209"/>
      <c r="F6" s="209"/>
      <c r="G6" s="209"/>
      <c r="H6" s="209"/>
      <c r="I6" s="209"/>
      <c r="J6" s="209"/>
      <c r="K6" s="209"/>
      <c r="L6" s="209"/>
      <c r="M6" s="209"/>
      <c r="N6" s="209"/>
      <c r="O6" s="209"/>
      <c r="P6" s="209"/>
    </row>
    <row r="7" spans="1:16" s="56" customFormat="1" ht="84" customHeight="1" x14ac:dyDescent="0.25">
      <c r="A7" s="195" t="s">
        <v>551</v>
      </c>
      <c r="B7" s="197" t="s">
        <v>10</v>
      </c>
      <c r="C7" s="208" t="s">
        <v>453</v>
      </c>
      <c r="D7" s="269">
        <f>ROUND(COUNTIF(D9:D31,"Yes")/(B2-1),2)</f>
        <v>0</v>
      </c>
      <c r="E7" s="247"/>
      <c r="F7" s="197" t="s">
        <v>50</v>
      </c>
      <c r="G7" s="233">
        <f>VLOOKUP(F7,Lists!$A$45:$B$50,2,FALSE)</f>
        <v>10</v>
      </c>
      <c r="H7" s="234" t="s">
        <v>23</v>
      </c>
      <c r="I7" s="55" t="s">
        <v>536</v>
      </c>
      <c r="J7" s="235">
        <f>IF(D7&gt;=0.97,6,IF(D7&gt;=0.9,4,IF(D7&gt;=0.8,2,IF(D7&gt;=0.7,1,0))))</f>
        <v>0</v>
      </c>
      <c r="K7" s="236">
        <f>J7*G7</f>
        <v>0</v>
      </c>
      <c r="L7" s="237">
        <f>IF(ISERROR(K7/N7),"n/a",K7/N7)</f>
        <v>0</v>
      </c>
      <c r="M7" s="236">
        <f>IF(B7=Lists!$A$14,Lists!$E$35)+IF(B7=Lists!$A$15,Lists!$E$40)+IF(B7=Lists!$A$16,Lists!$E$40)</f>
        <v>6</v>
      </c>
      <c r="N7" s="236">
        <f>G7*M7</f>
        <v>60</v>
      </c>
      <c r="O7" s="255">
        <f>IF((N7/$N$2)&gt;0.0001,N7/$N$2,"n/a")</f>
        <v>0.25</v>
      </c>
      <c r="P7" s="256">
        <f>IF(ISERROR(O7*0.0001),"n/a",O7*0.14)</f>
        <v>3.5000000000000003E-2</v>
      </c>
    </row>
    <row r="8" spans="1:16" s="69" customFormat="1" x14ac:dyDescent="0.25">
      <c r="A8" s="76" t="s">
        <v>552</v>
      </c>
      <c r="B8" s="57"/>
      <c r="C8" s="209" t="s">
        <v>265</v>
      </c>
      <c r="D8" s="209"/>
      <c r="E8" s="209"/>
      <c r="F8" s="209"/>
      <c r="G8" s="209"/>
      <c r="H8" s="209"/>
      <c r="I8" s="209"/>
      <c r="J8" s="209"/>
      <c r="K8" s="209"/>
      <c r="L8" s="209"/>
      <c r="M8" s="209"/>
      <c r="N8" s="209"/>
      <c r="O8" s="209"/>
      <c r="P8" s="209"/>
    </row>
    <row r="9" spans="1:16" s="70" customFormat="1" ht="43.8" customHeight="1" x14ac:dyDescent="0.25">
      <c r="A9" s="195" t="s">
        <v>692</v>
      </c>
      <c r="B9" s="197" t="s">
        <v>9</v>
      </c>
      <c r="C9" s="124" t="s">
        <v>795</v>
      </c>
      <c r="D9" s="240"/>
      <c r="E9" s="248" t="s">
        <v>537</v>
      </c>
      <c r="F9" s="197" t="s">
        <v>18</v>
      </c>
      <c r="G9" s="233">
        <f>VLOOKUP(F9,Lists!$A$45:$B$50,2,FALSE)</f>
        <v>0</v>
      </c>
      <c r="H9" s="197" t="s">
        <v>18</v>
      </c>
      <c r="I9" s="197" t="s">
        <v>18</v>
      </c>
      <c r="J9" s="235">
        <f>VLOOKUP(I9,Lists!$A$35:$B$40,2,FALSE)</f>
        <v>1E-4</v>
      </c>
      <c r="K9" s="236">
        <f>J9*G9</f>
        <v>0</v>
      </c>
      <c r="L9" s="237" t="str">
        <f>IF(ISERROR(K9/N9),"n/a",K9/N9)</f>
        <v>n/a</v>
      </c>
      <c r="M9" s="236">
        <f>IF(B9=Lists!$A$14,Lists!$E$35)+IF(B9=Lists!$A$15,Lists!$E$40)+IF(B9=Lists!$A$16,Lists!$E$40)</f>
        <v>0</v>
      </c>
      <c r="N9" s="236">
        <f>G9*M9</f>
        <v>0</v>
      </c>
      <c r="O9" s="257" t="str">
        <f>IF((N9/$N$2)&gt;0.0001,N9/$N$2,"n/a")</f>
        <v>n/a</v>
      </c>
      <c r="P9" s="258" t="str">
        <f>IF(ISERROR(O9*0.0001),"n/a",O9*0.14)</f>
        <v>n/a</v>
      </c>
    </row>
    <row r="10" spans="1:16" s="73" customFormat="1" ht="70.8" customHeight="1" x14ac:dyDescent="0.25">
      <c r="A10" s="195" t="s">
        <v>824</v>
      </c>
      <c r="B10" s="197" t="s">
        <v>9</v>
      </c>
      <c r="C10" s="121" t="s">
        <v>378</v>
      </c>
      <c r="D10" s="240"/>
      <c r="E10" s="248" t="s">
        <v>537</v>
      </c>
      <c r="F10" s="197" t="s">
        <v>18</v>
      </c>
      <c r="G10" s="233">
        <f>VLOOKUP(F10,Lists!$A$45:$B$50,2,FALSE)</f>
        <v>0</v>
      </c>
      <c r="H10" s="197" t="s">
        <v>18</v>
      </c>
      <c r="I10" s="197" t="s">
        <v>18</v>
      </c>
      <c r="J10" s="235">
        <f>VLOOKUP(I10,Lists!$A$35:$B$40,2,FALSE)</f>
        <v>1E-4</v>
      </c>
      <c r="K10" s="236">
        <f t="shared" ref="K10:K16" si="0">J10*G10</f>
        <v>0</v>
      </c>
      <c r="L10" s="237" t="str">
        <f t="shared" ref="L10:L16" si="1">IF(ISERROR(K10/N10),"n/a",K10/N10)</f>
        <v>n/a</v>
      </c>
      <c r="M10" s="236">
        <f>IF(B10=Lists!$A$14,Lists!$E$35)+IF(B10=Lists!$A$15,Lists!$E$40)+IF(B10=Lists!$A$16,Lists!$E$40)</f>
        <v>0</v>
      </c>
      <c r="N10" s="236">
        <f t="shared" ref="N10:N16" si="2">G10*M10</f>
        <v>0</v>
      </c>
      <c r="O10" s="257" t="str">
        <f t="shared" ref="O10:O16" si="3">IF((N10/$N$2)&gt;0.0001,N10/$N$2,"n/a")</f>
        <v>n/a</v>
      </c>
      <c r="P10" s="258" t="str">
        <f t="shared" ref="P10:P12" si="4">IF(ISERROR(O10*0.0001),"n/a",O10*0.14)</f>
        <v>n/a</v>
      </c>
    </row>
    <row r="11" spans="1:16" s="70" customFormat="1" ht="58.2" customHeight="1" x14ac:dyDescent="0.25">
      <c r="A11" s="195" t="s">
        <v>693</v>
      </c>
      <c r="B11" s="197" t="s">
        <v>9</v>
      </c>
      <c r="C11" s="218" t="s">
        <v>267</v>
      </c>
      <c r="D11" s="240"/>
      <c r="E11" s="248" t="s">
        <v>537</v>
      </c>
      <c r="F11" s="197" t="s">
        <v>18</v>
      </c>
      <c r="G11" s="233">
        <f>VLOOKUP(F11,Lists!$A$45:$B$50,2,FALSE)</f>
        <v>0</v>
      </c>
      <c r="H11" s="197" t="s">
        <v>18</v>
      </c>
      <c r="I11" s="197" t="s">
        <v>18</v>
      </c>
      <c r="J11" s="235">
        <f>VLOOKUP(I11,Lists!$A$35:$B$40,2,FALSE)</f>
        <v>1E-4</v>
      </c>
      <c r="K11" s="236">
        <f t="shared" si="0"/>
        <v>0</v>
      </c>
      <c r="L11" s="237" t="str">
        <f t="shared" si="1"/>
        <v>n/a</v>
      </c>
      <c r="M11" s="236">
        <f>IF(B11=Lists!$A$14,Lists!$E$35)+IF(B11=Lists!$A$15,Lists!$E$40)+IF(B11=Lists!$A$16,Lists!$E$40)</f>
        <v>0</v>
      </c>
      <c r="N11" s="236">
        <f t="shared" si="2"/>
        <v>0</v>
      </c>
      <c r="O11" s="257" t="str">
        <f t="shared" si="3"/>
        <v>n/a</v>
      </c>
      <c r="P11" s="258" t="str">
        <f t="shared" si="4"/>
        <v>n/a</v>
      </c>
    </row>
    <row r="12" spans="1:16" s="70" customFormat="1" ht="70.2" customHeight="1" x14ac:dyDescent="0.25">
      <c r="A12" s="195" t="s">
        <v>694</v>
      </c>
      <c r="B12" s="197" t="s">
        <v>9</v>
      </c>
      <c r="C12" s="190" t="s">
        <v>516</v>
      </c>
      <c r="D12" s="240"/>
      <c r="E12" s="248" t="s">
        <v>537</v>
      </c>
      <c r="F12" s="197" t="s">
        <v>18</v>
      </c>
      <c r="G12" s="233">
        <f>VLOOKUP(F12,Lists!$A$45:$B$50,2,FALSE)</f>
        <v>0</v>
      </c>
      <c r="H12" s="197" t="s">
        <v>18</v>
      </c>
      <c r="I12" s="197" t="s">
        <v>18</v>
      </c>
      <c r="J12" s="235">
        <f>VLOOKUP(I12,Lists!$A$35:$B$40,2,FALSE)</f>
        <v>1E-4</v>
      </c>
      <c r="K12" s="236">
        <f t="shared" si="0"/>
        <v>0</v>
      </c>
      <c r="L12" s="237" t="str">
        <f t="shared" si="1"/>
        <v>n/a</v>
      </c>
      <c r="M12" s="236">
        <f>IF(B12=Lists!$A$14,Lists!$E$35)+IF(B12=Lists!$A$15,Lists!$E$40)+IF(B12=Lists!$A$16,Lists!$E$40)</f>
        <v>0</v>
      </c>
      <c r="N12" s="236">
        <f t="shared" si="2"/>
        <v>0</v>
      </c>
      <c r="O12" s="257" t="str">
        <f t="shared" si="3"/>
        <v>n/a</v>
      </c>
      <c r="P12" s="258" t="str">
        <f t="shared" si="4"/>
        <v>n/a</v>
      </c>
    </row>
    <row r="13" spans="1:16" s="71" customFormat="1" ht="30" customHeight="1" x14ac:dyDescent="0.25">
      <c r="A13" s="195" t="s">
        <v>822</v>
      </c>
      <c r="B13" s="197" t="s">
        <v>11</v>
      </c>
      <c r="C13" s="203" t="s">
        <v>266</v>
      </c>
      <c r="D13" s="251"/>
      <c r="E13" s="252"/>
      <c r="F13" s="197" t="s">
        <v>18</v>
      </c>
      <c r="G13" s="233">
        <f>VLOOKUP(F13,Lists!$A$45:$B$50,2,FALSE)</f>
        <v>0</v>
      </c>
      <c r="H13" s="197" t="s">
        <v>18</v>
      </c>
      <c r="I13" s="197" t="s">
        <v>18</v>
      </c>
      <c r="J13" s="235">
        <f>VLOOKUP(I13,Lists!$A$35:$B$40,2,FALSE)</f>
        <v>1E-4</v>
      </c>
      <c r="K13" s="236">
        <f t="shared" si="0"/>
        <v>0</v>
      </c>
      <c r="L13" s="237" t="str">
        <f t="shared" si="1"/>
        <v>n/a</v>
      </c>
      <c r="M13" s="236">
        <f>IF(B13=Lists!$A$14,Lists!$E$35)+IF(B13=Lists!$A$15,Lists!$E$40)+IF(B13=Lists!$A$16,Lists!$E$40)</f>
        <v>6</v>
      </c>
      <c r="N13" s="236">
        <f t="shared" si="2"/>
        <v>0</v>
      </c>
      <c r="O13" s="257" t="str">
        <f t="shared" si="3"/>
        <v>n/a</v>
      </c>
      <c r="P13" s="258" t="str">
        <f t="shared" ref="P13" si="5">IF(ISERROR(O13*0.0001),"n/a",O13*0.1)</f>
        <v>n/a</v>
      </c>
    </row>
    <row r="14" spans="1:16" s="69" customFormat="1" ht="58.2" customHeight="1" x14ac:dyDescent="0.25">
      <c r="A14" s="195" t="s">
        <v>695</v>
      </c>
      <c r="B14" s="197" t="s">
        <v>9</v>
      </c>
      <c r="C14" s="190" t="s">
        <v>398</v>
      </c>
      <c r="D14" s="240"/>
      <c r="E14" s="248" t="s">
        <v>537</v>
      </c>
      <c r="F14" s="197" t="s">
        <v>18</v>
      </c>
      <c r="G14" s="233">
        <f>VLOOKUP(F14,Lists!$A$45:$B$50,2,FALSE)</f>
        <v>0</v>
      </c>
      <c r="H14" s="197" t="s">
        <v>18</v>
      </c>
      <c r="I14" s="197" t="s">
        <v>18</v>
      </c>
      <c r="J14" s="235">
        <f>VLOOKUP(I14,Lists!$A$35:$B$40,2,FALSE)</f>
        <v>1E-4</v>
      </c>
      <c r="K14" s="236">
        <f t="shared" si="0"/>
        <v>0</v>
      </c>
      <c r="L14" s="237" t="str">
        <f t="shared" si="1"/>
        <v>n/a</v>
      </c>
      <c r="M14" s="236">
        <f>IF(B14=Lists!$A$14,Lists!$E$35)+IF(B14=Lists!$A$15,Lists!$E$40)+IF(B14=Lists!$A$16,Lists!$E$40)</f>
        <v>0</v>
      </c>
      <c r="N14" s="236">
        <f t="shared" si="2"/>
        <v>0</v>
      </c>
      <c r="O14" s="257" t="str">
        <f t="shared" si="3"/>
        <v>n/a</v>
      </c>
      <c r="P14" s="258" t="str">
        <f t="shared" ref="P14:P16" si="6">IF(ISERROR(O14*0.0001),"n/a",O14*0.14)</f>
        <v>n/a</v>
      </c>
    </row>
    <row r="15" spans="1:16" s="188" customFormat="1" ht="31.8" customHeight="1" x14ac:dyDescent="0.25">
      <c r="A15" s="195" t="s">
        <v>696</v>
      </c>
      <c r="B15" s="195" t="s">
        <v>11</v>
      </c>
      <c r="C15" s="203" t="s">
        <v>266</v>
      </c>
      <c r="D15" s="251"/>
      <c r="E15" s="252"/>
      <c r="F15" s="197" t="s">
        <v>50</v>
      </c>
      <c r="G15" s="233">
        <f>VLOOKUP(F15,Lists!$A$45:$B$50,2,FALSE)</f>
        <v>10</v>
      </c>
      <c r="H15" s="197" t="s">
        <v>26</v>
      </c>
      <c r="I15" s="55" t="s">
        <v>40</v>
      </c>
      <c r="J15" s="235">
        <f>VLOOKUP(I15,Lists!$A$35:$B$40,2,FALSE)</f>
        <v>6</v>
      </c>
      <c r="K15" s="236">
        <f>J15*G15</f>
        <v>60</v>
      </c>
      <c r="L15" s="249">
        <f>IF(ISERROR(K15/N15),"n/a",K15/N15)</f>
        <v>1</v>
      </c>
      <c r="M15" s="236">
        <f>IF(B15=Lists!$A$14,Lists!$E$35)+IF(B15=Lists!$A$15,Lists!$E$40)+IF(B15=Lists!$A$16,Lists!$E$40)</f>
        <v>6</v>
      </c>
      <c r="N15" s="236">
        <f>G15*M15</f>
        <v>60</v>
      </c>
      <c r="O15" s="259">
        <f>IF((N15/$N$2)&gt;0.0001,N15/$N$2,"n/a")</f>
        <v>0.25</v>
      </c>
      <c r="P15" s="260">
        <f t="shared" si="6"/>
        <v>3.5000000000000003E-2</v>
      </c>
    </row>
    <row r="16" spans="1:16" s="70" customFormat="1" ht="32.4" customHeight="1" x14ac:dyDescent="0.25">
      <c r="A16" s="195" t="s">
        <v>697</v>
      </c>
      <c r="B16" s="197" t="s">
        <v>9</v>
      </c>
      <c r="C16" s="190" t="s">
        <v>268</v>
      </c>
      <c r="D16" s="240"/>
      <c r="E16" s="248" t="s">
        <v>537</v>
      </c>
      <c r="F16" s="197" t="s">
        <v>18</v>
      </c>
      <c r="G16" s="233">
        <f>VLOOKUP(F16,Lists!$A$45:$B$50,2,FALSE)</f>
        <v>0</v>
      </c>
      <c r="H16" s="197" t="s">
        <v>18</v>
      </c>
      <c r="I16" s="197" t="s">
        <v>18</v>
      </c>
      <c r="J16" s="235">
        <f>VLOOKUP(I16,Lists!$A$35:$B$40,2,FALSE)</f>
        <v>1E-4</v>
      </c>
      <c r="K16" s="236">
        <f t="shared" si="0"/>
        <v>0</v>
      </c>
      <c r="L16" s="237" t="str">
        <f t="shared" si="1"/>
        <v>n/a</v>
      </c>
      <c r="M16" s="236">
        <f>IF(B16=Lists!$A$14,Lists!$E$35)+IF(B16=Lists!$A$15,Lists!$E$40)+IF(B16=Lists!$A$16,Lists!$E$40)</f>
        <v>0</v>
      </c>
      <c r="N16" s="236">
        <f t="shared" si="2"/>
        <v>0</v>
      </c>
      <c r="O16" s="257" t="str">
        <f t="shared" si="3"/>
        <v>n/a</v>
      </c>
      <c r="P16" s="258" t="str">
        <f t="shared" si="6"/>
        <v>n/a</v>
      </c>
    </row>
    <row r="17" spans="1:16" s="70" customFormat="1" ht="13.95" customHeight="1" x14ac:dyDescent="0.25">
      <c r="A17" s="76" t="s">
        <v>553</v>
      </c>
      <c r="B17" s="57"/>
      <c r="C17" s="209" t="s">
        <v>269</v>
      </c>
      <c r="D17" s="209"/>
      <c r="E17" s="209"/>
      <c r="F17" s="209"/>
      <c r="G17" s="209"/>
      <c r="H17" s="209"/>
      <c r="I17" s="209"/>
      <c r="J17" s="209"/>
      <c r="K17" s="209"/>
      <c r="L17" s="209"/>
      <c r="M17" s="209"/>
      <c r="N17" s="209"/>
      <c r="O17" s="209"/>
      <c r="P17" s="209"/>
    </row>
    <row r="18" spans="1:16" s="69" customFormat="1" ht="42.6" customHeight="1" x14ac:dyDescent="0.25">
      <c r="A18" s="195" t="s">
        <v>698</v>
      </c>
      <c r="B18" s="197" t="s">
        <v>9</v>
      </c>
      <c r="C18" s="190" t="s">
        <v>476</v>
      </c>
      <c r="D18" s="240"/>
      <c r="E18" s="248" t="s">
        <v>537</v>
      </c>
      <c r="F18" s="197" t="s">
        <v>18</v>
      </c>
      <c r="G18" s="233">
        <f>VLOOKUP(F18,Lists!$A$45:$B$50,2,FALSE)</f>
        <v>0</v>
      </c>
      <c r="H18" s="197" t="s">
        <v>18</v>
      </c>
      <c r="I18" s="197" t="s">
        <v>18</v>
      </c>
      <c r="J18" s="235">
        <f>VLOOKUP(I18,Lists!$A$35:$B$40,2,FALSE)</f>
        <v>1E-4</v>
      </c>
      <c r="K18" s="236">
        <f t="shared" ref="K18:K20" si="7">J18*G18</f>
        <v>0</v>
      </c>
      <c r="L18" s="237" t="str">
        <f t="shared" ref="L18:L20" si="8">IF(ISERROR(K18/N18),"n/a",K18/N18)</f>
        <v>n/a</v>
      </c>
      <c r="M18" s="236">
        <f>IF(B18=Lists!$A$14,Lists!$E$35)+IF(B18=Lists!$A$15,Lists!$E$40)+IF(B18=Lists!$A$16,Lists!$E$40)</f>
        <v>0</v>
      </c>
      <c r="N18" s="236">
        <f t="shared" ref="N18:N20" si="9">G18*M18</f>
        <v>0</v>
      </c>
      <c r="O18" s="257" t="str">
        <f t="shared" ref="O18:O20" si="10">IF((N18/$N$2)&gt;0.0001,N18/$N$2,"n/a")</f>
        <v>n/a</v>
      </c>
      <c r="P18" s="258" t="str">
        <f t="shared" ref="P18:P20" si="11">IF(ISERROR(O18*0.0001),"n/a",O18*0.14)</f>
        <v>n/a</v>
      </c>
    </row>
    <row r="19" spans="1:16" s="70" customFormat="1" ht="58.2" customHeight="1" x14ac:dyDescent="0.25">
      <c r="A19" s="195" t="s">
        <v>699</v>
      </c>
      <c r="B19" s="197" t="s">
        <v>9</v>
      </c>
      <c r="C19" s="187" t="s">
        <v>515</v>
      </c>
      <c r="D19" s="240"/>
      <c r="E19" s="248" t="s">
        <v>537</v>
      </c>
      <c r="F19" s="197" t="s">
        <v>18</v>
      </c>
      <c r="G19" s="233">
        <f>VLOOKUP(F19,Lists!$A$45:$B$50,2,FALSE)</f>
        <v>0</v>
      </c>
      <c r="H19" s="197" t="s">
        <v>18</v>
      </c>
      <c r="I19" s="197" t="s">
        <v>18</v>
      </c>
      <c r="J19" s="235">
        <f>VLOOKUP(I19,Lists!$A$35:$B$40,2,FALSE)</f>
        <v>1E-4</v>
      </c>
      <c r="K19" s="236">
        <f t="shared" si="7"/>
        <v>0</v>
      </c>
      <c r="L19" s="237" t="str">
        <f t="shared" si="8"/>
        <v>n/a</v>
      </c>
      <c r="M19" s="236">
        <f>IF(B19=Lists!$A$14,Lists!$E$35)+IF(B19=Lists!$A$15,Lists!$E$40)+IF(B19=Lists!$A$16,Lists!$E$40)</f>
        <v>0</v>
      </c>
      <c r="N19" s="236">
        <f t="shared" si="9"/>
        <v>0</v>
      </c>
      <c r="O19" s="257" t="str">
        <f t="shared" si="10"/>
        <v>n/a</v>
      </c>
      <c r="P19" s="258" t="str">
        <f t="shared" si="11"/>
        <v>n/a</v>
      </c>
    </row>
    <row r="20" spans="1:16" s="189" customFormat="1" ht="84" customHeight="1" x14ac:dyDescent="0.25">
      <c r="A20" s="65" t="s">
        <v>700</v>
      </c>
      <c r="B20" s="127" t="s">
        <v>9</v>
      </c>
      <c r="C20" s="124" t="s">
        <v>833</v>
      </c>
      <c r="D20" s="240"/>
      <c r="E20" s="248" t="s">
        <v>537</v>
      </c>
      <c r="F20" s="197" t="s">
        <v>18</v>
      </c>
      <c r="G20" s="233">
        <f>VLOOKUP(F20,Lists!$A$45:$B$50,2,FALSE)</f>
        <v>0</v>
      </c>
      <c r="H20" s="197" t="s">
        <v>18</v>
      </c>
      <c r="I20" s="197" t="s">
        <v>18</v>
      </c>
      <c r="J20" s="235">
        <f>VLOOKUP(I20,Lists!$A$35:$B$40,2,FALSE)</f>
        <v>1E-4</v>
      </c>
      <c r="K20" s="236">
        <f t="shared" si="7"/>
        <v>0</v>
      </c>
      <c r="L20" s="237" t="str">
        <f t="shared" si="8"/>
        <v>n/a</v>
      </c>
      <c r="M20" s="236">
        <f>IF(B20=Lists!$A$14,Lists!$E$35)+IF(B20=Lists!$A$15,Lists!$E$40)+IF(B20=Lists!$A$16,Lists!$E$40)</f>
        <v>0</v>
      </c>
      <c r="N20" s="236">
        <f t="shared" si="9"/>
        <v>0</v>
      </c>
      <c r="O20" s="257" t="str">
        <f t="shared" si="10"/>
        <v>n/a</v>
      </c>
      <c r="P20" s="258" t="str">
        <f t="shared" si="11"/>
        <v>n/a</v>
      </c>
    </row>
    <row r="21" spans="1:16" s="71" customFormat="1" x14ac:dyDescent="0.25">
      <c r="A21" s="76" t="s">
        <v>554</v>
      </c>
      <c r="B21" s="57"/>
      <c r="C21" s="209" t="s">
        <v>270</v>
      </c>
      <c r="D21" s="209"/>
      <c r="E21" s="209"/>
      <c r="F21" s="209"/>
      <c r="G21" s="209"/>
      <c r="H21" s="209"/>
      <c r="I21" s="209"/>
      <c r="J21" s="209"/>
      <c r="K21" s="209"/>
      <c r="L21" s="209"/>
      <c r="M21" s="209"/>
      <c r="N21" s="209"/>
      <c r="O21" s="209"/>
      <c r="P21" s="209"/>
    </row>
    <row r="22" spans="1:16" s="71" customFormat="1" ht="46.2" customHeight="1" x14ac:dyDescent="0.25">
      <c r="A22" s="195" t="s">
        <v>701</v>
      </c>
      <c r="B22" s="197" t="s">
        <v>9</v>
      </c>
      <c r="C22" s="124" t="s">
        <v>823</v>
      </c>
      <c r="D22" s="240"/>
      <c r="E22" s="248" t="s">
        <v>537</v>
      </c>
      <c r="F22" s="197" t="s">
        <v>18</v>
      </c>
      <c r="G22" s="233">
        <f>VLOOKUP(F22,Lists!$A$45:$B$50,2,FALSE)</f>
        <v>0</v>
      </c>
      <c r="H22" s="197" t="s">
        <v>18</v>
      </c>
      <c r="I22" s="197" t="s">
        <v>18</v>
      </c>
      <c r="J22" s="235">
        <f>VLOOKUP(I22,Lists!$A$35:$B$40,2,FALSE)</f>
        <v>1E-4</v>
      </c>
      <c r="K22" s="236">
        <f t="shared" ref="K22:K29" si="12">J22*G22</f>
        <v>0</v>
      </c>
      <c r="L22" s="237" t="str">
        <f t="shared" ref="L22:L29" si="13">IF(ISERROR(K22/N22),"n/a",K22/N22)</f>
        <v>n/a</v>
      </c>
      <c r="M22" s="236">
        <f>IF(B22=Lists!$A$14,Lists!$E$35)+IF(B22=Lists!$A$15,Lists!$E$40)+IF(B22=Lists!$A$16,Lists!$E$40)</f>
        <v>0</v>
      </c>
      <c r="N22" s="236">
        <f t="shared" ref="N22:N29" si="14">G22*M22</f>
        <v>0</v>
      </c>
      <c r="O22" s="257" t="str">
        <f t="shared" ref="O22:O29" si="15">IF((N22/$N$2)&gt;0.0001,N22/$N$2,"n/a")</f>
        <v>n/a</v>
      </c>
      <c r="P22" s="258" t="str">
        <f t="shared" ref="P22:P29" si="16">IF(ISERROR(O22*0.0001),"n/a",O22*0.14)</f>
        <v>n/a</v>
      </c>
    </row>
    <row r="23" spans="1:16" s="71" customFormat="1" ht="56.4" customHeight="1" x14ac:dyDescent="0.25">
      <c r="A23" s="195" t="s">
        <v>702</v>
      </c>
      <c r="B23" s="197" t="s">
        <v>9</v>
      </c>
      <c r="C23" s="120" t="s">
        <v>271</v>
      </c>
      <c r="D23" s="240"/>
      <c r="E23" s="248" t="s">
        <v>537</v>
      </c>
      <c r="F23" s="197" t="s">
        <v>18</v>
      </c>
      <c r="G23" s="233">
        <f>VLOOKUP(F23,Lists!$A$45:$B$50,2,FALSE)</f>
        <v>0</v>
      </c>
      <c r="H23" s="197" t="s">
        <v>18</v>
      </c>
      <c r="I23" s="197" t="s">
        <v>18</v>
      </c>
      <c r="J23" s="235">
        <f>VLOOKUP(I23,Lists!$A$35:$B$40,2,FALSE)</f>
        <v>1E-4</v>
      </c>
      <c r="K23" s="236">
        <f t="shared" si="12"/>
        <v>0</v>
      </c>
      <c r="L23" s="237" t="str">
        <f t="shared" si="13"/>
        <v>n/a</v>
      </c>
      <c r="M23" s="236">
        <f>IF(B23=Lists!$A$14,Lists!$E$35)+IF(B23=Lists!$A$15,Lists!$E$40)+IF(B23=Lists!$A$16,Lists!$E$40)</f>
        <v>0</v>
      </c>
      <c r="N23" s="236">
        <f t="shared" si="14"/>
        <v>0</v>
      </c>
      <c r="O23" s="257" t="str">
        <f t="shared" si="15"/>
        <v>n/a</v>
      </c>
      <c r="P23" s="258" t="str">
        <f t="shared" si="16"/>
        <v>n/a</v>
      </c>
    </row>
    <row r="24" spans="1:16" s="70" customFormat="1" ht="127.8" customHeight="1" x14ac:dyDescent="0.25">
      <c r="A24" s="195" t="s">
        <v>703</v>
      </c>
      <c r="B24" s="197" t="s">
        <v>9</v>
      </c>
      <c r="C24" s="192" t="s">
        <v>517</v>
      </c>
      <c r="D24" s="240"/>
      <c r="E24" s="248" t="s">
        <v>537</v>
      </c>
      <c r="F24" s="197" t="s">
        <v>18</v>
      </c>
      <c r="G24" s="233">
        <f>VLOOKUP(F24,Lists!$A$45:$B$50,2,FALSE)</f>
        <v>0</v>
      </c>
      <c r="H24" s="197" t="s">
        <v>18</v>
      </c>
      <c r="I24" s="197" t="s">
        <v>18</v>
      </c>
      <c r="J24" s="235">
        <f>VLOOKUP(I24,Lists!$A$35:$B$40,2,FALSE)</f>
        <v>1E-4</v>
      </c>
      <c r="K24" s="236">
        <f t="shared" si="12"/>
        <v>0</v>
      </c>
      <c r="L24" s="237" t="str">
        <f t="shared" si="13"/>
        <v>n/a</v>
      </c>
      <c r="M24" s="236">
        <f>IF(B24=Lists!$A$14,Lists!$E$35)+IF(B24=Lists!$A$15,Lists!$E$40)+IF(B24=Lists!$A$16,Lists!$E$40)</f>
        <v>0</v>
      </c>
      <c r="N24" s="236">
        <f t="shared" si="14"/>
        <v>0</v>
      </c>
      <c r="O24" s="257" t="str">
        <f t="shared" si="15"/>
        <v>n/a</v>
      </c>
      <c r="P24" s="258" t="str">
        <f t="shared" si="16"/>
        <v>n/a</v>
      </c>
    </row>
    <row r="25" spans="1:16" s="71" customFormat="1" ht="39.6" x14ac:dyDescent="0.25">
      <c r="A25" s="195" t="s">
        <v>704</v>
      </c>
      <c r="B25" s="195" t="s">
        <v>11</v>
      </c>
      <c r="C25" s="125" t="s">
        <v>266</v>
      </c>
      <c r="D25" s="251"/>
      <c r="E25" s="252"/>
      <c r="F25" s="197" t="s">
        <v>50</v>
      </c>
      <c r="G25" s="233">
        <f>VLOOKUP(F25,Lists!$A$45:$B$50,2,FALSE)</f>
        <v>10</v>
      </c>
      <c r="H25" s="197" t="s">
        <v>26</v>
      </c>
      <c r="I25" s="55" t="s">
        <v>40</v>
      </c>
      <c r="J25" s="235">
        <f>VLOOKUP(I25,Lists!$A$35:$B$40,2,FALSE)</f>
        <v>6</v>
      </c>
      <c r="K25" s="236">
        <f>J25*G25</f>
        <v>60</v>
      </c>
      <c r="L25" s="249">
        <f>IF(ISERROR(K25/N25),"n/a",K25/N25)</f>
        <v>1</v>
      </c>
      <c r="M25" s="236">
        <f>IF(B25=Lists!$A$14,Lists!$E$35)+IF(B25=Lists!$A$15,Lists!$E$40)+IF(B25=Lists!$A$16,Lists!$E$40)</f>
        <v>6</v>
      </c>
      <c r="N25" s="236">
        <f>G25*M25</f>
        <v>60</v>
      </c>
      <c r="O25" s="259">
        <f>IF((N25/$N$2)&gt;0.0001,N25/$N$2,"n/a")</f>
        <v>0.25</v>
      </c>
      <c r="P25" s="260">
        <f t="shared" si="16"/>
        <v>3.5000000000000003E-2</v>
      </c>
    </row>
    <row r="26" spans="1:16" s="70" customFormat="1" ht="56.4" customHeight="1" x14ac:dyDescent="0.25">
      <c r="A26" s="195" t="s">
        <v>705</v>
      </c>
      <c r="B26" s="197" t="s">
        <v>9</v>
      </c>
      <c r="C26" s="120" t="s">
        <v>477</v>
      </c>
      <c r="D26" s="240"/>
      <c r="E26" s="248" t="s">
        <v>537</v>
      </c>
      <c r="F26" s="197" t="s">
        <v>18</v>
      </c>
      <c r="G26" s="233">
        <f>VLOOKUP(F26,Lists!$A$45:$B$50,2,FALSE)</f>
        <v>0</v>
      </c>
      <c r="H26" s="197" t="s">
        <v>18</v>
      </c>
      <c r="I26" s="197" t="s">
        <v>18</v>
      </c>
      <c r="J26" s="235">
        <f>VLOOKUP(I26,Lists!$A$35:$B$40,2,FALSE)</f>
        <v>1E-4</v>
      </c>
      <c r="K26" s="236">
        <f t="shared" si="12"/>
        <v>0</v>
      </c>
      <c r="L26" s="237" t="str">
        <f t="shared" si="13"/>
        <v>n/a</v>
      </c>
      <c r="M26" s="236">
        <f>IF(B26=Lists!$A$14,Lists!$E$35)+IF(B26=Lists!$A$15,Lists!$E$40)+IF(B26=Lists!$A$16,Lists!$E$40)</f>
        <v>0</v>
      </c>
      <c r="N26" s="236">
        <f t="shared" si="14"/>
        <v>0</v>
      </c>
      <c r="O26" s="257" t="str">
        <f t="shared" si="15"/>
        <v>n/a</v>
      </c>
      <c r="P26" s="258" t="str">
        <f t="shared" si="16"/>
        <v>n/a</v>
      </c>
    </row>
    <row r="27" spans="1:16" s="71" customFormat="1" ht="39.6" x14ac:dyDescent="0.25">
      <c r="A27" s="195" t="s">
        <v>706</v>
      </c>
      <c r="B27" s="195" t="s">
        <v>11</v>
      </c>
      <c r="C27" s="191" t="s">
        <v>266</v>
      </c>
      <c r="D27" s="251"/>
      <c r="E27" s="252"/>
      <c r="F27" s="197" t="s">
        <v>50</v>
      </c>
      <c r="G27" s="233">
        <f>VLOOKUP(F27,Lists!$A$45:$B$50,2,FALSE)</f>
        <v>10</v>
      </c>
      <c r="H27" s="197" t="s">
        <v>26</v>
      </c>
      <c r="I27" s="55" t="s">
        <v>40</v>
      </c>
      <c r="J27" s="235">
        <f>VLOOKUP(I27,Lists!$A$35:$B$40,2,FALSE)</f>
        <v>6</v>
      </c>
      <c r="K27" s="236">
        <f>J27*G27</f>
        <v>60</v>
      </c>
      <c r="L27" s="249">
        <f>IF(ISERROR(K27/N27),"n/a",K27/N27)</f>
        <v>1</v>
      </c>
      <c r="M27" s="236">
        <f>IF(B27=Lists!$A$14,Lists!$E$35)+IF(B27=Lists!$A$15,Lists!$E$40)+IF(B27=Lists!$A$16,Lists!$E$40)</f>
        <v>6</v>
      </c>
      <c r="N27" s="236">
        <f>G27*M27</f>
        <v>60</v>
      </c>
      <c r="O27" s="259">
        <f>IF((N27/$N$2)&gt;0.0001,N27/$N$2,"n/a")</f>
        <v>0.25</v>
      </c>
      <c r="P27" s="260">
        <f t="shared" si="16"/>
        <v>3.5000000000000003E-2</v>
      </c>
    </row>
    <row r="28" spans="1:16" s="71" customFormat="1" ht="34.200000000000003" customHeight="1" x14ac:dyDescent="0.25">
      <c r="A28" s="195" t="s">
        <v>707</v>
      </c>
      <c r="B28" s="197" t="s">
        <v>9</v>
      </c>
      <c r="C28" s="190" t="s">
        <v>272</v>
      </c>
      <c r="D28" s="240"/>
      <c r="E28" s="248" t="s">
        <v>537</v>
      </c>
      <c r="F28" s="197" t="s">
        <v>18</v>
      </c>
      <c r="G28" s="233">
        <f>VLOOKUP(F28,Lists!$A$45:$B$50,2,FALSE)</f>
        <v>0</v>
      </c>
      <c r="H28" s="197" t="s">
        <v>18</v>
      </c>
      <c r="I28" s="197" t="s">
        <v>18</v>
      </c>
      <c r="J28" s="235">
        <f>VLOOKUP(I28,Lists!$A$35:$B$40,2,FALSE)</f>
        <v>1E-4</v>
      </c>
      <c r="K28" s="236">
        <f t="shared" si="12"/>
        <v>0</v>
      </c>
      <c r="L28" s="237" t="str">
        <f t="shared" si="13"/>
        <v>n/a</v>
      </c>
      <c r="M28" s="236">
        <f>IF(B28=Lists!$A$14,Lists!$E$35)+IF(B28=Lists!$A$15,Lists!$E$40)+IF(B28=Lists!$A$16,Lists!$E$40)</f>
        <v>0</v>
      </c>
      <c r="N28" s="236">
        <f t="shared" si="14"/>
        <v>0</v>
      </c>
      <c r="O28" s="257" t="str">
        <f t="shared" si="15"/>
        <v>n/a</v>
      </c>
      <c r="P28" s="258" t="str">
        <f t="shared" si="16"/>
        <v>n/a</v>
      </c>
    </row>
    <row r="29" spans="1:16" s="71" customFormat="1" ht="31.2" customHeight="1" x14ac:dyDescent="0.25">
      <c r="A29" s="195" t="s">
        <v>708</v>
      </c>
      <c r="B29" s="55" t="s">
        <v>9</v>
      </c>
      <c r="C29" s="192" t="s">
        <v>273</v>
      </c>
      <c r="D29" s="240"/>
      <c r="E29" s="248" t="s">
        <v>537</v>
      </c>
      <c r="F29" s="197" t="s">
        <v>18</v>
      </c>
      <c r="G29" s="233">
        <f>VLOOKUP(F29,Lists!$A$45:$B$50,2,FALSE)</f>
        <v>0</v>
      </c>
      <c r="H29" s="197" t="s">
        <v>18</v>
      </c>
      <c r="I29" s="197" t="s">
        <v>18</v>
      </c>
      <c r="J29" s="235">
        <f>VLOOKUP(I29,Lists!$A$35:$B$40,2,FALSE)</f>
        <v>1E-4</v>
      </c>
      <c r="K29" s="236">
        <f t="shared" si="12"/>
        <v>0</v>
      </c>
      <c r="L29" s="237" t="str">
        <f t="shared" si="13"/>
        <v>n/a</v>
      </c>
      <c r="M29" s="236">
        <f>IF(B29=Lists!$A$14,Lists!$E$35)+IF(B29=Lists!$A$15,Lists!$E$40)+IF(B29=Lists!$A$16,Lists!$E$40)</f>
        <v>0</v>
      </c>
      <c r="N29" s="236">
        <f t="shared" si="14"/>
        <v>0</v>
      </c>
      <c r="O29" s="257" t="str">
        <f t="shared" si="15"/>
        <v>n/a</v>
      </c>
      <c r="P29" s="258" t="str">
        <f t="shared" si="16"/>
        <v>n/a</v>
      </c>
    </row>
    <row r="30" spans="1:16" s="71" customFormat="1" x14ac:dyDescent="0.25">
      <c r="A30" s="61"/>
      <c r="B30" s="68"/>
    </row>
    <row r="55" ht="63.6" customHeight="1" x14ac:dyDescent="0.25"/>
    <row r="80" ht="94.2" customHeight="1" x14ac:dyDescent="0.25"/>
  </sheetData>
  <sheetProtection algorithmName="SHA-512" hashValue="3lkEI/7nzN+Jv4vbeGWnqjk5SSMKReMSWOLJfJZF7k7SbkSAx0RGtT2xPvOJnISwFKsxDzouAfw+NV/mSDUwKg==" saltValue="WDjZH5dv0WqwJOebvXDzCw==" spinCount="100000" sheet="1" formatCells="0" formatColumns="0" formatRows="0" autoFilter="0"/>
  <autoFilter ref="A5:P29" xr:uid="{6ED42DD9-E5A1-4A45-BBB5-BCF42B85AE2F}"/>
  <dataValidations count="5">
    <dataValidation type="list" allowBlank="1" showInputMessage="1" showErrorMessage="1" sqref="B1:B1048576 C6:C29" xr:uid="{00000000-0002-0000-0700-000000000000}">
      <formula1>Spec_Compl_Adj</formula1>
    </dataValidation>
    <dataValidation type="list" allowBlank="1" showInputMessage="1" showErrorMessage="1" sqref="H7 H15 H25 H27" xr:uid="{00000000-0002-0000-0700-000001000000}">
      <formula1>Adj_Evidence</formula1>
    </dataValidation>
    <dataValidation type="list" allowBlank="1" showInputMessage="1" showErrorMessage="1" sqref="F7 F15 F25 F27" xr:uid="{00000000-0002-0000-0700-000002000000}">
      <formula1>Adj_Weight</formula1>
    </dataValidation>
    <dataValidation type="list" allowBlank="1" showInputMessage="1" showErrorMessage="1" sqref="D28:D29 D16 D26 D18:D20 D22:D24 D9:D12 D14" xr:uid="{00000000-0002-0000-0700-000003000000}">
      <formula1>"Yes,No"</formula1>
    </dataValidation>
    <dataValidation type="list" allowBlank="1" showInputMessage="1" showErrorMessage="1" sqref="I15 I25 I27" xr:uid="{00000000-0002-0000-0700-000004000000}">
      <formula1>Adj_Service</formula1>
    </dataValidation>
  </dataValidations>
  <printOptions headings="1"/>
  <pageMargins left="0.70866141732283472" right="0.70866141732283472" top="0.74803149606299213" bottom="0.74803149606299213" header="0.31496062992125984" footer="0.31496062992125984"/>
  <pageSetup paperSize="9" scale="96" fitToHeight="0" orientation="landscape" r:id="rId1"/>
  <headerFooter>
    <oddHeader>&amp;A&amp;RPage &amp;P</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P80"/>
  <sheetViews>
    <sheetView zoomScaleNormal="100" workbookViewId="0">
      <pane ySplit="5" topLeftCell="A6" activePane="bottomLeft" state="frozen"/>
      <selection activeCell="C80" sqref="C80"/>
      <selection pane="bottomLeft" activeCell="A2" sqref="A2"/>
    </sheetView>
  </sheetViews>
  <sheetFormatPr defaultColWidth="8.90625" defaultRowHeight="13.2" x14ac:dyDescent="0.25"/>
  <cols>
    <col min="1" max="1" width="8.36328125" style="88" customWidth="1"/>
    <col min="2" max="2" width="11.453125" style="88" customWidth="1"/>
    <col min="3" max="3" width="74" style="88" customWidth="1"/>
    <col min="4" max="4" width="16.81640625" style="88" customWidth="1"/>
    <col min="5" max="5" width="26.6328125" style="88" customWidth="1"/>
    <col min="6" max="6" width="10.36328125" style="88" customWidth="1"/>
    <col min="7" max="7" width="13.6328125" style="88" hidden="1" customWidth="1"/>
    <col min="8" max="8" width="8.90625" style="88"/>
    <col min="9" max="9" width="10.6328125" style="88" hidden="1" customWidth="1"/>
    <col min="10" max="10" width="11" style="88" hidden="1" customWidth="1"/>
    <col min="11" max="11" width="10.81640625" style="88" hidden="1" customWidth="1"/>
    <col min="12" max="13" width="10.54296875" style="88" hidden="1" customWidth="1"/>
    <col min="14" max="14" width="0" style="88" hidden="1" customWidth="1"/>
    <col min="15" max="15" width="10.1796875" style="88" bestFit="1" customWidth="1"/>
    <col min="16" max="16" width="10.54296875" style="88" bestFit="1" customWidth="1"/>
    <col min="17" max="16384" width="8.90625" style="88"/>
  </cols>
  <sheetData>
    <row r="1" spans="1:16" ht="14.4" customHeight="1" x14ac:dyDescent="0.25">
      <c r="A1" s="262" t="s">
        <v>549</v>
      </c>
      <c r="B1" s="113"/>
      <c r="C1" s="113"/>
      <c r="D1" s="113"/>
      <c r="E1" s="113"/>
      <c r="F1" s="113"/>
      <c r="G1" s="113"/>
      <c r="H1" s="113"/>
      <c r="I1" s="113"/>
      <c r="J1" s="113"/>
      <c r="K1" s="113"/>
      <c r="L1" s="113"/>
      <c r="M1" s="113"/>
      <c r="N1" s="113"/>
      <c r="O1" s="113"/>
      <c r="P1" s="113"/>
    </row>
    <row r="2" spans="1:16" s="113" customFormat="1" ht="19.5" customHeight="1" x14ac:dyDescent="0.25">
      <c r="B2" s="128">
        <f>COUNTIF(B5:B96,"Compliance Yes/No")+COUNTIF(B5:B96,"Specification")</f>
        <v>8</v>
      </c>
      <c r="F2" s="226" t="s">
        <v>548</v>
      </c>
      <c r="G2" s="227"/>
      <c r="H2" s="227"/>
      <c r="I2" s="228"/>
      <c r="J2" s="223"/>
      <c r="K2" s="224">
        <f>SUM(K7:K19)</f>
        <v>180</v>
      </c>
      <c r="L2" s="229">
        <f>K2/N2</f>
        <v>0.75</v>
      </c>
      <c r="M2" s="224"/>
      <c r="N2" s="224">
        <f>SUM(N7:N19)</f>
        <v>240</v>
      </c>
      <c r="O2" s="230">
        <f>SUM(O7:O19)</f>
        <v>1</v>
      </c>
      <c r="P2" s="230">
        <f>SUM(P7:P19)</f>
        <v>0.05</v>
      </c>
    </row>
    <row r="3" spans="1:16" ht="15.6" x14ac:dyDescent="0.25">
      <c r="A3" s="112" t="s">
        <v>818</v>
      </c>
      <c r="B3" s="86"/>
      <c r="C3" s="86"/>
      <c r="D3" s="86"/>
      <c r="E3" s="86"/>
      <c r="F3" s="86"/>
      <c r="G3" s="86"/>
      <c r="H3" s="86"/>
      <c r="I3" s="86"/>
      <c r="J3" s="86"/>
      <c r="K3" s="86"/>
      <c r="L3" s="86"/>
      <c r="M3" s="86"/>
      <c r="N3" s="86"/>
      <c r="O3" s="86"/>
      <c r="P3" s="86"/>
    </row>
    <row r="4" spans="1:16" s="59" customFormat="1" ht="17.25" customHeight="1" x14ac:dyDescent="0.25">
      <c r="A4" s="112" t="s">
        <v>564</v>
      </c>
      <c r="B4" s="87"/>
      <c r="C4" s="87"/>
      <c r="D4" s="87"/>
      <c r="E4" s="265" t="str">
        <f>Introduction!B8</f>
        <v>Insert supplier name here</v>
      </c>
      <c r="F4" s="87"/>
      <c r="G4" s="87"/>
      <c r="H4" s="87"/>
      <c r="I4" s="87"/>
      <c r="J4" s="87"/>
      <c r="K4" s="87"/>
      <c r="L4" s="87"/>
      <c r="M4" s="87"/>
      <c r="N4" s="87"/>
      <c r="O4" s="87"/>
      <c r="P4" s="87"/>
    </row>
    <row r="5" spans="1:16" s="53" customFormat="1" ht="79.8" thickBot="1" x14ac:dyDescent="0.3">
      <c r="A5" s="105" t="s">
        <v>165</v>
      </c>
      <c r="B5" s="104" t="s">
        <v>166</v>
      </c>
      <c r="C5" s="199" t="s">
        <v>565</v>
      </c>
      <c r="D5" s="199" t="s">
        <v>523</v>
      </c>
      <c r="E5" s="221" t="s">
        <v>524</v>
      </c>
      <c r="F5" s="195" t="s">
        <v>525</v>
      </c>
      <c r="G5" s="222" t="s">
        <v>526</v>
      </c>
      <c r="H5" s="195" t="s">
        <v>527</v>
      </c>
      <c r="I5" s="195" t="s">
        <v>528</v>
      </c>
      <c r="J5" s="223" t="s">
        <v>529</v>
      </c>
      <c r="K5" s="224" t="s">
        <v>530</v>
      </c>
      <c r="L5" s="225" t="s">
        <v>531</v>
      </c>
      <c r="M5" s="224" t="s">
        <v>532</v>
      </c>
      <c r="N5" s="224" t="s">
        <v>533</v>
      </c>
      <c r="O5" s="195" t="s">
        <v>534</v>
      </c>
      <c r="P5" s="195" t="s">
        <v>535</v>
      </c>
    </row>
    <row r="6" spans="1:16" s="59" customFormat="1" ht="13.8" thickTop="1" x14ac:dyDescent="0.25">
      <c r="A6" s="76"/>
      <c r="B6" s="57"/>
      <c r="C6" s="209" t="s">
        <v>364</v>
      </c>
      <c r="D6" s="209"/>
      <c r="E6" s="209"/>
      <c r="F6" s="209"/>
      <c r="G6" s="209"/>
      <c r="H6" s="209"/>
      <c r="I6" s="209"/>
      <c r="J6" s="209"/>
      <c r="K6" s="209"/>
      <c r="L6" s="209"/>
      <c r="M6" s="209"/>
      <c r="N6" s="209"/>
      <c r="O6" s="209"/>
      <c r="P6" s="209"/>
    </row>
    <row r="7" spans="1:16" s="56" customFormat="1" ht="58.2" customHeight="1" x14ac:dyDescent="0.25">
      <c r="A7" s="195" t="s">
        <v>367</v>
      </c>
      <c r="B7" s="197" t="s">
        <v>10</v>
      </c>
      <c r="C7" s="208" t="s">
        <v>453</v>
      </c>
      <c r="D7" s="269">
        <f>ROUND(COUNTIF(D9:D19,"Yes")/(B2-1),2)</f>
        <v>0</v>
      </c>
      <c r="E7" s="247"/>
      <c r="F7" s="197" t="s">
        <v>50</v>
      </c>
      <c r="G7" s="233">
        <f>VLOOKUP(F7,Lists!$A$45:$B$50,2,FALSE)</f>
        <v>10</v>
      </c>
      <c r="H7" s="234" t="s">
        <v>23</v>
      </c>
      <c r="I7" s="55" t="s">
        <v>536</v>
      </c>
      <c r="J7" s="235">
        <f>IF(D7&gt;=0.97,6,IF(D7&gt;=0.9,4,IF(D7&gt;=0.8,2,IF(D7&gt;=0.7,1,0))))</f>
        <v>0</v>
      </c>
      <c r="K7" s="236">
        <f>J7*G7</f>
        <v>0</v>
      </c>
      <c r="L7" s="237">
        <f>IF(ISERROR(K7/N7),"n/a",K7/N7)</f>
        <v>0</v>
      </c>
      <c r="M7" s="236">
        <f>IF(B7=Lists!$A$14,Lists!$E$35)+IF(B7=Lists!$A$15,Lists!$E$40)+IF(B7=Lists!$A$16,Lists!$E$40)</f>
        <v>6</v>
      </c>
      <c r="N7" s="236">
        <f>G7*M7</f>
        <v>60</v>
      </c>
      <c r="O7" s="238">
        <f>IF((N7/$N$2)&gt;0.0001,N7/$N$2,"n/a")</f>
        <v>0.25</v>
      </c>
      <c r="P7" s="239">
        <f>IF(ISERROR(O7*0.0001),"n/a",O7*0.05)</f>
        <v>1.2500000000000001E-2</v>
      </c>
    </row>
    <row r="8" spans="1:16" s="69" customFormat="1" x14ac:dyDescent="0.25">
      <c r="A8" s="76" t="s">
        <v>758</v>
      </c>
      <c r="B8" s="57"/>
      <c r="C8" s="209" t="s">
        <v>279</v>
      </c>
      <c r="D8" s="209"/>
      <c r="E8" s="209"/>
      <c r="F8" s="209"/>
      <c r="G8" s="209"/>
      <c r="H8" s="209"/>
      <c r="I8" s="209"/>
      <c r="J8" s="209"/>
      <c r="K8" s="209"/>
      <c r="L8" s="209"/>
      <c r="M8" s="209"/>
      <c r="N8" s="209"/>
      <c r="O8" s="209"/>
      <c r="P8" s="209"/>
    </row>
    <row r="9" spans="1:16" s="74" customFormat="1" ht="181.2" customHeight="1" x14ac:dyDescent="0.25">
      <c r="A9" s="195" t="s">
        <v>759</v>
      </c>
      <c r="B9" s="197" t="s">
        <v>9</v>
      </c>
      <c r="C9" s="210" t="s">
        <v>478</v>
      </c>
      <c r="D9" s="240"/>
      <c r="E9" s="248" t="s">
        <v>537</v>
      </c>
      <c r="F9" s="197" t="s">
        <v>18</v>
      </c>
      <c r="G9" s="233">
        <f>VLOOKUP(F9,Lists!$A$45:$B$50,2,FALSE)</f>
        <v>0</v>
      </c>
      <c r="H9" s="197" t="s">
        <v>18</v>
      </c>
      <c r="I9" s="55" t="s">
        <v>18</v>
      </c>
      <c r="J9" s="235">
        <f>VLOOKUP(I9,Lists!$A$35:$B$40,2,FALSE)</f>
        <v>1E-4</v>
      </c>
      <c r="K9" s="236">
        <f>J9*G9</f>
        <v>0</v>
      </c>
      <c r="L9" s="237" t="str">
        <f>IF(ISERROR(K9/N9),"n/a",K9/N9)</f>
        <v>n/a</v>
      </c>
      <c r="M9" s="236">
        <f>IF(B9=Lists!$A$14,Lists!$E$35)+IF(B9=Lists!$A$15,Lists!$E$40)+IF(B9=Lists!$A$16,Lists!$E$40)</f>
        <v>0</v>
      </c>
      <c r="N9" s="236">
        <f>G9*M9</f>
        <v>0</v>
      </c>
      <c r="O9" s="249" t="str">
        <f>IF((N9/$N$2)&gt;0.0001,N9/$N$2,"n/a")</f>
        <v>n/a</v>
      </c>
      <c r="P9" s="250" t="str">
        <f>IF(ISERROR(O9*0.0001),"n/a",O9*0.05)</f>
        <v>n/a</v>
      </c>
    </row>
    <row r="10" spans="1:16" s="70" customFormat="1" ht="43.2" customHeight="1" x14ac:dyDescent="0.25">
      <c r="A10" s="195" t="s">
        <v>760</v>
      </c>
      <c r="B10" s="195" t="s">
        <v>11</v>
      </c>
      <c r="C10" s="199" t="s">
        <v>280</v>
      </c>
      <c r="D10" s="251"/>
      <c r="E10" s="252"/>
      <c r="F10" s="197" t="s">
        <v>50</v>
      </c>
      <c r="G10" s="233">
        <f>VLOOKUP(F10,Lists!$A$45:$B$50,2,FALSE)</f>
        <v>10</v>
      </c>
      <c r="H10" s="197" t="s">
        <v>26</v>
      </c>
      <c r="I10" s="55" t="s">
        <v>40</v>
      </c>
      <c r="J10" s="235">
        <f>VLOOKUP(I10,Lists!$A$35:$B$40,2,FALSE)</f>
        <v>6</v>
      </c>
      <c r="K10" s="236">
        <f>J10*G10</f>
        <v>60</v>
      </c>
      <c r="L10" s="237">
        <f>IF(ISERROR(K10/N10),"n/a",K10/N10)</f>
        <v>1</v>
      </c>
      <c r="M10" s="236">
        <f>IF(B10=Lists!$A$14,Lists!$E$35)+IF(B10=Lists!$A$15,Lists!$E$40)+IF(B10=Lists!$A$16,Lists!$E$40)</f>
        <v>6</v>
      </c>
      <c r="N10" s="236">
        <f>G10*M10</f>
        <v>60</v>
      </c>
      <c r="O10" s="244">
        <f t="shared" ref="O10:O16" si="0">IF((N10/$N$2)&gt;0.0001,N10/$N$2,"n/a")</f>
        <v>0.25</v>
      </c>
      <c r="P10" s="245">
        <f t="shared" ref="P10:P16" si="1">IF(ISERROR(O10*0.0001),"n/a",O10*0.05)</f>
        <v>1.2500000000000001E-2</v>
      </c>
    </row>
    <row r="11" spans="1:16" s="70" customFormat="1" x14ac:dyDescent="0.25">
      <c r="A11" s="195" t="s">
        <v>761</v>
      </c>
      <c r="B11" s="197" t="s">
        <v>9</v>
      </c>
      <c r="C11" s="202" t="s">
        <v>336</v>
      </c>
      <c r="D11" s="240"/>
      <c r="E11" s="248" t="s">
        <v>537</v>
      </c>
      <c r="F11" s="197" t="s">
        <v>18</v>
      </c>
      <c r="G11" s="233">
        <f>VLOOKUP(F11,Lists!$A$45:$B$50,2,FALSE)</f>
        <v>0</v>
      </c>
      <c r="H11" s="197" t="s">
        <v>18</v>
      </c>
      <c r="I11" s="55" t="s">
        <v>18</v>
      </c>
      <c r="J11" s="235">
        <f>VLOOKUP(I11,Lists!$A$35:$B$40,2,FALSE)</f>
        <v>1E-4</v>
      </c>
      <c r="K11" s="236">
        <f t="shared" ref="K11:K15" si="2">J11*G11</f>
        <v>0</v>
      </c>
      <c r="L11" s="237" t="str">
        <f t="shared" ref="L11:L15" si="3">IF(ISERROR(K11/N11),"n/a",K11/N11)</f>
        <v>n/a</v>
      </c>
      <c r="M11" s="236">
        <f>IF(B11=Lists!$A$14,Lists!$E$35)+IF(B11=Lists!$A$15,Lists!$E$40)+IF(B11=Lists!$A$16,Lists!$E$40)</f>
        <v>0</v>
      </c>
      <c r="N11" s="236">
        <f t="shared" ref="N11:N15" si="4">G11*M11</f>
        <v>0</v>
      </c>
      <c r="O11" s="249" t="str">
        <f t="shared" si="0"/>
        <v>n/a</v>
      </c>
      <c r="P11" s="250" t="str">
        <f t="shared" si="1"/>
        <v>n/a</v>
      </c>
    </row>
    <row r="12" spans="1:16" s="70" customFormat="1" ht="44.4" customHeight="1" x14ac:dyDescent="0.25">
      <c r="A12" s="195" t="s">
        <v>762</v>
      </c>
      <c r="B12" s="197" t="s">
        <v>9</v>
      </c>
      <c r="C12" s="200" t="s">
        <v>281</v>
      </c>
      <c r="D12" s="240"/>
      <c r="E12" s="248" t="s">
        <v>537</v>
      </c>
      <c r="F12" s="197" t="s">
        <v>18</v>
      </c>
      <c r="G12" s="233">
        <f>VLOOKUP(F12,Lists!$A$45:$B$50,2,FALSE)</f>
        <v>0</v>
      </c>
      <c r="H12" s="197" t="s">
        <v>18</v>
      </c>
      <c r="I12" s="55" t="s">
        <v>18</v>
      </c>
      <c r="J12" s="235">
        <f>VLOOKUP(I12,Lists!$A$35:$B$40,2,FALSE)</f>
        <v>1E-4</v>
      </c>
      <c r="K12" s="236">
        <f t="shared" si="2"/>
        <v>0</v>
      </c>
      <c r="L12" s="237" t="str">
        <f t="shared" si="3"/>
        <v>n/a</v>
      </c>
      <c r="M12" s="236">
        <f>IF(B12=Lists!$A$14,Lists!$E$35)+IF(B12=Lists!$A$15,Lists!$E$40)+IF(B12=Lists!$A$16,Lists!$E$40)</f>
        <v>0</v>
      </c>
      <c r="N12" s="236">
        <f t="shared" si="4"/>
        <v>0</v>
      </c>
      <c r="O12" s="249" t="str">
        <f t="shared" si="0"/>
        <v>n/a</v>
      </c>
      <c r="P12" s="250" t="str">
        <f t="shared" si="1"/>
        <v>n/a</v>
      </c>
    </row>
    <row r="13" spans="1:16" s="70" customFormat="1" ht="46.2" customHeight="1" x14ac:dyDescent="0.25">
      <c r="A13" s="195" t="s">
        <v>763</v>
      </c>
      <c r="B13" s="197" t="s">
        <v>9</v>
      </c>
      <c r="C13" s="200" t="s">
        <v>282</v>
      </c>
      <c r="D13" s="240"/>
      <c r="E13" s="248" t="s">
        <v>537</v>
      </c>
      <c r="F13" s="197" t="s">
        <v>18</v>
      </c>
      <c r="G13" s="233">
        <f>VLOOKUP(F13,Lists!$A$45:$B$50,2,FALSE)</f>
        <v>0</v>
      </c>
      <c r="H13" s="197" t="s">
        <v>18</v>
      </c>
      <c r="I13" s="55" t="s">
        <v>18</v>
      </c>
      <c r="J13" s="235">
        <f>VLOOKUP(I13,Lists!$A$35:$B$40,2,FALSE)</f>
        <v>1E-4</v>
      </c>
      <c r="K13" s="236">
        <f t="shared" si="2"/>
        <v>0</v>
      </c>
      <c r="L13" s="237" t="str">
        <f t="shared" si="3"/>
        <v>n/a</v>
      </c>
      <c r="M13" s="236">
        <f>IF(B13=Lists!$A$14,Lists!$E$35)+IF(B13=Lists!$A$15,Lists!$E$40)+IF(B13=Lists!$A$16,Lists!$E$40)</f>
        <v>0</v>
      </c>
      <c r="N13" s="236">
        <f t="shared" si="4"/>
        <v>0</v>
      </c>
      <c r="O13" s="249" t="str">
        <f t="shared" si="0"/>
        <v>n/a</v>
      </c>
      <c r="P13" s="250" t="str">
        <f t="shared" si="1"/>
        <v>n/a</v>
      </c>
    </row>
    <row r="14" spans="1:16" s="70" customFormat="1" ht="39.6" x14ac:dyDescent="0.25">
      <c r="A14" s="195" t="s">
        <v>764</v>
      </c>
      <c r="B14" s="197" t="s">
        <v>9</v>
      </c>
      <c r="C14" s="202" t="s">
        <v>387</v>
      </c>
      <c r="D14" s="240"/>
      <c r="E14" s="248" t="s">
        <v>537</v>
      </c>
      <c r="F14" s="197" t="s">
        <v>18</v>
      </c>
      <c r="G14" s="233">
        <f>VLOOKUP(F14,Lists!$A$45:$B$50,2,FALSE)</f>
        <v>0</v>
      </c>
      <c r="H14" s="197" t="s">
        <v>18</v>
      </c>
      <c r="I14" s="55" t="s">
        <v>18</v>
      </c>
      <c r="J14" s="235">
        <f>VLOOKUP(I14,Lists!$A$35:$B$40,2,FALSE)</f>
        <v>1E-4</v>
      </c>
      <c r="K14" s="236">
        <f t="shared" si="2"/>
        <v>0</v>
      </c>
      <c r="L14" s="237" t="str">
        <f t="shared" si="3"/>
        <v>n/a</v>
      </c>
      <c r="M14" s="236">
        <f>IF(B14=Lists!$A$14,Lists!$E$35)+IF(B14=Lists!$A$15,Lists!$E$40)+IF(B14=Lists!$A$16,Lists!$E$40)</f>
        <v>0</v>
      </c>
      <c r="N14" s="236">
        <f t="shared" si="4"/>
        <v>0</v>
      </c>
      <c r="O14" s="249" t="str">
        <f t="shared" si="0"/>
        <v>n/a</v>
      </c>
      <c r="P14" s="250" t="str">
        <f t="shared" si="1"/>
        <v>n/a</v>
      </c>
    </row>
    <row r="15" spans="1:16" s="70" customFormat="1" ht="85.8" customHeight="1" x14ac:dyDescent="0.25">
      <c r="A15" s="195" t="s">
        <v>765</v>
      </c>
      <c r="B15" s="197" t="s">
        <v>9</v>
      </c>
      <c r="C15" s="202" t="s">
        <v>337</v>
      </c>
      <c r="D15" s="240"/>
      <c r="E15" s="248" t="s">
        <v>537</v>
      </c>
      <c r="F15" s="197" t="s">
        <v>18</v>
      </c>
      <c r="G15" s="233">
        <f>VLOOKUP(F15,Lists!$A$45:$B$50,2,FALSE)</f>
        <v>0</v>
      </c>
      <c r="H15" s="197" t="s">
        <v>18</v>
      </c>
      <c r="I15" s="55" t="s">
        <v>18</v>
      </c>
      <c r="J15" s="235">
        <f>VLOOKUP(I15,Lists!$A$35:$B$40,2,FALSE)</f>
        <v>1E-4</v>
      </c>
      <c r="K15" s="236">
        <f t="shared" si="2"/>
        <v>0</v>
      </c>
      <c r="L15" s="237" t="str">
        <f t="shared" si="3"/>
        <v>n/a</v>
      </c>
      <c r="M15" s="236">
        <f>IF(B15=Lists!$A$14,Lists!$E$35)+IF(B15=Lists!$A$15,Lists!$E$40)+IF(B15=Lists!$A$16,Lists!$E$40)</f>
        <v>0</v>
      </c>
      <c r="N15" s="236">
        <f t="shared" si="4"/>
        <v>0</v>
      </c>
      <c r="O15" s="249" t="str">
        <f t="shared" si="0"/>
        <v>n/a</v>
      </c>
      <c r="P15" s="250" t="str">
        <f t="shared" si="1"/>
        <v>n/a</v>
      </c>
    </row>
    <row r="16" spans="1:16" s="70" customFormat="1" ht="41.4" customHeight="1" x14ac:dyDescent="0.25">
      <c r="A16" s="195" t="s">
        <v>766</v>
      </c>
      <c r="B16" s="195" t="s">
        <v>11</v>
      </c>
      <c r="C16" s="122" t="s">
        <v>278</v>
      </c>
      <c r="D16" s="251"/>
      <c r="E16" s="252"/>
      <c r="F16" s="197" t="s">
        <v>50</v>
      </c>
      <c r="G16" s="233">
        <f>VLOOKUP(F16,Lists!$A$45:$B$50,2,FALSE)</f>
        <v>10</v>
      </c>
      <c r="H16" s="197" t="s">
        <v>26</v>
      </c>
      <c r="I16" s="55" t="s">
        <v>40</v>
      </c>
      <c r="J16" s="235">
        <f>VLOOKUP(I16,Lists!$A$35:$B$40,2,FALSE)</f>
        <v>6</v>
      </c>
      <c r="K16" s="236">
        <f>J16*G16</f>
        <v>60</v>
      </c>
      <c r="L16" s="237">
        <f>IF(ISERROR(K16/N16),"n/a",K16/N16)</f>
        <v>1</v>
      </c>
      <c r="M16" s="236">
        <f>IF(B16=Lists!$A$14,Lists!$E$35)+IF(B16=Lists!$A$15,Lists!$E$40)+IF(B16=Lists!$A$16,Lists!$E$40)</f>
        <v>6</v>
      </c>
      <c r="N16" s="236">
        <f>G16*M16</f>
        <v>60</v>
      </c>
      <c r="O16" s="244">
        <f t="shared" si="0"/>
        <v>0.25</v>
      </c>
      <c r="P16" s="245">
        <f t="shared" si="1"/>
        <v>1.2500000000000001E-2</v>
      </c>
    </row>
    <row r="17" spans="1:16" s="69" customFormat="1" ht="26.4" x14ac:dyDescent="0.25">
      <c r="A17" s="76" t="s">
        <v>767</v>
      </c>
      <c r="B17" s="57"/>
      <c r="C17" s="209" t="s">
        <v>283</v>
      </c>
      <c r="D17" s="209"/>
      <c r="E17" s="209"/>
      <c r="F17" s="209"/>
      <c r="G17" s="209"/>
      <c r="H17" s="209"/>
      <c r="I17" s="209"/>
      <c r="J17" s="209"/>
      <c r="K17" s="209"/>
      <c r="L17" s="209"/>
      <c r="M17" s="209"/>
      <c r="N17" s="209"/>
      <c r="O17" s="209"/>
      <c r="P17" s="209"/>
    </row>
    <row r="18" spans="1:16" s="70" customFormat="1" ht="90.75" customHeight="1" x14ac:dyDescent="0.25">
      <c r="A18" s="195" t="s">
        <v>768</v>
      </c>
      <c r="B18" s="197" t="s">
        <v>9</v>
      </c>
      <c r="C18" s="210" t="s">
        <v>284</v>
      </c>
      <c r="D18" s="240"/>
      <c r="E18" s="248" t="s">
        <v>537</v>
      </c>
      <c r="F18" s="197" t="s">
        <v>18</v>
      </c>
      <c r="G18" s="233">
        <f>VLOOKUP(F18,Lists!$A$45:$B$50,2,FALSE)</f>
        <v>0</v>
      </c>
      <c r="H18" s="197" t="s">
        <v>18</v>
      </c>
      <c r="I18" s="55" t="s">
        <v>18</v>
      </c>
      <c r="J18" s="235">
        <f>VLOOKUP(I18,Lists!$A$35:$B$40,2,FALSE)</f>
        <v>1E-4</v>
      </c>
      <c r="K18" s="236">
        <f t="shared" ref="K18" si="5">J18*G18</f>
        <v>0</v>
      </c>
      <c r="L18" s="237" t="str">
        <f t="shared" ref="L18" si="6">IF(ISERROR(K18/N18),"n/a",K18/N18)</f>
        <v>n/a</v>
      </c>
      <c r="M18" s="236">
        <f>IF(B18=Lists!$A$14,Lists!$E$35)+IF(B18=Lists!$A$15,Lists!$E$40)+IF(B18=Lists!$A$16,Lists!$E$40)</f>
        <v>0</v>
      </c>
      <c r="N18" s="236">
        <f t="shared" ref="N18" si="7">G18*M18</f>
        <v>0</v>
      </c>
      <c r="O18" s="249" t="str">
        <f t="shared" ref="O18:O19" si="8">IF((N18/$N$2)&gt;0.0001,N18/$N$2,"n/a")</f>
        <v>n/a</v>
      </c>
      <c r="P18" s="250" t="str">
        <f t="shared" ref="P18:P19" si="9">IF(ISERROR(O18*0.0001),"n/a",O18*0.05)</f>
        <v>n/a</v>
      </c>
    </row>
    <row r="19" spans="1:16" s="102" customFormat="1" ht="42.6" customHeight="1" x14ac:dyDescent="0.25">
      <c r="A19" s="195" t="s">
        <v>769</v>
      </c>
      <c r="B19" s="65" t="s">
        <v>11</v>
      </c>
      <c r="C19" s="194" t="s">
        <v>338</v>
      </c>
      <c r="D19" s="251"/>
      <c r="E19" s="252"/>
      <c r="F19" s="197" t="s">
        <v>50</v>
      </c>
      <c r="G19" s="233">
        <f>VLOOKUP(F19,Lists!$A$45:$B$50,2,FALSE)</f>
        <v>10</v>
      </c>
      <c r="H19" s="197" t="s">
        <v>26</v>
      </c>
      <c r="I19" s="55" t="s">
        <v>40</v>
      </c>
      <c r="J19" s="235">
        <f>VLOOKUP(I19,Lists!$A$35:$B$40,2,FALSE)</f>
        <v>6</v>
      </c>
      <c r="K19" s="236">
        <f>J19*G19</f>
        <v>60</v>
      </c>
      <c r="L19" s="237">
        <f>IF(ISERROR(K19/N19),"n/a",K19/N19)</f>
        <v>1</v>
      </c>
      <c r="M19" s="236">
        <f>IF(B19=Lists!$A$14,Lists!$E$35)+IF(B19=Lists!$A$15,Lists!$E$40)+IF(B19=Lists!$A$16,Lists!$E$40)</f>
        <v>6</v>
      </c>
      <c r="N19" s="236">
        <f>G19*M19</f>
        <v>60</v>
      </c>
      <c r="O19" s="244">
        <f t="shared" si="8"/>
        <v>0.25</v>
      </c>
      <c r="P19" s="245">
        <f t="shared" si="9"/>
        <v>1.2500000000000001E-2</v>
      </c>
    </row>
    <row r="20" spans="1:16" s="74" customFormat="1" x14ac:dyDescent="0.25">
      <c r="A20" s="68"/>
    </row>
    <row r="21" spans="1:16" s="74" customFormat="1" x14ac:dyDescent="0.25">
      <c r="A21" s="68"/>
    </row>
    <row r="22" spans="1:16" s="74" customFormat="1" x14ac:dyDescent="0.25">
      <c r="A22" s="68"/>
    </row>
    <row r="55" ht="63.6" customHeight="1" x14ac:dyDescent="0.25"/>
    <row r="80" ht="94.2" customHeight="1" x14ac:dyDescent="0.25"/>
  </sheetData>
  <sheetProtection algorithmName="SHA-512" hashValue="dUE2lFK6iUwdDHteTYSoozVZna/nyQYHcEpbstFWcPOwdKj48cptgKtkiVrIxYqlXNbkQZNi5Jprzi62whhcOw==" saltValue="hZaGABw/V0f9EbWU0FTmvg==" spinCount="100000" sheet="1" formatCells="0" formatColumns="0" formatRows="0" autoFilter="0"/>
  <autoFilter ref="A5:P19" xr:uid="{ECF12CC2-6142-45E3-9751-D06FACCA7954}"/>
  <dataValidations count="5">
    <dataValidation type="list" allowBlank="1" showInputMessage="1" showErrorMessage="1" sqref="C6:C19 B1:B1048576" xr:uid="{00000000-0002-0000-0800-000000000000}">
      <formula1>Spec_Compl_Adj</formula1>
    </dataValidation>
    <dataValidation type="list" allowBlank="1" showInputMessage="1" showErrorMessage="1" sqref="D9 D11:D15 D18" xr:uid="{00000000-0002-0000-0800-000001000000}">
      <formula1>"Yes,No"</formula1>
    </dataValidation>
    <dataValidation type="list" allowBlank="1" showInputMessage="1" showErrorMessage="1" sqref="F7 F10 F16 F19" xr:uid="{00000000-0002-0000-0800-000002000000}">
      <formula1>Adj_Weight</formula1>
    </dataValidation>
    <dataValidation type="list" allowBlank="1" showInputMessage="1" showErrorMessage="1" sqref="H7 H10 H16 H19" xr:uid="{00000000-0002-0000-0800-000003000000}">
      <formula1>Adj_Evidence</formula1>
    </dataValidation>
    <dataValidation type="list" allowBlank="1" showInputMessage="1" showErrorMessage="1" sqref="I10 I16 I19" xr:uid="{00000000-0002-0000-0800-000004000000}">
      <formula1>Adj_Service</formula1>
    </dataValidation>
  </dataValidations>
  <printOptions headings="1"/>
  <pageMargins left="0.70866141732283472" right="0.70866141732283472" top="0.74803149606299213" bottom="0.74803149606299213" header="0.31496062992125984" footer="0.31496062992125984"/>
  <pageSetup paperSize="9" scale="92" fitToHeight="0" orientation="landscape" r:id="rId1"/>
  <headerFooter>
    <oddHeader>&amp;A&amp;RPage &amp;P</oddHeader>
    <oddFooter>&amp;F</oddFoot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A2504400</value>
    </field>
    <field name="Objective-Title">
      <value order="0">Document No. 05 - Technical specification - PH Home Delivery UPDATED 15.11.19</value>
    </field>
    <field name="Objective-Description">
      <value order="0"/>
    </field>
    <field name="Objective-CreationStamp">
      <value order="0">2019-08-06T09:41:10Z</value>
    </field>
    <field name="Objective-IsApproved">
      <value order="0">false</value>
    </field>
    <field name="Objective-IsPublished">
      <value order="0">true</value>
    </field>
    <field name="Objective-DatePublished">
      <value order="0">2019-11-14T18:05:04Z</value>
    </field>
    <field name="Objective-ModificationStamp">
      <value order="0">2019-11-15T08:23:51Z</value>
    </field>
    <field name="Objective-Owner">
      <value order="0">Bell, Karen</value>
    </field>
    <field name="Objective-Path">
      <value order="0">Global Folder:04 Homecare and Services Projects and Contracts:Live Projects:Homecare - Contracts 2019:CM/MSR/17/5539 - Home Delivery Service - Pulmonary Hypertension Drugs:05 Data:Adjudication working</value>
    </field>
    <field name="Objective-Parent">
      <value order="0">Adjudication working</value>
    </field>
    <field name="Objective-State">
      <value order="0">Published</value>
    </field>
    <field name="Objective-VersionId">
      <value order="0">vA3806021</value>
    </field>
    <field name="Objective-Version">
      <value order="0">3.0</value>
    </field>
    <field name="Objective-VersionNumber">
      <value order="0">3</value>
    </field>
    <field name="Objective-VersionComment">
      <value order="0"/>
    </field>
    <field name="Objective-FileNumber">
      <value order="0">qA18549</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Lists</vt:lpstr>
      <vt:lpstr>Instructions for Contractors</vt:lpstr>
      <vt:lpstr>Definitions</vt:lpstr>
      <vt:lpstr>Introduction</vt:lpstr>
      <vt:lpstr>5a_General</vt:lpstr>
      <vt:lpstr>5b_Prescribing&amp;Dispensing</vt:lpstr>
      <vt:lpstr>5c_Delivery</vt:lpstr>
      <vt:lpstr>5d_Equipment and Ancils</vt:lpstr>
      <vt:lpstr>5e_HomeAccess</vt:lpstr>
      <vt:lpstr>5f_Governance</vt:lpstr>
      <vt:lpstr>5g_Finance</vt:lpstr>
      <vt:lpstr>5h_Equipment List</vt:lpstr>
      <vt:lpstr>6_Pricing</vt:lpstr>
      <vt:lpstr>Adj_Evidence</vt:lpstr>
      <vt:lpstr>Adj_Service</vt:lpstr>
      <vt:lpstr>Adj_Weight</vt:lpstr>
      <vt:lpstr>'5a_General'!Print_Area</vt:lpstr>
      <vt:lpstr>'5b_Prescribing&amp;Dispensing'!Print_Area</vt:lpstr>
      <vt:lpstr>'5c_Delivery'!Print_Area</vt:lpstr>
      <vt:lpstr>'5d_Equipment and Ancils'!Print_Area</vt:lpstr>
      <vt:lpstr>'5e_HomeAccess'!Print_Area</vt:lpstr>
      <vt:lpstr>'5f_Governance'!Print_Area</vt:lpstr>
      <vt:lpstr>'5g_Finance'!Print_Area</vt:lpstr>
      <vt:lpstr>'Instructions for Contractors'!Print_Area</vt:lpstr>
      <vt:lpstr>Lists!Print_Area</vt:lpstr>
      <vt:lpstr>Spec_Compl_Adj</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Pierce, Stephen</cp:lastModifiedBy>
  <cp:lastPrinted>2015-04-24T11:26:29Z</cp:lastPrinted>
  <dcterms:created xsi:type="dcterms:W3CDTF">2015-04-22T12:08:40Z</dcterms:created>
  <dcterms:modified xsi:type="dcterms:W3CDTF">2019-11-14T18:04:50Z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A2504400</vt:lpwstr>
  </property>
  <property fmtid="{D5CDD505-2E9C-101B-9397-08002B2CF9AE}" pid="4" name="Objective-Title">
    <vt:lpwstr>Document No. 05 - Technical specification - PH Home Delivery UPDATED 15.11.19</vt:lpwstr>
  </property>
  <property fmtid="{D5CDD505-2E9C-101B-9397-08002B2CF9AE}" pid="5" name="Objective-Comment">
    <vt:lpwstr/>
  </property>
  <property fmtid="{D5CDD505-2E9C-101B-9397-08002B2CF9AE}" pid="6" name="Objective-CreationStamp">
    <vt:filetime>2019-11-14T12:09:30Z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2019-11-14T18:05:04Z</vt:filetime>
  </property>
  <property fmtid="{D5CDD505-2E9C-101B-9397-08002B2CF9AE}" pid="10" name="Objective-ModificationStamp">
    <vt:filetime>2019-11-15T08:23:51Z</vt:filetime>
  </property>
  <property fmtid="{D5CDD505-2E9C-101B-9397-08002B2CF9AE}" pid="11" name="Objective-Owner">
    <vt:lpwstr>Bell, Karen</vt:lpwstr>
  </property>
  <property fmtid="{D5CDD505-2E9C-101B-9397-08002B2CF9AE}" pid="12" name="Objective-Path">
    <vt:lpwstr>Global Folder:04 Homecare and Services Projects and Contracts:Live Projects:Homecare - Contracts 2019:CM/MSR/17/5539 - Home Delivery Service - Pulmonary Hypertension Drugs:05 Data:Adjudication working:</vt:lpwstr>
  </property>
  <property fmtid="{D5CDD505-2E9C-101B-9397-08002B2CF9AE}" pid="13" name="Objective-Parent">
    <vt:lpwstr>Adjudication working</vt:lpwstr>
  </property>
  <property fmtid="{D5CDD505-2E9C-101B-9397-08002B2CF9AE}" pid="14" name="Objective-State">
    <vt:lpwstr>Published</vt:lpwstr>
  </property>
  <property fmtid="{D5CDD505-2E9C-101B-9397-08002B2CF9AE}" pid="15" name="Objective-Version">
    <vt:lpwstr>3.0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vA3806021</vt:lpwstr>
  </property>
</Properties>
</file>