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kerrie.moore\Desktop\PMFDTS\"/>
    </mc:Choice>
  </mc:AlternateContent>
  <bookViews>
    <workbookView xWindow="0" yWindow="0" windowWidth="19200" windowHeight="6760" activeTab="1"/>
  </bookViews>
  <sheets>
    <sheet name="Instructions" sheetId="11" r:id="rId1"/>
    <sheet name="Call Off KPI's" sheetId="2" r:id="rId2"/>
    <sheet name="Look Up Tables" sheetId="12" r:id="rId3"/>
  </sheets>
  <definedNames>
    <definedName name="_xlnm.Print_Area" localSheetId="0">Instructions!$A$1:$P$32</definedName>
  </definedNames>
  <calcPr calcId="152511"/>
</workbook>
</file>

<file path=xl/calcChain.xml><?xml version="1.0" encoding="utf-8"?>
<calcChain xmlns="http://schemas.openxmlformats.org/spreadsheetml/2006/main">
  <c r="I7" i="2" l="1"/>
  <c r="I8" i="2"/>
  <c r="K30" i="2" l="1"/>
  <c r="Q22" i="2"/>
  <c r="Q17" i="2"/>
  <c r="Q14" i="2" l="1"/>
  <c r="S14" i="2" l="1"/>
  <c r="T14" i="2" s="1"/>
  <c r="S17" i="2"/>
  <c r="T17" i="2" s="1"/>
  <c r="L15" i="2" l="1"/>
  <c r="Q29" i="2" l="1"/>
  <c r="Q28" i="2"/>
  <c r="Q27" i="2"/>
  <c r="Q25" i="2"/>
  <c r="S25" i="2" s="1"/>
  <c r="Q24" i="2"/>
  <c r="S24" i="2" s="1"/>
  <c r="Q23" i="2"/>
  <c r="S23" i="2" s="1"/>
  <c r="T23" i="2" s="1"/>
  <c r="Q21" i="2"/>
  <c r="S21" i="2" s="1"/>
  <c r="Q20" i="2"/>
  <c r="S20" i="2" s="1"/>
  <c r="T20" i="2" s="1"/>
  <c r="Q18" i="2"/>
  <c r="Q15" i="2"/>
  <c r="S15" i="2" s="1"/>
  <c r="T15" i="2" s="1"/>
  <c r="S18" i="2" l="1"/>
  <c r="T18" i="2" s="1"/>
  <c r="T21" i="2"/>
  <c r="T24" i="2"/>
  <c r="T25" i="2"/>
  <c r="H31" i="2" l="1"/>
</calcChain>
</file>

<file path=xl/comments1.xml><?xml version="1.0" encoding="utf-8"?>
<comments xmlns="http://schemas.openxmlformats.org/spreadsheetml/2006/main">
  <authors>
    <author>Paul Tuohy</author>
  </authors>
  <commentList>
    <comment ref="N17" authorId="0" shapeId="0">
      <text>
        <r>
          <rPr>
            <sz val="9"/>
            <color indexed="81"/>
            <rFont val="Tahoma"/>
            <family val="2"/>
          </rPr>
          <t>Use a negative number if delivered early</t>
        </r>
      </text>
    </comment>
    <comment ref="K20" authorId="0" shapeId="0">
      <text>
        <r>
          <rPr>
            <b/>
            <sz val="9"/>
            <color indexed="81"/>
            <rFont val="Tahoma"/>
            <family val="2"/>
          </rPr>
          <t>This is a negative only metric, therefore any weighting greater than 0 reduces the gain share potential</t>
        </r>
      </text>
    </comment>
    <comment ref="K21" authorId="0" shapeId="0">
      <text>
        <r>
          <rPr>
            <b/>
            <sz val="9"/>
            <color indexed="81"/>
            <rFont val="Tahoma"/>
            <family val="2"/>
          </rPr>
          <t>This is a negative only metric, therefore any weighting greater than 0 reduces the gain share potential</t>
        </r>
      </text>
    </comment>
    <comment ref="K23" authorId="0" shapeId="0">
      <text>
        <r>
          <rPr>
            <b/>
            <sz val="9"/>
            <color indexed="81"/>
            <rFont val="Tahoma"/>
            <family val="2"/>
          </rPr>
          <t>This is a negative only metric, therefore any weighting greater than 0 reduces the gain share potential</t>
        </r>
      </text>
    </comment>
    <comment ref="K24" authorId="0" shapeId="0">
      <text>
        <r>
          <rPr>
            <sz val="9"/>
            <color indexed="81"/>
            <rFont val="Tahoma"/>
            <family val="2"/>
          </rPr>
          <t>This is a negative only metric, therefore any weighting greater than 0 reduces the gain share potential</t>
        </r>
      </text>
    </comment>
    <comment ref="K25" authorId="0" shapeId="0">
      <text>
        <r>
          <rPr>
            <sz val="9"/>
            <color indexed="81"/>
            <rFont val="Tahoma"/>
            <family val="2"/>
          </rPr>
          <t>This is a negative only metric, therefore any weighting greater than 0 reduces the gain share potential</t>
        </r>
      </text>
    </comment>
  </commentList>
</comments>
</file>

<file path=xl/sharedStrings.xml><?xml version="1.0" encoding="utf-8"?>
<sst xmlns="http://schemas.openxmlformats.org/spreadsheetml/2006/main" count="174" uniqueCount="144">
  <si>
    <t xml:space="preserve">KPI </t>
  </si>
  <si>
    <t>Cost</t>
  </si>
  <si>
    <t>Explanation</t>
  </si>
  <si>
    <t>Monitoring Method/Metrics</t>
  </si>
  <si>
    <t>Service Element</t>
  </si>
  <si>
    <t>Quarterly</t>
  </si>
  <si>
    <t>Quarterly or as agreed on the project basis and programme</t>
  </si>
  <si>
    <t>Supplier Score</t>
  </si>
  <si>
    <t>Baseline</t>
  </si>
  <si>
    <t>Unit</t>
  </si>
  <si>
    <t>&lt;100%</t>
  </si>
  <si>
    <t>Weighting</t>
  </si>
  <si>
    <t>Time</t>
  </si>
  <si>
    <t>n/a</t>
  </si>
  <si>
    <t>Quality</t>
  </si>
  <si>
    <t>Number of customer complaints</t>
  </si>
  <si>
    <t>Instances of breaching fair payment charter</t>
  </si>
  <si>
    <t>RIDDOR recordable incidents</t>
  </si>
  <si>
    <t>Sustainability</t>
  </si>
  <si>
    <t>On time</t>
  </si>
  <si>
    <t>All Key Persons accepted</t>
  </si>
  <si>
    <t>No complaints over service made</t>
  </si>
  <si>
    <t>No instances of breaching fair payment charter</t>
  </si>
  <si>
    <t>Zero reportable accidents</t>
  </si>
  <si>
    <t>Introduction</t>
  </si>
  <si>
    <t>Final Project Construction Price (£)</t>
  </si>
  <si>
    <t>PSPD (£)</t>
  </si>
  <si>
    <t>Initial Fee Structure (£)</t>
  </si>
  <si>
    <t>Estimate Final Project Construction Price (£)</t>
  </si>
  <si>
    <t>KPI 01</t>
  </si>
  <si>
    <t>KPI 02</t>
  </si>
  <si>
    <t>KPI 03</t>
  </si>
  <si>
    <t>Completion days late</t>
  </si>
  <si>
    <t>KPI 04</t>
  </si>
  <si>
    <t>KPI 05</t>
  </si>
  <si>
    <t>Key Persons Rejected</t>
  </si>
  <si>
    <t>KPI 06</t>
  </si>
  <si>
    <t>KPI 07</t>
  </si>
  <si>
    <t>KPI 08</t>
  </si>
  <si>
    <t>Fair Payment</t>
  </si>
  <si>
    <t>Riddor Occurnces</t>
  </si>
  <si>
    <t>Checksums</t>
  </si>
  <si>
    <t>0 instances = 100%
1 instance = 80%
2 instances = 70%
3 instances = 60%
4 instances = 0%</t>
  </si>
  <si>
    <t>Actual Value</t>
  </si>
  <si>
    <t>This KPI is reserved for a user defined customer satisfaction KPI where required.</t>
  </si>
  <si>
    <t>Left blank for Customer bespoke KPI</t>
  </si>
  <si>
    <t>Call Off KPI's - Instructions for Use - Prior to Further Competition</t>
  </si>
  <si>
    <r>
      <t xml:space="preserve">Call Off KPI's - Instructions for Use - Once </t>
    </r>
    <r>
      <rPr>
        <b/>
        <i/>
        <sz val="11"/>
        <color theme="1"/>
        <rFont val="Calibri"/>
        <family val="2"/>
        <scheme val="minor"/>
      </rPr>
      <t>Consultant</t>
    </r>
    <r>
      <rPr>
        <b/>
        <sz val="11"/>
        <color theme="1"/>
        <rFont val="Calibri"/>
        <family val="2"/>
        <scheme val="minor"/>
      </rPr>
      <t xml:space="preserve"> has been selected</t>
    </r>
  </si>
  <si>
    <r>
      <t xml:space="preserve">Once the </t>
    </r>
    <r>
      <rPr>
        <i/>
        <sz val="10"/>
        <color theme="1"/>
        <rFont val="Calibri"/>
        <family val="2"/>
        <scheme val="minor"/>
      </rPr>
      <t>Consultant</t>
    </r>
    <r>
      <rPr>
        <sz val="10"/>
        <color theme="1"/>
        <rFont val="Calibri"/>
        <family val="2"/>
        <scheme val="minor"/>
      </rPr>
      <t xml:space="preserve"> has been selected, the following information can be inserted into the model.  These boxes are shared in </t>
    </r>
    <r>
      <rPr>
        <sz val="10"/>
        <color theme="6" tint="-0.499984740745262"/>
        <rFont val="Calibri"/>
        <family val="2"/>
        <scheme val="minor"/>
      </rPr>
      <t>GREEN</t>
    </r>
  </si>
  <si>
    <t>Utilisation of the Call Off KPI model</t>
  </si>
  <si>
    <t>Suggested Monitoring Period</t>
  </si>
  <si>
    <t>Pain Share Potential</t>
  </si>
  <si>
    <t>Gain Share Potential</t>
  </si>
  <si>
    <t>Fee Impact</t>
  </si>
  <si>
    <t>KPI 09</t>
  </si>
  <si>
    <t>Customer Complaints</t>
  </si>
  <si>
    <t>Performance 
Indicators</t>
  </si>
  <si>
    <t>Key Milestone Stages as defined by the client.</t>
  </si>
  <si>
    <r>
      <rPr>
        <b/>
        <sz val="12"/>
        <rFont val="Calibri"/>
        <family val="2"/>
        <scheme val="minor"/>
      </rPr>
      <t xml:space="preserve">KPI 01 </t>
    </r>
    <r>
      <rPr>
        <sz val="12"/>
        <rFont val="Calibri"/>
        <family val="2"/>
        <scheme val="minor"/>
      </rPr>
      <t xml:space="preserve">                                                           Delivery to Price - Project Turn Out</t>
    </r>
  </si>
  <si>
    <r>
      <rPr>
        <b/>
        <sz val="12"/>
        <rFont val="Calibri"/>
        <family val="2"/>
        <scheme val="minor"/>
      </rPr>
      <t>KPI 02</t>
    </r>
    <r>
      <rPr>
        <sz val="12"/>
        <rFont val="Calibri"/>
        <family val="2"/>
        <scheme val="minor"/>
      </rPr>
      <t xml:space="preserve">                                                            Delivery to Price - Consultants Services.</t>
    </r>
  </si>
  <si>
    <r>
      <rPr>
        <i/>
        <sz val="12"/>
        <rFont val="Calibri"/>
        <family val="2"/>
        <scheme val="minor"/>
      </rPr>
      <t>Days late of Completion</t>
    </r>
    <r>
      <rPr>
        <sz val="12"/>
        <rFont val="Calibri"/>
        <family val="2"/>
        <scheme val="minor"/>
      </rPr>
      <t xml:space="preserve"> and other customer defined milestones / deliverables
(On time is defined as having a 1 day tolerance)</t>
    </r>
  </si>
  <si>
    <r>
      <t>KPI 05</t>
    </r>
    <r>
      <rPr>
        <sz val="12"/>
        <rFont val="Calibri"/>
        <family val="2"/>
        <scheme val="minor"/>
      </rPr>
      <t xml:space="preserve">                                                                 Delivery of the Consultants Services to Specification and Required Standards and Quality</t>
    </r>
  </si>
  <si>
    <r>
      <rPr>
        <b/>
        <sz val="12"/>
        <rFont val="Calibri"/>
        <family val="2"/>
        <scheme val="minor"/>
      </rPr>
      <t>KPI 06</t>
    </r>
    <r>
      <rPr>
        <sz val="12"/>
        <rFont val="Calibri"/>
        <family val="2"/>
        <scheme val="minor"/>
      </rPr>
      <t xml:space="preserve">                                                               Consultants Resources and Staff Continuity</t>
    </r>
  </si>
  <si>
    <r>
      <t xml:space="preserve">KPI 10
</t>
    </r>
    <r>
      <rPr>
        <sz val="12"/>
        <rFont val="Calibri"/>
        <family val="2"/>
        <scheme val="minor"/>
      </rPr>
      <t>Customer Satisfaction</t>
    </r>
  </si>
  <si>
    <r>
      <t xml:space="preserve">KPI 11
</t>
    </r>
    <r>
      <rPr>
        <sz val="12"/>
        <rFont val="Calibri"/>
        <family val="2"/>
        <scheme val="minor"/>
      </rPr>
      <t>Customer Bespoke</t>
    </r>
  </si>
  <si>
    <r>
      <t xml:space="preserve">KPI 12
</t>
    </r>
    <r>
      <rPr>
        <sz val="12"/>
        <rFont val="Calibri"/>
        <family val="2"/>
        <scheme val="minor"/>
      </rPr>
      <t>Customer Bespoke</t>
    </r>
  </si>
  <si>
    <t>Project Spend</t>
  </si>
  <si>
    <t>Service Spend</t>
  </si>
  <si>
    <t>(Unweighted) Fee Impact Explanation</t>
  </si>
  <si>
    <t>&gt;25% construction saving/overspend = 100% gain/pain
25%-16% construction saving/overspend = 80% gain/pain
15% - 7% construction saving/overspend = 40% gain/pain
6% - 5% construction saving/overspend = 20% gain/pain
4%-3% construction saving/overspend = 10% gain/pain
2%-1% construction saving/overspend = 5% gain/pain</t>
  </si>
  <si>
    <t>&gt;30% fees saving/overspend = 100% gain/pain
30%-21%fees saving/overspend = 80% gain/pain
20%- 16% fees saving/overspend = 40% gain/pain
15% - 11% fees saving/overspend = 20% gain/pain
10% - 6% fees saving/overspend = 10% gain / pain
5% - 1% fees saving/overspend = 5% gain / pain</t>
  </si>
  <si>
    <t xml:space="preserve"> Completion on time = no impact
Completion 2 day early / late = 5% gain / pain
Completion 1 week early / late = 10% gain / pain
Completion 30 days early / late = 40% gain / pain
Completion &gt;60 days early / late = 100% gain / pain</t>
  </si>
  <si>
    <r>
      <t xml:space="preserve">Number of events where </t>
    </r>
    <r>
      <rPr>
        <i/>
        <sz val="12"/>
        <rFont val="Calibri"/>
        <family val="2"/>
        <scheme val="minor"/>
      </rPr>
      <t>key persons</t>
    </r>
    <r>
      <rPr>
        <sz val="12"/>
        <rFont val="Calibri"/>
        <family val="2"/>
        <scheme val="minor"/>
      </rPr>
      <t xml:space="preserve"> are not proposed within 3 weeks by </t>
    </r>
    <r>
      <rPr>
        <i/>
        <sz val="12"/>
        <rFont val="Calibri"/>
        <family val="2"/>
        <scheme val="minor"/>
      </rPr>
      <t>Consultant</t>
    </r>
    <r>
      <rPr>
        <sz val="12"/>
        <rFont val="Calibri"/>
        <family val="2"/>
        <scheme val="minor"/>
      </rPr>
      <t xml:space="preserve"> and accepted by the Employer.</t>
    </r>
  </si>
  <si>
    <t>Value of Services</t>
  </si>
  <si>
    <t>Step 3.  Insert information based on actual performance
(Cells N14-N25)</t>
  </si>
  <si>
    <t>Total Pain / Gain Amount to be applied to final valuation for payment</t>
  </si>
  <si>
    <r>
      <t xml:space="preserve">On a periodic basis (for trending purposes) the </t>
    </r>
    <r>
      <rPr>
        <i/>
        <sz val="10"/>
        <color theme="1"/>
        <rFont val="Calibri"/>
        <family val="2"/>
        <scheme val="minor"/>
      </rPr>
      <t xml:space="preserve">Consultant / Employer </t>
    </r>
    <r>
      <rPr>
        <sz val="10"/>
        <color theme="1"/>
        <rFont val="Calibri"/>
        <family val="2"/>
        <scheme val="minor"/>
      </rPr>
      <t xml:space="preserve">should enter agreed data into the </t>
    </r>
    <r>
      <rPr>
        <sz val="10"/>
        <color rgb="FFFFC000"/>
        <rFont val="Calibri"/>
        <family val="2"/>
        <scheme val="minor"/>
      </rPr>
      <t>ORANGE</t>
    </r>
    <r>
      <rPr>
        <sz val="10"/>
        <color theme="1"/>
        <rFont val="Calibri"/>
        <family val="2"/>
        <scheme val="minor"/>
      </rPr>
      <t xml:space="preserve"> boxes.  </t>
    </r>
  </si>
  <si>
    <r>
      <rPr>
        <u/>
        <sz val="10"/>
        <color theme="1"/>
        <rFont val="Calibri"/>
        <family val="2"/>
        <scheme val="minor"/>
      </rPr>
      <t>Baseline date for KPI 01 &amp; KPI 02</t>
    </r>
    <r>
      <rPr>
        <sz val="10"/>
        <color theme="1"/>
        <rFont val="Calibri"/>
        <family val="2"/>
        <scheme val="minor"/>
      </rPr>
      <t xml:space="preserve"> - this will enable calculation of the attainment of project cost and services cost performance.</t>
    </r>
  </si>
  <si>
    <t>Step 4. Retrieve total pain / gain from cell H31 and apply it to final valuation certificate</t>
  </si>
  <si>
    <t>Target Score</t>
  </si>
  <si>
    <t>Supplier Attainment</t>
  </si>
  <si>
    <t>Unweighted % Impact</t>
  </si>
  <si>
    <t xml:space="preserve">Prior to commencing monitoring, agree and record the Construction Budget as the baseline, the out-turn is either the reassessment of construction budget post design, the  accepted tender cost of the construction contractors, or the actual constructed value.
</t>
  </si>
  <si>
    <t xml:space="preserve"> No complaints = 100%
1 compliant on service quality = 95%
2 complaints on service quality = 90%
3 complaints on service quality = 60%
More than 3 complaints on service quality = 0% </t>
  </si>
  <si>
    <t>All key personnel proposed accepted = 100%
1 instance of rejection of key personnel = 95%
2 instances of rejection of key personnel = 90%
3 instances of rejection of key personnel = 60%
More than 3 instances of rejection of key personnel = 0%</t>
  </si>
  <si>
    <r>
      <t xml:space="preserve">Measured as the number of RIDDOR recordable incidents by </t>
    </r>
    <r>
      <rPr>
        <i/>
        <sz val="12"/>
        <rFont val="Calibri"/>
        <family val="2"/>
        <scheme val="minor"/>
      </rPr>
      <t>Consultant</t>
    </r>
    <r>
      <rPr>
        <sz val="12"/>
        <rFont val="Calibri"/>
        <family val="2"/>
        <scheme val="minor"/>
      </rPr>
      <t xml:space="preserve"> staff (including Contract Supplied Workers, Agency Supplied Workers and all sub-consultants) who are working on </t>
    </r>
    <r>
      <rPr>
        <i/>
        <sz val="12"/>
        <rFont val="Calibri"/>
        <family val="2"/>
        <scheme val="minor"/>
      </rPr>
      <t>delivering the services</t>
    </r>
    <r>
      <rPr>
        <sz val="12"/>
        <rFont val="Calibri"/>
        <family val="2"/>
        <scheme val="minor"/>
      </rPr>
      <t>.</t>
    </r>
  </si>
  <si>
    <r>
      <t xml:space="preserve">This value returned by the KPI model shall be applied to the final application for payment, or repaid as a debt by the </t>
    </r>
    <r>
      <rPr>
        <i/>
        <sz val="10"/>
        <color theme="1"/>
        <rFont val="Calibri"/>
        <family val="2"/>
        <scheme val="minor"/>
      </rPr>
      <t>Consultant</t>
    </r>
    <r>
      <rPr>
        <sz val="10"/>
        <color theme="1"/>
        <rFont val="Calibri"/>
        <family val="2"/>
        <scheme val="minor"/>
      </rPr>
      <t xml:space="preserve"> as appropriate.</t>
    </r>
  </si>
  <si>
    <r>
      <t xml:space="preserve">Call Off KPI's are the only measures to impact on the </t>
    </r>
    <r>
      <rPr>
        <i/>
        <sz val="10"/>
        <color theme="1"/>
        <rFont val="Calibri"/>
        <family val="2"/>
        <scheme val="minor"/>
      </rPr>
      <t>Consultant</t>
    </r>
    <r>
      <rPr>
        <sz val="10"/>
        <color theme="1"/>
        <rFont val="Calibri"/>
        <family val="2"/>
        <scheme val="minor"/>
      </rPr>
      <t xml:space="preserve"> fee, they can be amended at the time for further competition by the</t>
    </r>
    <r>
      <rPr>
        <i/>
        <sz val="10"/>
        <color theme="1"/>
        <rFont val="Calibri"/>
        <family val="2"/>
        <scheme val="minor"/>
      </rPr>
      <t xml:space="preserve"> Employer</t>
    </r>
    <r>
      <rPr>
        <sz val="10"/>
        <color theme="1"/>
        <rFont val="Calibri"/>
        <family val="2"/>
        <scheme val="minor"/>
      </rPr>
      <t>.  They are designed to be project specific and of interest to the delivery of individual projects and programmes.</t>
    </r>
  </si>
  <si>
    <r>
      <t xml:space="preserve">Prior to the call for further competition, the </t>
    </r>
    <r>
      <rPr>
        <i/>
        <sz val="10"/>
        <color theme="1"/>
        <rFont val="Calibri"/>
        <family val="2"/>
        <scheme val="minor"/>
      </rPr>
      <t>Employer</t>
    </r>
    <r>
      <rPr>
        <sz val="10"/>
        <color theme="1"/>
        <rFont val="Calibri"/>
        <family val="2"/>
        <scheme val="minor"/>
      </rPr>
      <t xml:space="preserve"> must complete all boxes shaded in </t>
    </r>
    <r>
      <rPr>
        <sz val="10"/>
        <color rgb="FF00B0F0"/>
        <rFont val="Calibri"/>
        <family val="2"/>
        <scheme val="minor"/>
      </rPr>
      <t xml:space="preserve">BLUE, </t>
    </r>
    <r>
      <rPr>
        <sz val="10"/>
        <rFont val="Calibri"/>
        <family val="2"/>
        <scheme val="minor"/>
      </rPr>
      <t xml:space="preserve">these boxes are required information that may influence how </t>
    </r>
    <r>
      <rPr>
        <i/>
        <sz val="10"/>
        <rFont val="Calibri"/>
        <family val="2"/>
        <scheme val="minor"/>
      </rPr>
      <t>Consultants</t>
    </r>
    <r>
      <rPr>
        <sz val="10"/>
        <rFont val="Calibri"/>
        <family val="2"/>
        <scheme val="minor"/>
      </rPr>
      <t xml:space="preserve"> bid for the opportunity to </t>
    </r>
    <r>
      <rPr>
        <i/>
        <sz val="10"/>
        <rFont val="Calibri"/>
        <family val="2"/>
        <scheme val="minor"/>
      </rPr>
      <t>provide the services. The boxes to be completed in</t>
    </r>
    <r>
      <rPr>
        <i/>
        <sz val="10"/>
        <color rgb="FF00B0F0"/>
        <rFont val="Calibri"/>
        <family val="2"/>
        <scheme val="minor"/>
      </rPr>
      <t xml:space="preserve"> BLUE </t>
    </r>
    <r>
      <rPr>
        <i/>
        <sz val="10"/>
        <rFont val="Calibri"/>
        <family val="2"/>
        <scheme val="minor"/>
      </rPr>
      <t>are:</t>
    </r>
  </si>
  <si>
    <t>10%</t>
  </si>
  <si>
    <t>Maximum Allowable Pain</t>
  </si>
  <si>
    <t>Maximum Allowable Gain</t>
  </si>
  <si>
    <t>Call Off Pain (at risk percentage)</t>
  </si>
  <si>
    <t>Call off Gain (bonus percentage)</t>
  </si>
  <si>
    <t xml:space="preserve">PMFDT KEY PERFORMANCE INDICATORS </t>
  </si>
  <si>
    <t>Sheets and Functionality</t>
  </si>
  <si>
    <t>Each Key Performance Indicator has a data entry field, with an explanation of the units associated with that field.</t>
  </si>
  <si>
    <t>This model shall then calculate the final pain / gain through performance of the Consultant.</t>
  </si>
  <si>
    <t>Call Off Key Performance Indicators</t>
  </si>
  <si>
    <t>Step 2.  Insert winning bid information in bright green cells once Consultant as been selected (or when otherwise availible)
(Cell I9 and L15)</t>
  </si>
  <si>
    <t>Any other indicators, such as Management Information or Mandatory Returns are not intended to impact this model.  There may be some intended duplication of information provided as part of this model and Management Information.</t>
  </si>
  <si>
    <r>
      <t xml:space="preserve">Delivery of the Construction Project at a price consistent (or lower) with any pre-agreed construction budget.  This may be informed by the cost management strategy and recorded in a Project Initiation Document or Project Brief.  This construction budget may be varied by Employer Instruction which materially effects the design / specification being delivered, or where the budget is articifically low due to </t>
    </r>
    <r>
      <rPr>
        <i/>
        <sz val="12"/>
        <rFont val="Calibri"/>
        <family val="2"/>
        <scheme val="minor"/>
      </rPr>
      <t xml:space="preserve">consultant </t>
    </r>
    <r>
      <rPr>
        <sz val="12"/>
        <rFont val="Calibri"/>
        <family val="2"/>
        <scheme val="minor"/>
      </rPr>
      <t>ommission.</t>
    </r>
  </si>
  <si>
    <t>Delivery of the Construction project at a time consistent with the pre-agreed construction schedule.</t>
  </si>
  <si>
    <r>
      <t>Completion of the</t>
    </r>
    <r>
      <rPr>
        <i/>
        <sz val="12"/>
        <rFont val="Calibri"/>
        <family val="2"/>
        <scheme val="minor"/>
      </rPr>
      <t xml:space="preserve"> services</t>
    </r>
    <r>
      <rPr>
        <sz val="12"/>
        <rFont val="Calibri"/>
        <family val="2"/>
        <scheme val="minor"/>
      </rPr>
      <t xml:space="preserve">, and the meeting of specified </t>
    </r>
    <r>
      <rPr>
        <i/>
        <sz val="12"/>
        <rFont val="Calibri"/>
        <family val="2"/>
        <scheme val="minor"/>
      </rPr>
      <t>conditions</t>
    </r>
    <r>
      <rPr>
        <sz val="12"/>
        <rFont val="Calibri"/>
        <family val="2"/>
        <scheme val="minor"/>
      </rPr>
      <t xml:space="preserve"> by </t>
    </r>
    <r>
      <rPr>
        <i/>
        <sz val="12"/>
        <rFont val="Calibri"/>
        <family val="2"/>
        <scheme val="minor"/>
      </rPr>
      <t>key dates.</t>
    </r>
  </si>
  <si>
    <r>
      <t xml:space="preserve">Provision of the </t>
    </r>
    <r>
      <rPr>
        <i/>
        <sz val="12"/>
        <rFont val="Calibri"/>
        <family val="2"/>
        <scheme val="minor"/>
      </rPr>
      <t>services</t>
    </r>
    <r>
      <rPr>
        <sz val="12"/>
        <rFont val="Calibri"/>
        <family val="2"/>
        <scheme val="minor"/>
      </rPr>
      <t xml:space="preserve"> in accordance with the Scope agreed with the </t>
    </r>
    <r>
      <rPr>
        <i/>
        <sz val="12"/>
        <rFont val="Calibri"/>
        <family val="2"/>
        <scheme val="minor"/>
      </rPr>
      <t>Employer</t>
    </r>
    <r>
      <rPr>
        <sz val="12"/>
        <rFont val="Calibri"/>
        <family val="2"/>
        <scheme val="minor"/>
      </rPr>
      <t>, the Specification and applicable Standards/Regulations.</t>
    </r>
  </si>
  <si>
    <t>Measured as the number of payments made by the Consultant outside of the 30 days stated within the Government fair payment charter.</t>
  </si>
  <si>
    <r>
      <rPr>
        <b/>
        <sz val="12"/>
        <rFont val="Calibri"/>
        <family val="2"/>
        <scheme val="minor"/>
      </rPr>
      <t>KPI 03</t>
    </r>
    <r>
      <rPr>
        <sz val="12"/>
        <rFont val="Calibri"/>
        <family val="2"/>
        <scheme val="minor"/>
      </rPr>
      <t xml:space="preserve">                                                        Delivery to Programme - Project Turn Out</t>
    </r>
  </si>
  <si>
    <r>
      <rPr>
        <b/>
        <sz val="12"/>
        <rFont val="Calibri"/>
        <family val="2"/>
        <scheme val="minor"/>
      </rPr>
      <t>KPI 04</t>
    </r>
    <r>
      <rPr>
        <sz val="12"/>
        <rFont val="Calibri"/>
        <family val="2"/>
        <scheme val="minor"/>
      </rPr>
      <t xml:space="preserve">                                                        Delivery to Programme - Consultants Services</t>
    </r>
  </si>
  <si>
    <r>
      <rPr>
        <b/>
        <sz val="12"/>
        <rFont val="Calibri"/>
        <family val="2"/>
        <scheme val="minor"/>
      </rPr>
      <t>KPI 07</t>
    </r>
    <r>
      <rPr>
        <sz val="12"/>
        <rFont val="Calibri"/>
        <family val="2"/>
        <scheme val="minor"/>
      </rPr>
      <t xml:space="preserve"> 
Cost and Management Information Reporting</t>
    </r>
  </si>
  <si>
    <t>Data</t>
  </si>
  <si>
    <t xml:space="preserve"> No data quality issues = 100%
1 data quality issue = 95%
2 data quality issues  = 90%
3 data quality issues = 80%
4 data quality issues = 60%
5 data quality issues = 40%
More than 5 data quality issues= 0% </t>
  </si>
  <si>
    <r>
      <t xml:space="preserve">Number of data quality issues - this being instances where </t>
    </r>
    <r>
      <rPr>
        <i/>
        <sz val="12"/>
        <rFont val="Calibri"/>
        <family val="2"/>
        <scheme val="minor"/>
      </rPr>
      <t>Consultant</t>
    </r>
    <r>
      <rPr>
        <sz val="12"/>
        <rFont val="Calibri"/>
        <family val="2"/>
        <scheme val="minor"/>
      </rPr>
      <t xml:space="preserve"> provides late, incomplete or poor quality data</t>
    </r>
  </si>
  <si>
    <t>The management of this Call Off Contract is such that the Employer can decide prior to further competition that a level of Pain / Gain shall apply.  The maximum deduction equates to the percentage of the Call Off Contract at risk; the maximum benefit equates to the percentage of the Call Off Contract identified as a bonus.</t>
  </si>
  <si>
    <r>
      <t xml:space="preserve">Performance in the delivery of the </t>
    </r>
    <r>
      <rPr>
        <i/>
        <sz val="10"/>
        <color theme="1"/>
        <rFont val="Calibri"/>
        <family val="2"/>
        <scheme val="minor"/>
      </rPr>
      <t xml:space="preserve">Services </t>
    </r>
    <r>
      <rPr>
        <sz val="10"/>
        <color theme="1"/>
        <rFont val="Calibri"/>
        <family val="2"/>
        <scheme val="minor"/>
      </rPr>
      <t>is measured by the application of a number of Key Performance Indicators.  Failure to perform against these service measures may result in payment deduction; performance excellence may result in additional payment.</t>
    </r>
  </si>
  <si>
    <r>
      <t xml:space="preserve">Individual Key Performance Indicators are weighted by the Employer which is done to reflect the priorities of the Key Performance Indicators against the Employers objectives; there is also the option for the </t>
    </r>
    <r>
      <rPr>
        <i/>
        <sz val="10"/>
        <color theme="1"/>
        <rFont val="Calibri"/>
        <family val="2"/>
        <scheme val="minor"/>
      </rPr>
      <t>Employer</t>
    </r>
    <r>
      <rPr>
        <sz val="10"/>
        <color theme="1"/>
        <rFont val="Calibri"/>
        <family val="2"/>
        <scheme val="minor"/>
      </rPr>
      <t xml:space="preserve"> to determine bespoke Key Performance Indicators, thereby leading to maximum flexibility depending on the Employer-specific requirements and strategic objectives.</t>
    </r>
  </si>
  <si>
    <t>A number of the Key Performance Indicators are negative only, this means that a payment deduction will be applied for poor performance but there will be no additional bonus payment for excellent performance.  Therefore, dependent on the weightings applied, the maximum gain may be lower than the maximum gain percentage amount specified;  the intent is that such indicators shall be used sparingly.</t>
  </si>
  <si>
    <t>This Key Performance Indicator template is designed to be suitable for use against all lots under the Project Management and Full Design Team Services framework, however certain Key Performance Indicators will not be suitable for all Lots.  Employers shall, at their sole discretion, weight certain KPI's at zero weighting where they are inappropriate for use.</t>
  </si>
  <si>
    <t>This KPI document has a number of different sheets:
1. Instructions - this sheet informs on the model, its intended utilisation and gives guidance on how to use the model;
2. Call Off KPI's - this sheet is designed to be the record of KPI's to be used, inclusive of all variables and be used to calculate attainment; and
3. Look Up Tables - this is a datasheet that drives certain calculations within the "Call Off KPI's sheet", there is no other use for this sheet.</t>
  </si>
  <si>
    <t>The functions of the KPI model are:
- To allow setting of the level of pain / gain which shall apply to the order, prior to any action for further completion, up to the maximum levels identified in the Framework Agreement;
- To allow identification of the required KPI's, or creation of bespoke KPI's, by the Employer prior to any action for further competition, noting that some KPI's are negative only and shall reduce the maximum pain applicable;
- To enable the Employer to allocate weightings of the KPI's based on their relative importance prior to further competition.  Where a weighting is set at zero (0), the KPI shall not count towards calculation of the pain gain, but associated data shall still be recorded if practicable; and
- To allow sense checking and failure testing of the KPI's, prior to utilising the model within a further competition.
- To allow easy calculation of Consultant attainment and associated monetary pain / gain for utilisation in final valuation for payments.</t>
  </si>
  <si>
    <r>
      <t xml:space="preserve">This KPI document is intended to be a live document and the Key Performance Indicators will be modified over the lifecycle of the contract to incorporate </t>
    </r>
    <r>
      <rPr>
        <i/>
        <sz val="10"/>
        <color theme="1"/>
        <rFont val="Calibri"/>
        <family val="2"/>
        <scheme val="minor"/>
      </rPr>
      <t>Employer</t>
    </r>
    <r>
      <rPr>
        <sz val="10"/>
        <color theme="1"/>
        <rFont val="Calibri"/>
        <family val="2"/>
        <scheme val="minor"/>
      </rPr>
      <t xml:space="preserve"> feedback, </t>
    </r>
    <r>
      <rPr>
        <i/>
        <sz val="10"/>
        <color theme="1"/>
        <rFont val="Calibri"/>
        <family val="2"/>
        <scheme val="minor"/>
      </rPr>
      <t>Supplier</t>
    </r>
    <r>
      <rPr>
        <sz val="10"/>
        <color theme="1"/>
        <rFont val="Calibri"/>
        <family val="2"/>
        <scheme val="minor"/>
      </rPr>
      <t xml:space="preserve"> feedback, errors and omissions and new innovative Key Performance Indicators as appropriate.  Key areas identified for further development are the incorporation of Key Performance Indicators aligned to encouraging the reduction of whole life cost of ownership for assets (TOTEX) and the reduction of carbon emissions over the lifecycle of the built asset.  </t>
    </r>
  </si>
  <si>
    <r>
      <t xml:space="preserve">It is intended that upon placement of the Project Management Full Design Team Services Framework Agreements, the Authority shall review the Key Performance Indicator model with Employers and the </t>
    </r>
    <r>
      <rPr>
        <i/>
        <sz val="10"/>
        <color theme="1"/>
        <rFont val="Calibri"/>
        <family val="2"/>
        <scheme val="minor"/>
      </rPr>
      <t>Suppliers</t>
    </r>
    <r>
      <rPr>
        <sz val="10"/>
        <color theme="1"/>
        <rFont val="Calibri"/>
        <family val="2"/>
        <scheme val="minor"/>
      </rPr>
      <t xml:space="preserve"> with a view to improvement prior to contract.  For the avoidance of doubt, the Employer shall have ultimate discretion over the Key Performance Indicators utilised and the pain / gain percentage on offer.</t>
    </r>
  </si>
  <si>
    <r>
      <t xml:space="preserve">- </t>
    </r>
    <r>
      <rPr>
        <u/>
        <sz val="10"/>
        <color theme="1"/>
        <rFont val="Calibri"/>
        <family val="2"/>
        <scheme val="minor"/>
      </rPr>
      <t>Maximum Pain and Maximum Gain</t>
    </r>
    <r>
      <rPr>
        <sz val="10"/>
        <color theme="1"/>
        <rFont val="Calibri"/>
        <family val="2"/>
        <scheme val="minor"/>
      </rPr>
      <t xml:space="preserve">  - the </t>
    </r>
    <r>
      <rPr>
        <i/>
        <sz val="10"/>
        <color theme="1"/>
        <rFont val="Calibri"/>
        <family val="2"/>
        <scheme val="minor"/>
      </rPr>
      <t>Employer</t>
    </r>
    <r>
      <rPr>
        <sz val="10"/>
        <color theme="1"/>
        <rFont val="Calibri"/>
        <family val="2"/>
        <scheme val="minor"/>
      </rPr>
      <t xml:space="preserve"> can set the maximum pain and gain associated with the order within framework allowed by the Framework Agreement (</t>
    </r>
    <r>
      <rPr>
        <sz val="10"/>
        <color theme="1"/>
        <rFont val="Calibri"/>
        <family val="2"/>
      </rPr>
      <t>±</t>
    </r>
    <r>
      <rPr>
        <sz val="10"/>
        <color theme="1"/>
        <rFont val="Calibri"/>
        <family val="2"/>
        <scheme val="minor"/>
      </rPr>
      <t>-10%).  It should be noted that the pain / gain does not have to be equal, and can be set to 0 (zero) for pain, gain or both.</t>
    </r>
  </si>
  <si>
    <r>
      <t xml:space="preserve">- </t>
    </r>
    <r>
      <rPr>
        <u/>
        <sz val="10"/>
        <color theme="1"/>
        <rFont val="Calibri"/>
        <family val="2"/>
        <scheme val="minor"/>
      </rPr>
      <t xml:space="preserve">Insert Bespoke KPI's if required </t>
    </r>
    <r>
      <rPr>
        <sz val="10"/>
        <color theme="1"/>
        <rFont val="Calibri"/>
        <family val="2"/>
        <scheme val="minor"/>
      </rPr>
      <t xml:space="preserve">- should the </t>
    </r>
    <r>
      <rPr>
        <i/>
        <sz val="10"/>
        <color theme="1"/>
        <rFont val="Calibri"/>
        <family val="2"/>
        <scheme val="minor"/>
      </rPr>
      <t>Employer</t>
    </r>
    <r>
      <rPr>
        <sz val="10"/>
        <color theme="1"/>
        <rFont val="Calibri"/>
        <family val="2"/>
        <scheme val="minor"/>
      </rPr>
      <t xml:space="preserve"> have any bespoke KPI's that they wish to apply to the order, they can insert them into the KPI table prior to the call for further competition, along with any instructions required to use the bespoke KPI's.  Please note that care must be taken to retain the integrity of the KPI spreadsheet when making amendments; this includes both amendments to incorporate bespoke KPI's and unintentional formula amendments. Crown Commercial Services can support the introduction of new KPI's if required.</t>
    </r>
  </si>
  <si>
    <r>
      <t xml:space="preserve">- </t>
    </r>
    <r>
      <rPr>
        <u/>
        <sz val="10"/>
        <color theme="1"/>
        <rFont val="Calibri"/>
        <family val="2"/>
        <scheme val="minor"/>
      </rPr>
      <t>KPI weightings</t>
    </r>
    <r>
      <rPr>
        <sz val="10"/>
        <color theme="1"/>
        <rFont val="Calibri"/>
        <family val="2"/>
        <scheme val="minor"/>
      </rPr>
      <t xml:space="preserve"> - all default weightings are available to be tailored by the</t>
    </r>
    <r>
      <rPr>
        <i/>
        <sz val="10"/>
        <color theme="1"/>
        <rFont val="Calibri"/>
        <family val="2"/>
        <scheme val="minor"/>
      </rPr>
      <t xml:space="preserve"> Employer</t>
    </r>
    <r>
      <rPr>
        <sz val="10"/>
        <color theme="1"/>
        <rFont val="Calibri"/>
        <family val="2"/>
        <scheme val="minor"/>
      </rPr>
      <t xml:space="preserve">, it should be noted that care should be taken when amending weightings to ensure that the total of the weightings is equal to 100%, also care should be taken to ensure the impact of pain only KPI's are used as these reduce the maximum gain available to the </t>
    </r>
    <r>
      <rPr>
        <i/>
        <sz val="10"/>
        <color theme="1"/>
        <rFont val="Calibri"/>
        <family val="2"/>
        <scheme val="minor"/>
      </rPr>
      <t>Supplier</t>
    </r>
    <r>
      <rPr>
        <sz val="10"/>
        <color theme="1"/>
        <rFont val="Calibri"/>
        <family val="2"/>
        <scheme val="minor"/>
      </rPr>
      <t>.</t>
    </r>
  </si>
  <si>
    <r>
      <rPr>
        <u/>
        <sz val="10"/>
        <color theme="1"/>
        <rFont val="Calibri"/>
        <family val="2"/>
        <scheme val="minor"/>
      </rPr>
      <t>Value of Services</t>
    </r>
    <r>
      <rPr>
        <sz val="10"/>
        <color theme="1"/>
        <rFont val="Calibri"/>
        <family val="2"/>
        <scheme val="minor"/>
      </rPr>
      <t xml:space="preserve"> - this value will enable the calculation of the </t>
    </r>
    <r>
      <rPr>
        <i/>
        <sz val="10"/>
        <color theme="1"/>
        <rFont val="Calibri"/>
        <family val="2"/>
        <scheme val="minor"/>
      </rPr>
      <t>Consultant</t>
    </r>
    <r>
      <rPr>
        <sz val="10"/>
        <color theme="1"/>
        <rFont val="Calibri"/>
        <family val="2"/>
        <scheme val="minor"/>
      </rPr>
      <t xml:space="preserve"> pain / gain.</t>
    </r>
  </si>
  <si>
    <t>The model is designed to encourage understanding of it's workings, whilst cells are locked to ensure integrity of the model, an unlocked version is available on request from CCS to allow further interrogation of the model.</t>
  </si>
  <si>
    <t>Particular care should be made to ensuring that any accepted compensation events, which amends the fee to deliver the Services or the expected price of the Construction project, are incorporated into the appropriate cells.</t>
  </si>
  <si>
    <r>
      <t xml:space="preserve">At </t>
    </r>
    <r>
      <rPr>
        <i/>
        <sz val="10"/>
        <color theme="1"/>
        <rFont val="Calibri"/>
        <family val="2"/>
        <scheme val="minor"/>
      </rPr>
      <t>Completion</t>
    </r>
    <r>
      <rPr>
        <sz val="10"/>
        <color theme="1"/>
        <rFont val="Calibri"/>
        <family val="2"/>
        <scheme val="minor"/>
      </rPr>
      <t xml:space="preserve">, the final data should be entered into the </t>
    </r>
    <r>
      <rPr>
        <sz val="10"/>
        <color rgb="FFFFC000"/>
        <rFont val="Calibri"/>
        <family val="2"/>
        <scheme val="minor"/>
      </rPr>
      <t>ORANGE</t>
    </r>
    <r>
      <rPr>
        <sz val="10"/>
        <color theme="1"/>
        <rFont val="Calibri"/>
        <family val="2"/>
        <scheme val="minor"/>
      </rPr>
      <t xml:space="preserve"> boxes, this shall be auditable data agreed between the parties.</t>
    </r>
  </si>
  <si>
    <t>Disagreements shall be resolved using the dispute resolution process specified in the contract.</t>
  </si>
  <si>
    <t>Step 1.  Insert information required prior to Call Off for Further Competition - pale blue cells (Cell I3, I4, and Column K14-K25), plus Employer bespoke KPI's using lines K27,K28,K29 if desired)</t>
  </si>
  <si>
    <r>
      <t xml:space="preserve">Delivery of the </t>
    </r>
    <r>
      <rPr>
        <i/>
        <sz val="12"/>
        <rFont val="Calibri"/>
        <family val="2"/>
        <scheme val="minor"/>
      </rPr>
      <t>Service(s)</t>
    </r>
    <r>
      <rPr>
        <sz val="12"/>
        <rFont val="Calibri"/>
        <family val="2"/>
        <scheme val="minor"/>
      </rPr>
      <t xml:space="preserve"> consistent with the Fee Structure agreed with the Customer at Call Off, as amended by the terms of a Direct Appointment or Mini Competition.</t>
    </r>
  </si>
  <si>
    <t>Prior to commencement of Monitoring, the Consultant and Customer shall agree the Fee Structure, procedures for reporting, payment and basis for any variations if different from that set out in the Framework Specifications. The key measure of performance will be the delivery of the Services, in line with the price agreed, prior to the letting of the Call Off order:</t>
  </si>
  <si>
    <t xml:space="preserve">Prior to monitoring, agree the programme for the Construction Project including key dates and Deliverables. The key measurement will be the timely delivery or otherwise of the Construction Project, in accordance with the accepted programme(s) and key dates. </t>
  </si>
  <si>
    <r>
      <t>The key criteria for measurement includes:
* Were the</t>
    </r>
    <r>
      <rPr>
        <i/>
        <sz val="12"/>
        <rFont val="Calibri"/>
        <family val="2"/>
        <scheme val="minor"/>
      </rPr>
      <t xml:space="preserve"> services</t>
    </r>
    <r>
      <rPr>
        <sz val="12"/>
        <rFont val="Calibri"/>
        <family val="2"/>
        <scheme val="minor"/>
      </rPr>
      <t xml:space="preserve"> provided in line with the</t>
    </r>
    <r>
      <rPr>
        <i/>
        <sz val="12"/>
        <rFont val="Calibri"/>
        <family val="2"/>
        <scheme val="minor"/>
      </rPr>
      <t xml:space="preserve"> completion date</t>
    </r>
    <r>
      <rPr>
        <sz val="12"/>
        <rFont val="Calibri"/>
        <family val="2"/>
        <scheme val="minor"/>
      </rPr>
      <t xml:space="preserve">?
* Were the stated </t>
    </r>
    <r>
      <rPr>
        <i/>
        <sz val="12"/>
        <rFont val="Calibri"/>
        <family val="2"/>
        <scheme val="minor"/>
      </rPr>
      <t>conditions</t>
    </r>
    <r>
      <rPr>
        <sz val="12"/>
        <rFont val="Calibri"/>
        <family val="2"/>
        <scheme val="minor"/>
      </rPr>
      <t xml:space="preserve"> met by the </t>
    </r>
    <r>
      <rPr>
        <i/>
        <sz val="12"/>
        <rFont val="Calibri"/>
        <family val="2"/>
        <scheme val="minor"/>
      </rPr>
      <t>key dates</t>
    </r>
    <r>
      <rPr>
        <sz val="12"/>
        <rFont val="Calibri"/>
        <family val="2"/>
        <scheme val="minor"/>
      </rPr>
      <t>?
* Were any Early Warnings / Compensation Events addressed, including any appropriate risk reduction measures?</t>
    </r>
  </si>
  <si>
    <r>
      <t xml:space="preserve">Monitoring method to be the number of written complaints made by the </t>
    </r>
    <r>
      <rPr>
        <i/>
        <sz val="12"/>
        <rFont val="Calibri"/>
        <family val="2"/>
        <scheme val="minor"/>
      </rPr>
      <t>Employer</t>
    </r>
    <r>
      <rPr>
        <sz val="12"/>
        <rFont val="Calibri"/>
        <family val="2"/>
        <scheme val="minor"/>
      </rPr>
      <t xml:space="preserve"> regarding the standard of performance being delivered.  Complaints may be made for the delivery of a poor quality PMFDT service with defects/rework over and above what should be expected by 'third party comments', provision of a non-responsive service, or the lack of adequate contract management including the provision of proportionate Early Warnings and Compensation Events.                                                                                                                                                                                             </t>
    </r>
  </si>
  <si>
    <t>Provision of resources, with appropriate experience and skill level, and continuity of allocated staff.</t>
  </si>
  <si>
    <r>
      <t xml:space="preserve">The key criteria for measurement is the number of events where </t>
    </r>
    <r>
      <rPr>
        <i/>
        <sz val="12"/>
        <rFont val="Calibri"/>
        <family val="2"/>
        <scheme val="minor"/>
      </rPr>
      <t>key persons</t>
    </r>
    <r>
      <rPr>
        <sz val="12"/>
        <rFont val="Calibri"/>
        <family val="2"/>
        <scheme val="minor"/>
      </rPr>
      <t xml:space="preserve"> are proposed and not accepted by the </t>
    </r>
    <r>
      <rPr>
        <i/>
        <sz val="12"/>
        <rFont val="Calibri"/>
        <family val="2"/>
        <scheme val="minor"/>
      </rPr>
      <t>Employer</t>
    </r>
    <r>
      <rPr>
        <sz val="12"/>
        <rFont val="Calibri"/>
        <family val="2"/>
        <scheme val="minor"/>
      </rPr>
      <t xml:space="preserve">, or where a  </t>
    </r>
    <r>
      <rPr>
        <i/>
        <sz val="12"/>
        <rFont val="Calibri"/>
        <family val="2"/>
        <scheme val="minor"/>
      </rPr>
      <t>key person</t>
    </r>
    <r>
      <rPr>
        <sz val="12"/>
        <rFont val="Calibri"/>
        <family val="2"/>
        <scheme val="minor"/>
      </rPr>
      <t xml:space="preserve"> is not proposed by the consultant within 3 weeks of being removed from </t>
    </r>
    <r>
      <rPr>
        <i/>
        <sz val="12"/>
        <rFont val="Calibri"/>
        <family val="2"/>
        <scheme val="minor"/>
      </rPr>
      <t>providing the services</t>
    </r>
    <r>
      <rPr>
        <sz val="12"/>
        <rFont val="Calibri"/>
        <family val="2"/>
        <scheme val="minor"/>
      </rPr>
      <t xml:space="preserve">
Acceptance of key persons may include the following considerations: 
* Were resources for key roles with appropriate experience and skill allocated to the task ?
* Was access to, and appropriate use of, Supply Chain partners evident?</t>
    </r>
  </si>
  <si>
    <t xml:space="preserve">Delivery of right first time cost and management data. </t>
  </si>
  <si>
    <t xml:space="preserve">Measured by the delivery of quality Management Information delivered on time as described by the Framework Schedule 9 and Cost Information for the Employer, as descirbed in the Contractong Authority Scope.  
</t>
  </si>
  <si>
    <t>Zero data quality issues (instances of late or poor quality data submittals by the Consultant)</t>
  </si>
  <si>
    <r>
      <t>KPI 08</t>
    </r>
    <r>
      <rPr>
        <sz val="12"/>
        <rFont val="Calibri"/>
        <family val="2"/>
        <scheme val="minor"/>
      </rPr>
      <t xml:space="preserve">                                                               Fair Payment for Services, works and products to Supply Chain Partners</t>
    </r>
  </si>
  <si>
    <r>
      <t xml:space="preserve"> </t>
    </r>
    <r>
      <rPr>
        <b/>
        <sz val="12"/>
        <rFont val="Calibri"/>
        <family val="2"/>
        <scheme val="minor"/>
      </rPr>
      <t>KPI 09</t>
    </r>
    <r>
      <rPr>
        <sz val="12"/>
        <rFont val="Calibri"/>
        <family val="2"/>
        <scheme val="minor"/>
      </rPr>
      <t xml:space="preserve">                                                                Health &amp; Safety - Compliance with CDM Regulations</t>
    </r>
  </si>
  <si>
    <t>Demonstrate that the Consultant has complied with the Government policies, subject to any specific payment terms agreed with Supply Chain Partners.</t>
  </si>
  <si>
    <t>Demonstrate Management of H&amp;S and Compliance, with CDM Regulations, as applicable to the Call Off Appointment.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</si>
</sst>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quot;£&quot;#,##0"/>
    <numFmt numFmtId="165" formatCode="&quot;£&quot;#,##0.00"/>
  </numFmts>
  <fonts count="35"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0"/>
      <name val="Arial"/>
      <family val="2"/>
    </font>
    <font>
      <sz val="10"/>
      <name val="Arial"/>
      <family val="2"/>
    </font>
    <font>
      <sz val="18"/>
      <name val="Calibri"/>
      <family val="2"/>
      <scheme val="minor"/>
    </font>
    <font>
      <sz val="10"/>
      <color theme="1"/>
      <name val="Calibri"/>
      <family val="2"/>
      <scheme val="minor"/>
    </font>
    <font>
      <i/>
      <sz val="10"/>
      <color theme="1"/>
      <name val="Calibri"/>
      <family val="2"/>
      <scheme val="minor"/>
    </font>
    <font>
      <sz val="10"/>
      <color rgb="FF00B0F0"/>
      <name val="Calibri"/>
      <family val="2"/>
      <scheme val="minor"/>
    </font>
    <font>
      <i/>
      <sz val="10"/>
      <color rgb="FF00B0F0"/>
      <name val="Calibri"/>
      <family val="2"/>
      <scheme val="minor"/>
    </font>
    <font>
      <sz val="10"/>
      <name val="Calibri"/>
      <family val="2"/>
      <scheme val="minor"/>
    </font>
    <font>
      <u/>
      <sz val="10"/>
      <color theme="1"/>
      <name val="Calibri"/>
      <family val="2"/>
      <scheme val="minor"/>
    </font>
    <font>
      <b/>
      <i/>
      <sz val="11"/>
      <color theme="1"/>
      <name val="Calibri"/>
      <family val="2"/>
      <scheme val="minor"/>
    </font>
    <font>
      <i/>
      <sz val="10"/>
      <name val="Calibri"/>
      <family val="2"/>
      <scheme val="minor"/>
    </font>
    <font>
      <b/>
      <sz val="28"/>
      <name val="Calibri"/>
      <family val="2"/>
      <scheme val="minor"/>
    </font>
    <font>
      <sz val="28"/>
      <name val="Calibri"/>
      <family val="2"/>
      <scheme val="minor"/>
    </font>
    <font>
      <sz val="10"/>
      <color theme="1"/>
      <name val="Arial"/>
      <family val="2"/>
    </font>
    <font>
      <sz val="9"/>
      <color indexed="81"/>
      <name val="Tahoma"/>
      <family val="2"/>
    </font>
    <font>
      <b/>
      <sz val="9"/>
      <color indexed="81"/>
      <name val="Tahoma"/>
      <family val="2"/>
    </font>
    <font>
      <sz val="24"/>
      <color theme="1"/>
      <name val="Calibri"/>
      <family val="2"/>
      <scheme val="minor"/>
    </font>
    <font>
      <sz val="36"/>
      <name val="Calibri"/>
      <family val="2"/>
      <scheme val="minor"/>
    </font>
    <font>
      <sz val="10"/>
      <color theme="6" tint="-0.499984740745262"/>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2"/>
      <name val="Calibri"/>
      <family val="2"/>
      <scheme val="minor"/>
    </font>
    <font>
      <b/>
      <sz val="12"/>
      <name val="Calibri"/>
      <family val="2"/>
      <scheme val="minor"/>
    </font>
    <font>
      <sz val="12"/>
      <color rgb="FFFF0000"/>
      <name val="Calibri"/>
      <family val="2"/>
      <scheme val="minor"/>
    </font>
    <font>
      <i/>
      <sz val="12"/>
      <name val="Calibri"/>
      <family val="2"/>
      <scheme val="minor"/>
    </font>
    <font>
      <b/>
      <sz val="14"/>
      <color rgb="FFFF0000"/>
      <name val="Calibri"/>
      <family val="2"/>
      <scheme val="minor"/>
    </font>
    <font>
      <b/>
      <sz val="12"/>
      <color theme="1"/>
      <name val="Calibri"/>
      <family val="2"/>
      <scheme val="minor"/>
    </font>
    <font>
      <b/>
      <sz val="20"/>
      <name val="Calibri"/>
      <family val="2"/>
      <scheme val="minor"/>
    </font>
    <font>
      <sz val="10"/>
      <color rgb="FFFFC000"/>
      <name val="Calibri"/>
      <family val="2"/>
      <scheme val="minor"/>
    </font>
    <font>
      <sz val="10"/>
      <color theme="1"/>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77111117893"/>
        <bgColor theme="4"/>
      </patternFill>
    </fill>
    <fill>
      <patternFill patternType="solid">
        <fgColor rgb="FFFFFF00"/>
        <bgColor indexed="64"/>
      </patternFill>
    </fill>
    <fill>
      <patternFill patternType="solid">
        <fgColor theme="7"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theme="0"/>
      </right>
      <top style="medium">
        <color indexed="64"/>
      </top>
      <bottom/>
      <diagonal/>
    </border>
    <border>
      <left style="medium">
        <color indexed="64"/>
      </left>
      <right style="thin">
        <color theme="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4" fillId="0" borderId="0"/>
    <xf numFmtId="0" fontId="5" fillId="0" borderId="0"/>
  </cellStyleXfs>
  <cellXfs count="247">
    <xf numFmtId="0" fontId="0" fillId="0" borderId="0" xfId="0"/>
    <xf numFmtId="0" fontId="0" fillId="0" borderId="0" xfId="0" applyFill="1" applyBorder="1"/>
    <xf numFmtId="0" fontId="0" fillId="4" borderId="0" xfId="0" applyFill="1" applyBorder="1"/>
    <xf numFmtId="0" fontId="4" fillId="2" borderId="42" xfId="0" applyFont="1" applyFill="1" applyBorder="1" applyAlignment="1">
      <alignment horizontal="center" vertical="center" wrapText="1"/>
    </xf>
    <xf numFmtId="0" fontId="4" fillId="8" borderId="15" xfId="0" applyFont="1" applyFill="1" applyBorder="1" applyAlignment="1">
      <alignment horizontal="center" vertical="center" wrapText="1"/>
    </xf>
    <xf numFmtId="9" fontId="17" fillId="0" borderId="32" xfId="0" applyNumberFormat="1" applyFont="1" applyFill="1" applyBorder="1" applyAlignment="1">
      <alignment horizontal="center"/>
    </xf>
    <xf numFmtId="9" fontId="17" fillId="0" borderId="35" xfId="0" applyNumberFormat="1" applyFont="1" applyFill="1" applyBorder="1"/>
    <xf numFmtId="9" fontId="17" fillId="0" borderId="33" xfId="0" applyNumberFormat="1" applyFont="1" applyFill="1" applyBorder="1" applyAlignment="1">
      <alignment horizontal="center"/>
    </xf>
    <xf numFmtId="9" fontId="17" fillId="0" borderId="34" xfId="0" applyNumberFormat="1" applyFont="1" applyFill="1" applyBorder="1"/>
    <xf numFmtId="9" fontId="17" fillId="0" borderId="26" xfId="0" applyNumberFormat="1" applyFont="1" applyFill="1" applyBorder="1" applyAlignment="1">
      <alignment horizontal="center"/>
    </xf>
    <xf numFmtId="0" fontId="4" fillId="2" borderId="43" xfId="0" applyFont="1" applyFill="1" applyBorder="1" applyAlignment="1">
      <alignment horizontal="center" vertical="center" wrapText="1"/>
    </xf>
    <xf numFmtId="0" fontId="4" fillId="8" borderId="37" xfId="0" applyFont="1" applyFill="1" applyBorder="1" applyAlignment="1">
      <alignment horizontal="center" vertical="center" wrapText="1"/>
    </xf>
    <xf numFmtId="0" fontId="0" fillId="0" borderId="0" xfId="0" applyBorder="1"/>
    <xf numFmtId="0" fontId="17" fillId="0" borderId="32" xfId="0" applyNumberFormat="1" applyFont="1" applyFill="1" applyBorder="1" applyAlignment="1">
      <alignment horizontal="center"/>
    </xf>
    <xf numFmtId="0" fontId="17" fillId="0" borderId="33" xfId="0" applyNumberFormat="1" applyFont="1" applyFill="1" applyBorder="1" applyAlignment="1">
      <alignment horizontal="center"/>
    </xf>
    <xf numFmtId="9" fontId="17" fillId="0" borderId="19" xfId="0" applyNumberFormat="1" applyFont="1" applyFill="1" applyBorder="1"/>
    <xf numFmtId="0" fontId="0" fillId="4" borderId="0" xfId="0" applyFill="1"/>
    <xf numFmtId="0" fontId="4" fillId="8" borderId="0" xfId="0" applyFont="1" applyFill="1" applyBorder="1" applyAlignment="1">
      <alignment horizontal="center" vertical="center" wrapText="1"/>
    </xf>
    <xf numFmtId="9" fontId="17" fillId="0" borderId="0" xfId="0" applyNumberFormat="1" applyFont="1" applyFill="1" applyBorder="1"/>
    <xf numFmtId="9" fontId="26" fillId="7" borderId="41" xfId="0" applyNumberFormat="1" applyFont="1" applyFill="1" applyBorder="1" applyAlignment="1" applyProtection="1">
      <alignment horizontal="center" vertical="center" wrapText="1"/>
      <protection locked="0"/>
    </xf>
    <xf numFmtId="164" fontId="26" fillId="6" borderId="7" xfId="0" applyNumberFormat="1" applyFont="1" applyFill="1" applyBorder="1" applyAlignment="1" applyProtection="1">
      <alignment horizontal="center" vertical="center" wrapText="1"/>
      <protection locked="0"/>
    </xf>
    <xf numFmtId="164" fontId="26" fillId="5" borderId="7" xfId="0" applyNumberFormat="1" applyFont="1" applyFill="1" applyBorder="1" applyAlignment="1" applyProtection="1">
      <alignment horizontal="center" vertical="center" wrapText="1"/>
      <protection locked="0"/>
    </xf>
    <xf numFmtId="9" fontId="26" fillId="7" borderId="33" xfId="0" applyNumberFormat="1" applyFont="1" applyFill="1" applyBorder="1" applyAlignment="1" applyProtection="1">
      <alignment horizontal="center" vertical="center" wrapText="1"/>
      <protection locked="0"/>
    </xf>
    <xf numFmtId="164" fontId="26" fillId="5" borderId="11" xfId="0" applyNumberFormat="1" applyFont="1" applyFill="1" applyBorder="1" applyAlignment="1" applyProtection="1">
      <alignment horizontal="center" vertical="center" wrapText="1"/>
      <protection locked="0"/>
    </xf>
    <xf numFmtId="9" fontId="26" fillId="7" borderId="40" xfId="0" applyNumberFormat="1" applyFont="1" applyFill="1" applyBorder="1" applyAlignment="1" applyProtection="1">
      <alignment horizontal="center" vertical="center" wrapText="1"/>
      <protection locked="0"/>
    </xf>
    <xf numFmtId="9" fontId="26" fillId="3" borderId="27" xfId="0" applyNumberFormat="1" applyFont="1" applyFill="1" applyBorder="1" applyAlignment="1" applyProtection="1">
      <alignment horizontal="center" vertical="center" wrapText="1"/>
    </xf>
    <xf numFmtId="3" fontId="26" fillId="5" borderId="27" xfId="0" applyNumberFormat="1" applyFont="1" applyFill="1" applyBorder="1" applyAlignment="1" applyProtection="1">
      <alignment horizontal="center" vertical="center" wrapText="1"/>
      <protection locked="0"/>
    </xf>
    <xf numFmtId="3" fontId="26" fillId="5" borderId="7" xfId="0" applyNumberFormat="1" applyFont="1" applyFill="1" applyBorder="1" applyAlignment="1" applyProtection="1">
      <alignment horizontal="center" vertical="center" wrapText="1"/>
      <protection locked="0"/>
    </xf>
    <xf numFmtId="0" fontId="26" fillId="5" borderId="11" xfId="0" applyNumberFormat="1" applyFont="1" applyFill="1" applyBorder="1" applyAlignment="1" applyProtection="1">
      <alignment horizontal="center" vertical="center" wrapText="1"/>
      <protection locked="0"/>
    </xf>
    <xf numFmtId="9" fontId="26" fillId="7" borderId="10" xfId="0" applyNumberFormat="1" applyFont="1" applyFill="1" applyBorder="1" applyAlignment="1" applyProtection="1">
      <alignment horizontal="center" vertical="center" wrapText="1"/>
      <protection locked="0"/>
    </xf>
    <xf numFmtId="9" fontId="26" fillId="5" borderId="7" xfId="0" applyNumberFormat="1" applyFont="1" applyFill="1" applyBorder="1" applyAlignment="1" applyProtection="1">
      <alignment horizontal="center" vertical="center" wrapText="1"/>
      <protection locked="0"/>
    </xf>
    <xf numFmtId="9" fontId="26" fillId="7" borderId="4" xfId="0" applyNumberFormat="1" applyFont="1" applyFill="1" applyBorder="1" applyAlignment="1" applyProtection="1">
      <alignment horizontal="center" vertical="center" wrapText="1"/>
      <protection locked="0"/>
    </xf>
    <xf numFmtId="3" fontId="26" fillId="5" borderId="1" xfId="0" applyNumberFormat="1" applyFont="1" applyFill="1" applyBorder="1" applyAlignment="1" applyProtection="1">
      <alignment horizontal="center" vertical="center" wrapText="1"/>
      <protection locked="0"/>
    </xf>
    <xf numFmtId="9" fontId="26" fillId="7" borderId="13" xfId="0" applyNumberFormat="1" applyFont="1" applyFill="1" applyBorder="1" applyAlignment="1" applyProtection="1">
      <alignment horizontal="center" vertical="center" wrapText="1"/>
      <protection locked="0"/>
    </xf>
    <xf numFmtId="3" fontId="26" fillId="5" borderId="11" xfId="0" applyNumberFormat="1" applyFont="1" applyFill="1" applyBorder="1" applyAlignment="1" applyProtection="1">
      <alignment horizontal="center" vertical="center" wrapText="1"/>
      <protection locked="0"/>
    </xf>
    <xf numFmtId="0" fontId="27" fillId="7" borderId="7" xfId="0" applyFont="1" applyFill="1" applyBorder="1" applyAlignment="1" applyProtection="1">
      <alignment horizontal="center" vertical="center" wrapText="1"/>
      <protection locked="0"/>
    </xf>
    <xf numFmtId="0" fontId="26" fillId="7" borderId="8" xfId="0" applyFont="1" applyFill="1" applyBorder="1" applyAlignment="1" applyProtection="1">
      <alignment horizontal="center" vertical="center"/>
      <protection locked="0"/>
    </xf>
    <xf numFmtId="0" fontId="28" fillId="4" borderId="5" xfId="0" applyFont="1" applyFill="1" applyBorder="1" applyAlignment="1" applyProtection="1">
      <alignment horizontal="center" vertical="center"/>
      <protection locked="0"/>
    </xf>
    <xf numFmtId="9" fontId="26" fillId="7" borderId="7" xfId="0" applyNumberFormat="1" applyFont="1" applyFill="1" applyBorder="1" applyAlignment="1" applyProtection="1">
      <alignment horizontal="center" vertical="center" wrapText="1"/>
      <protection locked="0"/>
    </xf>
    <xf numFmtId="0" fontId="27" fillId="7" borderId="1" xfId="0" applyFont="1" applyFill="1" applyBorder="1" applyAlignment="1" applyProtection="1">
      <alignment horizontal="center" vertical="center" wrapText="1"/>
      <protection locked="0"/>
    </xf>
    <xf numFmtId="0" fontId="26" fillId="7" borderId="2" xfId="0" applyFont="1" applyFill="1" applyBorder="1" applyAlignment="1" applyProtection="1">
      <alignment horizontal="center" vertical="center"/>
      <protection locked="0"/>
    </xf>
    <xf numFmtId="0" fontId="28" fillId="4" borderId="25" xfId="0" applyFont="1" applyFill="1" applyBorder="1" applyAlignment="1" applyProtection="1">
      <alignment horizontal="center" vertical="center"/>
      <protection locked="0"/>
    </xf>
    <xf numFmtId="3" fontId="26" fillId="7" borderId="1" xfId="0" applyNumberFormat="1" applyFont="1" applyFill="1" applyBorder="1" applyAlignment="1" applyProtection="1">
      <alignment horizontal="center" vertical="center" wrapText="1"/>
      <protection locked="0"/>
    </xf>
    <xf numFmtId="9" fontId="26" fillId="7" borderId="1" xfId="0" applyNumberFormat="1" applyFont="1" applyFill="1" applyBorder="1" applyAlignment="1" applyProtection="1">
      <alignment horizontal="center" vertical="center" wrapText="1"/>
      <protection locked="0"/>
    </xf>
    <xf numFmtId="0" fontId="26" fillId="7" borderId="14" xfId="0" applyFont="1" applyFill="1" applyBorder="1" applyAlignment="1" applyProtection="1">
      <alignment horizontal="center" vertical="center"/>
      <protection locked="0"/>
    </xf>
    <xf numFmtId="0" fontId="28" fillId="4" borderId="46" xfId="0" applyFont="1" applyFill="1" applyBorder="1" applyAlignment="1" applyProtection="1">
      <alignment horizontal="center" vertical="center"/>
      <protection locked="0"/>
    </xf>
    <xf numFmtId="3" fontId="26" fillId="7" borderId="11" xfId="0" applyNumberFormat="1" applyFont="1" applyFill="1" applyBorder="1" applyAlignment="1" applyProtection="1">
      <alignment horizontal="center" vertical="center" wrapText="1"/>
      <protection locked="0"/>
    </xf>
    <xf numFmtId="9" fontId="26" fillId="7" borderId="11" xfId="0" applyNumberFormat="1" applyFont="1" applyFill="1" applyBorder="1" applyAlignment="1" applyProtection="1">
      <alignment horizontal="center" vertical="center" wrapText="1"/>
      <protection locked="0"/>
    </xf>
    <xf numFmtId="9" fontId="23" fillId="7" borderId="37" xfId="0" applyNumberFormat="1" applyFont="1" applyFill="1" applyBorder="1" applyProtection="1">
      <protection locked="0"/>
    </xf>
    <xf numFmtId="6" fontId="23" fillId="6" borderId="44" xfId="0" applyNumberFormat="1" applyFont="1" applyFill="1" applyBorder="1" applyProtection="1">
      <protection locked="0"/>
    </xf>
    <xf numFmtId="0" fontId="1" fillId="3" borderId="23" xfId="0" applyFont="1" applyFill="1" applyBorder="1" applyAlignment="1">
      <alignment horizontal="left" vertical="top"/>
    </xf>
    <xf numFmtId="0" fontId="26" fillId="7" borderId="11" xfId="0" applyFont="1" applyFill="1" applyBorder="1" applyAlignment="1" applyProtection="1">
      <alignment horizontal="left" vertical="top" wrapText="1"/>
      <protection locked="0"/>
    </xf>
    <xf numFmtId="1" fontId="26" fillId="5" borderId="7" xfId="0" applyNumberFormat="1" applyFont="1" applyFill="1" applyBorder="1" applyAlignment="1" applyProtection="1">
      <alignment horizontal="center" vertical="center" wrapText="1"/>
      <protection locked="0"/>
    </xf>
    <xf numFmtId="0" fontId="0" fillId="4" borderId="0" xfId="0" applyFill="1" applyProtection="1"/>
    <xf numFmtId="0" fontId="0" fillId="4" borderId="0" xfId="0" applyFill="1" applyBorder="1" applyProtection="1"/>
    <xf numFmtId="0" fontId="20" fillId="4" borderId="0" xfId="0" applyFont="1" applyFill="1" applyProtection="1"/>
    <xf numFmtId="0" fontId="20" fillId="4" borderId="0" xfId="0" applyFont="1" applyFill="1" applyBorder="1" applyProtection="1"/>
    <xf numFmtId="0" fontId="20" fillId="0" borderId="0" xfId="0" applyFont="1" applyProtection="1"/>
    <xf numFmtId="49" fontId="23" fillId="4" borderId="0" xfId="0" applyNumberFormat="1" applyFont="1" applyFill="1" applyAlignment="1" applyProtection="1"/>
    <xf numFmtId="49" fontId="24" fillId="4" borderId="0" xfId="0" applyNumberFormat="1" applyFont="1" applyFill="1" applyAlignment="1" applyProtection="1"/>
    <xf numFmtId="0" fontId="23" fillId="3" borderId="44" xfId="0" applyFont="1" applyFill="1" applyBorder="1" applyProtection="1"/>
    <xf numFmtId="49" fontId="20" fillId="4" borderId="0" xfId="0" applyNumberFormat="1" applyFont="1" applyFill="1" applyAlignment="1" applyProtection="1"/>
    <xf numFmtId="0" fontId="23" fillId="3" borderId="36" xfId="0" applyFont="1" applyFill="1" applyBorder="1" applyProtection="1"/>
    <xf numFmtId="0" fontId="23" fillId="4" borderId="0" xfId="0" applyFont="1" applyFill="1" applyProtection="1"/>
    <xf numFmtId="0" fontId="24" fillId="4" borderId="0" xfId="0" applyFont="1" applyFill="1" applyProtection="1"/>
    <xf numFmtId="6" fontId="30" fillId="4" borderId="44" xfId="0" applyNumberFormat="1" applyFont="1" applyFill="1" applyBorder="1" applyProtection="1"/>
    <xf numFmtId="0" fontId="1" fillId="4" borderId="0" xfId="0" applyFont="1" applyFill="1" applyBorder="1" applyProtection="1"/>
    <xf numFmtId="0" fontId="23" fillId="4" borderId="0" xfId="0" applyFont="1" applyFill="1" applyBorder="1" applyProtection="1"/>
    <xf numFmtId="0" fontId="0" fillId="0" borderId="0" xfId="0" applyProtection="1"/>
    <xf numFmtId="0" fontId="24" fillId="4" borderId="0" xfId="0" applyFont="1" applyFill="1" applyBorder="1" applyProtection="1"/>
    <xf numFmtId="6" fontId="23" fillId="4" borderId="0" xfId="0" applyNumberFormat="1" applyFont="1" applyFill="1" applyBorder="1" applyProtection="1"/>
    <xf numFmtId="0" fontId="23" fillId="4" borderId="20"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23" fillId="4" borderId="0" xfId="0" applyFont="1" applyFill="1" applyBorder="1" applyAlignment="1" applyProtection="1">
      <alignment horizontal="center" vertical="center" wrapText="1"/>
    </xf>
    <xf numFmtId="0" fontId="26" fillId="3" borderId="7" xfId="0" applyFont="1" applyFill="1" applyBorder="1" applyAlignment="1" applyProtection="1">
      <alignment horizontal="center" vertical="center" wrapText="1"/>
    </xf>
    <xf numFmtId="0" fontId="26" fillId="0" borderId="9" xfId="0" applyFont="1" applyBorder="1" applyAlignment="1" applyProtection="1">
      <alignment horizontal="left" vertical="top" wrapText="1"/>
    </xf>
    <xf numFmtId="0" fontId="26" fillId="3" borderId="34" xfId="0" applyFont="1" applyFill="1" applyBorder="1" applyAlignment="1" applyProtection="1">
      <alignment horizontal="center" vertical="center" wrapText="1"/>
    </xf>
    <xf numFmtId="0" fontId="28" fillId="4" borderId="20" xfId="0" applyFont="1" applyFill="1" applyBorder="1" applyAlignment="1" applyProtection="1">
      <alignment horizontal="left" vertical="top" wrapText="1"/>
    </xf>
    <xf numFmtId="9" fontId="26" fillId="3" borderId="7" xfId="0" applyNumberFormat="1" applyFont="1" applyFill="1" applyBorder="1" applyAlignment="1" applyProtection="1">
      <alignment horizontal="center" vertical="center" wrapText="1"/>
    </xf>
    <xf numFmtId="9" fontId="26" fillId="0" borderId="7" xfId="0" applyNumberFormat="1" applyFont="1" applyFill="1" applyBorder="1" applyAlignment="1" applyProtection="1">
      <alignment horizontal="center" vertical="center" wrapText="1"/>
    </xf>
    <xf numFmtId="164" fontId="26" fillId="0" borderId="31" xfId="0" applyNumberFormat="1" applyFont="1" applyFill="1" applyBorder="1" applyAlignment="1" applyProtection="1">
      <alignment horizontal="center" vertical="center" wrapText="1"/>
    </xf>
    <xf numFmtId="0" fontId="3" fillId="4" borderId="0" xfId="0" applyFont="1" applyFill="1" applyBorder="1" applyAlignment="1" applyProtection="1">
      <alignment horizontal="left" vertical="top" wrapText="1"/>
    </xf>
    <xf numFmtId="0" fontId="26" fillId="3" borderId="11" xfId="0" applyFont="1" applyFill="1" applyBorder="1" applyAlignment="1" applyProtection="1">
      <alignment horizontal="center" vertical="center" wrapText="1"/>
    </xf>
    <xf numFmtId="0" fontId="26" fillId="0" borderId="11" xfId="0" applyFont="1" applyBorder="1" applyAlignment="1" applyProtection="1">
      <alignment horizontal="left" vertical="top" wrapText="1"/>
    </xf>
    <xf numFmtId="0" fontId="26" fillId="3" borderId="34" xfId="0" applyFont="1" applyFill="1" applyBorder="1" applyAlignment="1" applyProtection="1">
      <alignment horizontal="center" vertical="center"/>
    </xf>
    <xf numFmtId="0" fontId="28" fillId="4" borderId="21" xfId="0" applyFont="1" applyFill="1" applyBorder="1" applyAlignment="1" applyProtection="1">
      <alignment horizontal="center" vertical="center"/>
    </xf>
    <xf numFmtId="164" fontId="26" fillId="3" borderId="11" xfId="0" applyNumberFormat="1" applyFont="1" applyFill="1" applyBorder="1" applyAlignment="1" applyProtection="1">
      <alignment horizontal="center" vertical="center" wrapText="1"/>
    </xf>
    <xf numFmtId="9" fontId="26" fillId="3" borderId="11" xfId="0" applyNumberFormat="1" applyFont="1" applyFill="1" applyBorder="1" applyAlignment="1" applyProtection="1">
      <alignment horizontal="center" vertical="center" wrapText="1"/>
    </xf>
    <xf numFmtId="9" fontId="26" fillId="0" borderId="11" xfId="0" applyNumberFormat="1" applyFont="1" applyFill="1" applyBorder="1" applyAlignment="1" applyProtection="1">
      <alignment horizontal="center" vertical="center" wrapText="1"/>
    </xf>
    <xf numFmtId="9" fontId="26" fillId="0" borderId="14" xfId="0" applyNumberFormat="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xf>
    <xf numFmtId="0" fontId="25" fillId="4" borderId="22" xfId="0" applyFont="1" applyFill="1" applyBorder="1" applyAlignment="1" applyProtection="1">
      <alignment horizontal="center" vertical="center"/>
    </xf>
    <xf numFmtId="0" fontId="26" fillId="4" borderId="20" xfId="0" applyFont="1" applyFill="1" applyBorder="1" applyAlignment="1" applyProtection="1">
      <alignment horizontal="center" vertical="center" wrapText="1"/>
    </xf>
    <xf numFmtId="0" fontId="26" fillId="4" borderId="20" xfId="0" applyFont="1" applyFill="1" applyBorder="1" applyAlignment="1" applyProtection="1">
      <alignment horizontal="left" vertical="top" wrapText="1"/>
    </xf>
    <xf numFmtId="0" fontId="26" fillId="4" borderId="20" xfId="0" applyFont="1" applyFill="1" applyBorder="1" applyAlignment="1" applyProtection="1">
      <alignment horizontal="center" vertical="center"/>
    </xf>
    <xf numFmtId="0" fontId="28" fillId="4" borderId="29" xfId="0" applyFont="1" applyFill="1" applyBorder="1" applyAlignment="1" applyProtection="1">
      <alignment horizontal="center" vertical="center"/>
    </xf>
    <xf numFmtId="9" fontId="26" fillId="4" borderId="0" xfId="0" applyNumberFormat="1" applyFont="1" applyFill="1" applyBorder="1" applyAlignment="1" applyProtection="1">
      <alignment horizontal="center" vertical="center" wrapText="1"/>
    </xf>
    <xf numFmtId="164" fontId="26" fillId="4" borderId="0" xfId="0" applyNumberFormat="1" applyFont="1" applyFill="1" applyBorder="1" applyAlignment="1" applyProtection="1">
      <alignment horizontal="center" vertical="center" wrapText="1"/>
    </xf>
    <xf numFmtId="0" fontId="28" fillId="4" borderId="17" xfId="0" applyFont="1" applyFill="1" applyBorder="1" applyAlignment="1" applyProtection="1">
      <alignment horizontal="center" vertical="center"/>
    </xf>
    <xf numFmtId="0" fontId="25" fillId="10" borderId="40" xfId="0" applyFont="1" applyFill="1" applyBorder="1" applyAlignment="1" applyProtection="1">
      <alignment horizontal="center" vertical="center"/>
    </xf>
    <xf numFmtId="0" fontId="26" fillId="3" borderId="27" xfId="0" applyFont="1" applyFill="1" applyBorder="1" applyAlignment="1" applyProtection="1">
      <alignment horizontal="center" vertical="center" wrapText="1"/>
    </xf>
    <xf numFmtId="0" fontId="26" fillId="0" borderId="29" xfId="0" applyFont="1" applyBorder="1" applyAlignment="1" applyProtection="1">
      <alignment horizontal="left" vertical="top" wrapText="1"/>
    </xf>
    <xf numFmtId="0" fontId="26" fillId="3" borderId="38" xfId="0" applyFont="1" applyFill="1" applyBorder="1" applyAlignment="1" applyProtection="1">
      <alignment horizontal="center" vertical="center" wrapText="1"/>
    </xf>
    <xf numFmtId="0" fontId="25" fillId="4" borderId="29" xfId="0" applyFont="1" applyFill="1" applyBorder="1" applyProtection="1"/>
    <xf numFmtId="3" fontId="26" fillId="3" borderId="27" xfId="0" applyNumberFormat="1" applyFont="1" applyFill="1" applyBorder="1" applyAlignment="1" applyProtection="1">
      <alignment horizontal="center" vertical="center" wrapText="1"/>
    </xf>
    <xf numFmtId="1" fontId="26" fillId="0" borderId="27" xfId="0" applyNumberFormat="1" applyFont="1" applyFill="1" applyBorder="1" applyAlignment="1" applyProtection="1">
      <alignment horizontal="center" vertical="center" wrapText="1"/>
    </xf>
    <xf numFmtId="9" fontId="26" fillId="3" borderId="27" xfId="0" quotePrefix="1" applyNumberFormat="1" applyFont="1" applyFill="1" applyBorder="1" applyAlignment="1" applyProtection="1">
      <alignment horizontal="center" vertical="center" wrapText="1"/>
    </xf>
    <xf numFmtId="9" fontId="26" fillId="0" borderId="28" xfId="0" applyNumberFormat="1" applyFont="1" applyFill="1" applyBorder="1" applyAlignment="1" applyProtection="1">
      <alignment horizontal="center" vertical="center" wrapText="1"/>
    </xf>
    <xf numFmtId="164" fontId="26" fillId="0" borderId="38" xfId="0" applyNumberFormat="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25" fillId="4" borderId="24" xfId="0" applyFont="1" applyFill="1" applyBorder="1" applyAlignment="1" applyProtection="1">
      <alignment horizontal="center" vertical="center"/>
    </xf>
    <xf numFmtId="0" fontId="26" fillId="4" borderId="21" xfId="0" applyFont="1" applyFill="1" applyBorder="1" applyAlignment="1" applyProtection="1">
      <alignment horizontal="center" vertical="center" wrapText="1"/>
    </xf>
    <xf numFmtId="0" fontId="26" fillId="4" borderId="21" xfId="0" applyFont="1" applyFill="1" applyBorder="1" applyAlignment="1" applyProtection="1">
      <alignment horizontal="left" vertical="top" wrapText="1"/>
    </xf>
    <xf numFmtId="0" fontId="26" fillId="4" borderId="21" xfId="0" applyFont="1" applyFill="1" applyBorder="1" applyAlignment="1" applyProtection="1">
      <alignment horizontal="center" vertical="center"/>
    </xf>
    <xf numFmtId="0" fontId="27" fillId="3" borderId="4" xfId="0" applyFont="1" applyFill="1" applyBorder="1" applyAlignment="1" applyProtection="1">
      <alignment horizontal="center" vertical="center" wrapText="1"/>
    </xf>
    <xf numFmtId="0" fontId="26" fillId="0" borderId="3" xfId="0" applyFont="1" applyBorder="1" applyAlignment="1" applyProtection="1">
      <alignment horizontal="left" vertical="top" wrapText="1"/>
    </xf>
    <xf numFmtId="0" fontId="26" fillId="3" borderId="35" xfId="0"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3" fontId="26" fillId="3" borderId="7" xfId="0" applyNumberFormat="1" applyFont="1" applyFill="1" applyBorder="1" applyAlignment="1" applyProtection="1">
      <alignment horizontal="center" vertical="center" wrapText="1"/>
    </xf>
    <xf numFmtId="1" fontId="26" fillId="0" borderId="7" xfId="0" applyNumberFormat="1" applyFont="1" applyFill="1" applyBorder="1" applyAlignment="1" applyProtection="1">
      <alignment horizontal="center" vertical="center" wrapText="1"/>
    </xf>
    <xf numFmtId="9" fontId="26" fillId="3" borderId="7" xfId="0" quotePrefix="1" applyNumberFormat="1" applyFont="1" applyFill="1" applyBorder="1" applyAlignment="1" applyProtection="1">
      <alignment horizontal="center" vertical="center" wrapText="1"/>
    </xf>
    <xf numFmtId="9" fontId="26" fillId="0" borderId="7" xfId="0" quotePrefix="1" applyNumberFormat="1" applyFont="1" applyFill="1" applyBorder="1" applyAlignment="1" applyProtection="1">
      <alignment horizontal="center" vertical="center" wrapText="1"/>
    </xf>
    <xf numFmtId="0" fontId="26" fillId="3" borderId="4" xfId="0" applyFont="1" applyFill="1" applyBorder="1" applyAlignment="1" applyProtection="1">
      <alignment horizontal="center" vertical="center" wrapText="1"/>
    </xf>
    <xf numFmtId="0" fontId="26" fillId="3" borderId="35" xfId="0" applyFont="1" applyFill="1" applyBorder="1" applyAlignment="1" applyProtection="1">
      <alignment horizontal="center" vertical="center"/>
    </xf>
    <xf numFmtId="0" fontId="28" fillId="4" borderId="0" xfId="0" applyFont="1" applyFill="1" applyBorder="1" applyAlignment="1" applyProtection="1">
      <alignment horizontal="center" vertical="center"/>
    </xf>
    <xf numFmtId="3" fontId="26" fillId="3" borderId="11" xfId="0" applyNumberFormat="1" applyFont="1" applyFill="1" applyBorder="1" applyAlignment="1" applyProtection="1">
      <alignment horizontal="center" vertical="center" wrapText="1"/>
    </xf>
    <xf numFmtId="1" fontId="26" fillId="0" borderId="11" xfId="0" applyNumberFormat="1" applyFont="1" applyFill="1" applyBorder="1" applyAlignment="1" applyProtection="1">
      <alignment horizontal="center" vertical="center" wrapText="1"/>
    </xf>
    <xf numFmtId="164" fontId="26" fillId="0" borderId="34" xfId="0" applyNumberFormat="1" applyFont="1" applyFill="1" applyBorder="1" applyAlignment="1" applyProtection="1">
      <alignment horizontal="center" vertical="center" wrapText="1"/>
    </xf>
    <xf numFmtId="0" fontId="28" fillId="4" borderId="20" xfId="0" applyFont="1" applyFill="1" applyBorder="1" applyAlignment="1" applyProtection="1">
      <alignment horizontal="center" vertical="center"/>
    </xf>
    <xf numFmtId="164" fontId="26" fillId="0" borderId="45" xfId="0" applyNumberFormat="1" applyFont="1" applyFill="1" applyBorder="1" applyAlignment="1" applyProtection="1">
      <alignment horizontal="center" vertical="center" wrapText="1"/>
    </xf>
    <xf numFmtId="0" fontId="0" fillId="4" borderId="22" xfId="0" applyFill="1" applyBorder="1" applyProtection="1"/>
    <xf numFmtId="0" fontId="26" fillId="0" borderId="7" xfId="0" applyFont="1" applyFill="1" applyBorder="1" applyAlignment="1" applyProtection="1">
      <alignment horizontal="left" vertical="top" wrapText="1"/>
    </xf>
    <xf numFmtId="0" fontId="26" fillId="3" borderId="8" xfId="0" applyFont="1" applyFill="1" applyBorder="1" applyAlignment="1" applyProtection="1">
      <alignment horizontal="center" vertical="center"/>
    </xf>
    <xf numFmtId="0" fontId="28" fillId="4" borderId="5" xfId="0" applyFont="1" applyFill="1" applyBorder="1" applyAlignment="1" applyProtection="1">
      <alignment horizontal="center" vertical="center"/>
    </xf>
    <xf numFmtId="0" fontId="0" fillId="4" borderId="23" xfId="0" applyFill="1" applyBorder="1" applyProtection="1"/>
    <xf numFmtId="0" fontId="27" fillId="3" borderId="1" xfId="0" applyFont="1" applyFill="1" applyBorder="1" applyAlignment="1" applyProtection="1">
      <alignment horizontal="center" vertical="center" wrapText="1"/>
    </xf>
    <xf numFmtId="0" fontId="26" fillId="0" borderId="1" xfId="0" applyFont="1" applyFill="1" applyBorder="1" applyAlignment="1" applyProtection="1">
      <alignment horizontal="left" vertical="top" wrapText="1"/>
    </xf>
    <xf numFmtId="0" fontId="26" fillId="3" borderId="2" xfId="0" applyFont="1" applyFill="1" applyBorder="1" applyAlignment="1" applyProtection="1">
      <alignment horizontal="center" vertical="center"/>
    </xf>
    <xf numFmtId="0" fontId="28" fillId="4" borderId="25" xfId="0" applyFont="1" applyFill="1" applyBorder="1" applyAlignment="1" applyProtection="1">
      <alignment horizontal="center" vertical="center"/>
    </xf>
    <xf numFmtId="3" fontId="26" fillId="3" borderId="1" xfId="0" applyNumberFormat="1" applyFont="1" applyFill="1" applyBorder="1" applyAlignment="1" applyProtection="1">
      <alignment horizontal="center" vertical="center" wrapText="1"/>
    </xf>
    <xf numFmtId="9" fontId="26" fillId="3" borderId="1" xfId="0" applyNumberFormat="1" applyFont="1" applyFill="1" applyBorder="1" applyAlignment="1" applyProtection="1">
      <alignment horizontal="center" vertical="center" wrapText="1"/>
    </xf>
    <xf numFmtId="1" fontId="26" fillId="0" borderId="1" xfId="0" applyNumberFormat="1" applyFont="1" applyFill="1" applyBorder="1" applyAlignment="1" applyProtection="1">
      <alignment horizontal="center" vertical="center" wrapText="1"/>
    </xf>
    <xf numFmtId="1" fontId="26" fillId="3" borderId="1" xfId="0" applyNumberFormat="1" applyFont="1" applyFill="1" applyBorder="1" applyAlignment="1" applyProtection="1">
      <alignment horizontal="center" vertical="center" wrapText="1"/>
    </xf>
    <xf numFmtId="9" fontId="26" fillId="0" borderId="1" xfId="0" applyNumberFormat="1" applyFont="1" applyFill="1" applyBorder="1" applyAlignment="1" applyProtection="1">
      <alignment horizontal="center" vertical="center" wrapText="1"/>
    </xf>
    <xf numFmtId="164" fontId="26" fillId="0" borderId="35" xfId="0" applyNumberFormat="1" applyFont="1" applyFill="1" applyBorder="1" applyAlignment="1" applyProtection="1">
      <alignment horizontal="center" vertical="center" wrapText="1"/>
    </xf>
    <xf numFmtId="0" fontId="0" fillId="4" borderId="24" xfId="0" applyFill="1" applyBorder="1" applyProtection="1"/>
    <xf numFmtId="0" fontId="26" fillId="0" borderId="11" xfId="0" applyFont="1" applyFill="1" applyBorder="1" applyAlignment="1" applyProtection="1">
      <alignment horizontal="left" vertical="top" wrapText="1"/>
    </xf>
    <xf numFmtId="0" fontId="26" fillId="3" borderId="14" xfId="0" applyFont="1" applyFill="1" applyBorder="1" applyAlignment="1" applyProtection="1">
      <alignment horizontal="center" vertical="center"/>
    </xf>
    <xf numFmtId="0" fontId="28" fillId="4" borderId="46" xfId="0" applyFont="1" applyFill="1" applyBorder="1" applyAlignment="1" applyProtection="1">
      <alignment horizontal="center" vertical="center"/>
    </xf>
    <xf numFmtId="1" fontId="26" fillId="3" borderId="11" xfId="0" applyNumberFormat="1" applyFont="1" applyFill="1" applyBorder="1" applyAlignment="1" applyProtection="1">
      <alignment horizontal="center" vertical="center" wrapText="1"/>
    </xf>
    <xf numFmtId="0" fontId="25" fillId="0" borderId="0" xfId="0" applyFont="1" applyProtection="1"/>
    <xf numFmtId="0" fontId="25" fillId="4" borderId="0" xfId="0" applyFont="1" applyFill="1" applyBorder="1" applyProtection="1"/>
    <xf numFmtId="0" fontId="25" fillId="0" borderId="0" xfId="0" applyFont="1" applyFill="1" applyBorder="1" applyProtection="1"/>
    <xf numFmtId="0" fontId="0" fillId="4" borderId="0" xfId="0" applyFill="1" applyBorder="1" applyAlignment="1" applyProtection="1">
      <alignment horizontal="center" vertical="center"/>
    </xf>
    <xf numFmtId="0" fontId="2" fillId="4" borderId="0" xfId="0" applyFont="1" applyFill="1" applyBorder="1" applyAlignment="1" applyProtection="1">
      <alignment horizontal="center" vertical="center" wrapText="1"/>
    </xf>
    <xf numFmtId="0" fontId="2" fillId="4" borderId="0" xfId="0" applyFont="1" applyFill="1" applyBorder="1" applyAlignment="1" applyProtection="1">
      <alignment horizontal="left" vertical="top" wrapText="1"/>
    </xf>
    <xf numFmtId="0" fontId="2" fillId="4" borderId="0" xfId="0" applyFont="1" applyFill="1" applyBorder="1" applyAlignment="1" applyProtection="1">
      <alignment horizontal="center" vertical="center"/>
    </xf>
    <xf numFmtId="9" fontId="6" fillId="7" borderId="0" xfId="0" applyNumberFormat="1" applyFont="1" applyFill="1" applyBorder="1" applyAlignment="1" applyProtection="1">
      <alignment horizontal="center" vertical="center" wrapText="1"/>
    </xf>
    <xf numFmtId="3" fontId="6" fillId="4" borderId="0" xfId="0" applyNumberFormat="1" applyFont="1" applyFill="1" applyBorder="1" applyAlignment="1" applyProtection="1">
      <alignment horizontal="center" vertical="center" wrapText="1"/>
    </xf>
    <xf numFmtId="9" fontId="6" fillId="4" borderId="0" xfId="0" applyNumberFormat="1" applyFont="1" applyFill="1" applyBorder="1" applyAlignment="1" applyProtection="1">
      <alignment horizontal="center" vertical="center" wrapText="1"/>
    </xf>
    <xf numFmtId="164" fontId="6" fillId="4" borderId="0" xfId="0" applyNumberFormat="1" applyFont="1" applyFill="1" applyBorder="1" applyAlignment="1" applyProtection="1">
      <alignment horizontal="center" vertical="center" wrapText="1"/>
    </xf>
    <xf numFmtId="1" fontId="6" fillId="4" borderId="0" xfId="0" applyNumberFormat="1" applyFont="1" applyFill="1" applyBorder="1" applyAlignment="1" applyProtection="1">
      <alignment horizontal="center" vertical="center" wrapText="1"/>
    </xf>
    <xf numFmtId="164" fontId="3" fillId="4" borderId="0" xfId="0" applyNumberFormat="1" applyFont="1" applyFill="1" applyBorder="1" applyAlignment="1" applyProtection="1">
      <alignment horizontal="center" vertical="center"/>
    </xf>
    <xf numFmtId="0" fontId="32" fillId="9" borderId="36" xfId="0" applyFont="1" applyFill="1" applyBorder="1" applyAlignment="1" applyProtection="1">
      <alignment horizontal="center" vertical="center" wrapText="1"/>
    </xf>
    <xf numFmtId="165" fontId="21" fillId="9" borderId="37" xfId="0" applyNumberFormat="1" applyFont="1" applyFill="1" applyBorder="1" applyAlignment="1" applyProtection="1">
      <alignment horizontal="center" vertical="center"/>
    </xf>
    <xf numFmtId="0" fontId="0" fillId="0" borderId="0" xfId="0" applyFill="1" applyBorder="1" applyProtection="1"/>
    <xf numFmtId="0" fontId="0" fillId="0" borderId="0" xfId="0"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top" wrapText="1"/>
    </xf>
    <xf numFmtId="0" fontId="15"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9" fontId="6" fillId="4" borderId="21"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xf>
    <xf numFmtId="9" fontId="6"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7" fillId="4" borderId="24" xfId="0" applyFont="1" applyFill="1" applyBorder="1" applyAlignment="1">
      <alignment wrapText="1"/>
    </xf>
    <xf numFmtId="0" fontId="0" fillId="4" borderId="21" xfId="0" applyFill="1" applyBorder="1" applyAlignment="1">
      <alignment wrapText="1"/>
    </xf>
    <xf numFmtId="0" fontId="0" fillId="4" borderId="18" xfId="0" applyFill="1" applyBorder="1" applyAlignment="1">
      <alignment wrapText="1"/>
    </xf>
    <xf numFmtId="0" fontId="7" fillId="4" borderId="22" xfId="0" applyFont="1" applyFill="1" applyBorder="1" applyAlignment="1">
      <alignment wrapText="1"/>
    </xf>
    <xf numFmtId="0" fontId="0" fillId="4" borderId="20" xfId="0" applyFill="1" applyBorder="1" applyAlignment="1">
      <alignment wrapText="1"/>
    </xf>
    <xf numFmtId="0" fontId="0" fillId="4" borderId="15" xfId="0" applyFill="1" applyBorder="1" applyAlignment="1">
      <alignment wrapText="1"/>
    </xf>
    <xf numFmtId="0" fontId="7" fillId="4" borderId="23" xfId="0" applyFont="1" applyFill="1" applyBorder="1" applyAlignment="1">
      <alignment wrapText="1"/>
    </xf>
    <xf numFmtId="0" fontId="0" fillId="4" borderId="0" xfId="0" applyFill="1" applyBorder="1" applyAlignment="1">
      <alignment wrapText="1"/>
    </xf>
    <xf numFmtId="0" fontId="0" fillId="4" borderId="17" xfId="0" applyFill="1" applyBorder="1" applyAlignment="1">
      <alignment wrapText="1"/>
    </xf>
    <xf numFmtId="0" fontId="7" fillId="4" borderId="23" xfId="0" quotePrefix="1" applyFont="1" applyFill="1" applyBorder="1" applyAlignment="1">
      <alignment wrapText="1"/>
    </xf>
    <xf numFmtId="0" fontId="1" fillId="3" borderId="0" xfId="0" applyFont="1" applyFill="1" applyBorder="1" applyAlignment="1"/>
    <xf numFmtId="0" fontId="1" fillId="0" borderId="0" xfId="0" applyFont="1" applyBorder="1" applyAlignment="1"/>
    <xf numFmtId="0" fontId="1" fillId="0" borderId="17" xfId="0" applyFont="1" applyBorder="1" applyAlignment="1"/>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7" xfId="0" applyFont="1" applyBorder="1" applyAlignment="1">
      <alignment horizontal="center" vertical="center"/>
    </xf>
    <xf numFmtId="0" fontId="7" fillId="4" borderId="24" xfId="0" quotePrefix="1" applyFont="1" applyFill="1" applyBorder="1" applyAlignment="1">
      <alignment wrapText="1"/>
    </xf>
    <xf numFmtId="0" fontId="0" fillId="4" borderId="21" xfId="0" applyFill="1" applyBorder="1" applyAlignment="1"/>
    <xf numFmtId="0" fontId="0" fillId="4" borderId="18" xfId="0" applyFill="1" applyBorder="1" applyAlignment="1"/>
    <xf numFmtId="0" fontId="23" fillId="3" borderId="5" xfId="0" applyFont="1" applyFill="1" applyBorder="1" applyAlignment="1" applyProtection="1">
      <alignment horizontal="center" vertical="center" wrapText="1"/>
    </xf>
    <xf numFmtId="0" fontId="23" fillId="3" borderId="25" xfId="0" applyFont="1" applyFill="1" applyBorder="1" applyAlignment="1" applyProtection="1">
      <alignment horizontal="center" vertical="center" wrapText="1"/>
    </xf>
    <xf numFmtId="0" fontId="26" fillId="7" borderId="11" xfId="0" applyFont="1" applyFill="1" applyBorder="1" applyAlignment="1" applyProtection="1">
      <alignment horizontal="left" vertical="top" wrapText="1"/>
      <protection locked="0"/>
    </xf>
    <xf numFmtId="0" fontId="26" fillId="0" borderId="8" xfId="0" applyFont="1" applyBorder="1" applyAlignment="1" applyProtection="1">
      <alignment horizontal="left" vertical="top" wrapText="1"/>
    </xf>
    <xf numFmtId="0" fontId="26" fillId="0" borderId="9" xfId="0" applyFont="1" applyBorder="1" applyAlignment="1" applyProtection="1">
      <alignment horizontal="left" vertical="top" wrapText="1"/>
    </xf>
    <xf numFmtId="0" fontId="26" fillId="0" borderId="10" xfId="0" applyFont="1" applyBorder="1" applyAlignment="1" applyProtection="1">
      <alignment horizontal="left" vertical="top" wrapText="1"/>
    </xf>
    <xf numFmtId="0" fontId="26" fillId="0" borderId="14" xfId="0" applyFont="1" applyBorder="1" applyAlignment="1" applyProtection="1">
      <alignment horizontal="left" vertical="top" wrapText="1"/>
    </xf>
    <xf numFmtId="0" fontId="26" fillId="0" borderId="12" xfId="0" applyFont="1" applyBorder="1" applyAlignment="1" applyProtection="1">
      <alignment horizontal="left" vertical="top" wrapText="1"/>
    </xf>
    <xf numFmtId="0" fontId="26" fillId="0" borderId="13" xfId="0" applyFont="1" applyBorder="1" applyAlignment="1" applyProtection="1">
      <alignment horizontal="left" vertical="top" wrapText="1"/>
    </xf>
    <xf numFmtId="0" fontId="26" fillId="0" borderId="28" xfId="0" applyFont="1" applyBorder="1" applyAlignment="1" applyProtection="1">
      <alignment horizontal="left" vertical="top" wrapText="1"/>
    </xf>
    <xf numFmtId="0" fontId="26" fillId="0" borderId="29" xfId="0" applyFont="1" applyBorder="1" applyAlignment="1" applyProtection="1">
      <alignment horizontal="left" vertical="top" wrapText="1"/>
    </xf>
    <xf numFmtId="0" fontId="26" fillId="0" borderId="30" xfId="0" applyFont="1" applyBorder="1" applyAlignment="1" applyProtection="1">
      <alignment horizontal="left" vertical="top" wrapText="1"/>
    </xf>
    <xf numFmtId="0" fontId="26" fillId="0" borderId="11" xfId="0" applyFont="1" applyBorder="1" applyAlignment="1" applyProtection="1">
      <alignment horizontal="left" vertical="top" wrapText="1"/>
    </xf>
    <xf numFmtId="0" fontId="26" fillId="0" borderId="1" xfId="0" applyFont="1" applyBorder="1" applyAlignment="1" applyProtection="1">
      <alignment horizontal="center" vertical="top" wrapText="1"/>
    </xf>
    <xf numFmtId="0" fontId="26" fillId="0" borderId="7" xfId="0" applyFont="1" applyBorder="1" applyAlignment="1" applyProtection="1">
      <alignment horizontal="left" vertical="top" wrapText="1"/>
    </xf>
    <xf numFmtId="0" fontId="26" fillId="0" borderId="2" xfId="0" applyFont="1" applyBorder="1" applyAlignment="1" applyProtection="1">
      <alignment horizontal="left" vertical="top" wrapText="1"/>
    </xf>
    <xf numFmtId="0" fontId="26" fillId="0" borderId="3" xfId="0" applyFont="1" applyBorder="1" applyAlignment="1" applyProtection="1">
      <alignment horizontal="left" vertical="top" wrapText="1"/>
    </xf>
    <xf numFmtId="0" fontId="26" fillId="0" borderId="4" xfId="0" applyFont="1" applyBorder="1" applyAlignment="1" applyProtection="1">
      <alignment horizontal="left" vertical="top" wrapText="1"/>
    </xf>
    <xf numFmtId="0" fontId="0" fillId="0" borderId="25" xfId="0" applyBorder="1" applyAlignment="1" applyProtection="1">
      <alignment horizontal="center" vertical="center" wrapText="1"/>
    </xf>
    <xf numFmtId="0" fontId="0" fillId="0" borderId="46" xfId="0" applyBorder="1" applyAlignment="1" applyProtection="1">
      <alignment horizontal="center" vertical="center" wrapText="1"/>
    </xf>
    <xf numFmtId="0" fontId="25" fillId="7" borderId="41" xfId="0" applyFont="1" applyFill="1" applyBorder="1" applyAlignment="1" applyProtection="1">
      <alignment horizontal="center" vertical="center" textRotation="90" wrapText="1"/>
      <protection locked="0"/>
    </xf>
    <xf numFmtId="0" fontId="25" fillId="7" borderId="32" xfId="0" applyFont="1" applyFill="1" applyBorder="1" applyAlignment="1" applyProtection="1">
      <alignment horizontal="center" vertical="center" textRotation="90" wrapText="1"/>
      <protection locked="0"/>
    </xf>
    <xf numFmtId="0" fontId="25" fillId="7" borderId="33" xfId="0" applyFont="1" applyFill="1" applyBorder="1" applyAlignment="1" applyProtection="1">
      <alignment horizontal="center" vertical="center" textRotation="90" wrapText="1"/>
      <protection locked="0"/>
    </xf>
    <xf numFmtId="0" fontId="31" fillId="3" borderId="5" xfId="0" applyFont="1" applyFill="1" applyBorder="1" applyAlignment="1" applyProtection="1">
      <alignment horizontal="center" vertical="center" wrapText="1"/>
    </xf>
    <xf numFmtId="0" fontId="31" fillId="3" borderId="25" xfId="0" applyFont="1" applyFill="1" applyBorder="1" applyAlignment="1" applyProtection="1">
      <alignment horizontal="center" vertical="center" wrapText="1"/>
    </xf>
    <xf numFmtId="0" fontId="25" fillId="10" borderId="41" xfId="0" applyFont="1" applyFill="1" applyBorder="1" applyAlignment="1" applyProtection="1">
      <alignment horizontal="center" vertical="center"/>
    </xf>
    <xf numFmtId="0" fontId="25" fillId="10" borderId="32" xfId="0" applyFont="1" applyFill="1" applyBorder="1" applyAlignment="1" applyProtection="1">
      <alignment horizontal="center" vertical="center"/>
    </xf>
    <xf numFmtId="0" fontId="25" fillId="10" borderId="33" xfId="0" applyFont="1" applyFill="1" applyBorder="1" applyAlignment="1" applyProtection="1">
      <alignment horizontal="center" vertical="center"/>
    </xf>
    <xf numFmtId="0" fontId="25" fillId="10" borderId="16" xfId="0" applyFont="1" applyFill="1" applyBorder="1" applyAlignment="1" applyProtection="1">
      <alignment horizontal="center" vertical="center"/>
    </xf>
    <xf numFmtId="0" fontId="25" fillId="10" borderId="6" xfId="0" applyFont="1" applyFill="1" applyBorder="1" applyAlignment="1" applyProtection="1">
      <alignment horizontal="center" vertical="center"/>
    </xf>
    <xf numFmtId="0" fontId="25" fillId="10" borderId="39" xfId="0" applyFont="1" applyFill="1" applyBorder="1" applyAlignment="1" applyProtection="1">
      <alignment horizontal="center" vertical="center"/>
    </xf>
    <xf numFmtId="49" fontId="23" fillId="3" borderId="0" xfId="0" applyNumberFormat="1" applyFont="1" applyFill="1" applyAlignment="1" applyProtection="1"/>
    <xf numFmtId="49" fontId="24" fillId="3" borderId="0" xfId="0" applyNumberFormat="1" applyFont="1" applyFill="1" applyAlignment="1" applyProtection="1"/>
    <xf numFmtId="0" fontId="30" fillId="3" borderId="22" xfId="0" applyFont="1" applyFill="1" applyBorder="1" applyAlignment="1" applyProtection="1">
      <alignment horizontal="center" vertical="center" wrapText="1"/>
    </xf>
    <xf numFmtId="0" fontId="30" fillId="3" borderId="20" xfId="0" applyFont="1" applyFill="1" applyBorder="1" applyAlignment="1" applyProtection="1">
      <alignment horizontal="center" vertical="center" wrapText="1"/>
    </xf>
    <xf numFmtId="0" fontId="30" fillId="3" borderId="15" xfId="0" applyFont="1" applyFill="1" applyBorder="1" applyAlignment="1" applyProtection="1">
      <alignment horizontal="center" vertical="center" wrapText="1"/>
    </xf>
    <xf numFmtId="0" fontId="30" fillId="3" borderId="23" xfId="0" applyFont="1" applyFill="1" applyBorder="1" applyAlignment="1" applyProtection="1">
      <alignment horizontal="center" vertical="center" wrapText="1"/>
    </xf>
    <xf numFmtId="0" fontId="30" fillId="3" borderId="0" xfId="0" applyFont="1" applyFill="1" applyBorder="1" applyAlignment="1" applyProtection="1">
      <alignment horizontal="center" vertical="center" wrapText="1"/>
    </xf>
    <xf numFmtId="0" fontId="30" fillId="3" borderId="17" xfId="0" applyFont="1" applyFill="1" applyBorder="1" applyAlignment="1" applyProtection="1">
      <alignment horizontal="center" vertical="center" wrapText="1"/>
    </xf>
    <xf numFmtId="0" fontId="30" fillId="3" borderId="24" xfId="0" applyFont="1" applyFill="1" applyBorder="1" applyAlignment="1" applyProtection="1">
      <alignment horizontal="center" vertical="center" wrapText="1"/>
    </xf>
    <xf numFmtId="0" fontId="30" fillId="3" borderId="21" xfId="0" applyFont="1" applyFill="1" applyBorder="1" applyAlignment="1" applyProtection="1">
      <alignment horizontal="center" vertical="center" wrapText="1"/>
    </xf>
    <xf numFmtId="0" fontId="30" fillId="3" borderId="18"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xf>
    <xf numFmtId="0" fontId="23" fillId="3" borderId="23" xfId="0" applyFont="1" applyFill="1" applyBorder="1" applyAlignment="1" applyProtection="1">
      <alignment horizontal="center" vertical="center"/>
    </xf>
    <xf numFmtId="0" fontId="23" fillId="3" borderId="25" xfId="0" applyFont="1" applyFill="1" applyBorder="1" applyAlignment="1" applyProtection="1">
      <alignment horizontal="center" vertical="center"/>
    </xf>
    <xf numFmtId="0" fontId="23" fillId="3" borderId="22" xfId="0" applyFont="1" applyFill="1" applyBorder="1" applyAlignment="1" applyProtection="1">
      <alignment horizontal="center" vertical="center"/>
    </xf>
    <xf numFmtId="0" fontId="23" fillId="3" borderId="20" xfId="0" applyFont="1" applyFill="1" applyBorder="1" applyAlignment="1" applyProtection="1">
      <alignment horizontal="center" vertical="center"/>
    </xf>
    <xf numFmtId="0" fontId="23" fillId="3" borderId="15"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17" xfId="0" applyFont="1" applyFill="1" applyBorder="1" applyAlignment="1" applyProtection="1">
      <alignment horizontal="center" vertical="center"/>
    </xf>
    <xf numFmtId="0" fontId="23" fillId="3" borderId="23" xfId="0" applyFont="1" applyFill="1" applyBorder="1" applyAlignment="1" applyProtection="1">
      <alignment horizontal="center" vertical="center" wrapText="1"/>
    </xf>
    <xf numFmtId="0" fontId="1" fillId="0" borderId="0" xfId="0" applyFont="1" applyAlignment="1">
      <alignment horizontal="center" vertical="center" wrapText="1"/>
    </xf>
  </cellXfs>
  <cellStyles count="3">
    <cellStyle name="Normal" xfId="0" builtinId="0"/>
    <cellStyle name="Normal 2" xfId="2"/>
    <cellStyle name="Normal 3" xfId="1"/>
  </cellStyles>
  <dxfs count="3">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142874</xdr:colOff>
      <xdr:row>6</xdr:row>
      <xdr:rowOff>219075</xdr:rowOff>
    </xdr:from>
    <xdr:to>
      <xdr:col>13</xdr:col>
      <xdr:colOff>1533524</xdr:colOff>
      <xdr:row>6</xdr:row>
      <xdr:rowOff>733425</xdr:rowOff>
    </xdr:to>
    <xdr:sp macro="" textlink="">
      <xdr:nvSpPr>
        <xdr:cNvPr id="3" name="Right Arrow 2"/>
        <xdr:cNvSpPr/>
      </xdr:nvSpPr>
      <xdr:spPr>
        <a:xfrm>
          <a:off x="15735300" y="1228725"/>
          <a:ext cx="5619750" cy="514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0"/>
  <sheetViews>
    <sheetView view="pageLayout" zoomScaleNormal="100" workbookViewId="0">
      <selection sqref="A1:XFD1048576"/>
    </sheetView>
  </sheetViews>
  <sheetFormatPr defaultRowHeight="14.5" x14ac:dyDescent="0.35"/>
  <cols>
    <col min="1" max="1" width="4.1796875" customWidth="1"/>
    <col min="16" max="16" width="97" customWidth="1"/>
  </cols>
  <sheetData>
    <row r="1" spans="1:26" ht="15" thickBot="1" x14ac:dyDescent="0.4">
      <c r="A1" s="189" t="s">
        <v>94</v>
      </c>
      <c r="B1" s="190"/>
      <c r="C1" s="190"/>
      <c r="D1" s="190"/>
      <c r="E1" s="190"/>
      <c r="F1" s="190"/>
      <c r="G1" s="190"/>
      <c r="H1" s="190"/>
      <c r="I1" s="190"/>
      <c r="J1" s="190"/>
      <c r="K1" s="190"/>
      <c r="L1" s="190"/>
      <c r="M1" s="190"/>
      <c r="N1" s="190"/>
      <c r="O1" s="190"/>
      <c r="P1" s="191"/>
      <c r="Q1" s="16"/>
      <c r="R1" s="16"/>
      <c r="S1" s="16"/>
      <c r="T1" s="16"/>
      <c r="U1" s="16"/>
      <c r="V1" s="16"/>
      <c r="W1" s="16"/>
      <c r="X1" s="16"/>
      <c r="Y1" s="16"/>
      <c r="Z1" s="16"/>
    </row>
    <row r="2" spans="1:26" ht="15" thickBot="1" x14ac:dyDescent="0.4">
      <c r="A2" s="50">
        <v>1</v>
      </c>
      <c r="B2" s="186" t="s">
        <v>24</v>
      </c>
      <c r="C2" s="187"/>
      <c r="D2" s="187"/>
      <c r="E2" s="187"/>
      <c r="F2" s="187"/>
      <c r="G2" s="187"/>
      <c r="H2" s="187"/>
      <c r="I2" s="187"/>
      <c r="J2" s="187"/>
      <c r="K2" s="187"/>
      <c r="L2" s="187"/>
      <c r="M2" s="187"/>
      <c r="N2" s="187"/>
      <c r="O2" s="187"/>
      <c r="P2" s="188"/>
      <c r="Q2" s="16"/>
      <c r="R2" s="16"/>
      <c r="S2" s="16"/>
      <c r="T2" s="16"/>
      <c r="U2" s="16"/>
      <c r="V2" s="16"/>
      <c r="W2" s="16"/>
      <c r="X2" s="16"/>
      <c r="Y2" s="16"/>
      <c r="Z2" s="16"/>
    </row>
    <row r="3" spans="1:26" ht="26.65" customHeight="1" x14ac:dyDescent="0.35">
      <c r="A3" s="50">
        <v>1.1000000000000001</v>
      </c>
      <c r="B3" s="179" t="s">
        <v>112</v>
      </c>
      <c r="C3" s="180"/>
      <c r="D3" s="180"/>
      <c r="E3" s="180"/>
      <c r="F3" s="180"/>
      <c r="G3" s="180"/>
      <c r="H3" s="180"/>
      <c r="I3" s="180"/>
      <c r="J3" s="180"/>
      <c r="K3" s="180"/>
      <c r="L3" s="180"/>
      <c r="M3" s="180"/>
      <c r="N3" s="180"/>
      <c r="O3" s="180"/>
      <c r="P3" s="181"/>
      <c r="Q3" s="16"/>
      <c r="R3" s="16"/>
      <c r="S3" s="16"/>
      <c r="T3" s="16"/>
      <c r="U3" s="16"/>
      <c r="V3" s="16"/>
      <c r="W3" s="16"/>
      <c r="X3" s="16"/>
      <c r="Y3" s="16"/>
      <c r="Z3" s="16"/>
    </row>
    <row r="4" spans="1:26" ht="15" customHeight="1" x14ac:dyDescent="0.35">
      <c r="A4" s="50">
        <v>1.2</v>
      </c>
      <c r="B4" s="182" t="s">
        <v>113</v>
      </c>
      <c r="C4" s="183"/>
      <c r="D4" s="183"/>
      <c r="E4" s="183"/>
      <c r="F4" s="183"/>
      <c r="G4" s="183"/>
      <c r="H4" s="183"/>
      <c r="I4" s="183"/>
      <c r="J4" s="183"/>
      <c r="K4" s="183"/>
      <c r="L4" s="183"/>
      <c r="M4" s="183"/>
      <c r="N4" s="183"/>
      <c r="O4" s="183"/>
      <c r="P4" s="184"/>
      <c r="Q4" s="16"/>
      <c r="R4" s="16"/>
      <c r="S4" s="16"/>
      <c r="T4" s="16"/>
      <c r="U4" s="16"/>
      <c r="V4" s="16"/>
      <c r="W4" s="16"/>
      <c r="X4" s="16"/>
      <c r="Y4" s="16"/>
      <c r="Z4" s="16"/>
    </row>
    <row r="5" spans="1:26" ht="28.15" customHeight="1" x14ac:dyDescent="0.35">
      <c r="A5" s="50">
        <v>1.3</v>
      </c>
      <c r="B5" s="182" t="s">
        <v>114</v>
      </c>
      <c r="C5" s="183"/>
      <c r="D5" s="183"/>
      <c r="E5" s="183"/>
      <c r="F5" s="183"/>
      <c r="G5" s="183"/>
      <c r="H5" s="183"/>
      <c r="I5" s="183"/>
      <c r="J5" s="183"/>
      <c r="K5" s="183"/>
      <c r="L5" s="183"/>
      <c r="M5" s="183"/>
      <c r="N5" s="183"/>
      <c r="O5" s="183"/>
      <c r="P5" s="184"/>
      <c r="Q5" s="16"/>
      <c r="R5" s="16"/>
      <c r="S5" s="16"/>
      <c r="T5" s="16"/>
      <c r="U5" s="16"/>
      <c r="V5" s="16"/>
      <c r="W5" s="16"/>
      <c r="X5" s="16"/>
      <c r="Y5" s="16"/>
      <c r="Z5" s="16"/>
    </row>
    <row r="6" spans="1:26" ht="28.5" customHeight="1" x14ac:dyDescent="0.35">
      <c r="A6" s="50">
        <v>1.4</v>
      </c>
      <c r="B6" s="182" t="s">
        <v>115</v>
      </c>
      <c r="C6" s="183"/>
      <c r="D6" s="183"/>
      <c r="E6" s="183"/>
      <c r="F6" s="183"/>
      <c r="G6" s="183"/>
      <c r="H6" s="183"/>
      <c r="I6" s="183"/>
      <c r="J6" s="183"/>
      <c r="K6" s="183"/>
      <c r="L6" s="183"/>
      <c r="M6" s="183"/>
      <c r="N6" s="183"/>
      <c r="O6" s="183"/>
      <c r="P6" s="184"/>
      <c r="Q6" s="16"/>
      <c r="R6" s="16"/>
      <c r="S6" s="16"/>
      <c r="T6" s="16"/>
      <c r="U6" s="16"/>
      <c r="V6" s="16"/>
      <c r="W6" s="16"/>
      <c r="X6" s="16"/>
      <c r="Y6" s="16"/>
      <c r="Z6" s="16"/>
    </row>
    <row r="7" spans="1:26" ht="29.25" customHeight="1" x14ac:dyDescent="0.35">
      <c r="A7" s="50">
        <v>1.5</v>
      </c>
      <c r="B7" s="182" t="s">
        <v>116</v>
      </c>
      <c r="C7" s="183"/>
      <c r="D7" s="183"/>
      <c r="E7" s="183"/>
      <c r="F7" s="183"/>
      <c r="G7" s="183"/>
      <c r="H7" s="183"/>
      <c r="I7" s="183"/>
      <c r="J7" s="183"/>
      <c r="K7" s="183"/>
      <c r="L7" s="183"/>
      <c r="M7" s="183"/>
      <c r="N7" s="183"/>
      <c r="O7" s="183"/>
      <c r="P7" s="184"/>
      <c r="Q7" s="16"/>
      <c r="R7" s="16"/>
      <c r="S7" s="16"/>
      <c r="T7" s="16"/>
      <c r="U7" s="16"/>
      <c r="V7" s="16"/>
      <c r="W7" s="16"/>
      <c r="X7" s="16"/>
      <c r="Y7" s="16"/>
      <c r="Z7" s="16"/>
    </row>
    <row r="8" spans="1:26" ht="28.5" customHeight="1" x14ac:dyDescent="0.35">
      <c r="A8" s="50">
        <v>1.6</v>
      </c>
      <c r="B8" s="182" t="s">
        <v>119</v>
      </c>
      <c r="C8" s="183"/>
      <c r="D8" s="183"/>
      <c r="E8" s="183"/>
      <c r="F8" s="183"/>
      <c r="G8" s="183"/>
      <c r="H8" s="183"/>
      <c r="I8" s="183"/>
      <c r="J8" s="183"/>
      <c r="K8" s="183"/>
      <c r="L8" s="183"/>
      <c r="M8" s="183"/>
      <c r="N8" s="183"/>
      <c r="O8" s="183"/>
      <c r="P8" s="184"/>
      <c r="Q8" s="16"/>
      <c r="R8" s="16"/>
      <c r="S8" s="16"/>
      <c r="T8" s="16"/>
      <c r="U8" s="16"/>
      <c r="V8" s="16"/>
      <c r="W8" s="16"/>
      <c r="X8" s="16"/>
      <c r="Y8" s="16"/>
      <c r="Z8" s="16"/>
    </row>
    <row r="9" spans="1:26" ht="29.15" customHeight="1" thickBot="1" x14ac:dyDescent="0.4">
      <c r="A9" s="50">
        <v>1.7</v>
      </c>
      <c r="B9" s="176" t="s">
        <v>120</v>
      </c>
      <c r="C9" s="177"/>
      <c r="D9" s="177"/>
      <c r="E9" s="177"/>
      <c r="F9" s="177"/>
      <c r="G9" s="177"/>
      <c r="H9" s="177"/>
      <c r="I9" s="177"/>
      <c r="J9" s="177"/>
      <c r="K9" s="177"/>
      <c r="L9" s="177"/>
      <c r="M9" s="177"/>
      <c r="N9" s="177"/>
      <c r="O9" s="177"/>
      <c r="P9" s="178"/>
      <c r="Q9" s="16"/>
      <c r="R9" s="16"/>
      <c r="S9" s="16"/>
      <c r="T9" s="16"/>
      <c r="U9" s="16"/>
      <c r="V9" s="16"/>
      <c r="W9" s="16"/>
      <c r="X9" s="16"/>
      <c r="Y9" s="16"/>
      <c r="Z9" s="16"/>
    </row>
    <row r="10" spans="1:26" ht="15" thickBot="1" x14ac:dyDescent="0.4">
      <c r="A10" s="50">
        <v>2</v>
      </c>
      <c r="B10" s="186" t="s">
        <v>95</v>
      </c>
      <c r="C10" s="187"/>
      <c r="D10" s="187"/>
      <c r="E10" s="187"/>
      <c r="F10" s="187"/>
      <c r="G10" s="187"/>
      <c r="H10" s="187"/>
      <c r="I10" s="187"/>
      <c r="J10" s="187"/>
      <c r="K10" s="187"/>
      <c r="L10" s="187"/>
      <c r="M10" s="187"/>
      <c r="N10" s="187"/>
      <c r="O10" s="187"/>
      <c r="P10" s="188"/>
      <c r="Q10" s="16"/>
      <c r="R10" s="16"/>
      <c r="S10" s="16"/>
      <c r="T10" s="16"/>
      <c r="U10" s="16"/>
      <c r="V10" s="16"/>
      <c r="W10" s="16"/>
      <c r="X10" s="16"/>
      <c r="Y10" s="16"/>
      <c r="Z10" s="16"/>
    </row>
    <row r="11" spans="1:26" ht="56.25" customHeight="1" x14ac:dyDescent="0.35">
      <c r="A11" s="50">
        <v>2.1</v>
      </c>
      <c r="B11" s="179" t="s">
        <v>117</v>
      </c>
      <c r="C11" s="180"/>
      <c r="D11" s="180"/>
      <c r="E11" s="180"/>
      <c r="F11" s="180"/>
      <c r="G11" s="180"/>
      <c r="H11" s="180"/>
      <c r="I11" s="180"/>
      <c r="J11" s="180"/>
      <c r="K11" s="180"/>
      <c r="L11" s="180"/>
      <c r="M11" s="180"/>
      <c r="N11" s="180"/>
      <c r="O11" s="180"/>
      <c r="P11" s="181"/>
      <c r="Q11" s="16"/>
      <c r="R11" s="16"/>
      <c r="S11" s="16"/>
      <c r="T11" s="16"/>
      <c r="U11" s="16"/>
      <c r="V11" s="16"/>
      <c r="W11" s="16"/>
      <c r="X11" s="16"/>
      <c r="Y11" s="16"/>
      <c r="Z11" s="16"/>
    </row>
    <row r="12" spans="1:26" ht="65.650000000000006" customHeight="1" thickBot="1" x14ac:dyDescent="0.4">
      <c r="A12" s="50">
        <v>2.2000000000000002</v>
      </c>
      <c r="B12" s="176" t="s">
        <v>118</v>
      </c>
      <c r="C12" s="193"/>
      <c r="D12" s="193"/>
      <c r="E12" s="193"/>
      <c r="F12" s="193"/>
      <c r="G12" s="193"/>
      <c r="H12" s="193"/>
      <c r="I12" s="193"/>
      <c r="J12" s="193"/>
      <c r="K12" s="193"/>
      <c r="L12" s="193"/>
      <c r="M12" s="193"/>
      <c r="N12" s="193"/>
      <c r="O12" s="193"/>
      <c r="P12" s="194"/>
      <c r="Q12" s="16"/>
      <c r="R12" s="16"/>
      <c r="S12" s="16"/>
      <c r="T12" s="16"/>
      <c r="U12" s="16"/>
      <c r="V12" s="16"/>
      <c r="W12" s="16"/>
      <c r="X12" s="16"/>
      <c r="Y12" s="16"/>
      <c r="Z12" s="16"/>
    </row>
    <row r="13" spans="1:26" ht="15" thickBot="1" x14ac:dyDescent="0.4">
      <c r="A13" s="50">
        <v>3</v>
      </c>
      <c r="B13" s="186" t="s">
        <v>46</v>
      </c>
      <c r="C13" s="187"/>
      <c r="D13" s="187"/>
      <c r="E13" s="187"/>
      <c r="F13" s="187"/>
      <c r="G13" s="187"/>
      <c r="H13" s="187"/>
      <c r="I13" s="187"/>
      <c r="J13" s="187"/>
      <c r="K13" s="187"/>
      <c r="L13" s="187"/>
      <c r="M13" s="187"/>
      <c r="N13" s="187"/>
      <c r="O13" s="187"/>
      <c r="P13" s="188"/>
      <c r="Q13" s="16"/>
      <c r="R13" s="16"/>
      <c r="S13" s="16"/>
      <c r="T13" s="16"/>
      <c r="U13" s="16"/>
      <c r="V13" s="16"/>
      <c r="W13" s="16"/>
      <c r="X13" s="16"/>
      <c r="Y13" s="16"/>
      <c r="Z13" s="16"/>
    </row>
    <row r="14" spans="1:26" ht="17.149999999999999" customHeight="1" x14ac:dyDescent="0.35">
      <c r="A14" s="50">
        <v>3.1</v>
      </c>
      <c r="B14" s="179" t="s">
        <v>88</v>
      </c>
      <c r="C14" s="180"/>
      <c r="D14" s="180"/>
      <c r="E14" s="180"/>
      <c r="F14" s="180"/>
      <c r="G14" s="180"/>
      <c r="H14" s="180"/>
      <c r="I14" s="180"/>
      <c r="J14" s="180"/>
      <c r="K14" s="180"/>
      <c r="L14" s="180"/>
      <c r="M14" s="180"/>
      <c r="N14" s="180"/>
      <c r="O14" s="180"/>
      <c r="P14" s="181"/>
      <c r="Q14" s="16"/>
      <c r="R14" s="16"/>
      <c r="S14" s="16"/>
      <c r="T14" s="16"/>
      <c r="U14" s="16"/>
      <c r="V14" s="16"/>
      <c r="W14" s="16"/>
      <c r="X14" s="16"/>
      <c r="Y14" s="16"/>
      <c r="Z14" s="16"/>
    </row>
    <row r="15" spans="1:26" ht="15.65" customHeight="1" x14ac:dyDescent="0.35">
      <c r="A15" s="50">
        <v>3.2</v>
      </c>
      <c r="B15" s="185" t="s">
        <v>121</v>
      </c>
      <c r="C15" s="183"/>
      <c r="D15" s="183"/>
      <c r="E15" s="183"/>
      <c r="F15" s="183"/>
      <c r="G15" s="183"/>
      <c r="H15" s="183"/>
      <c r="I15" s="183"/>
      <c r="J15" s="183"/>
      <c r="K15" s="183"/>
      <c r="L15" s="183"/>
      <c r="M15" s="183"/>
      <c r="N15" s="183"/>
      <c r="O15" s="183"/>
      <c r="P15" s="184"/>
      <c r="Q15" s="16"/>
      <c r="R15" s="16"/>
      <c r="S15" s="16"/>
      <c r="T15" s="16"/>
      <c r="U15" s="16"/>
      <c r="V15" s="16"/>
      <c r="W15" s="16"/>
      <c r="X15" s="16"/>
      <c r="Y15" s="16"/>
      <c r="Z15" s="16"/>
    </row>
    <row r="16" spans="1:26" ht="27.65" customHeight="1" x14ac:dyDescent="0.35">
      <c r="A16" s="50">
        <v>3.3</v>
      </c>
      <c r="B16" s="185" t="s">
        <v>122</v>
      </c>
      <c r="C16" s="183"/>
      <c r="D16" s="183"/>
      <c r="E16" s="183"/>
      <c r="F16" s="183"/>
      <c r="G16" s="183"/>
      <c r="H16" s="183"/>
      <c r="I16" s="183"/>
      <c r="J16" s="183"/>
      <c r="K16" s="183"/>
      <c r="L16" s="183"/>
      <c r="M16" s="183"/>
      <c r="N16" s="183"/>
      <c r="O16" s="183"/>
      <c r="P16" s="184"/>
      <c r="Q16" s="16"/>
      <c r="R16" s="16"/>
      <c r="S16" s="16"/>
      <c r="T16" s="16"/>
      <c r="U16" s="16"/>
      <c r="V16" s="16"/>
      <c r="W16" s="16"/>
      <c r="X16" s="16"/>
      <c r="Y16" s="16"/>
      <c r="Z16" s="16"/>
    </row>
    <row r="17" spans="1:26" ht="28.5" customHeight="1" thickBot="1" x14ac:dyDescent="0.4">
      <c r="A17" s="50">
        <v>3.4</v>
      </c>
      <c r="B17" s="192" t="s">
        <v>123</v>
      </c>
      <c r="C17" s="177"/>
      <c r="D17" s="177"/>
      <c r="E17" s="177"/>
      <c r="F17" s="177"/>
      <c r="G17" s="177"/>
      <c r="H17" s="177"/>
      <c r="I17" s="177"/>
      <c r="J17" s="177"/>
      <c r="K17" s="177"/>
      <c r="L17" s="177"/>
      <c r="M17" s="177"/>
      <c r="N17" s="177"/>
      <c r="O17" s="177"/>
      <c r="P17" s="178"/>
      <c r="Q17" s="16"/>
      <c r="R17" s="16"/>
      <c r="S17" s="16"/>
      <c r="T17" s="16"/>
      <c r="U17" s="16"/>
      <c r="V17" s="16"/>
      <c r="W17" s="16"/>
      <c r="X17" s="16"/>
      <c r="Y17" s="16"/>
      <c r="Z17" s="16"/>
    </row>
    <row r="18" spans="1:26" ht="15" thickBot="1" x14ac:dyDescent="0.4">
      <c r="A18" s="50">
        <v>4</v>
      </c>
      <c r="B18" s="186" t="s">
        <v>47</v>
      </c>
      <c r="C18" s="187"/>
      <c r="D18" s="187"/>
      <c r="E18" s="187"/>
      <c r="F18" s="187"/>
      <c r="G18" s="187"/>
      <c r="H18" s="187"/>
      <c r="I18" s="187"/>
      <c r="J18" s="187"/>
      <c r="K18" s="187"/>
      <c r="L18" s="187"/>
      <c r="M18" s="187"/>
      <c r="N18" s="187"/>
      <c r="O18" s="187"/>
      <c r="P18" s="188"/>
      <c r="Q18" s="16"/>
      <c r="R18" s="16"/>
      <c r="S18" s="16"/>
      <c r="T18" s="16"/>
      <c r="U18" s="16"/>
      <c r="V18" s="16"/>
      <c r="W18" s="16"/>
      <c r="X18" s="16"/>
      <c r="Y18" s="16"/>
      <c r="Z18" s="16"/>
    </row>
    <row r="19" spans="1:26" ht="17.649999999999999" customHeight="1" x14ac:dyDescent="0.35">
      <c r="A19" s="50">
        <v>4.0999999999999996</v>
      </c>
      <c r="B19" s="179" t="s">
        <v>48</v>
      </c>
      <c r="C19" s="180"/>
      <c r="D19" s="180"/>
      <c r="E19" s="180"/>
      <c r="F19" s="180"/>
      <c r="G19" s="180"/>
      <c r="H19" s="180"/>
      <c r="I19" s="180"/>
      <c r="J19" s="180"/>
      <c r="K19" s="180"/>
      <c r="L19" s="180"/>
      <c r="M19" s="180"/>
      <c r="N19" s="180"/>
      <c r="O19" s="180"/>
      <c r="P19" s="181"/>
      <c r="Q19" s="16"/>
      <c r="R19" s="16"/>
      <c r="S19" s="16"/>
      <c r="T19" s="16"/>
      <c r="U19" s="16"/>
      <c r="V19" s="16"/>
      <c r="W19" s="16"/>
      <c r="X19" s="16"/>
      <c r="Y19" s="16"/>
      <c r="Z19" s="16"/>
    </row>
    <row r="20" spans="1:26" ht="15" x14ac:dyDescent="0.35">
      <c r="A20" s="50">
        <v>4.2</v>
      </c>
      <c r="B20" s="182" t="s">
        <v>124</v>
      </c>
      <c r="C20" s="183"/>
      <c r="D20" s="183"/>
      <c r="E20" s="183"/>
      <c r="F20" s="183"/>
      <c r="G20" s="183"/>
      <c r="H20" s="183"/>
      <c r="I20" s="183"/>
      <c r="J20" s="183"/>
      <c r="K20" s="183"/>
      <c r="L20" s="183"/>
      <c r="M20" s="183"/>
      <c r="N20" s="183"/>
      <c r="O20" s="183"/>
      <c r="P20" s="184"/>
      <c r="Q20" s="16"/>
      <c r="R20" s="16"/>
      <c r="S20" s="16"/>
      <c r="T20" s="16"/>
      <c r="U20" s="16"/>
      <c r="V20" s="16"/>
      <c r="W20" s="16"/>
      <c r="X20" s="16"/>
      <c r="Y20" s="16"/>
      <c r="Z20" s="16"/>
    </row>
    <row r="21" spans="1:26" ht="15.5" thickBot="1" x14ac:dyDescent="0.4">
      <c r="A21" s="50">
        <v>4.3</v>
      </c>
      <c r="B21" s="176" t="s">
        <v>77</v>
      </c>
      <c r="C21" s="177"/>
      <c r="D21" s="177"/>
      <c r="E21" s="177"/>
      <c r="F21" s="177"/>
      <c r="G21" s="177"/>
      <c r="H21" s="177"/>
      <c r="I21" s="177"/>
      <c r="J21" s="177"/>
      <c r="K21" s="177"/>
      <c r="L21" s="177"/>
      <c r="M21" s="177"/>
      <c r="N21" s="177"/>
      <c r="O21" s="177"/>
      <c r="P21" s="178"/>
      <c r="Q21" s="16"/>
      <c r="R21" s="16"/>
      <c r="S21" s="16"/>
      <c r="T21" s="16"/>
      <c r="U21" s="16"/>
      <c r="V21" s="16"/>
      <c r="W21" s="16"/>
      <c r="X21" s="16"/>
      <c r="Y21" s="16"/>
      <c r="Z21" s="16"/>
    </row>
    <row r="22" spans="1:26" ht="15" thickBot="1" x14ac:dyDescent="0.4">
      <c r="A22" s="50">
        <v>5</v>
      </c>
      <c r="B22" s="186" t="s">
        <v>49</v>
      </c>
      <c r="C22" s="187"/>
      <c r="D22" s="187"/>
      <c r="E22" s="187"/>
      <c r="F22" s="187"/>
      <c r="G22" s="187"/>
      <c r="H22" s="187"/>
      <c r="I22" s="187"/>
      <c r="J22" s="187"/>
      <c r="K22" s="187"/>
      <c r="L22" s="187"/>
      <c r="M22" s="187"/>
      <c r="N22" s="187"/>
      <c r="O22" s="187"/>
      <c r="P22" s="188"/>
      <c r="Q22" s="16"/>
      <c r="R22" s="16"/>
      <c r="S22" s="16"/>
      <c r="T22" s="16"/>
      <c r="U22" s="16"/>
      <c r="V22" s="16"/>
      <c r="W22" s="16"/>
      <c r="X22" s="16"/>
      <c r="Y22" s="16"/>
      <c r="Z22" s="16"/>
    </row>
    <row r="23" spans="1:26" ht="15" x14ac:dyDescent="0.35">
      <c r="A23" s="50">
        <v>5.0999999999999996</v>
      </c>
      <c r="B23" s="179" t="s">
        <v>125</v>
      </c>
      <c r="C23" s="180"/>
      <c r="D23" s="180"/>
      <c r="E23" s="180"/>
      <c r="F23" s="180"/>
      <c r="G23" s="180"/>
      <c r="H23" s="180"/>
      <c r="I23" s="180"/>
      <c r="J23" s="180"/>
      <c r="K23" s="180"/>
      <c r="L23" s="180"/>
      <c r="M23" s="180"/>
      <c r="N23" s="180"/>
      <c r="O23" s="180"/>
      <c r="P23" s="181"/>
      <c r="Q23" s="16"/>
      <c r="R23" s="16"/>
      <c r="S23" s="16"/>
      <c r="T23" s="16"/>
      <c r="U23" s="16"/>
      <c r="V23" s="16"/>
      <c r="W23" s="16"/>
      <c r="X23" s="16"/>
      <c r="Y23" s="16"/>
      <c r="Z23" s="16"/>
    </row>
    <row r="24" spans="1:26" ht="17.649999999999999" customHeight="1" x14ac:dyDescent="0.35">
      <c r="A24" s="50">
        <v>5.2</v>
      </c>
      <c r="B24" s="182" t="s">
        <v>87</v>
      </c>
      <c r="C24" s="183"/>
      <c r="D24" s="183"/>
      <c r="E24" s="183"/>
      <c r="F24" s="183"/>
      <c r="G24" s="183"/>
      <c r="H24" s="183"/>
      <c r="I24" s="183"/>
      <c r="J24" s="183"/>
      <c r="K24" s="183"/>
      <c r="L24" s="183"/>
      <c r="M24" s="183"/>
      <c r="N24" s="183"/>
      <c r="O24" s="183"/>
      <c r="P24" s="184"/>
      <c r="Q24" s="16"/>
      <c r="R24" s="16"/>
      <c r="S24" s="16"/>
      <c r="T24" s="16"/>
      <c r="U24" s="16"/>
      <c r="V24" s="16"/>
      <c r="W24" s="16"/>
      <c r="X24" s="16"/>
      <c r="Y24" s="16"/>
      <c r="Z24" s="16"/>
    </row>
    <row r="25" spans="1:26" ht="17.649999999999999" customHeight="1" x14ac:dyDescent="0.35">
      <c r="A25" s="50">
        <v>5.3</v>
      </c>
      <c r="B25" s="182" t="s">
        <v>100</v>
      </c>
      <c r="C25" s="183"/>
      <c r="D25" s="183"/>
      <c r="E25" s="183"/>
      <c r="F25" s="183"/>
      <c r="G25" s="183"/>
      <c r="H25" s="183"/>
      <c r="I25" s="183"/>
      <c r="J25" s="183"/>
      <c r="K25" s="183"/>
      <c r="L25" s="183"/>
      <c r="M25" s="183"/>
      <c r="N25" s="183"/>
      <c r="O25" s="183"/>
      <c r="P25" s="184"/>
      <c r="Q25" s="16"/>
      <c r="R25" s="16"/>
      <c r="S25" s="16"/>
      <c r="T25" s="16"/>
      <c r="U25" s="16"/>
      <c r="V25" s="16"/>
      <c r="W25" s="16"/>
      <c r="X25" s="16"/>
      <c r="Y25" s="16"/>
      <c r="Z25" s="16"/>
    </row>
    <row r="26" spans="1:26" ht="15" x14ac:dyDescent="0.35">
      <c r="A26" s="50">
        <v>5.4</v>
      </c>
      <c r="B26" s="182" t="s">
        <v>96</v>
      </c>
      <c r="C26" s="183"/>
      <c r="D26" s="183"/>
      <c r="E26" s="183"/>
      <c r="F26" s="183"/>
      <c r="G26" s="183"/>
      <c r="H26" s="183"/>
      <c r="I26" s="183"/>
      <c r="J26" s="183"/>
      <c r="K26" s="183"/>
      <c r="L26" s="183"/>
      <c r="M26" s="183"/>
      <c r="N26" s="183"/>
      <c r="O26" s="183"/>
      <c r="P26" s="184"/>
      <c r="Q26" s="16"/>
      <c r="R26" s="16"/>
      <c r="S26" s="16"/>
      <c r="T26" s="16"/>
      <c r="U26" s="16"/>
      <c r="V26" s="16"/>
      <c r="W26" s="16"/>
      <c r="X26" s="16"/>
      <c r="Y26" s="16"/>
      <c r="Z26" s="16"/>
    </row>
    <row r="27" spans="1:26" ht="15" x14ac:dyDescent="0.35">
      <c r="A27" s="50">
        <v>5.5</v>
      </c>
      <c r="B27" s="182" t="s">
        <v>76</v>
      </c>
      <c r="C27" s="183"/>
      <c r="D27" s="183"/>
      <c r="E27" s="183"/>
      <c r="F27" s="183"/>
      <c r="G27" s="183"/>
      <c r="H27" s="183"/>
      <c r="I27" s="183"/>
      <c r="J27" s="183"/>
      <c r="K27" s="183"/>
      <c r="L27" s="183"/>
      <c r="M27" s="183"/>
      <c r="N27" s="183"/>
      <c r="O27" s="183"/>
      <c r="P27" s="184"/>
      <c r="Q27" s="16"/>
      <c r="R27" s="16"/>
      <c r="S27" s="16"/>
      <c r="T27" s="16"/>
      <c r="U27" s="16"/>
      <c r="V27" s="16"/>
      <c r="W27" s="16"/>
      <c r="X27" s="16"/>
      <c r="Y27" s="16"/>
      <c r="Z27" s="16"/>
    </row>
    <row r="28" spans="1:26" ht="15" x14ac:dyDescent="0.35">
      <c r="A28" s="50">
        <v>5.6</v>
      </c>
      <c r="B28" s="182" t="s">
        <v>126</v>
      </c>
      <c r="C28" s="183"/>
      <c r="D28" s="183"/>
      <c r="E28" s="183"/>
      <c r="F28" s="183"/>
      <c r="G28" s="183"/>
      <c r="H28" s="183"/>
      <c r="I28" s="183"/>
      <c r="J28" s="183"/>
      <c r="K28" s="183"/>
      <c r="L28" s="183"/>
      <c r="M28" s="183"/>
      <c r="N28" s="183"/>
      <c r="O28" s="183"/>
      <c r="P28" s="184"/>
      <c r="Q28" s="16"/>
      <c r="R28" s="16"/>
      <c r="S28" s="16"/>
      <c r="T28" s="16"/>
      <c r="U28" s="16"/>
      <c r="V28" s="16"/>
      <c r="W28" s="16"/>
      <c r="X28" s="16"/>
      <c r="Y28" s="16"/>
      <c r="Z28" s="16"/>
    </row>
    <row r="29" spans="1:26" ht="15" x14ac:dyDescent="0.35">
      <c r="A29" s="50">
        <v>5.7</v>
      </c>
      <c r="B29" s="182" t="s">
        <v>127</v>
      </c>
      <c r="C29" s="183"/>
      <c r="D29" s="183"/>
      <c r="E29" s="183"/>
      <c r="F29" s="183"/>
      <c r="G29" s="183"/>
      <c r="H29" s="183"/>
      <c r="I29" s="183"/>
      <c r="J29" s="183"/>
      <c r="K29" s="183"/>
      <c r="L29" s="183"/>
      <c r="M29" s="183"/>
      <c r="N29" s="183"/>
      <c r="O29" s="183"/>
      <c r="P29" s="184"/>
      <c r="Q29" s="16"/>
      <c r="R29" s="16"/>
      <c r="S29" s="16"/>
      <c r="T29" s="16"/>
      <c r="U29" s="16"/>
      <c r="V29" s="16"/>
      <c r="W29" s="16"/>
      <c r="X29" s="16"/>
      <c r="Y29" s="16"/>
      <c r="Z29" s="16"/>
    </row>
    <row r="30" spans="1:26" ht="15" x14ac:dyDescent="0.35">
      <c r="A30" s="50">
        <v>5.8</v>
      </c>
      <c r="B30" s="182" t="s">
        <v>97</v>
      </c>
      <c r="C30" s="183"/>
      <c r="D30" s="183"/>
      <c r="E30" s="183"/>
      <c r="F30" s="183"/>
      <c r="G30" s="183"/>
      <c r="H30" s="183"/>
      <c r="I30" s="183"/>
      <c r="J30" s="183"/>
      <c r="K30" s="183"/>
      <c r="L30" s="183"/>
      <c r="M30" s="183"/>
      <c r="N30" s="183"/>
      <c r="O30" s="183"/>
      <c r="P30" s="184"/>
      <c r="Q30" s="16"/>
      <c r="R30" s="16"/>
      <c r="S30" s="16"/>
      <c r="T30" s="16"/>
      <c r="U30" s="16"/>
      <c r="V30" s="16"/>
      <c r="W30" s="16"/>
      <c r="X30" s="16"/>
      <c r="Y30" s="16"/>
      <c r="Z30" s="16"/>
    </row>
    <row r="31" spans="1:26" ht="15" x14ac:dyDescent="0.35">
      <c r="A31" s="50">
        <v>5.9</v>
      </c>
      <c r="B31" s="182" t="s">
        <v>86</v>
      </c>
      <c r="C31" s="183"/>
      <c r="D31" s="183"/>
      <c r="E31" s="183"/>
      <c r="F31" s="183"/>
      <c r="G31" s="183"/>
      <c r="H31" s="183"/>
      <c r="I31" s="183"/>
      <c r="J31" s="183"/>
      <c r="K31" s="183"/>
      <c r="L31" s="183"/>
      <c r="M31" s="183"/>
      <c r="N31" s="183"/>
      <c r="O31" s="183"/>
      <c r="P31" s="184"/>
      <c r="Q31" s="16"/>
      <c r="R31" s="16"/>
      <c r="S31" s="16"/>
      <c r="T31" s="16"/>
      <c r="U31" s="16"/>
      <c r="V31" s="16"/>
      <c r="W31" s="16"/>
      <c r="X31" s="16"/>
      <c r="Y31" s="16"/>
      <c r="Z31" s="16"/>
    </row>
    <row r="32" spans="1:26" ht="15.5" thickBot="1" x14ac:dyDescent="0.4">
      <c r="A32" s="50">
        <v>6</v>
      </c>
      <c r="B32" s="176" t="s">
        <v>128</v>
      </c>
      <c r="C32" s="177"/>
      <c r="D32" s="177"/>
      <c r="E32" s="177"/>
      <c r="F32" s="177"/>
      <c r="G32" s="177"/>
      <c r="H32" s="177"/>
      <c r="I32" s="177"/>
      <c r="J32" s="177"/>
      <c r="K32" s="177"/>
      <c r="L32" s="177"/>
      <c r="M32" s="177"/>
      <c r="N32" s="177"/>
      <c r="O32" s="177"/>
      <c r="P32" s="178"/>
      <c r="Q32" s="16"/>
      <c r="R32" s="16"/>
      <c r="S32" s="16"/>
      <c r="T32" s="16"/>
      <c r="U32" s="16"/>
      <c r="V32" s="16"/>
      <c r="W32" s="16"/>
      <c r="X32" s="16"/>
      <c r="Y32" s="16"/>
      <c r="Z32" s="16"/>
    </row>
    <row r="33" spans="1:26" x14ac:dyDescent="0.3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x14ac:dyDescent="0.3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x14ac:dyDescent="0.3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x14ac:dyDescent="0.3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x14ac:dyDescent="0.3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x14ac:dyDescent="0.3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x14ac:dyDescent="0.3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x14ac:dyDescent="0.3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x14ac:dyDescent="0.3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x14ac:dyDescent="0.3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x14ac:dyDescent="0.3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x14ac:dyDescent="0.3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x14ac:dyDescent="0.3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x14ac:dyDescent="0.3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x14ac:dyDescent="0.3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x14ac:dyDescent="0.3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x14ac:dyDescent="0.3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x14ac:dyDescent="0.3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x14ac:dyDescent="0.3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x14ac:dyDescent="0.3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x14ac:dyDescent="0.3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x14ac:dyDescent="0.3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x14ac:dyDescent="0.3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x14ac:dyDescent="0.3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x14ac:dyDescent="0.3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x14ac:dyDescent="0.3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x14ac:dyDescent="0.3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x14ac:dyDescent="0.3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x14ac:dyDescent="0.3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x14ac:dyDescent="0.3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x14ac:dyDescent="0.3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x14ac:dyDescent="0.3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x14ac:dyDescent="0.3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x14ac:dyDescent="0.3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x14ac:dyDescent="0.3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x14ac:dyDescent="0.3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x14ac:dyDescent="0.3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x14ac:dyDescent="0.3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x14ac:dyDescent="0.3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x14ac:dyDescent="0.3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x14ac:dyDescent="0.3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x14ac:dyDescent="0.3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x14ac:dyDescent="0.3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x14ac:dyDescent="0.3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x14ac:dyDescent="0.3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x14ac:dyDescent="0.3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x14ac:dyDescent="0.3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x14ac:dyDescent="0.3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x14ac:dyDescent="0.3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x14ac:dyDescent="0.3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x14ac:dyDescent="0.3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x14ac:dyDescent="0.3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x14ac:dyDescent="0.3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x14ac:dyDescent="0.3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x14ac:dyDescent="0.3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x14ac:dyDescent="0.3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x14ac:dyDescent="0.3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x14ac:dyDescent="0.3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x14ac:dyDescent="0.3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x14ac:dyDescent="0.3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x14ac:dyDescent="0.3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x14ac:dyDescent="0.3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x14ac:dyDescent="0.3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x14ac:dyDescent="0.3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x14ac:dyDescent="0.3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x14ac:dyDescent="0.3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x14ac:dyDescent="0.3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x14ac:dyDescent="0.3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x14ac:dyDescent="0.3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x14ac:dyDescent="0.3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x14ac:dyDescent="0.3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x14ac:dyDescent="0.3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x14ac:dyDescent="0.3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x14ac:dyDescent="0.3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x14ac:dyDescent="0.3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x14ac:dyDescent="0.3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x14ac:dyDescent="0.3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sheetData>
  <sheetProtection algorithmName="SHA-512" hashValue="48vBf0WeE5nui5DOj6Sd60wueA/NQEj7DFo43fZgBMG8p7xGjh/4GpGQ506D7tsTF1+XpSlcy32F51pHGg6OPQ==" saltValue="FMwEsK1ZTCbM+91HK2akhg==" spinCount="100000" sheet="1" objects="1" scenarios="1"/>
  <mergeCells count="32">
    <mergeCell ref="B32:P32"/>
    <mergeCell ref="B24:P24"/>
    <mergeCell ref="B30:P30"/>
    <mergeCell ref="B22:P22"/>
    <mergeCell ref="A1:P1"/>
    <mergeCell ref="B5:P5"/>
    <mergeCell ref="B10:P10"/>
    <mergeCell ref="B16:P16"/>
    <mergeCell ref="B17:P17"/>
    <mergeCell ref="B2:P2"/>
    <mergeCell ref="B3:P3"/>
    <mergeCell ref="B4:P4"/>
    <mergeCell ref="B11:P11"/>
    <mergeCell ref="B12:P12"/>
    <mergeCell ref="B6:P6"/>
    <mergeCell ref="B8:P8"/>
    <mergeCell ref="B29:P29"/>
    <mergeCell ref="B31:P31"/>
    <mergeCell ref="B23:P23"/>
    <mergeCell ref="B26:P26"/>
    <mergeCell ref="B27:P27"/>
    <mergeCell ref="B28:P28"/>
    <mergeCell ref="B21:P21"/>
    <mergeCell ref="B19:P19"/>
    <mergeCell ref="B20:P20"/>
    <mergeCell ref="B7:P7"/>
    <mergeCell ref="B25:P25"/>
    <mergeCell ref="B15:P15"/>
    <mergeCell ref="B18:P18"/>
    <mergeCell ref="B9:P9"/>
    <mergeCell ref="B13:P13"/>
    <mergeCell ref="B14:P14"/>
  </mergeCells>
  <pageMargins left="0.70866141732283472" right="0.70866141732283472" top="0.74803149606299213" bottom="0.74803149606299213" header="0.31496062992125984" footer="0.31496062992125984"/>
  <pageSetup paperSize="8" scale="84" orientation="landscape" verticalDpi="0" r:id="rId1"/>
  <headerFooter>
    <oddFooter xml:space="preserve">&amp;L
© Crown copyright 2016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2"/>
  <sheetViews>
    <sheetView tabSelected="1" zoomScale="60" zoomScaleNormal="60" workbookViewId="0">
      <selection activeCell="K14" sqref="K14"/>
    </sheetView>
  </sheetViews>
  <sheetFormatPr defaultColWidth="9.1796875" defaultRowHeight="14.5" x14ac:dyDescent="0.35"/>
  <cols>
    <col min="1" max="1" width="1" style="53" customWidth="1"/>
    <col min="2" max="2" width="15.1796875" style="68" customWidth="1"/>
    <col min="3" max="3" width="26" style="68" customWidth="1"/>
    <col min="4" max="4" width="5.54296875" style="68" customWidth="1"/>
    <col min="5" max="6" width="8.81640625" style="68" customWidth="1"/>
    <col min="7" max="7" width="35" style="68" customWidth="1"/>
    <col min="8" max="8" width="71.26953125" style="68" customWidth="1"/>
    <col min="9" max="9" width="24.81640625" style="68" customWidth="1"/>
    <col min="10" max="10" width="1.26953125" style="54" customWidth="1"/>
    <col min="11" max="11" width="11.7265625" style="165" customWidth="1"/>
    <col min="12" max="12" width="14.26953125" style="165" customWidth="1"/>
    <col min="13" max="13" width="19.7265625" style="165" customWidth="1"/>
    <col min="14" max="14" width="15.453125" style="165" customWidth="1"/>
    <col min="15" max="15" width="24" style="165" customWidth="1"/>
    <col min="16" max="16" width="19" style="165" customWidth="1"/>
    <col min="17" max="17" width="4.54296875" style="165" hidden="1" customWidth="1"/>
    <col min="18" max="18" width="54.26953125" style="165" customWidth="1"/>
    <col min="19" max="19" width="14.81640625" style="165" customWidth="1"/>
    <col min="20" max="20" width="12.54296875" style="165" customWidth="1"/>
    <col min="21" max="21" width="19.7265625" style="54" customWidth="1"/>
    <col min="22" max="23" width="9" style="53"/>
    <col min="24" max="16384" width="9.1796875" style="68"/>
  </cols>
  <sheetData>
    <row r="1" spans="1:23" s="53" customFormat="1" x14ac:dyDescent="0.35">
      <c r="J1" s="54"/>
      <c r="K1" s="54"/>
      <c r="L1" s="54"/>
      <c r="M1" s="54"/>
      <c r="N1" s="54"/>
      <c r="O1" s="54"/>
      <c r="P1" s="54"/>
      <c r="Q1" s="54"/>
      <c r="R1" s="54"/>
      <c r="S1" s="54"/>
      <c r="T1" s="54"/>
      <c r="U1" s="54"/>
    </row>
    <row r="2" spans="1:23" s="57" customFormat="1" ht="36" customHeight="1" thickBot="1" x14ac:dyDescent="0.75">
      <c r="A2" s="55"/>
      <c r="B2" s="226" t="s">
        <v>98</v>
      </c>
      <c r="C2" s="227"/>
      <c r="D2" s="227"/>
      <c r="E2" s="227"/>
      <c r="F2" s="227"/>
      <c r="G2" s="227"/>
      <c r="H2" s="227"/>
      <c r="I2" s="227"/>
      <c r="J2" s="227"/>
      <c r="K2" s="227"/>
      <c r="L2" s="227"/>
      <c r="M2" s="227"/>
      <c r="N2" s="227"/>
      <c r="O2" s="227"/>
      <c r="P2" s="227"/>
      <c r="Q2" s="227"/>
      <c r="R2" s="227"/>
      <c r="S2" s="227"/>
      <c r="T2" s="227"/>
      <c r="U2" s="56"/>
      <c r="V2" s="55"/>
      <c r="W2" s="55"/>
    </row>
    <row r="3" spans="1:23" s="55" customFormat="1" ht="36" customHeight="1" thickBot="1" x14ac:dyDescent="0.75">
      <c r="B3" s="58"/>
      <c r="C3" s="59"/>
      <c r="D3" s="59"/>
      <c r="E3" s="59"/>
      <c r="F3" s="59"/>
      <c r="G3" s="59"/>
      <c r="H3" s="60" t="s">
        <v>92</v>
      </c>
      <c r="I3" s="48">
        <v>0.1</v>
      </c>
      <c r="J3" s="61"/>
      <c r="K3" s="61"/>
      <c r="L3" s="61"/>
      <c r="M3" s="62" t="s">
        <v>90</v>
      </c>
      <c r="N3" s="62"/>
      <c r="O3" s="60" t="s">
        <v>89</v>
      </c>
      <c r="P3" s="61"/>
      <c r="Q3" s="61"/>
      <c r="R3" s="61"/>
      <c r="S3" s="61"/>
      <c r="T3" s="61"/>
      <c r="U3" s="56"/>
    </row>
    <row r="4" spans="1:23" s="55" customFormat="1" ht="36" customHeight="1" thickBot="1" x14ac:dyDescent="0.75">
      <c r="B4" s="58"/>
      <c r="C4" s="59"/>
      <c r="D4" s="59"/>
      <c r="E4" s="59"/>
      <c r="F4" s="59"/>
      <c r="G4" s="59"/>
      <c r="H4" s="60" t="s">
        <v>93</v>
      </c>
      <c r="I4" s="48">
        <v>0.05</v>
      </c>
      <c r="J4" s="61"/>
      <c r="K4" s="61"/>
      <c r="L4" s="61"/>
      <c r="M4" s="62" t="s">
        <v>91</v>
      </c>
      <c r="N4" s="62"/>
      <c r="O4" s="60" t="s">
        <v>89</v>
      </c>
      <c r="P4" s="61"/>
      <c r="Q4" s="61"/>
      <c r="R4" s="61"/>
      <c r="S4" s="61"/>
      <c r="T4" s="61"/>
      <c r="U4" s="56"/>
    </row>
    <row r="5" spans="1:23" s="53" customFormat="1" ht="18.5" x14ac:dyDescent="0.45">
      <c r="B5" s="63"/>
      <c r="C5" s="64"/>
      <c r="D5" s="64"/>
      <c r="E5" s="64"/>
      <c r="F5" s="64"/>
      <c r="G5" s="64"/>
      <c r="H5" s="64"/>
      <c r="I5" s="64"/>
      <c r="J5" s="54"/>
      <c r="K5" s="54"/>
      <c r="L5" s="54"/>
      <c r="M5" s="54"/>
      <c r="N5" s="54"/>
      <c r="O5" s="54"/>
      <c r="P5" s="54"/>
      <c r="Q5" s="54"/>
      <c r="R5" s="54"/>
      <c r="S5" s="54"/>
      <c r="T5" s="54"/>
      <c r="U5" s="54"/>
    </row>
    <row r="6" spans="1:23" s="53" customFormat="1" ht="19" thickBot="1" x14ac:dyDescent="0.5">
      <c r="B6" s="63"/>
      <c r="C6" s="64"/>
      <c r="D6" s="64"/>
      <c r="E6" s="64"/>
      <c r="F6" s="64"/>
      <c r="G6" s="64"/>
      <c r="H6" s="64"/>
      <c r="I6" s="64"/>
      <c r="J6" s="54"/>
      <c r="K6" s="54"/>
      <c r="L6" s="54"/>
      <c r="M6" s="54"/>
      <c r="N6" s="54"/>
      <c r="O6" s="54"/>
      <c r="P6" s="54"/>
      <c r="Q6" s="54"/>
      <c r="R6" s="54"/>
      <c r="S6" s="54"/>
      <c r="T6" s="54"/>
      <c r="U6" s="54"/>
    </row>
    <row r="7" spans="1:23" ht="58.5" customHeight="1" thickBot="1" x14ac:dyDescent="0.5">
      <c r="B7" s="228" t="s">
        <v>129</v>
      </c>
      <c r="C7" s="229"/>
      <c r="D7" s="229"/>
      <c r="E7" s="229"/>
      <c r="F7" s="229"/>
      <c r="G7" s="229"/>
      <c r="H7" s="62" t="s">
        <v>52</v>
      </c>
      <c r="I7" s="65">
        <f>I4*I9</f>
        <v>500000</v>
      </c>
      <c r="J7" s="66"/>
      <c r="K7" s="67"/>
      <c r="L7" s="67"/>
      <c r="M7" s="67"/>
      <c r="N7" s="67"/>
      <c r="O7" s="228" t="s">
        <v>74</v>
      </c>
      <c r="P7" s="229"/>
      <c r="Q7" s="229"/>
      <c r="R7" s="229"/>
      <c r="S7" s="229"/>
      <c r="T7" s="230"/>
    </row>
    <row r="8" spans="1:23" ht="34.9" customHeight="1" thickBot="1" x14ac:dyDescent="0.5">
      <c r="B8" s="231" t="s">
        <v>99</v>
      </c>
      <c r="C8" s="232"/>
      <c r="D8" s="232"/>
      <c r="E8" s="232"/>
      <c r="F8" s="232"/>
      <c r="G8" s="232"/>
      <c r="H8" s="62" t="s">
        <v>51</v>
      </c>
      <c r="I8" s="65">
        <f>I3*I9</f>
        <v>1000000</v>
      </c>
      <c r="J8" s="66"/>
      <c r="K8" s="67"/>
      <c r="L8" s="67"/>
      <c r="M8" s="54"/>
      <c r="N8" s="69"/>
      <c r="O8" s="231" t="s">
        <v>78</v>
      </c>
      <c r="P8" s="232"/>
      <c r="Q8" s="232"/>
      <c r="R8" s="232"/>
      <c r="S8" s="232"/>
      <c r="T8" s="233"/>
    </row>
    <row r="9" spans="1:23" ht="34.9" customHeight="1" thickBot="1" x14ac:dyDescent="0.5">
      <c r="B9" s="234"/>
      <c r="C9" s="235"/>
      <c r="D9" s="235"/>
      <c r="E9" s="235"/>
      <c r="F9" s="235"/>
      <c r="G9" s="235"/>
      <c r="H9" s="62" t="s">
        <v>73</v>
      </c>
      <c r="I9" s="49">
        <v>10000000</v>
      </c>
      <c r="J9" s="66"/>
      <c r="K9" s="67"/>
      <c r="L9" s="67"/>
      <c r="M9" s="54"/>
      <c r="N9" s="70"/>
      <c r="O9" s="234"/>
      <c r="P9" s="235"/>
      <c r="Q9" s="235"/>
      <c r="R9" s="235"/>
      <c r="S9" s="235"/>
      <c r="T9" s="236"/>
    </row>
    <row r="10" spans="1:23" s="53" customFormat="1" ht="15" thickBot="1" x14ac:dyDescent="0.4">
      <c r="J10" s="54"/>
      <c r="K10" s="54"/>
      <c r="L10" s="54"/>
      <c r="M10" s="54"/>
      <c r="N10" s="54"/>
      <c r="O10" s="54"/>
      <c r="P10" s="54"/>
      <c r="Q10" s="54"/>
      <c r="R10" s="54"/>
      <c r="S10" s="54"/>
      <c r="T10" s="54"/>
      <c r="U10" s="54"/>
    </row>
    <row r="11" spans="1:23" ht="15" customHeight="1" x14ac:dyDescent="0.35">
      <c r="B11" s="195" t="s">
        <v>4</v>
      </c>
      <c r="C11" s="237" t="s">
        <v>0</v>
      </c>
      <c r="D11" s="240" t="s">
        <v>2</v>
      </c>
      <c r="E11" s="241"/>
      <c r="F11" s="241"/>
      <c r="G11" s="242"/>
      <c r="H11" s="195" t="s">
        <v>3</v>
      </c>
      <c r="I11" s="195" t="s">
        <v>50</v>
      </c>
      <c r="J11" s="71"/>
      <c r="K11" s="218" t="s">
        <v>11</v>
      </c>
      <c r="L11" s="195" t="s">
        <v>8</v>
      </c>
      <c r="M11" s="195" t="s">
        <v>9</v>
      </c>
      <c r="N11" s="195" t="s">
        <v>43</v>
      </c>
      <c r="O11" s="195" t="s">
        <v>9</v>
      </c>
      <c r="P11" s="195" t="s">
        <v>79</v>
      </c>
      <c r="Q11" s="195" t="s">
        <v>80</v>
      </c>
      <c r="R11" s="195" t="s">
        <v>68</v>
      </c>
      <c r="S11" s="195" t="s">
        <v>81</v>
      </c>
      <c r="T11" s="195" t="s">
        <v>53</v>
      </c>
      <c r="U11" s="72"/>
    </row>
    <row r="12" spans="1:23" ht="15" customHeight="1" x14ac:dyDescent="0.35">
      <c r="B12" s="245"/>
      <c r="C12" s="238"/>
      <c r="D12" s="238"/>
      <c r="E12" s="243"/>
      <c r="F12" s="243"/>
      <c r="G12" s="244"/>
      <c r="H12" s="196"/>
      <c r="I12" s="196"/>
      <c r="J12" s="73"/>
      <c r="K12" s="219"/>
      <c r="L12" s="196"/>
      <c r="M12" s="196"/>
      <c r="N12" s="196"/>
      <c r="O12" s="213"/>
      <c r="P12" s="196"/>
      <c r="Q12" s="196"/>
      <c r="R12" s="213"/>
      <c r="S12" s="213"/>
      <c r="T12" s="196"/>
      <c r="U12" s="72"/>
    </row>
    <row r="13" spans="1:23" ht="28.15" customHeight="1" thickBot="1" x14ac:dyDescent="0.4">
      <c r="B13" s="196"/>
      <c r="C13" s="239"/>
      <c r="D13" s="238"/>
      <c r="E13" s="243"/>
      <c r="F13" s="243"/>
      <c r="G13" s="244"/>
      <c r="H13" s="196"/>
      <c r="I13" s="196"/>
      <c r="J13" s="73"/>
      <c r="K13" s="219"/>
      <c r="L13" s="196"/>
      <c r="M13" s="196"/>
      <c r="N13" s="196"/>
      <c r="O13" s="214"/>
      <c r="P13" s="196"/>
      <c r="Q13" s="196"/>
      <c r="R13" s="214"/>
      <c r="S13" s="214"/>
      <c r="T13" s="196"/>
      <c r="U13" s="72"/>
    </row>
    <row r="14" spans="1:23" ht="110.65" customHeight="1" thickBot="1" x14ac:dyDescent="0.4">
      <c r="B14" s="224" t="s">
        <v>1</v>
      </c>
      <c r="C14" s="74" t="s">
        <v>58</v>
      </c>
      <c r="D14" s="198" t="s">
        <v>101</v>
      </c>
      <c r="E14" s="199"/>
      <c r="F14" s="199"/>
      <c r="G14" s="200"/>
      <c r="H14" s="75" t="s">
        <v>82</v>
      </c>
      <c r="I14" s="76" t="s">
        <v>57</v>
      </c>
      <c r="J14" s="77"/>
      <c r="K14" s="19">
        <v>0.3</v>
      </c>
      <c r="L14" s="20">
        <v>1</v>
      </c>
      <c r="M14" s="78" t="s">
        <v>28</v>
      </c>
      <c r="N14" s="21"/>
      <c r="O14" s="78" t="s">
        <v>25</v>
      </c>
      <c r="P14" s="78" t="s">
        <v>10</v>
      </c>
      <c r="Q14" s="79">
        <f>(N14/L14)</f>
        <v>0</v>
      </c>
      <c r="R14" s="78" t="s">
        <v>69</v>
      </c>
      <c r="S14" s="79">
        <f>VLOOKUP(Q14,'Look Up Tables'!B3:C203,2,TRUE)</f>
        <v>0</v>
      </c>
      <c r="T14" s="80">
        <f>IF(N14&gt;L14,($I$8)*K14*S14,($I$7)*K14*S14)</f>
        <v>0</v>
      </c>
      <c r="U14" s="81"/>
    </row>
    <row r="15" spans="1:23" ht="98.25" customHeight="1" thickBot="1" x14ac:dyDescent="0.4">
      <c r="B15" s="225"/>
      <c r="C15" s="82" t="s">
        <v>59</v>
      </c>
      <c r="D15" s="201" t="s">
        <v>130</v>
      </c>
      <c r="E15" s="202"/>
      <c r="F15" s="202"/>
      <c r="G15" s="203"/>
      <c r="H15" s="83" t="s">
        <v>131</v>
      </c>
      <c r="I15" s="84" t="s">
        <v>5</v>
      </c>
      <c r="J15" s="85"/>
      <c r="K15" s="22">
        <v>0.25</v>
      </c>
      <c r="L15" s="86">
        <f>I9</f>
        <v>10000000</v>
      </c>
      <c r="M15" s="87" t="s">
        <v>27</v>
      </c>
      <c r="N15" s="23"/>
      <c r="O15" s="87" t="s">
        <v>26</v>
      </c>
      <c r="P15" s="87" t="s">
        <v>10</v>
      </c>
      <c r="Q15" s="88">
        <f>N15/L15</f>
        <v>0</v>
      </c>
      <c r="R15" s="87" t="s">
        <v>70</v>
      </c>
      <c r="S15" s="89">
        <f>VLOOKUP(Q15,'Look Up Tables'!E3:F203,2,TRUE)</f>
        <v>0</v>
      </c>
      <c r="T15" s="80">
        <f>IF(N15&gt;L15,($I$8)*K15*S15,($I$7)*K15*S15)</f>
        <v>0</v>
      </c>
      <c r="U15" s="90"/>
    </row>
    <row r="16" spans="1:23" ht="6.65" customHeight="1" thickBot="1" x14ac:dyDescent="0.4">
      <c r="B16" s="91"/>
      <c r="C16" s="92"/>
      <c r="D16" s="93"/>
      <c r="E16" s="93"/>
      <c r="F16" s="93"/>
      <c r="G16" s="93"/>
      <c r="H16" s="93"/>
      <c r="I16" s="94"/>
      <c r="J16" s="95"/>
      <c r="K16" s="96"/>
      <c r="L16" s="97"/>
      <c r="M16" s="96"/>
      <c r="N16" s="97"/>
      <c r="O16" s="97"/>
      <c r="P16" s="96"/>
      <c r="Q16" s="96"/>
      <c r="R16" s="96"/>
      <c r="S16" s="96"/>
      <c r="T16" s="98"/>
      <c r="U16" s="90"/>
    </row>
    <row r="17" spans="1:23" ht="100.5" customHeight="1" thickBot="1" x14ac:dyDescent="0.4">
      <c r="B17" s="99" t="s">
        <v>12</v>
      </c>
      <c r="C17" s="100" t="s">
        <v>106</v>
      </c>
      <c r="D17" s="204" t="s">
        <v>102</v>
      </c>
      <c r="E17" s="205"/>
      <c r="F17" s="205"/>
      <c r="G17" s="206"/>
      <c r="H17" s="101" t="s">
        <v>132</v>
      </c>
      <c r="I17" s="102" t="s">
        <v>6</v>
      </c>
      <c r="J17" s="103"/>
      <c r="K17" s="24">
        <v>0.15</v>
      </c>
      <c r="L17" s="104">
        <v>0</v>
      </c>
      <c r="M17" s="25" t="s">
        <v>13</v>
      </c>
      <c r="N17" s="26"/>
      <c r="O17" s="25" t="s">
        <v>60</v>
      </c>
      <c r="P17" s="25" t="s">
        <v>19</v>
      </c>
      <c r="Q17" s="105">
        <f>N17</f>
        <v>0</v>
      </c>
      <c r="R17" s="106" t="s">
        <v>71</v>
      </c>
      <c r="S17" s="107">
        <f>VLOOKUP(Q17,'Look Up Tables'!H3:I203,2,TRUE)</f>
        <v>0</v>
      </c>
      <c r="T17" s="108">
        <f>IF(N17&gt;L17,($I$8)*K17*S17,($I$7)*K17*S17)</f>
        <v>0</v>
      </c>
      <c r="U17" s="109"/>
    </row>
    <row r="18" spans="1:23" ht="101.65" customHeight="1" thickBot="1" x14ac:dyDescent="0.4">
      <c r="B18" s="99" t="s">
        <v>12</v>
      </c>
      <c r="C18" s="100" t="s">
        <v>107</v>
      </c>
      <c r="D18" s="204" t="s">
        <v>103</v>
      </c>
      <c r="E18" s="205"/>
      <c r="F18" s="205"/>
      <c r="G18" s="206"/>
      <c r="H18" s="101" t="s">
        <v>133</v>
      </c>
      <c r="I18" s="102" t="s">
        <v>6</v>
      </c>
      <c r="J18" s="103"/>
      <c r="K18" s="24">
        <v>0.15</v>
      </c>
      <c r="L18" s="104">
        <v>0</v>
      </c>
      <c r="M18" s="25" t="s">
        <v>13</v>
      </c>
      <c r="N18" s="26"/>
      <c r="O18" s="25" t="s">
        <v>60</v>
      </c>
      <c r="P18" s="25" t="s">
        <v>19</v>
      </c>
      <c r="Q18" s="105">
        <f>N18</f>
        <v>0</v>
      </c>
      <c r="R18" s="106" t="s">
        <v>71</v>
      </c>
      <c r="S18" s="107">
        <f>VLOOKUP(Q18,'Look Up Tables'!K3:L203,2,TRUE)</f>
        <v>0</v>
      </c>
      <c r="T18" s="108">
        <f>IF(N18&gt;L18,($I$8)*K18*S18,($I$7)*K18*S18)</f>
        <v>0</v>
      </c>
      <c r="U18" s="109"/>
    </row>
    <row r="19" spans="1:23" ht="8.15" customHeight="1" thickBot="1" x14ac:dyDescent="0.4">
      <c r="B19" s="110"/>
      <c r="C19" s="111"/>
      <c r="D19" s="112"/>
      <c r="E19" s="112"/>
      <c r="F19" s="112"/>
      <c r="G19" s="112"/>
      <c r="H19" s="112"/>
      <c r="I19" s="113"/>
      <c r="J19" s="95"/>
      <c r="K19" s="96"/>
      <c r="L19" s="97"/>
      <c r="M19" s="96"/>
      <c r="N19" s="97"/>
      <c r="O19" s="97"/>
      <c r="P19" s="96"/>
      <c r="Q19" s="96"/>
      <c r="R19" s="96"/>
      <c r="S19" s="96"/>
      <c r="T19" s="98"/>
      <c r="U19" s="90"/>
    </row>
    <row r="20" spans="1:23" ht="133.5" customHeight="1" x14ac:dyDescent="0.35">
      <c r="B20" s="223" t="s">
        <v>14</v>
      </c>
      <c r="C20" s="114" t="s">
        <v>61</v>
      </c>
      <c r="D20" s="210" t="s">
        <v>104</v>
      </c>
      <c r="E20" s="211"/>
      <c r="F20" s="211"/>
      <c r="G20" s="212"/>
      <c r="H20" s="115" t="s">
        <v>134</v>
      </c>
      <c r="I20" s="116" t="s">
        <v>5</v>
      </c>
      <c r="J20" s="117"/>
      <c r="K20" s="19">
        <v>0.05</v>
      </c>
      <c r="L20" s="118">
        <v>0</v>
      </c>
      <c r="M20" s="78" t="s">
        <v>13</v>
      </c>
      <c r="N20" s="27"/>
      <c r="O20" s="78" t="s">
        <v>15</v>
      </c>
      <c r="P20" s="78" t="s">
        <v>21</v>
      </c>
      <c r="Q20" s="119">
        <f t="shared" ref="Q20:Q25" si="0">N20</f>
        <v>0</v>
      </c>
      <c r="R20" s="120" t="s">
        <v>83</v>
      </c>
      <c r="S20" s="121">
        <f>VLOOKUP(Q20,'Look Up Tables'!N3:O53,2,TRUE)</f>
        <v>0</v>
      </c>
      <c r="T20" s="80">
        <f>($I$8*K20)*S20</f>
        <v>0</v>
      </c>
      <c r="U20" s="109"/>
    </row>
    <row r="21" spans="1:23" ht="164.25" customHeight="1" thickBot="1" x14ac:dyDescent="0.4">
      <c r="B21" s="223"/>
      <c r="C21" s="122" t="s">
        <v>62</v>
      </c>
      <c r="D21" s="210" t="s">
        <v>135</v>
      </c>
      <c r="E21" s="211"/>
      <c r="F21" s="211"/>
      <c r="G21" s="212"/>
      <c r="H21" s="115" t="s">
        <v>136</v>
      </c>
      <c r="I21" s="123" t="s">
        <v>5</v>
      </c>
      <c r="J21" s="124"/>
      <c r="K21" s="22">
        <v>0.02</v>
      </c>
      <c r="L21" s="125">
        <v>0</v>
      </c>
      <c r="M21" s="87" t="s">
        <v>13</v>
      </c>
      <c r="N21" s="28"/>
      <c r="O21" s="87" t="s">
        <v>72</v>
      </c>
      <c r="P21" s="87" t="s">
        <v>20</v>
      </c>
      <c r="Q21" s="126">
        <f t="shared" si="0"/>
        <v>0</v>
      </c>
      <c r="R21" s="87" t="s">
        <v>84</v>
      </c>
      <c r="S21" s="88">
        <f>VLOOKUP(Q21,'Look Up Tables'!Q3:R103,2,TRUE)</f>
        <v>0</v>
      </c>
      <c r="T21" s="127">
        <f>($I$8*K21)*S21</f>
        <v>0</v>
      </c>
      <c r="U21" s="90"/>
    </row>
    <row r="22" spans="1:23" ht="25.15" customHeight="1" thickBot="1" x14ac:dyDescent="0.4">
      <c r="B22" s="91"/>
      <c r="C22" s="92"/>
      <c r="D22" s="93"/>
      <c r="E22" s="93"/>
      <c r="F22" s="93"/>
      <c r="G22" s="93"/>
      <c r="H22" s="93"/>
      <c r="I22" s="94"/>
      <c r="J22" s="128"/>
      <c r="K22" s="96"/>
      <c r="L22" s="97"/>
      <c r="M22" s="96"/>
      <c r="N22" s="97"/>
      <c r="O22" s="97"/>
      <c r="P22" s="96"/>
      <c r="Q22" s="96">
        <f t="shared" si="0"/>
        <v>0</v>
      </c>
      <c r="R22" s="96"/>
      <c r="S22" s="96"/>
      <c r="T22" s="129"/>
      <c r="U22" s="90"/>
    </row>
    <row r="23" spans="1:23" ht="117.75" customHeight="1" x14ac:dyDescent="0.35">
      <c r="A23" s="130"/>
      <c r="B23" s="220" t="s">
        <v>18</v>
      </c>
      <c r="C23" s="74" t="s">
        <v>108</v>
      </c>
      <c r="D23" s="209" t="s">
        <v>137</v>
      </c>
      <c r="E23" s="209"/>
      <c r="F23" s="209"/>
      <c r="G23" s="209"/>
      <c r="H23" s="131" t="s">
        <v>138</v>
      </c>
      <c r="I23" s="132" t="s">
        <v>5</v>
      </c>
      <c r="J23" s="133"/>
      <c r="K23" s="29">
        <v>0.05</v>
      </c>
      <c r="L23" s="78">
        <v>0</v>
      </c>
      <c r="M23" s="78" t="s">
        <v>13</v>
      </c>
      <c r="N23" s="52">
        <v>2</v>
      </c>
      <c r="O23" s="78" t="s">
        <v>111</v>
      </c>
      <c r="P23" s="78" t="s">
        <v>139</v>
      </c>
      <c r="Q23" s="79">
        <f t="shared" si="0"/>
        <v>2</v>
      </c>
      <c r="R23" s="120" t="s">
        <v>110</v>
      </c>
      <c r="S23" s="79">
        <f>VLOOKUP(Q23,'Look Up Tables'!T3:U103,2,TRUE)</f>
        <v>-0.1</v>
      </c>
      <c r="T23" s="80">
        <f>IF(N23&gt;L23,($I$7)*K23*S23,($I$8)*K23*S23)</f>
        <v>-2500</v>
      </c>
      <c r="U23" s="90"/>
    </row>
    <row r="24" spans="1:23" ht="82.5" customHeight="1" x14ac:dyDescent="0.35">
      <c r="A24" s="134"/>
      <c r="B24" s="221"/>
      <c r="C24" s="135" t="s">
        <v>140</v>
      </c>
      <c r="D24" s="208" t="s">
        <v>142</v>
      </c>
      <c r="E24" s="208"/>
      <c r="F24" s="208"/>
      <c r="G24" s="208"/>
      <c r="H24" s="136" t="s">
        <v>105</v>
      </c>
      <c r="I24" s="137" t="s">
        <v>5</v>
      </c>
      <c r="J24" s="138"/>
      <c r="K24" s="31">
        <v>0.02</v>
      </c>
      <c r="L24" s="139">
        <v>0</v>
      </c>
      <c r="M24" s="140" t="s">
        <v>13</v>
      </c>
      <c r="N24" s="32"/>
      <c r="O24" s="140" t="s">
        <v>16</v>
      </c>
      <c r="P24" s="140" t="s">
        <v>22</v>
      </c>
      <c r="Q24" s="141">
        <f t="shared" si="0"/>
        <v>0</v>
      </c>
      <c r="R24" s="142" t="s">
        <v>42</v>
      </c>
      <c r="S24" s="143">
        <f>VLOOKUP(Q24,'Look Up Tables'!W3:X103,2,TRUE)</f>
        <v>0</v>
      </c>
      <c r="T24" s="144">
        <f>($I$8*K24)*S24</f>
        <v>0</v>
      </c>
      <c r="U24" s="90"/>
    </row>
    <row r="25" spans="1:23" ht="84.4" customHeight="1" thickBot="1" x14ac:dyDescent="0.4">
      <c r="A25" s="145"/>
      <c r="B25" s="222"/>
      <c r="C25" s="82" t="s">
        <v>141</v>
      </c>
      <c r="D25" s="207" t="s">
        <v>143</v>
      </c>
      <c r="E25" s="207"/>
      <c r="F25" s="207"/>
      <c r="G25" s="207"/>
      <c r="H25" s="146" t="s">
        <v>85</v>
      </c>
      <c r="I25" s="147" t="s">
        <v>5</v>
      </c>
      <c r="J25" s="148"/>
      <c r="K25" s="33">
        <v>0.01</v>
      </c>
      <c r="L25" s="125">
        <v>0</v>
      </c>
      <c r="M25" s="87" t="s">
        <v>13</v>
      </c>
      <c r="N25" s="34"/>
      <c r="O25" s="87" t="s">
        <v>17</v>
      </c>
      <c r="P25" s="87" t="s">
        <v>23</v>
      </c>
      <c r="Q25" s="126">
        <f t="shared" si="0"/>
        <v>0</v>
      </c>
      <c r="R25" s="149" t="s">
        <v>42</v>
      </c>
      <c r="S25" s="88">
        <f>VLOOKUP(Q25,'Look Up Tables'!Z3:AA103,2,TRUE)</f>
        <v>0</v>
      </c>
      <c r="T25" s="127">
        <f>($I$8*K25)*S25</f>
        <v>0</v>
      </c>
      <c r="U25" s="90"/>
    </row>
    <row r="26" spans="1:23" ht="16" thickBot="1" x14ac:dyDescent="0.4">
      <c r="B26" s="150"/>
      <c r="C26" s="150"/>
      <c r="D26" s="150"/>
      <c r="E26" s="150"/>
      <c r="F26" s="150"/>
      <c r="G26" s="150"/>
      <c r="H26" s="150"/>
      <c r="I26" s="150"/>
      <c r="J26" s="151"/>
      <c r="K26" s="152"/>
      <c r="L26" s="152"/>
      <c r="M26" s="152"/>
      <c r="N26" s="152"/>
      <c r="O26" s="152"/>
      <c r="P26" s="152"/>
      <c r="Q26" s="152"/>
      <c r="R26" s="152"/>
      <c r="S26" s="152"/>
      <c r="T26" s="152"/>
    </row>
    <row r="27" spans="1:23" ht="61.9" customHeight="1" thickBot="1" x14ac:dyDescent="0.4">
      <c r="B27" s="215" t="s">
        <v>56</v>
      </c>
      <c r="C27" s="35" t="s">
        <v>63</v>
      </c>
      <c r="D27" s="197" t="s">
        <v>44</v>
      </c>
      <c r="E27" s="197"/>
      <c r="F27" s="197"/>
      <c r="G27" s="197"/>
      <c r="H27" s="51"/>
      <c r="I27" s="36"/>
      <c r="J27" s="37"/>
      <c r="K27" s="29">
        <v>0</v>
      </c>
      <c r="L27" s="38"/>
      <c r="M27" s="38"/>
      <c r="N27" s="30"/>
      <c r="O27" s="38"/>
      <c r="P27" s="38"/>
      <c r="Q27" s="141">
        <f>N27</f>
        <v>0</v>
      </c>
      <c r="R27" s="78"/>
      <c r="S27" s="79"/>
      <c r="T27" s="80"/>
      <c r="U27" s="90"/>
    </row>
    <row r="28" spans="1:23" ht="52.15" customHeight="1" thickBot="1" x14ac:dyDescent="0.4">
      <c r="B28" s="216"/>
      <c r="C28" s="39" t="s">
        <v>64</v>
      </c>
      <c r="D28" s="197" t="s">
        <v>45</v>
      </c>
      <c r="E28" s="197"/>
      <c r="F28" s="197"/>
      <c r="G28" s="197"/>
      <c r="H28" s="51"/>
      <c r="I28" s="40"/>
      <c r="J28" s="41"/>
      <c r="K28" s="31">
        <v>0</v>
      </c>
      <c r="L28" s="42"/>
      <c r="M28" s="43"/>
      <c r="N28" s="32"/>
      <c r="O28" s="43"/>
      <c r="P28" s="43"/>
      <c r="Q28" s="141">
        <f>N28</f>
        <v>0</v>
      </c>
      <c r="R28" s="142"/>
      <c r="S28" s="143"/>
      <c r="T28" s="144"/>
      <c r="U28" s="90"/>
    </row>
    <row r="29" spans="1:23" ht="84.4" customHeight="1" thickBot="1" x14ac:dyDescent="0.4">
      <c r="B29" s="217"/>
      <c r="C29" s="39" t="s">
        <v>65</v>
      </c>
      <c r="D29" s="197" t="s">
        <v>45</v>
      </c>
      <c r="E29" s="197"/>
      <c r="F29" s="197"/>
      <c r="G29" s="197"/>
      <c r="H29" s="51"/>
      <c r="I29" s="44"/>
      <c r="J29" s="45"/>
      <c r="K29" s="33">
        <v>0</v>
      </c>
      <c r="L29" s="46"/>
      <c r="M29" s="47"/>
      <c r="N29" s="34"/>
      <c r="O29" s="47"/>
      <c r="P29" s="47"/>
      <c r="Q29" s="126">
        <f>N29</f>
        <v>0</v>
      </c>
      <c r="R29" s="149"/>
      <c r="S29" s="88"/>
      <c r="T29" s="127"/>
      <c r="U29" s="90"/>
    </row>
    <row r="30" spans="1:23" ht="33" customHeight="1" thickBot="1" x14ac:dyDescent="0.4">
      <c r="B30" s="153" t="s">
        <v>41</v>
      </c>
      <c r="C30" s="154"/>
      <c r="D30" s="155"/>
      <c r="E30" s="155"/>
      <c r="F30" s="155"/>
      <c r="G30" s="155"/>
      <c r="H30" s="155"/>
      <c r="I30" s="156"/>
      <c r="J30" s="90"/>
      <c r="K30" s="157">
        <f>K25+K24+K23+K22+K21+K20+K18+K15+K14+K27+K28+K29+K17</f>
        <v>1</v>
      </c>
      <c r="L30" s="158"/>
      <c r="M30" s="159"/>
      <c r="N30" s="160"/>
      <c r="O30" s="159"/>
      <c r="P30" s="159"/>
      <c r="Q30" s="159"/>
      <c r="R30" s="161"/>
      <c r="S30" s="161"/>
      <c r="T30" s="162"/>
      <c r="U30" s="90"/>
    </row>
    <row r="31" spans="1:23" s="165" customFormat="1" ht="124.5" customHeight="1" thickBot="1" x14ac:dyDescent="0.4">
      <c r="A31" s="54"/>
      <c r="B31" s="153"/>
      <c r="C31" s="154"/>
      <c r="D31" s="155"/>
      <c r="E31" s="155"/>
      <c r="F31" s="155"/>
      <c r="G31" s="163" t="s">
        <v>75</v>
      </c>
      <c r="H31" s="164">
        <f>T25+T24+T23+T22+T21+T20+T18+T15+T14+T27+T28+T29+T17</f>
        <v>-2500</v>
      </c>
      <c r="I31" s="54"/>
      <c r="J31" s="90"/>
      <c r="K31" s="159"/>
      <c r="L31" s="158"/>
      <c r="M31" s="159"/>
      <c r="N31" s="160"/>
      <c r="O31" s="160"/>
      <c r="P31" s="161"/>
      <c r="Q31" s="54"/>
      <c r="R31" s="159"/>
      <c r="S31" s="159"/>
      <c r="T31" s="90"/>
      <c r="U31" s="90"/>
      <c r="V31" s="54"/>
      <c r="W31" s="54"/>
    </row>
    <row r="32" spans="1:23" s="165" customFormat="1" ht="162" customHeight="1" x14ac:dyDescent="0.35">
      <c r="A32" s="54"/>
      <c r="B32" s="54"/>
      <c r="C32" s="54"/>
      <c r="D32" s="54"/>
      <c r="E32" s="54"/>
      <c r="F32" s="54"/>
      <c r="G32" s="54"/>
      <c r="H32" s="54"/>
      <c r="I32" s="54"/>
      <c r="J32" s="54"/>
      <c r="K32" s="54"/>
      <c r="L32" s="54"/>
      <c r="M32" s="54"/>
      <c r="N32" s="54"/>
      <c r="O32" s="54"/>
      <c r="P32" s="54"/>
      <c r="Q32" s="54"/>
      <c r="R32" s="54"/>
      <c r="S32" s="54"/>
      <c r="T32" s="54"/>
      <c r="U32" s="90"/>
      <c r="V32" s="54"/>
      <c r="W32" s="54"/>
    </row>
    <row r="33" spans="2:21" ht="135.4" customHeight="1" x14ac:dyDescent="0.35">
      <c r="K33" s="54"/>
      <c r="L33" s="54"/>
      <c r="M33" s="54"/>
      <c r="N33" s="54"/>
      <c r="O33" s="54"/>
      <c r="P33" s="54"/>
      <c r="Q33" s="54"/>
      <c r="R33" s="54"/>
      <c r="S33" s="54"/>
      <c r="T33" s="54"/>
      <c r="U33" s="90"/>
    </row>
    <row r="34" spans="2:21" ht="105.75" customHeight="1" x14ac:dyDescent="0.35">
      <c r="K34" s="54"/>
      <c r="L34" s="54"/>
      <c r="M34" s="54"/>
      <c r="N34" s="54"/>
      <c r="O34" s="54"/>
      <c r="P34" s="54"/>
      <c r="Q34" s="54"/>
      <c r="R34" s="54"/>
      <c r="S34" s="54"/>
      <c r="T34" s="54"/>
      <c r="U34" s="90"/>
    </row>
    <row r="35" spans="2:21" ht="134.65" customHeight="1" x14ac:dyDescent="0.35">
      <c r="B35" s="166"/>
      <c r="C35" s="167"/>
      <c r="D35" s="168"/>
      <c r="E35" s="168"/>
      <c r="F35" s="168"/>
      <c r="G35" s="168"/>
      <c r="H35" s="169"/>
      <c r="I35" s="170"/>
      <c r="J35" s="90"/>
      <c r="K35" s="159"/>
      <c r="L35" s="158"/>
      <c r="M35" s="159"/>
      <c r="N35" s="160"/>
      <c r="O35" s="160"/>
      <c r="P35" s="161"/>
      <c r="Q35" s="54"/>
      <c r="R35" s="159"/>
      <c r="S35" s="159"/>
      <c r="T35" s="90"/>
      <c r="U35" s="109"/>
    </row>
    <row r="36" spans="2:21" ht="72" customHeight="1" thickBot="1" x14ac:dyDescent="0.4">
      <c r="K36" s="54"/>
      <c r="L36" s="54"/>
      <c r="M36" s="54"/>
      <c r="N36" s="54"/>
      <c r="O36" s="54"/>
      <c r="P36" s="54"/>
      <c r="Q36" s="54"/>
      <c r="R36" s="171"/>
      <c r="S36" s="171"/>
      <c r="T36" s="172"/>
      <c r="U36" s="90"/>
    </row>
    <row r="37" spans="2:21" ht="103.4" customHeight="1" x14ac:dyDescent="0.35">
      <c r="R37" s="159"/>
      <c r="S37" s="159"/>
      <c r="T37" s="90"/>
    </row>
    <row r="38" spans="2:21" ht="23.5" x14ac:dyDescent="0.35">
      <c r="R38" s="173"/>
      <c r="S38" s="173"/>
      <c r="T38" s="174"/>
    </row>
    <row r="39" spans="2:21" x14ac:dyDescent="0.35">
      <c r="U39" s="90"/>
    </row>
    <row r="40" spans="2:21" ht="23.5" x14ac:dyDescent="0.35">
      <c r="R40" s="173"/>
      <c r="S40" s="173"/>
      <c r="T40" s="174"/>
    </row>
    <row r="41" spans="2:21" ht="23.5" x14ac:dyDescent="0.35">
      <c r="R41" s="173"/>
      <c r="S41" s="173"/>
      <c r="T41" s="175"/>
    </row>
    <row r="42" spans="2:21" ht="23.5" x14ac:dyDescent="0.35">
      <c r="R42" s="173"/>
      <c r="S42" s="173"/>
      <c r="T42" s="175"/>
    </row>
  </sheetData>
  <sheetProtection algorithmName="SHA-512" hashValue="zQ+ShOwbmecbTT1dkB24Fa+LSx/kJ2G70hxLnrBN+V59KIAo8XZScr0dXMR8GkNEcoD+MAcG+iVUlYqGXY6HEA==" saltValue="e3Me7CqjTVyzJYOyl2osdQ==" spinCount="100000" sheet="1" objects="1" scenarios="1" selectLockedCells="1"/>
  <mergeCells count="36">
    <mergeCell ref="B2:T2"/>
    <mergeCell ref="O7:T7"/>
    <mergeCell ref="O8:T9"/>
    <mergeCell ref="L11:L13"/>
    <mergeCell ref="M11:M13"/>
    <mergeCell ref="N11:N13"/>
    <mergeCell ref="P11:P13"/>
    <mergeCell ref="Q11:Q13"/>
    <mergeCell ref="C11:C13"/>
    <mergeCell ref="D11:G13"/>
    <mergeCell ref="H11:H13"/>
    <mergeCell ref="I11:I13"/>
    <mergeCell ref="B7:G7"/>
    <mergeCell ref="B8:G9"/>
    <mergeCell ref="B11:B13"/>
    <mergeCell ref="S11:S13"/>
    <mergeCell ref="B27:B29"/>
    <mergeCell ref="D29:G29"/>
    <mergeCell ref="K11:K13"/>
    <mergeCell ref="B23:B25"/>
    <mergeCell ref="B20:B21"/>
    <mergeCell ref="D20:G20"/>
    <mergeCell ref="B14:B15"/>
    <mergeCell ref="D17:G17"/>
    <mergeCell ref="T11:T13"/>
    <mergeCell ref="D28:G28"/>
    <mergeCell ref="D27:G27"/>
    <mergeCell ref="D14:G14"/>
    <mergeCell ref="D15:G15"/>
    <mergeCell ref="D18:G18"/>
    <mergeCell ref="D25:G25"/>
    <mergeCell ref="D24:G24"/>
    <mergeCell ref="D23:G23"/>
    <mergeCell ref="D21:G21"/>
    <mergeCell ref="O11:O13"/>
    <mergeCell ref="R11:R13"/>
  </mergeCells>
  <conditionalFormatting sqref="K30">
    <cfRule type="cellIs" dxfId="2" priority="3" operator="greaterThan">
      <formula>1.01</formula>
    </cfRule>
    <cfRule type="cellIs" dxfId="1" priority="4" operator="lessThan">
      <formula>0.99</formula>
    </cfRule>
    <cfRule type="cellIs" dxfId="0" priority="6" operator="equal">
      <formula>1</formula>
    </cfRule>
  </conditionalFormatting>
  <pageMargins left="0.70866141732283472" right="0.70866141732283472" top="0.74803149606299213" bottom="0.74803149606299213" header="0.31496062992125984" footer="0.31496062992125984"/>
  <pageSetup paperSize="287" scale="57" fitToHeight="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04"/>
  <sheetViews>
    <sheetView workbookViewId="0">
      <selection sqref="A1:XFD1048576"/>
    </sheetView>
  </sheetViews>
  <sheetFormatPr defaultRowHeight="14.5" x14ac:dyDescent="0.35"/>
  <cols>
    <col min="1" max="1" width="2.26953125" customWidth="1"/>
    <col min="2" max="2" width="12.26953125" customWidth="1"/>
    <col min="4" max="4" width="2.54296875" style="2" customWidth="1"/>
    <col min="5" max="5" width="11" customWidth="1"/>
    <col min="7" max="7" width="1.7265625" style="12" customWidth="1"/>
    <col min="8" max="8" width="9.81640625" customWidth="1"/>
    <col min="10" max="10" width="1.453125" style="12" customWidth="1"/>
    <col min="11" max="11" width="9.81640625" customWidth="1"/>
    <col min="13" max="13" width="2.1796875" customWidth="1"/>
    <col min="14" max="14" width="9.7265625" customWidth="1"/>
    <col min="16" max="16" width="2.1796875" customWidth="1"/>
    <col min="19" max="19" width="1.81640625" customWidth="1"/>
    <col min="22" max="22" width="1.453125" customWidth="1"/>
    <col min="25" max="25" width="2.1796875" customWidth="1"/>
  </cols>
  <sheetData>
    <row r="1" spans="2:27" ht="15" thickBot="1" x14ac:dyDescent="0.4">
      <c r="B1" s="246" t="s">
        <v>29</v>
      </c>
      <c r="C1" s="246"/>
      <c r="E1" s="246" t="s">
        <v>30</v>
      </c>
      <c r="F1" s="246"/>
      <c r="H1" s="246" t="s">
        <v>31</v>
      </c>
      <c r="I1" s="246"/>
      <c r="K1" s="246" t="s">
        <v>33</v>
      </c>
      <c r="L1" s="246"/>
      <c r="N1" s="246" t="s">
        <v>34</v>
      </c>
      <c r="O1" s="246"/>
      <c r="Q1" s="246" t="s">
        <v>36</v>
      </c>
      <c r="R1" s="246"/>
      <c r="T1" s="246" t="s">
        <v>37</v>
      </c>
      <c r="U1" s="246"/>
      <c r="W1" s="246" t="s">
        <v>38</v>
      </c>
      <c r="X1" s="246"/>
      <c r="Z1" s="246" t="s">
        <v>54</v>
      </c>
      <c r="AA1" s="246"/>
    </row>
    <row r="2" spans="2:27" ht="38" thickBot="1" x14ac:dyDescent="0.4">
      <c r="B2" s="10" t="s">
        <v>66</v>
      </c>
      <c r="C2" s="11" t="s">
        <v>7</v>
      </c>
      <c r="E2" s="10" t="s">
        <v>67</v>
      </c>
      <c r="F2" s="11" t="s">
        <v>7</v>
      </c>
      <c r="H2" s="3" t="s">
        <v>32</v>
      </c>
      <c r="I2" s="4" t="s">
        <v>7</v>
      </c>
      <c r="K2" s="3" t="s">
        <v>32</v>
      </c>
      <c r="L2" s="4" t="s">
        <v>7</v>
      </c>
      <c r="N2" s="17" t="s">
        <v>55</v>
      </c>
      <c r="O2" s="4" t="s">
        <v>7</v>
      </c>
      <c r="Q2" s="3" t="s">
        <v>35</v>
      </c>
      <c r="R2" s="4" t="s">
        <v>7</v>
      </c>
      <c r="T2" s="3" t="s">
        <v>109</v>
      </c>
      <c r="U2" s="4" t="s">
        <v>7</v>
      </c>
      <c r="W2" s="3" t="s">
        <v>39</v>
      </c>
      <c r="X2" s="4" t="s">
        <v>7</v>
      </c>
      <c r="Z2" s="3" t="s">
        <v>40</v>
      </c>
      <c r="AA2" s="4" t="s">
        <v>7</v>
      </c>
    </row>
    <row r="3" spans="2:27" x14ac:dyDescent="0.35">
      <c r="B3" s="9">
        <v>0</v>
      </c>
      <c r="C3" s="6">
        <v>0</v>
      </c>
      <c r="E3" s="9">
        <v>0</v>
      </c>
      <c r="F3" s="6">
        <v>0</v>
      </c>
      <c r="G3" s="1"/>
      <c r="H3" s="13">
        <v>-101</v>
      </c>
      <c r="I3" s="6">
        <v>1</v>
      </c>
      <c r="J3" s="1"/>
      <c r="K3" s="13">
        <v>-101</v>
      </c>
      <c r="L3" s="6">
        <v>1</v>
      </c>
      <c r="N3" s="13">
        <v>0</v>
      </c>
      <c r="O3" s="6">
        <v>0</v>
      </c>
      <c r="Q3" s="13">
        <v>0</v>
      </c>
      <c r="R3" s="6">
        <v>0</v>
      </c>
      <c r="T3" s="13">
        <v>0</v>
      </c>
      <c r="U3" s="6">
        <v>0</v>
      </c>
      <c r="W3" s="13">
        <v>0</v>
      </c>
      <c r="X3" s="6">
        <v>0</v>
      </c>
      <c r="Z3" s="13">
        <v>0</v>
      </c>
      <c r="AA3" s="6">
        <v>0</v>
      </c>
    </row>
    <row r="4" spans="2:27" ht="15" thickBot="1" x14ac:dyDescent="0.4">
      <c r="B4" s="5">
        <v>0.01</v>
      </c>
      <c r="C4" s="6">
        <v>1</v>
      </c>
      <c r="E4" s="5">
        <v>0.01</v>
      </c>
      <c r="F4" s="6">
        <v>1</v>
      </c>
      <c r="G4" s="1"/>
      <c r="H4" s="14">
        <v>-100</v>
      </c>
      <c r="I4" s="6">
        <v>1</v>
      </c>
      <c r="J4" s="1"/>
      <c r="K4" s="14">
        <v>-100</v>
      </c>
      <c r="L4" s="6">
        <v>1</v>
      </c>
      <c r="N4" s="13">
        <v>1</v>
      </c>
      <c r="O4" s="6">
        <v>-0.05</v>
      </c>
      <c r="Q4" s="13">
        <v>1</v>
      </c>
      <c r="R4" s="6">
        <v>-0.05</v>
      </c>
      <c r="T4" s="13">
        <v>1</v>
      </c>
      <c r="U4" s="6">
        <v>-0.05</v>
      </c>
      <c r="W4" s="13">
        <v>1</v>
      </c>
      <c r="X4" s="6">
        <v>-0.2</v>
      </c>
      <c r="Z4" s="13">
        <v>1</v>
      </c>
      <c r="AA4" s="6">
        <v>-0.2</v>
      </c>
    </row>
    <row r="5" spans="2:27" x14ac:dyDescent="0.35">
      <c r="B5" s="5">
        <v>0.02</v>
      </c>
      <c r="C5" s="6">
        <v>1</v>
      </c>
      <c r="E5" s="5">
        <v>0.02</v>
      </c>
      <c r="F5" s="6">
        <v>1</v>
      </c>
      <c r="G5" s="1"/>
      <c r="H5" s="13">
        <v>-99</v>
      </c>
      <c r="I5" s="6">
        <v>1</v>
      </c>
      <c r="J5" s="1"/>
      <c r="K5" s="13">
        <v>-99</v>
      </c>
      <c r="L5" s="6">
        <v>1</v>
      </c>
      <c r="N5" s="13">
        <v>2</v>
      </c>
      <c r="O5" s="6">
        <v>-0.1</v>
      </c>
      <c r="Q5" s="13">
        <v>2</v>
      </c>
      <c r="R5" s="6">
        <v>-0.1</v>
      </c>
      <c r="T5" s="13">
        <v>2</v>
      </c>
      <c r="U5" s="6">
        <v>-0.1</v>
      </c>
      <c r="W5" s="13">
        <v>2</v>
      </c>
      <c r="X5" s="6">
        <v>-0.3</v>
      </c>
      <c r="Z5" s="13">
        <v>2</v>
      </c>
      <c r="AA5" s="6">
        <v>-0.3</v>
      </c>
    </row>
    <row r="6" spans="2:27" x14ac:dyDescent="0.35">
      <c r="B6" s="5">
        <v>0.03</v>
      </c>
      <c r="C6" s="6">
        <v>1</v>
      </c>
      <c r="E6" s="5">
        <v>0.03</v>
      </c>
      <c r="F6" s="6">
        <v>1</v>
      </c>
      <c r="G6" s="1"/>
      <c r="H6" s="13">
        <v>-98</v>
      </c>
      <c r="I6" s="6">
        <v>1</v>
      </c>
      <c r="J6" s="1"/>
      <c r="K6" s="13">
        <v>-98</v>
      </c>
      <c r="L6" s="6">
        <v>1</v>
      </c>
      <c r="N6" s="13">
        <v>3</v>
      </c>
      <c r="O6" s="6">
        <v>-0.4</v>
      </c>
      <c r="Q6" s="13">
        <v>3</v>
      </c>
      <c r="R6" s="6">
        <v>-0.4</v>
      </c>
      <c r="T6" s="13">
        <v>3</v>
      </c>
      <c r="U6" s="6">
        <v>-0.2</v>
      </c>
      <c r="W6" s="13">
        <v>3</v>
      </c>
      <c r="X6" s="6">
        <v>-0.4</v>
      </c>
      <c r="Z6" s="13">
        <v>3</v>
      </c>
      <c r="AA6" s="6">
        <v>-0.4</v>
      </c>
    </row>
    <row r="7" spans="2:27" ht="15" thickBot="1" x14ac:dyDescent="0.4">
      <c r="B7" s="5">
        <v>0.04</v>
      </c>
      <c r="C7" s="6">
        <v>1</v>
      </c>
      <c r="E7" s="5">
        <v>0.04</v>
      </c>
      <c r="F7" s="6">
        <v>1</v>
      </c>
      <c r="G7" s="1"/>
      <c r="H7" s="14">
        <v>-97</v>
      </c>
      <c r="I7" s="6">
        <v>1</v>
      </c>
      <c r="J7" s="1"/>
      <c r="K7" s="14">
        <v>-97</v>
      </c>
      <c r="L7" s="6">
        <v>1</v>
      </c>
      <c r="N7" s="13">
        <v>4</v>
      </c>
      <c r="O7" s="6">
        <v>-1</v>
      </c>
      <c r="Q7" s="13">
        <v>4</v>
      </c>
      <c r="R7" s="6">
        <v>-1</v>
      </c>
      <c r="T7" s="13">
        <v>4</v>
      </c>
      <c r="U7" s="6">
        <v>-0.4</v>
      </c>
      <c r="W7" s="13">
        <v>4</v>
      </c>
      <c r="X7" s="6">
        <v>-1</v>
      </c>
      <c r="Z7" s="13">
        <v>4</v>
      </c>
      <c r="AA7" s="6">
        <v>-1</v>
      </c>
    </row>
    <row r="8" spans="2:27" x14ac:dyDescent="0.35">
      <c r="B8" s="5">
        <v>0.05</v>
      </c>
      <c r="C8" s="6">
        <v>1</v>
      </c>
      <c r="E8" s="5">
        <v>0.05</v>
      </c>
      <c r="F8" s="6">
        <v>1</v>
      </c>
      <c r="G8" s="1"/>
      <c r="H8" s="13">
        <v>-96</v>
      </c>
      <c r="I8" s="6">
        <v>1</v>
      </c>
      <c r="J8" s="1"/>
      <c r="K8" s="13">
        <v>-96</v>
      </c>
      <c r="L8" s="6">
        <v>1</v>
      </c>
      <c r="N8" s="13">
        <v>5</v>
      </c>
      <c r="O8" s="6">
        <v>-1</v>
      </c>
      <c r="Q8" s="13">
        <v>5</v>
      </c>
      <c r="R8" s="6">
        <v>-1</v>
      </c>
      <c r="T8" s="13">
        <v>5</v>
      </c>
      <c r="U8" s="6">
        <v>-0.6</v>
      </c>
      <c r="W8" s="13">
        <v>5</v>
      </c>
      <c r="X8" s="6">
        <v>-1</v>
      </c>
      <c r="Z8" s="13">
        <v>5</v>
      </c>
      <c r="AA8" s="6">
        <v>-1</v>
      </c>
    </row>
    <row r="9" spans="2:27" x14ac:dyDescent="0.35">
      <c r="B9" s="5">
        <v>0.06</v>
      </c>
      <c r="C9" s="6">
        <v>1</v>
      </c>
      <c r="E9" s="5">
        <v>0.06</v>
      </c>
      <c r="F9" s="6">
        <v>1</v>
      </c>
      <c r="G9" s="1"/>
      <c r="H9" s="13">
        <v>-95</v>
      </c>
      <c r="I9" s="6">
        <v>1</v>
      </c>
      <c r="J9" s="1"/>
      <c r="K9" s="13">
        <v>-95</v>
      </c>
      <c r="L9" s="6">
        <v>1</v>
      </c>
      <c r="N9" s="13">
        <v>6</v>
      </c>
      <c r="O9" s="6">
        <v>-1</v>
      </c>
      <c r="Q9" s="13">
        <v>6</v>
      </c>
      <c r="R9" s="6">
        <v>-1</v>
      </c>
      <c r="T9" s="13">
        <v>6</v>
      </c>
      <c r="U9" s="6">
        <v>-1</v>
      </c>
      <c r="W9" s="13">
        <v>6</v>
      </c>
      <c r="X9" s="6">
        <v>-1</v>
      </c>
      <c r="Z9" s="13">
        <v>6</v>
      </c>
      <c r="AA9" s="6">
        <v>-1</v>
      </c>
    </row>
    <row r="10" spans="2:27" ht="15" thickBot="1" x14ac:dyDescent="0.4">
      <c r="B10" s="5">
        <v>7.0000000000000007E-2</v>
      </c>
      <c r="C10" s="6">
        <v>1</v>
      </c>
      <c r="E10" s="5">
        <v>7.0000000000000007E-2</v>
      </c>
      <c r="F10" s="6">
        <v>1</v>
      </c>
      <c r="G10" s="1"/>
      <c r="H10" s="14">
        <v>-94</v>
      </c>
      <c r="I10" s="6">
        <v>1</v>
      </c>
      <c r="J10" s="1"/>
      <c r="K10" s="14">
        <v>-94</v>
      </c>
      <c r="L10" s="6">
        <v>1</v>
      </c>
      <c r="N10" s="13">
        <v>7</v>
      </c>
      <c r="O10" s="6">
        <v>-1</v>
      </c>
      <c r="Q10" s="13">
        <v>7</v>
      </c>
      <c r="R10" s="6">
        <v>-1</v>
      </c>
      <c r="T10" s="13">
        <v>7</v>
      </c>
      <c r="U10" s="6">
        <v>-1</v>
      </c>
      <c r="W10" s="13">
        <v>7</v>
      </c>
      <c r="X10" s="6">
        <v>-1</v>
      </c>
      <c r="Z10" s="13">
        <v>7</v>
      </c>
      <c r="AA10" s="6">
        <v>-1</v>
      </c>
    </row>
    <row r="11" spans="2:27" x14ac:dyDescent="0.35">
      <c r="B11" s="5">
        <v>0.08</v>
      </c>
      <c r="C11" s="6">
        <v>1</v>
      </c>
      <c r="E11" s="5">
        <v>0.08</v>
      </c>
      <c r="F11" s="6">
        <v>1</v>
      </c>
      <c r="G11" s="1"/>
      <c r="H11" s="13">
        <v>-93</v>
      </c>
      <c r="I11" s="6">
        <v>1</v>
      </c>
      <c r="J11" s="1"/>
      <c r="K11" s="13">
        <v>-93</v>
      </c>
      <c r="L11" s="6">
        <v>1</v>
      </c>
      <c r="N11" s="13">
        <v>8</v>
      </c>
      <c r="O11" s="6">
        <v>-1</v>
      </c>
      <c r="Q11" s="13">
        <v>8</v>
      </c>
      <c r="R11" s="6">
        <v>-1</v>
      </c>
      <c r="T11" s="13">
        <v>8</v>
      </c>
      <c r="U11" s="6">
        <v>-1</v>
      </c>
      <c r="W11" s="13">
        <v>8</v>
      </c>
      <c r="X11" s="6">
        <v>-1</v>
      </c>
      <c r="Z11" s="13">
        <v>8</v>
      </c>
      <c r="AA11" s="6">
        <v>-1</v>
      </c>
    </row>
    <row r="12" spans="2:27" x14ac:dyDescent="0.35">
      <c r="B12" s="5">
        <v>0.09</v>
      </c>
      <c r="C12" s="6">
        <v>1</v>
      </c>
      <c r="E12" s="5">
        <v>0.09</v>
      </c>
      <c r="F12" s="6">
        <v>1</v>
      </c>
      <c r="G12" s="1"/>
      <c r="H12" s="13">
        <v>-92</v>
      </c>
      <c r="I12" s="6">
        <v>1</v>
      </c>
      <c r="J12" s="1"/>
      <c r="K12" s="13">
        <v>-92</v>
      </c>
      <c r="L12" s="6">
        <v>1</v>
      </c>
      <c r="N12" s="13">
        <v>9</v>
      </c>
      <c r="O12" s="6">
        <v>-1</v>
      </c>
      <c r="Q12" s="13">
        <v>9</v>
      </c>
      <c r="R12" s="6">
        <v>-1</v>
      </c>
      <c r="T12" s="13">
        <v>9</v>
      </c>
      <c r="U12" s="6">
        <v>-1</v>
      </c>
      <c r="W12" s="13">
        <v>9</v>
      </c>
      <c r="X12" s="6">
        <v>-1</v>
      </c>
      <c r="Z12" s="13">
        <v>9</v>
      </c>
      <c r="AA12" s="6">
        <v>-1</v>
      </c>
    </row>
    <row r="13" spans="2:27" ht="15" thickBot="1" x14ac:dyDescent="0.4">
      <c r="B13" s="5">
        <v>0.1</v>
      </c>
      <c r="C13" s="6">
        <v>1</v>
      </c>
      <c r="E13" s="5">
        <v>0.1</v>
      </c>
      <c r="F13" s="6">
        <v>1</v>
      </c>
      <c r="G13" s="1"/>
      <c r="H13" s="14">
        <v>-91</v>
      </c>
      <c r="I13" s="6">
        <v>1</v>
      </c>
      <c r="J13" s="1"/>
      <c r="K13" s="14">
        <v>-91</v>
      </c>
      <c r="L13" s="6">
        <v>1</v>
      </c>
      <c r="N13" s="13">
        <v>10</v>
      </c>
      <c r="O13" s="6">
        <v>-1</v>
      </c>
      <c r="Q13" s="13">
        <v>10</v>
      </c>
      <c r="R13" s="6">
        <v>-1</v>
      </c>
      <c r="T13" s="13">
        <v>10</v>
      </c>
      <c r="U13" s="6">
        <v>-1</v>
      </c>
      <c r="W13" s="13">
        <v>10</v>
      </c>
      <c r="X13" s="6">
        <v>-1</v>
      </c>
      <c r="Z13" s="13">
        <v>10</v>
      </c>
      <c r="AA13" s="6">
        <v>-1</v>
      </c>
    </row>
    <row r="14" spans="2:27" x14ac:dyDescent="0.35">
      <c r="B14" s="5">
        <v>0.11</v>
      </c>
      <c r="C14" s="6">
        <v>1</v>
      </c>
      <c r="E14" s="5">
        <v>0.11</v>
      </c>
      <c r="F14" s="6">
        <v>1</v>
      </c>
      <c r="G14" s="1"/>
      <c r="H14" s="13">
        <v>-90</v>
      </c>
      <c r="I14" s="6">
        <v>1</v>
      </c>
      <c r="J14" s="1"/>
      <c r="K14" s="13">
        <v>-90</v>
      </c>
      <c r="L14" s="6">
        <v>1</v>
      </c>
      <c r="N14" s="13">
        <v>11</v>
      </c>
      <c r="O14" s="6">
        <v>-1</v>
      </c>
      <c r="Q14" s="13">
        <v>11</v>
      </c>
      <c r="R14" s="6">
        <v>-1</v>
      </c>
      <c r="T14" s="13">
        <v>11</v>
      </c>
      <c r="U14" s="6">
        <v>-1</v>
      </c>
      <c r="W14" s="13">
        <v>11</v>
      </c>
      <c r="X14" s="6">
        <v>-1</v>
      </c>
      <c r="Z14" s="13">
        <v>11</v>
      </c>
      <c r="AA14" s="6">
        <v>-1</v>
      </c>
    </row>
    <row r="15" spans="2:27" x14ac:dyDescent="0.35">
      <c r="B15" s="5">
        <v>0.12</v>
      </c>
      <c r="C15" s="6">
        <v>1</v>
      </c>
      <c r="E15" s="5">
        <v>0.12</v>
      </c>
      <c r="F15" s="6">
        <v>1</v>
      </c>
      <c r="G15" s="1"/>
      <c r="H15" s="13">
        <v>-89</v>
      </c>
      <c r="I15" s="6">
        <v>1</v>
      </c>
      <c r="J15" s="1"/>
      <c r="K15" s="13">
        <v>-89</v>
      </c>
      <c r="L15" s="6">
        <v>1</v>
      </c>
      <c r="N15" s="13">
        <v>12</v>
      </c>
      <c r="O15" s="6">
        <v>-1</v>
      </c>
      <c r="Q15" s="13">
        <v>12</v>
      </c>
      <c r="R15" s="6">
        <v>-1</v>
      </c>
      <c r="T15" s="13">
        <v>12</v>
      </c>
      <c r="U15" s="6">
        <v>-1</v>
      </c>
      <c r="W15" s="13">
        <v>12</v>
      </c>
      <c r="X15" s="6">
        <v>-1</v>
      </c>
      <c r="Z15" s="13">
        <v>12</v>
      </c>
      <c r="AA15" s="6">
        <v>-1</v>
      </c>
    </row>
    <row r="16" spans="2:27" ht="15" thickBot="1" x14ac:dyDescent="0.4">
      <c r="B16" s="5">
        <v>0.13</v>
      </c>
      <c r="C16" s="6">
        <v>1</v>
      </c>
      <c r="E16" s="5">
        <v>0.13</v>
      </c>
      <c r="F16" s="6">
        <v>1</v>
      </c>
      <c r="G16" s="1"/>
      <c r="H16" s="14">
        <v>-88</v>
      </c>
      <c r="I16" s="6">
        <v>1</v>
      </c>
      <c r="J16" s="1"/>
      <c r="K16" s="14">
        <v>-88</v>
      </c>
      <c r="L16" s="6">
        <v>1</v>
      </c>
      <c r="N16" s="13">
        <v>13</v>
      </c>
      <c r="O16" s="6">
        <v>-1</v>
      </c>
      <c r="Q16" s="13">
        <v>13</v>
      </c>
      <c r="R16" s="6">
        <v>-1</v>
      </c>
      <c r="T16" s="13">
        <v>13</v>
      </c>
      <c r="U16" s="6">
        <v>-1</v>
      </c>
      <c r="W16" s="13">
        <v>13</v>
      </c>
      <c r="X16" s="6">
        <v>-1</v>
      </c>
      <c r="Z16" s="13">
        <v>13</v>
      </c>
      <c r="AA16" s="6">
        <v>-1</v>
      </c>
    </row>
    <row r="17" spans="2:27" x14ac:dyDescent="0.35">
      <c r="B17" s="5">
        <v>0.14000000000000001</v>
      </c>
      <c r="C17" s="6">
        <v>1</v>
      </c>
      <c r="E17" s="5">
        <v>0.14000000000000001</v>
      </c>
      <c r="F17" s="6">
        <v>1</v>
      </c>
      <c r="G17" s="1"/>
      <c r="H17" s="13">
        <v>-87</v>
      </c>
      <c r="I17" s="6">
        <v>1</v>
      </c>
      <c r="J17" s="1"/>
      <c r="K17" s="13">
        <v>-87</v>
      </c>
      <c r="L17" s="6">
        <v>1</v>
      </c>
      <c r="N17" s="13">
        <v>14</v>
      </c>
      <c r="O17" s="6">
        <v>-1</v>
      </c>
      <c r="Q17" s="13">
        <v>14</v>
      </c>
      <c r="R17" s="6">
        <v>-1</v>
      </c>
      <c r="T17" s="13">
        <v>14</v>
      </c>
      <c r="U17" s="6">
        <v>-1</v>
      </c>
      <c r="W17" s="13">
        <v>14</v>
      </c>
      <c r="X17" s="6">
        <v>-1</v>
      </c>
      <c r="Z17" s="13">
        <v>14</v>
      </c>
      <c r="AA17" s="6">
        <v>-1</v>
      </c>
    </row>
    <row r="18" spans="2:27" x14ac:dyDescent="0.35">
      <c r="B18" s="5">
        <v>0.15</v>
      </c>
      <c r="C18" s="6">
        <v>1</v>
      </c>
      <c r="E18" s="5">
        <v>0.15</v>
      </c>
      <c r="F18" s="6">
        <v>1</v>
      </c>
      <c r="G18" s="1"/>
      <c r="H18" s="13">
        <v>-86</v>
      </c>
      <c r="I18" s="6">
        <v>1</v>
      </c>
      <c r="J18" s="1"/>
      <c r="K18" s="13">
        <v>-86</v>
      </c>
      <c r="L18" s="6">
        <v>1</v>
      </c>
      <c r="N18" s="13">
        <v>15</v>
      </c>
      <c r="O18" s="6">
        <v>-1</v>
      </c>
      <c r="Q18" s="13">
        <v>15</v>
      </c>
      <c r="R18" s="6">
        <v>-1</v>
      </c>
      <c r="T18" s="13">
        <v>15</v>
      </c>
      <c r="U18" s="6">
        <v>-1</v>
      </c>
      <c r="W18" s="13">
        <v>15</v>
      </c>
      <c r="X18" s="6">
        <v>-1</v>
      </c>
      <c r="Z18" s="13">
        <v>15</v>
      </c>
      <c r="AA18" s="6">
        <v>-1</v>
      </c>
    </row>
    <row r="19" spans="2:27" ht="15" thickBot="1" x14ac:dyDescent="0.4">
      <c r="B19" s="5">
        <v>0.16</v>
      </c>
      <c r="C19" s="6">
        <v>1</v>
      </c>
      <c r="E19" s="5">
        <v>0.16</v>
      </c>
      <c r="F19" s="6">
        <v>1</v>
      </c>
      <c r="G19" s="1"/>
      <c r="H19" s="14">
        <v>-85</v>
      </c>
      <c r="I19" s="6">
        <v>1</v>
      </c>
      <c r="J19" s="1"/>
      <c r="K19" s="14">
        <v>-85</v>
      </c>
      <c r="L19" s="6">
        <v>1</v>
      </c>
      <c r="N19" s="13">
        <v>16</v>
      </c>
      <c r="O19" s="6">
        <v>-1</v>
      </c>
      <c r="Q19" s="13">
        <v>16</v>
      </c>
      <c r="R19" s="6">
        <v>-1</v>
      </c>
      <c r="T19" s="13">
        <v>16</v>
      </c>
      <c r="U19" s="6">
        <v>-1</v>
      </c>
      <c r="W19" s="13">
        <v>16</v>
      </c>
      <c r="X19" s="6">
        <v>-1</v>
      </c>
      <c r="Z19" s="13">
        <v>16</v>
      </c>
      <c r="AA19" s="6">
        <v>-1</v>
      </c>
    </row>
    <row r="20" spans="2:27" x14ac:dyDescent="0.35">
      <c r="B20" s="5">
        <v>0.17</v>
      </c>
      <c r="C20" s="6">
        <v>1</v>
      </c>
      <c r="E20" s="5">
        <v>0.17</v>
      </c>
      <c r="F20" s="6">
        <v>1</v>
      </c>
      <c r="G20" s="1"/>
      <c r="H20" s="13">
        <v>-84</v>
      </c>
      <c r="I20" s="6">
        <v>1</v>
      </c>
      <c r="J20" s="1"/>
      <c r="K20" s="13">
        <v>-84</v>
      </c>
      <c r="L20" s="6">
        <v>1</v>
      </c>
      <c r="N20" s="13">
        <v>17</v>
      </c>
      <c r="O20" s="6">
        <v>-1</v>
      </c>
      <c r="Q20" s="13">
        <v>17</v>
      </c>
      <c r="R20" s="6">
        <v>-1</v>
      </c>
      <c r="T20" s="13">
        <v>17</v>
      </c>
      <c r="U20" s="6">
        <v>-1</v>
      </c>
      <c r="W20" s="13">
        <v>17</v>
      </c>
      <c r="X20" s="6">
        <v>-1</v>
      </c>
      <c r="Z20" s="13">
        <v>17</v>
      </c>
      <c r="AA20" s="6">
        <v>-1</v>
      </c>
    </row>
    <row r="21" spans="2:27" x14ac:dyDescent="0.35">
      <c r="B21" s="5">
        <v>0.18</v>
      </c>
      <c r="C21" s="6">
        <v>1</v>
      </c>
      <c r="E21" s="5">
        <v>0.18</v>
      </c>
      <c r="F21" s="6">
        <v>1</v>
      </c>
      <c r="G21" s="1"/>
      <c r="H21" s="13">
        <v>-83</v>
      </c>
      <c r="I21" s="6">
        <v>1</v>
      </c>
      <c r="J21" s="1"/>
      <c r="K21" s="13">
        <v>-83</v>
      </c>
      <c r="L21" s="6">
        <v>1</v>
      </c>
      <c r="N21" s="13">
        <v>18</v>
      </c>
      <c r="O21" s="6">
        <v>-1</v>
      </c>
      <c r="Q21" s="13">
        <v>18</v>
      </c>
      <c r="R21" s="6">
        <v>-1</v>
      </c>
      <c r="T21" s="13">
        <v>18</v>
      </c>
      <c r="U21" s="6">
        <v>-1</v>
      </c>
      <c r="W21" s="13">
        <v>18</v>
      </c>
      <c r="X21" s="6">
        <v>-1</v>
      </c>
      <c r="Z21" s="13">
        <v>18</v>
      </c>
      <c r="AA21" s="6">
        <v>-1</v>
      </c>
    </row>
    <row r="22" spans="2:27" ht="15" thickBot="1" x14ac:dyDescent="0.4">
      <c r="B22" s="5">
        <v>0.19</v>
      </c>
      <c r="C22" s="6">
        <v>1</v>
      </c>
      <c r="E22" s="5">
        <v>0.19</v>
      </c>
      <c r="F22" s="6">
        <v>1</v>
      </c>
      <c r="G22" s="1"/>
      <c r="H22" s="14">
        <v>-82</v>
      </c>
      <c r="I22" s="6">
        <v>1</v>
      </c>
      <c r="J22" s="1"/>
      <c r="K22" s="14">
        <v>-82</v>
      </c>
      <c r="L22" s="6">
        <v>1</v>
      </c>
      <c r="N22" s="13">
        <v>19</v>
      </c>
      <c r="O22" s="6">
        <v>-1</v>
      </c>
      <c r="Q22" s="13">
        <v>19</v>
      </c>
      <c r="R22" s="6">
        <v>-1</v>
      </c>
      <c r="T22" s="13">
        <v>19</v>
      </c>
      <c r="U22" s="6">
        <v>-1</v>
      </c>
      <c r="W22" s="13">
        <v>19</v>
      </c>
      <c r="X22" s="6">
        <v>-1</v>
      </c>
      <c r="Z22" s="13">
        <v>19</v>
      </c>
      <c r="AA22" s="6">
        <v>-1</v>
      </c>
    </row>
    <row r="23" spans="2:27" x14ac:dyDescent="0.35">
      <c r="B23" s="5">
        <v>0.2</v>
      </c>
      <c r="C23" s="6">
        <v>1</v>
      </c>
      <c r="E23" s="5">
        <v>0.2</v>
      </c>
      <c r="F23" s="6">
        <v>1</v>
      </c>
      <c r="G23" s="1"/>
      <c r="H23" s="13">
        <v>-81</v>
      </c>
      <c r="I23" s="6">
        <v>1</v>
      </c>
      <c r="J23" s="1"/>
      <c r="K23" s="13">
        <v>-81</v>
      </c>
      <c r="L23" s="6">
        <v>1</v>
      </c>
      <c r="N23" s="13">
        <v>20</v>
      </c>
      <c r="O23" s="6">
        <v>-1</v>
      </c>
      <c r="Q23" s="13">
        <v>20</v>
      </c>
      <c r="R23" s="6">
        <v>-1</v>
      </c>
      <c r="T23" s="13">
        <v>20</v>
      </c>
      <c r="U23" s="6">
        <v>-1</v>
      </c>
      <c r="W23" s="13">
        <v>20</v>
      </c>
      <c r="X23" s="6">
        <v>-1</v>
      </c>
      <c r="Z23" s="13">
        <v>20</v>
      </c>
      <c r="AA23" s="6">
        <v>-1</v>
      </c>
    </row>
    <row r="24" spans="2:27" x14ac:dyDescent="0.35">
      <c r="B24" s="5">
        <v>0.21</v>
      </c>
      <c r="C24" s="6">
        <v>1</v>
      </c>
      <c r="E24" s="5">
        <v>0.21</v>
      </c>
      <c r="F24" s="6">
        <v>1</v>
      </c>
      <c r="G24" s="1"/>
      <c r="H24" s="13">
        <v>-80</v>
      </c>
      <c r="I24" s="6">
        <v>1</v>
      </c>
      <c r="J24" s="1"/>
      <c r="K24" s="13">
        <v>-80</v>
      </c>
      <c r="L24" s="6">
        <v>1</v>
      </c>
      <c r="N24" s="13">
        <v>21</v>
      </c>
      <c r="O24" s="6">
        <v>-1</v>
      </c>
      <c r="Q24" s="13">
        <v>21</v>
      </c>
      <c r="R24" s="6">
        <v>-1</v>
      </c>
      <c r="T24" s="13">
        <v>21</v>
      </c>
      <c r="U24" s="6">
        <v>-1</v>
      </c>
      <c r="W24" s="13">
        <v>21</v>
      </c>
      <c r="X24" s="6">
        <v>-1</v>
      </c>
      <c r="Z24" s="13">
        <v>21</v>
      </c>
      <c r="AA24" s="6">
        <v>-1</v>
      </c>
    </row>
    <row r="25" spans="2:27" ht="15" thickBot="1" x14ac:dyDescent="0.4">
      <c r="B25" s="5">
        <v>0.22</v>
      </c>
      <c r="C25" s="6">
        <v>1</v>
      </c>
      <c r="E25" s="5">
        <v>0.22</v>
      </c>
      <c r="F25" s="6">
        <v>1</v>
      </c>
      <c r="G25" s="1"/>
      <c r="H25" s="14">
        <v>-79</v>
      </c>
      <c r="I25" s="6">
        <v>1</v>
      </c>
      <c r="J25" s="1"/>
      <c r="K25" s="14">
        <v>-79</v>
      </c>
      <c r="L25" s="6">
        <v>1</v>
      </c>
      <c r="N25" s="13">
        <v>22</v>
      </c>
      <c r="O25" s="6">
        <v>-1</v>
      </c>
      <c r="Q25" s="13">
        <v>22</v>
      </c>
      <c r="R25" s="6">
        <v>-1</v>
      </c>
      <c r="T25" s="13">
        <v>22</v>
      </c>
      <c r="U25" s="6">
        <v>-1</v>
      </c>
      <c r="W25" s="13">
        <v>22</v>
      </c>
      <c r="X25" s="6">
        <v>-1</v>
      </c>
      <c r="Z25" s="13">
        <v>22</v>
      </c>
      <c r="AA25" s="6">
        <v>-1</v>
      </c>
    </row>
    <row r="26" spans="2:27" x14ac:dyDescent="0.35">
      <c r="B26" s="5">
        <v>0.23</v>
      </c>
      <c r="C26" s="6">
        <v>1</v>
      </c>
      <c r="E26" s="5">
        <v>0.23</v>
      </c>
      <c r="F26" s="6">
        <v>1</v>
      </c>
      <c r="G26" s="1"/>
      <c r="H26" s="13">
        <v>-78</v>
      </c>
      <c r="I26" s="6">
        <v>1</v>
      </c>
      <c r="J26" s="1"/>
      <c r="K26" s="13">
        <v>-78</v>
      </c>
      <c r="L26" s="6">
        <v>1</v>
      </c>
      <c r="N26" s="13">
        <v>23</v>
      </c>
      <c r="O26" s="6">
        <v>-1</v>
      </c>
      <c r="Q26" s="13">
        <v>23</v>
      </c>
      <c r="R26" s="6">
        <v>-1</v>
      </c>
      <c r="T26" s="13">
        <v>23</v>
      </c>
      <c r="U26" s="6">
        <v>-1</v>
      </c>
      <c r="W26" s="13">
        <v>23</v>
      </c>
      <c r="X26" s="6">
        <v>-1</v>
      </c>
      <c r="Z26" s="13">
        <v>23</v>
      </c>
      <c r="AA26" s="6">
        <v>-1</v>
      </c>
    </row>
    <row r="27" spans="2:27" x14ac:dyDescent="0.35">
      <c r="B27" s="5">
        <v>0.24</v>
      </c>
      <c r="C27" s="6">
        <v>1</v>
      </c>
      <c r="E27" s="5">
        <v>0.24</v>
      </c>
      <c r="F27" s="6">
        <v>1</v>
      </c>
      <c r="G27" s="1"/>
      <c r="H27" s="13">
        <v>-77</v>
      </c>
      <c r="I27" s="6">
        <v>1</v>
      </c>
      <c r="J27" s="1"/>
      <c r="K27" s="13">
        <v>-77</v>
      </c>
      <c r="L27" s="6">
        <v>1</v>
      </c>
      <c r="N27" s="13">
        <v>24</v>
      </c>
      <c r="O27" s="6">
        <v>-1</v>
      </c>
      <c r="Q27" s="13">
        <v>24</v>
      </c>
      <c r="R27" s="6">
        <v>-1</v>
      </c>
      <c r="T27" s="13">
        <v>24</v>
      </c>
      <c r="U27" s="6">
        <v>-1</v>
      </c>
      <c r="W27" s="13">
        <v>24</v>
      </c>
      <c r="X27" s="6">
        <v>-1</v>
      </c>
      <c r="Z27" s="13">
        <v>24</v>
      </c>
      <c r="AA27" s="6">
        <v>-1</v>
      </c>
    </row>
    <row r="28" spans="2:27" ht="15" thickBot="1" x14ac:dyDescent="0.4">
      <c r="B28" s="5">
        <v>0.25</v>
      </c>
      <c r="C28" s="6">
        <v>1</v>
      </c>
      <c r="E28" s="5">
        <v>0.25</v>
      </c>
      <c r="F28" s="6">
        <v>1</v>
      </c>
      <c r="G28" s="1"/>
      <c r="H28" s="14">
        <v>-76</v>
      </c>
      <c r="I28" s="6">
        <v>1</v>
      </c>
      <c r="J28" s="1"/>
      <c r="K28" s="14">
        <v>-76</v>
      </c>
      <c r="L28" s="6">
        <v>1</v>
      </c>
      <c r="N28" s="13">
        <v>25</v>
      </c>
      <c r="O28" s="6">
        <v>-1</v>
      </c>
      <c r="Q28" s="13">
        <v>25</v>
      </c>
      <c r="R28" s="6">
        <v>-1</v>
      </c>
      <c r="T28" s="13">
        <v>25</v>
      </c>
      <c r="U28" s="6">
        <v>-1</v>
      </c>
      <c r="W28" s="13">
        <v>25</v>
      </c>
      <c r="X28" s="6">
        <v>-1</v>
      </c>
      <c r="Z28" s="13">
        <v>25</v>
      </c>
      <c r="AA28" s="6">
        <v>-1</v>
      </c>
    </row>
    <row r="29" spans="2:27" x14ac:dyDescent="0.35">
      <c r="B29" s="5">
        <v>0.26</v>
      </c>
      <c r="C29" s="6">
        <v>1</v>
      </c>
      <c r="E29" s="5">
        <v>0.26</v>
      </c>
      <c r="F29" s="6">
        <v>1</v>
      </c>
      <c r="G29" s="1"/>
      <c r="H29" s="13">
        <v>-75</v>
      </c>
      <c r="I29" s="6">
        <v>1</v>
      </c>
      <c r="J29" s="1"/>
      <c r="K29" s="13">
        <v>-75</v>
      </c>
      <c r="L29" s="6">
        <v>1</v>
      </c>
      <c r="N29" s="13">
        <v>26</v>
      </c>
      <c r="O29" s="6">
        <v>-1</v>
      </c>
      <c r="Q29" s="13">
        <v>26</v>
      </c>
      <c r="R29" s="6">
        <v>-1</v>
      </c>
      <c r="T29" s="13">
        <v>26</v>
      </c>
      <c r="U29" s="6">
        <v>-1</v>
      </c>
      <c r="W29" s="13">
        <v>26</v>
      </c>
      <c r="X29" s="6">
        <v>-1</v>
      </c>
      <c r="Z29" s="13">
        <v>26</v>
      </c>
      <c r="AA29" s="6">
        <v>-1</v>
      </c>
    </row>
    <row r="30" spans="2:27" x14ac:dyDescent="0.35">
      <c r="B30" s="5">
        <v>0.27</v>
      </c>
      <c r="C30" s="6">
        <v>1</v>
      </c>
      <c r="E30" s="5">
        <v>0.27</v>
      </c>
      <c r="F30" s="6">
        <v>1</v>
      </c>
      <c r="G30" s="1"/>
      <c r="H30" s="13">
        <v>-74</v>
      </c>
      <c r="I30" s="6">
        <v>1</v>
      </c>
      <c r="J30" s="1"/>
      <c r="K30" s="13">
        <v>-74</v>
      </c>
      <c r="L30" s="6">
        <v>1</v>
      </c>
      <c r="N30" s="13">
        <v>27</v>
      </c>
      <c r="O30" s="6">
        <v>-1</v>
      </c>
      <c r="Q30" s="13">
        <v>27</v>
      </c>
      <c r="R30" s="6">
        <v>-1</v>
      </c>
      <c r="T30" s="13">
        <v>27</v>
      </c>
      <c r="U30" s="6">
        <v>-1</v>
      </c>
      <c r="W30" s="13">
        <v>27</v>
      </c>
      <c r="X30" s="6">
        <v>-1</v>
      </c>
      <c r="Z30" s="13">
        <v>27</v>
      </c>
      <c r="AA30" s="6">
        <v>-1</v>
      </c>
    </row>
    <row r="31" spans="2:27" ht="15" thickBot="1" x14ac:dyDescent="0.4">
      <c r="B31" s="5">
        <v>0.28000000000000003</v>
      </c>
      <c r="C31" s="6">
        <v>1</v>
      </c>
      <c r="E31" s="5">
        <v>0.28000000000000003</v>
      </c>
      <c r="F31" s="6">
        <v>1</v>
      </c>
      <c r="G31" s="1"/>
      <c r="H31" s="14">
        <v>-73</v>
      </c>
      <c r="I31" s="6">
        <v>1</v>
      </c>
      <c r="J31" s="1"/>
      <c r="K31" s="14">
        <v>-73</v>
      </c>
      <c r="L31" s="6">
        <v>1</v>
      </c>
      <c r="N31" s="13">
        <v>28</v>
      </c>
      <c r="O31" s="6">
        <v>-1</v>
      </c>
      <c r="Q31" s="13">
        <v>28</v>
      </c>
      <c r="R31" s="6">
        <v>-1</v>
      </c>
      <c r="T31" s="13">
        <v>28</v>
      </c>
      <c r="U31" s="6">
        <v>-1</v>
      </c>
      <c r="W31" s="13">
        <v>28</v>
      </c>
      <c r="X31" s="6">
        <v>-1</v>
      </c>
      <c r="Z31" s="13">
        <v>28</v>
      </c>
      <c r="AA31" s="6">
        <v>-1</v>
      </c>
    </row>
    <row r="32" spans="2:27" x14ac:dyDescent="0.35">
      <c r="B32" s="5">
        <v>0.28999999999999998</v>
      </c>
      <c r="C32" s="6">
        <v>1</v>
      </c>
      <c r="E32" s="5">
        <v>0.28999999999999998</v>
      </c>
      <c r="F32" s="6">
        <v>1</v>
      </c>
      <c r="G32" s="1"/>
      <c r="H32" s="13">
        <v>-72</v>
      </c>
      <c r="I32" s="6">
        <v>1</v>
      </c>
      <c r="J32" s="1"/>
      <c r="K32" s="13">
        <v>-72</v>
      </c>
      <c r="L32" s="6">
        <v>1</v>
      </c>
      <c r="N32" s="13">
        <v>29</v>
      </c>
      <c r="O32" s="6">
        <v>-1</v>
      </c>
      <c r="Q32" s="13">
        <v>29</v>
      </c>
      <c r="R32" s="6">
        <v>-1</v>
      </c>
      <c r="T32" s="13">
        <v>29</v>
      </c>
      <c r="U32" s="6">
        <v>-1</v>
      </c>
      <c r="W32" s="13">
        <v>29</v>
      </c>
      <c r="X32" s="6">
        <v>-1</v>
      </c>
      <c r="Z32" s="13">
        <v>29</v>
      </c>
      <c r="AA32" s="6">
        <v>-1</v>
      </c>
    </row>
    <row r="33" spans="2:27" x14ac:dyDescent="0.35">
      <c r="B33" s="5">
        <v>0.3</v>
      </c>
      <c r="C33" s="6">
        <v>1</v>
      </c>
      <c r="E33" s="5">
        <v>0.3</v>
      </c>
      <c r="F33" s="6">
        <v>1</v>
      </c>
      <c r="G33" s="1"/>
      <c r="H33" s="13">
        <v>-71</v>
      </c>
      <c r="I33" s="6">
        <v>1</v>
      </c>
      <c r="J33" s="1"/>
      <c r="K33" s="13">
        <v>-71</v>
      </c>
      <c r="L33" s="6">
        <v>1</v>
      </c>
      <c r="N33" s="13">
        <v>30</v>
      </c>
      <c r="O33" s="6">
        <v>-1</v>
      </c>
      <c r="Q33" s="13">
        <v>30</v>
      </c>
      <c r="R33" s="6">
        <v>-1</v>
      </c>
      <c r="T33" s="13">
        <v>30</v>
      </c>
      <c r="U33" s="6">
        <v>-1</v>
      </c>
      <c r="W33" s="13">
        <v>30</v>
      </c>
      <c r="X33" s="6">
        <v>-1</v>
      </c>
      <c r="Z33" s="13">
        <v>30</v>
      </c>
      <c r="AA33" s="6">
        <v>-1</v>
      </c>
    </row>
    <row r="34" spans="2:27" ht="15" thickBot="1" x14ac:dyDescent="0.4">
      <c r="B34" s="5">
        <v>0.31</v>
      </c>
      <c r="C34" s="6">
        <v>1</v>
      </c>
      <c r="E34" s="5">
        <v>0.31</v>
      </c>
      <c r="F34" s="6">
        <v>1</v>
      </c>
      <c r="G34" s="1"/>
      <c r="H34" s="14">
        <v>-70</v>
      </c>
      <c r="I34" s="6">
        <v>1</v>
      </c>
      <c r="J34" s="1"/>
      <c r="K34" s="14">
        <v>-70</v>
      </c>
      <c r="L34" s="6">
        <v>1</v>
      </c>
      <c r="N34" s="13">
        <v>31</v>
      </c>
      <c r="O34" s="6">
        <v>-1</v>
      </c>
      <c r="Q34" s="13">
        <v>31</v>
      </c>
      <c r="R34" s="6">
        <v>-1</v>
      </c>
      <c r="T34" s="13">
        <v>31</v>
      </c>
      <c r="U34" s="6">
        <v>-1</v>
      </c>
      <c r="W34" s="13">
        <v>31</v>
      </c>
      <c r="X34" s="6">
        <v>-1</v>
      </c>
      <c r="Z34" s="13">
        <v>31</v>
      </c>
      <c r="AA34" s="6">
        <v>-1</v>
      </c>
    </row>
    <row r="35" spans="2:27" x14ac:dyDescent="0.35">
      <c r="B35" s="5">
        <v>0.32</v>
      </c>
      <c r="C35" s="6">
        <v>1</v>
      </c>
      <c r="E35" s="5">
        <v>0.32</v>
      </c>
      <c r="F35" s="6">
        <v>1</v>
      </c>
      <c r="G35" s="1"/>
      <c r="H35" s="13">
        <v>-69</v>
      </c>
      <c r="I35" s="6">
        <v>1</v>
      </c>
      <c r="J35" s="1"/>
      <c r="K35" s="13">
        <v>-69</v>
      </c>
      <c r="L35" s="6">
        <v>1</v>
      </c>
      <c r="N35" s="13">
        <v>32</v>
      </c>
      <c r="O35" s="6">
        <v>-1</v>
      </c>
      <c r="Q35" s="13">
        <v>32</v>
      </c>
      <c r="R35" s="6">
        <v>-1</v>
      </c>
      <c r="T35" s="13">
        <v>32</v>
      </c>
      <c r="U35" s="6">
        <v>-1</v>
      </c>
      <c r="W35" s="13">
        <v>32</v>
      </c>
      <c r="X35" s="6">
        <v>-1</v>
      </c>
      <c r="Z35" s="13">
        <v>32</v>
      </c>
      <c r="AA35" s="6">
        <v>-1</v>
      </c>
    </row>
    <row r="36" spans="2:27" x14ac:dyDescent="0.35">
      <c r="B36" s="5">
        <v>0.33</v>
      </c>
      <c r="C36" s="6">
        <v>1</v>
      </c>
      <c r="E36" s="5">
        <v>0.33</v>
      </c>
      <c r="F36" s="6">
        <v>1</v>
      </c>
      <c r="G36" s="1"/>
      <c r="H36" s="13">
        <v>-68</v>
      </c>
      <c r="I36" s="6">
        <v>1</v>
      </c>
      <c r="J36" s="1"/>
      <c r="K36" s="13">
        <v>-68</v>
      </c>
      <c r="L36" s="6">
        <v>1</v>
      </c>
      <c r="N36" s="13">
        <v>33</v>
      </c>
      <c r="O36" s="6">
        <v>-1</v>
      </c>
      <c r="Q36" s="13">
        <v>33</v>
      </c>
      <c r="R36" s="6">
        <v>-1</v>
      </c>
      <c r="T36" s="13">
        <v>33</v>
      </c>
      <c r="U36" s="6">
        <v>-1</v>
      </c>
      <c r="W36" s="13">
        <v>33</v>
      </c>
      <c r="X36" s="6">
        <v>-1</v>
      </c>
      <c r="Z36" s="13">
        <v>33</v>
      </c>
      <c r="AA36" s="6">
        <v>-1</v>
      </c>
    </row>
    <row r="37" spans="2:27" ht="15" thickBot="1" x14ac:dyDescent="0.4">
      <c r="B37" s="5">
        <v>0.34</v>
      </c>
      <c r="C37" s="6">
        <v>1</v>
      </c>
      <c r="E37" s="5">
        <v>0.34</v>
      </c>
      <c r="F37" s="6">
        <v>1</v>
      </c>
      <c r="G37" s="1"/>
      <c r="H37" s="14">
        <v>-67</v>
      </c>
      <c r="I37" s="6">
        <v>1</v>
      </c>
      <c r="J37" s="1"/>
      <c r="K37" s="14">
        <v>-67</v>
      </c>
      <c r="L37" s="6">
        <v>1</v>
      </c>
      <c r="N37" s="13">
        <v>34</v>
      </c>
      <c r="O37" s="6">
        <v>-1</v>
      </c>
      <c r="Q37" s="13">
        <v>34</v>
      </c>
      <c r="R37" s="6">
        <v>-1</v>
      </c>
      <c r="T37" s="13">
        <v>34</v>
      </c>
      <c r="U37" s="6">
        <v>-1</v>
      </c>
      <c r="W37" s="13">
        <v>34</v>
      </c>
      <c r="X37" s="6">
        <v>-1</v>
      </c>
      <c r="Z37" s="13">
        <v>34</v>
      </c>
      <c r="AA37" s="6">
        <v>-1</v>
      </c>
    </row>
    <row r="38" spans="2:27" x14ac:dyDescent="0.35">
      <c r="B38" s="5">
        <v>0.35</v>
      </c>
      <c r="C38" s="6">
        <v>1</v>
      </c>
      <c r="E38" s="5">
        <v>0.35</v>
      </c>
      <c r="F38" s="6">
        <v>1</v>
      </c>
      <c r="G38" s="1"/>
      <c r="H38" s="13">
        <v>-66</v>
      </c>
      <c r="I38" s="6">
        <v>1</v>
      </c>
      <c r="J38" s="1"/>
      <c r="K38" s="13">
        <v>-66</v>
      </c>
      <c r="L38" s="6">
        <v>1</v>
      </c>
      <c r="N38" s="13">
        <v>35</v>
      </c>
      <c r="O38" s="6">
        <v>-1</v>
      </c>
      <c r="Q38" s="13">
        <v>35</v>
      </c>
      <c r="R38" s="6">
        <v>-1</v>
      </c>
      <c r="T38" s="13">
        <v>35</v>
      </c>
      <c r="U38" s="6">
        <v>-1</v>
      </c>
      <c r="W38" s="13">
        <v>35</v>
      </c>
      <c r="X38" s="6">
        <v>-1</v>
      </c>
      <c r="Z38" s="13">
        <v>35</v>
      </c>
      <c r="AA38" s="6">
        <v>-1</v>
      </c>
    </row>
    <row r="39" spans="2:27" x14ac:dyDescent="0.35">
      <c r="B39" s="5">
        <v>0.36</v>
      </c>
      <c r="C39" s="6">
        <v>1</v>
      </c>
      <c r="E39" s="5">
        <v>0.36</v>
      </c>
      <c r="F39" s="6">
        <v>1</v>
      </c>
      <c r="G39" s="1"/>
      <c r="H39" s="13">
        <v>-65</v>
      </c>
      <c r="I39" s="6">
        <v>1</v>
      </c>
      <c r="J39" s="1"/>
      <c r="K39" s="13">
        <v>-65</v>
      </c>
      <c r="L39" s="6">
        <v>1</v>
      </c>
      <c r="N39" s="13">
        <v>36</v>
      </c>
      <c r="O39" s="6">
        <v>-1</v>
      </c>
      <c r="Q39" s="13">
        <v>36</v>
      </c>
      <c r="R39" s="6">
        <v>-1</v>
      </c>
      <c r="T39" s="13">
        <v>36</v>
      </c>
      <c r="U39" s="6">
        <v>-1</v>
      </c>
      <c r="W39" s="13">
        <v>36</v>
      </c>
      <c r="X39" s="6">
        <v>-1</v>
      </c>
      <c r="Z39" s="13">
        <v>36</v>
      </c>
      <c r="AA39" s="6">
        <v>-1</v>
      </c>
    </row>
    <row r="40" spans="2:27" ht="15" thickBot="1" x14ac:dyDescent="0.4">
      <c r="B40" s="5">
        <v>0.37</v>
      </c>
      <c r="C40" s="6">
        <v>1</v>
      </c>
      <c r="E40" s="5">
        <v>0.37</v>
      </c>
      <c r="F40" s="6">
        <v>1</v>
      </c>
      <c r="G40" s="1"/>
      <c r="H40" s="14">
        <v>-64</v>
      </c>
      <c r="I40" s="6">
        <v>1</v>
      </c>
      <c r="J40" s="1"/>
      <c r="K40" s="14">
        <v>-64</v>
      </c>
      <c r="L40" s="6">
        <v>1</v>
      </c>
      <c r="N40" s="13">
        <v>37</v>
      </c>
      <c r="O40" s="6">
        <v>-1</v>
      </c>
      <c r="Q40" s="13">
        <v>37</v>
      </c>
      <c r="R40" s="6">
        <v>-1</v>
      </c>
      <c r="T40" s="13">
        <v>37</v>
      </c>
      <c r="U40" s="6">
        <v>-1</v>
      </c>
      <c r="W40" s="13">
        <v>37</v>
      </c>
      <c r="X40" s="6">
        <v>-1</v>
      </c>
      <c r="Z40" s="13">
        <v>37</v>
      </c>
      <c r="AA40" s="6">
        <v>-1</v>
      </c>
    </row>
    <row r="41" spans="2:27" x14ac:dyDescent="0.35">
      <c r="B41" s="5">
        <v>0.38</v>
      </c>
      <c r="C41" s="6">
        <v>1</v>
      </c>
      <c r="E41" s="5">
        <v>0.38</v>
      </c>
      <c r="F41" s="6">
        <v>1</v>
      </c>
      <c r="G41" s="1"/>
      <c r="H41" s="13">
        <v>-63</v>
      </c>
      <c r="I41" s="6">
        <v>1</v>
      </c>
      <c r="J41" s="1"/>
      <c r="K41" s="13">
        <v>-63</v>
      </c>
      <c r="L41" s="6">
        <v>1</v>
      </c>
      <c r="N41" s="13">
        <v>38</v>
      </c>
      <c r="O41" s="6">
        <v>-1</v>
      </c>
      <c r="Q41" s="13">
        <v>38</v>
      </c>
      <c r="R41" s="6">
        <v>-1</v>
      </c>
      <c r="T41" s="13">
        <v>38</v>
      </c>
      <c r="U41" s="6">
        <v>-1</v>
      </c>
      <c r="W41" s="13">
        <v>38</v>
      </c>
      <c r="X41" s="6">
        <v>-1</v>
      </c>
      <c r="Z41" s="13">
        <v>38</v>
      </c>
      <c r="AA41" s="6">
        <v>-1</v>
      </c>
    </row>
    <row r="42" spans="2:27" x14ac:dyDescent="0.35">
      <c r="B42" s="5">
        <v>0.39</v>
      </c>
      <c r="C42" s="6">
        <v>1</v>
      </c>
      <c r="E42" s="5">
        <v>0.39</v>
      </c>
      <c r="F42" s="6">
        <v>1</v>
      </c>
      <c r="G42" s="1"/>
      <c r="H42" s="13">
        <v>-62</v>
      </c>
      <c r="I42" s="6">
        <v>1</v>
      </c>
      <c r="J42" s="1"/>
      <c r="K42" s="13">
        <v>-62</v>
      </c>
      <c r="L42" s="6">
        <v>1</v>
      </c>
      <c r="N42" s="13">
        <v>39</v>
      </c>
      <c r="O42" s="6">
        <v>-1</v>
      </c>
      <c r="Q42" s="13">
        <v>39</v>
      </c>
      <c r="R42" s="6">
        <v>-1</v>
      </c>
      <c r="T42" s="13">
        <v>39</v>
      </c>
      <c r="U42" s="6">
        <v>-1</v>
      </c>
      <c r="W42" s="13">
        <v>39</v>
      </c>
      <c r="X42" s="6">
        <v>-1</v>
      </c>
      <c r="Z42" s="13">
        <v>39</v>
      </c>
      <c r="AA42" s="6">
        <v>-1</v>
      </c>
    </row>
    <row r="43" spans="2:27" ht="15" thickBot="1" x14ac:dyDescent="0.4">
      <c r="B43" s="5">
        <v>0.4</v>
      </c>
      <c r="C43" s="6">
        <v>1</v>
      </c>
      <c r="E43" s="5">
        <v>0.4</v>
      </c>
      <c r="F43" s="6">
        <v>1</v>
      </c>
      <c r="G43" s="1"/>
      <c r="H43" s="14">
        <v>-61</v>
      </c>
      <c r="I43" s="6">
        <v>1</v>
      </c>
      <c r="J43" s="1"/>
      <c r="K43" s="14">
        <v>-61</v>
      </c>
      <c r="L43" s="6">
        <v>1</v>
      </c>
      <c r="N43" s="13">
        <v>40</v>
      </c>
      <c r="O43" s="6">
        <v>-1</v>
      </c>
      <c r="Q43" s="13">
        <v>40</v>
      </c>
      <c r="R43" s="6">
        <v>-1</v>
      </c>
      <c r="T43" s="13">
        <v>40</v>
      </c>
      <c r="U43" s="6">
        <v>-1</v>
      </c>
      <c r="W43" s="13">
        <v>40</v>
      </c>
      <c r="X43" s="6">
        <v>-1</v>
      </c>
      <c r="Z43" s="13">
        <v>40</v>
      </c>
      <c r="AA43" s="6">
        <v>-1</v>
      </c>
    </row>
    <row r="44" spans="2:27" x14ac:dyDescent="0.35">
      <c r="B44" s="5">
        <v>0.41</v>
      </c>
      <c r="C44" s="6">
        <v>1</v>
      </c>
      <c r="E44" s="5">
        <v>0.41</v>
      </c>
      <c r="F44" s="6">
        <v>1</v>
      </c>
      <c r="G44" s="1"/>
      <c r="H44" s="13">
        <v>-60</v>
      </c>
      <c r="I44" s="6">
        <v>1</v>
      </c>
      <c r="J44" s="1"/>
      <c r="K44" s="13">
        <v>-60</v>
      </c>
      <c r="L44" s="6">
        <v>1</v>
      </c>
      <c r="N44" s="13">
        <v>41</v>
      </c>
      <c r="O44" s="6">
        <v>-1</v>
      </c>
      <c r="Q44" s="13">
        <v>41</v>
      </c>
      <c r="R44" s="6">
        <v>-1</v>
      </c>
      <c r="T44" s="13">
        <v>41</v>
      </c>
      <c r="U44" s="6">
        <v>-1</v>
      </c>
      <c r="W44" s="13">
        <v>41</v>
      </c>
      <c r="X44" s="6">
        <v>-1</v>
      </c>
      <c r="Z44" s="13">
        <v>41</v>
      </c>
      <c r="AA44" s="6">
        <v>-1</v>
      </c>
    </row>
    <row r="45" spans="2:27" x14ac:dyDescent="0.35">
      <c r="B45" s="5">
        <v>0.42</v>
      </c>
      <c r="C45" s="6">
        <v>1</v>
      </c>
      <c r="E45" s="5">
        <v>0.42</v>
      </c>
      <c r="F45" s="6">
        <v>1</v>
      </c>
      <c r="G45" s="1"/>
      <c r="H45" s="13">
        <v>-59</v>
      </c>
      <c r="I45" s="6">
        <v>0.4</v>
      </c>
      <c r="J45" s="1"/>
      <c r="K45" s="13">
        <v>-59</v>
      </c>
      <c r="L45" s="6">
        <v>0.4</v>
      </c>
      <c r="N45" s="13">
        <v>42</v>
      </c>
      <c r="O45" s="6">
        <v>-1</v>
      </c>
      <c r="Q45" s="13">
        <v>42</v>
      </c>
      <c r="R45" s="6">
        <v>-1</v>
      </c>
      <c r="T45" s="13">
        <v>42</v>
      </c>
      <c r="U45" s="6">
        <v>-1</v>
      </c>
      <c r="W45" s="13">
        <v>42</v>
      </c>
      <c r="X45" s="6">
        <v>-1</v>
      </c>
      <c r="Z45" s="13">
        <v>42</v>
      </c>
      <c r="AA45" s="6">
        <v>-1</v>
      </c>
    </row>
    <row r="46" spans="2:27" ht="15" thickBot="1" x14ac:dyDescent="0.4">
      <c r="B46" s="5">
        <v>0.43</v>
      </c>
      <c r="C46" s="6">
        <v>1</v>
      </c>
      <c r="E46" s="5">
        <v>0.43</v>
      </c>
      <c r="F46" s="6">
        <v>1</v>
      </c>
      <c r="G46" s="1"/>
      <c r="H46" s="14">
        <v>-58</v>
      </c>
      <c r="I46" s="6">
        <v>0.4</v>
      </c>
      <c r="J46" s="1"/>
      <c r="K46" s="14">
        <v>-58</v>
      </c>
      <c r="L46" s="6">
        <v>0.4</v>
      </c>
      <c r="N46" s="13">
        <v>43</v>
      </c>
      <c r="O46" s="6">
        <v>-1</v>
      </c>
      <c r="Q46" s="13">
        <v>43</v>
      </c>
      <c r="R46" s="6">
        <v>-1</v>
      </c>
      <c r="T46" s="13">
        <v>43</v>
      </c>
      <c r="U46" s="6">
        <v>-1</v>
      </c>
      <c r="W46" s="13">
        <v>43</v>
      </c>
      <c r="X46" s="6">
        <v>-1</v>
      </c>
      <c r="Z46" s="13">
        <v>43</v>
      </c>
      <c r="AA46" s="6">
        <v>-1</v>
      </c>
    </row>
    <row r="47" spans="2:27" x14ac:dyDescent="0.35">
      <c r="B47" s="5">
        <v>0.44</v>
      </c>
      <c r="C47" s="6">
        <v>1</v>
      </c>
      <c r="E47" s="5">
        <v>0.44</v>
      </c>
      <c r="F47" s="6">
        <v>1</v>
      </c>
      <c r="G47" s="1"/>
      <c r="H47" s="13">
        <v>-57</v>
      </c>
      <c r="I47" s="6">
        <v>0.4</v>
      </c>
      <c r="J47" s="1"/>
      <c r="K47" s="13">
        <v>-57</v>
      </c>
      <c r="L47" s="6">
        <v>0.4</v>
      </c>
      <c r="N47" s="13">
        <v>44</v>
      </c>
      <c r="O47" s="6">
        <v>-1</v>
      </c>
      <c r="Q47" s="13">
        <v>44</v>
      </c>
      <c r="R47" s="6">
        <v>-1</v>
      </c>
      <c r="T47" s="13">
        <v>44</v>
      </c>
      <c r="U47" s="6">
        <v>-1</v>
      </c>
      <c r="W47" s="13">
        <v>44</v>
      </c>
      <c r="X47" s="6">
        <v>-1</v>
      </c>
      <c r="Z47" s="13">
        <v>44</v>
      </c>
      <c r="AA47" s="6">
        <v>-1</v>
      </c>
    </row>
    <row r="48" spans="2:27" x14ac:dyDescent="0.35">
      <c r="B48" s="5">
        <v>0.45</v>
      </c>
      <c r="C48" s="6">
        <v>1</v>
      </c>
      <c r="E48" s="5">
        <v>0.45</v>
      </c>
      <c r="F48" s="6">
        <v>1</v>
      </c>
      <c r="G48" s="1"/>
      <c r="H48" s="13">
        <v>-56</v>
      </c>
      <c r="I48" s="6">
        <v>0.4</v>
      </c>
      <c r="J48" s="1"/>
      <c r="K48" s="13">
        <v>-56</v>
      </c>
      <c r="L48" s="6">
        <v>0.4</v>
      </c>
      <c r="N48" s="13">
        <v>45</v>
      </c>
      <c r="O48" s="6">
        <v>-1</v>
      </c>
      <c r="Q48" s="13">
        <v>45</v>
      </c>
      <c r="R48" s="6">
        <v>-1</v>
      </c>
      <c r="T48" s="13">
        <v>45</v>
      </c>
      <c r="U48" s="6">
        <v>-1</v>
      </c>
      <c r="W48" s="13">
        <v>45</v>
      </c>
      <c r="X48" s="6">
        <v>-1</v>
      </c>
      <c r="Z48" s="13">
        <v>45</v>
      </c>
      <c r="AA48" s="6">
        <v>-1</v>
      </c>
    </row>
    <row r="49" spans="2:27" ht="15" thickBot="1" x14ac:dyDescent="0.4">
      <c r="B49" s="5">
        <v>0.46</v>
      </c>
      <c r="C49" s="6">
        <v>1</v>
      </c>
      <c r="E49" s="5">
        <v>0.46</v>
      </c>
      <c r="F49" s="6">
        <v>1</v>
      </c>
      <c r="G49" s="1"/>
      <c r="H49" s="14">
        <v>-55</v>
      </c>
      <c r="I49" s="6">
        <v>0.4</v>
      </c>
      <c r="J49" s="1"/>
      <c r="K49" s="14">
        <v>-55</v>
      </c>
      <c r="L49" s="6">
        <v>0.4</v>
      </c>
      <c r="N49" s="13">
        <v>46</v>
      </c>
      <c r="O49" s="6">
        <v>-1</v>
      </c>
      <c r="Q49" s="13">
        <v>46</v>
      </c>
      <c r="R49" s="6">
        <v>-1</v>
      </c>
      <c r="T49" s="13">
        <v>46</v>
      </c>
      <c r="U49" s="6">
        <v>-1</v>
      </c>
      <c r="W49" s="13">
        <v>46</v>
      </c>
      <c r="X49" s="6">
        <v>-1</v>
      </c>
      <c r="Z49" s="13">
        <v>46</v>
      </c>
      <c r="AA49" s="6">
        <v>-1</v>
      </c>
    </row>
    <row r="50" spans="2:27" x14ac:dyDescent="0.35">
      <c r="B50" s="5">
        <v>0.47</v>
      </c>
      <c r="C50" s="6">
        <v>1</v>
      </c>
      <c r="E50" s="5">
        <v>0.47</v>
      </c>
      <c r="F50" s="6">
        <v>1</v>
      </c>
      <c r="G50" s="1"/>
      <c r="H50" s="13">
        <v>-54</v>
      </c>
      <c r="I50" s="6">
        <v>0.4</v>
      </c>
      <c r="J50" s="1"/>
      <c r="K50" s="13">
        <v>-54</v>
      </c>
      <c r="L50" s="6">
        <v>0.4</v>
      </c>
      <c r="N50" s="13">
        <v>47</v>
      </c>
      <c r="O50" s="6">
        <v>-1</v>
      </c>
      <c r="Q50" s="13">
        <v>47</v>
      </c>
      <c r="R50" s="6">
        <v>-1</v>
      </c>
      <c r="T50" s="13">
        <v>47</v>
      </c>
      <c r="U50" s="6">
        <v>-1</v>
      </c>
      <c r="W50" s="13">
        <v>47</v>
      </c>
      <c r="X50" s="6">
        <v>-1</v>
      </c>
      <c r="Z50" s="13">
        <v>47</v>
      </c>
      <c r="AA50" s="6">
        <v>-1</v>
      </c>
    </row>
    <row r="51" spans="2:27" x14ac:dyDescent="0.35">
      <c r="B51" s="5">
        <v>0.48</v>
      </c>
      <c r="C51" s="6">
        <v>1</v>
      </c>
      <c r="E51" s="5">
        <v>0.48</v>
      </c>
      <c r="F51" s="6">
        <v>1</v>
      </c>
      <c r="G51" s="1"/>
      <c r="H51" s="13">
        <v>-53</v>
      </c>
      <c r="I51" s="6">
        <v>0.4</v>
      </c>
      <c r="J51" s="1"/>
      <c r="K51" s="13">
        <v>-53</v>
      </c>
      <c r="L51" s="6">
        <v>0.4</v>
      </c>
      <c r="N51" s="13">
        <v>48</v>
      </c>
      <c r="O51" s="6">
        <v>-1</v>
      </c>
      <c r="Q51" s="13">
        <v>48</v>
      </c>
      <c r="R51" s="6">
        <v>-1</v>
      </c>
      <c r="T51" s="13">
        <v>48</v>
      </c>
      <c r="U51" s="6">
        <v>-1</v>
      </c>
      <c r="W51" s="13">
        <v>48</v>
      </c>
      <c r="X51" s="6">
        <v>-1</v>
      </c>
      <c r="Z51" s="13">
        <v>48</v>
      </c>
      <c r="AA51" s="6">
        <v>-1</v>
      </c>
    </row>
    <row r="52" spans="2:27" ht="15" thickBot="1" x14ac:dyDescent="0.4">
      <c r="B52" s="5">
        <v>0.49</v>
      </c>
      <c r="C52" s="6">
        <v>1</v>
      </c>
      <c r="E52" s="5">
        <v>0.49</v>
      </c>
      <c r="F52" s="6">
        <v>1</v>
      </c>
      <c r="G52" s="1"/>
      <c r="H52" s="14">
        <v>-52</v>
      </c>
      <c r="I52" s="6">
        <v>0.4</v>
      </c>
      <c r="J52" s="1"/>
      <c r="K52" s="14">
        <v>-52</v>
      </c>
      <c r="L52" s="6">
        <v>0.4</v>
      </c>
      <c r="N52" s="13">
        <v>49</v>
      </c>
      <c r="O52" s="6">
        <v>-1</v>
      </c>
      <c r="Q52" s="13">
        <v>49</v>
      </c>
      <c r="R52" s="6">
        <v>-1</v>
      </c>
      <c r="T52" s="13">
        <v>49</v>
      </c>
      <c r="U52" s="6">
        <v>-1</v>
      </c>
      <c r="W52" s="13">
        <v>49</v>
      </c>
      <c r="X52" s="6">
        <v>-1</v>
      </c>
      <c r="Z52" s="13">
        <v>49</v>
      </c>
      <c r="AA52" s="6">
        <v>-1</v>
      </c>
    </row>
    <row r="53" spans="2:27" x14ac:dyDescent="0.35">
      <c r="B53" s="5">
        <v>0.5</v>
      </c>
      <c r="C53" s="6">
        <v>1</v>
      </c>
      <c r="E53" s="5">
        <v>0.5</v>
      </c>
      <c r="F53" s="6">
        <v>1</v>
      </c>
      <c r="G53" s="1"/>
      <c r="H53" s="13">
        <v>-51</v>
      </c>
      <c r="I53" s="6">
        <v>0.4</v>
      </c>
      <c r="J53" s="1"/>
      <c r="K53" s="13">
        <v>-51</v>
      </c>
      <c r="L53" s="6">
        <v>0.4</v>
      </c>
      <c r="N53" s="13">
        <v>50</v>
      </c>
      <c r="O53" s="6">
        <v>-1</v>
      </c>
      <c r="Q53" s="13">
        <v>50</v>
      </c>
      <c r="R53" s="6">
        <v>-1</v>
      </c>
      <c r="T53" s="13">
        <v>50</v>
      </c>
      <c r="U53" s="6">
        <v>-1</v>
      </c>
      <c r="W53" s="13">
        <v>50</v>
      </c>
      <c r="X53" s="6">
        <v>-1</v>
      </c>
      <c r="Z53" s="13">
        <v>50</v>
      </c>
      <c r="AA53" s="6">
        <v>-1</v>
      </c>
    </row>
    <row r="54" spans="2:27" x14ac:dyDescent="0.35">
      <c r="B54" s="5">
        <v>0.51</v>
      </c>
      <c r="C54" s="6">
        <v>1</v>
      </c>
      <c r="E54" s="5">
        <v>0.51</v>
      </c>
      <c r="F54" s="6">
        <v>1</v>
      </c>
      <c r="G54" s="1"/>
      <c r="H54" s="13">
        <v>-50</v>
      </c>
      <c r="I54" s="6">
        <v>0.4</v>
      </c>
      <c r="J54" s="1"/>
      <c r="K54" s="13">
        <v>-50</v>
      </c>
      <c r="L54" s="6">
        <v>0.4</v>
      </c>
      <c r="N54" s="18"/>
      <c r="O54" s="18"/>
      <c r="Q54" s="13">
        <v>51</v>
      </c>
      <c r="R54" s="6">
        <v>-1</v>
      </c>
      <c r="T54" s="13">
        <v>51</v>
      </c>
      <c r="U54" s="6">
        <v>-1</v>
      </c>
      <c r="W54" s="13">
        <v>51</v>
      </c>
      <c r="X54" s="6">
        <v>-1</v>
      </c>
      <c r="Z54" s="13">
        <v>51</v>
      </c>
      <c r="AA54" s="6">
        <v>-1</v>
      </c>
    </row>
    <row r="55" spans="2:27" ht="15" thickBot="1" x14ac:dyDescent="0.4">
      <c r="B55" s="5">
        <v>0.52</v>
      </c>
      <c r="C55" s="6">
        <v>1</v>
      </c>
      <c r="E55" s="5">
        <v>0.52</v>
      </c>
      <c r="F55" s="6">
        <v>1</v>
      </c>
      <c r="G55" s="1"/>
      <c r="H55" s="14">
        <v>-49</v>
      </c>
      <c r="I55" s="6">
        <v>0.4</v>
      </c>
      <c r="J55" s="1"/>
      <c r="K55" s="14">
        <v>-49</v>
      </c>
      <c r="L55" s="6">
        <v>0.4</v>
      </c>
      <c r="N55" s="18"/>
      <c r="O55" s="18"/>
      <c r="Q55" s="13">
        <v>52</v>
      </c>
      <c r="R55" s="6">
        <v>-1</v>
      </c>
      <c r="T55" s="13">
        <v>52</v>
      </c>
      <c r="U55" s="6">
        <v>-1</v>
      </c>
      <c r="W55" s="13">
        <v>52</v>
      </c>
      <c r="X55" s="6">
        <v>-1</v>
      </c>
      <c r="Z55" s="13">
        <v>52</v>
      </c>
      <c r="AA55" s="6">
        <v>-1</v>
      </c>
    </row>
    <row r="56" spans="2:27" x14ac:dyDescent="0.35">
      <c r="B56" s="5">
        <v>0.53</v>
      </c>
      <c r="C56" s="6">
        <v>1</v>
      </c>
      <c r="E56" s="5">
        <v>0.53</v>
      </c>
      <c r="F56" s="6">
        <v>1</v>
      </c>
      <c r="G56" s="1"/>
      <c r="H56" s="13">
        <v>-48</v>
      </c>
      <c r="I56" s="6">
        <v>0.4</v>
      </c>
      <c r="J56" s="1"/>
      <c r="K56" s="13">
        <v>-48</v>
      </c>
      <c r="L56" s="6">
        <v>0.4</v>
      </c>
      <c r="N56" s="18"/>
      <c r="O56" s="18"/>
      <c r="Q56" s="13">
        <v>53</v>
      </c>
      <c r="R56" s="6">
        <v>-1</v>
      </c>
      <c r="T56" s="13">
        <v>53</v>
      </c>
      <c r="U56" s="6">
        <v>-1</v>
      </c>
      <c r="W56" s="13">
        <v>53</v>
      </c>
      <c r="X56" s="6">
        <v>-1</v>
      </c>
      <c r="Z56" s="13">
        <v>53</v>
      </c>
      <c r="AA56" s="6">
        <v>-1</v>
      </c>
    </row>
    <row r="57" spans="2:27" x14ac:dyDescent="0.35">
      <c r="B57" s="5">
        <v>0.54</v>
      </c>
      <c r="C57" s="6">
        <v>1</v>
      </c>
      <c r="E57" s="5">
        <v>0.54</v>
      </c>
      <c r="F57" s="6">
        <v>1</v>
      </c>
      <c r="G57" s="1"/>
      <c r="H57" s="13">
        <v>-47</v>
      </c>
      <c r="I57" s="6">
        <v>0.4</v>
      </c>
      <c r="J57" s="1"/>
      <c r="K57" s="13">
        <v>-47</v>
      </c>
      <c r="L57" s="6">
        <v>0.4</v>
      </c>
      <c r="N57" s="18"/>
      <c r="O57" s="18"/>
      <c r="Q57" s="13">
        <v>54</v>
      </c>
      <c r="R57" s="6">
        <v>-1</v>
      </c>
      <c r="T57" s="13">
        <v>54</v>
      </c>
      <c r="U57" s="6">
        <v>-1</v>
      </c>
      <c r="W57" s="13">
        <v>54</v>
      </c>
      <c r="X57" s="6">
        <v>-1</v>
      </c>
      <c r="Z57" s="13">
        <v>54</v>
      </c>
      <c r="AA57" s="6">
        <v>-1</v>
      </c>
    </row>
    <row r="58" spans="2:27" ht="15" thickBot="1" x14ac:dyDescent="0.4">
      <c r="B58" s="5">
        <v>0.55000000000000004</v>
      </c>
      <c r="C58" s="6">
        <v>1</v>
      </c>
      <c r="E58" s="5">
        <v>0.55000000000000004</v>
      </c>
      <c r="F58" s="6">
        <v>1</v>
      </c>
      <c r="G58" s="1"/>
      <c r="H58" s="14">
        <v>-46</v>
      </c>
      <c r="I58" s="6">
        <v>0.4</v>
      </c>
      <c r="J58" s="1"/>
      <c r="K58" s="14">
        <v>-46</v>
      </c>
      <c r="L58" s="6">
        <v>0.4</v>
      </c>
      <c r="N58" s="18"/>
      <c r="O58" s="18"/>
      <c r="Q58" s="13">
        <v>55</v>
      </c>
      <c r="R58" s="6">
        <v>-1</v>
      </c>
      <c r="T58" s="13">
        <v>55</v>
      </c>
      <c r="U58" s="6">
        <v>-1</v>
      </c>
      <c r="W58" s="13">
        <v>55</v>
      </c>
      <c r="X58" s="6">
        <v>-1</v>
      </c>
      <c r="Z58" s="13">
        <v>55</v>
      </c>
      <c r="AA58" s="6">
        <v>-1</v>
      </c>
    </row>
    <row r="59" spans="2:27" x14ac:dyDescent="0.35">
      <c r="B59" s="5">
        <v>0.56000000000000005</v>
      </c>
      <c r="C59" s="6">
        <v>1</v>
      </c>
      <c r="E59" s="5">
        <v>0.56000000000000005</v>
      </c>
      <c r="F59" s="6">
        <v>1</v>
      </c>
      <c r="G59" s="1"/>
      <c r="H59" s="13">
        <v>-45</v>
      </c>
      <c r="I59" s="6">
        <v>0.4</v>
      </c>
      <c r="J59" s="1"/>
      <c r="K59" s="13">
        <v>-45</v>
      </c>
      <c r="L59" s="6">
        <v>0.4</v>
      </c>
      <c r="N59" s="18"/>
      <c r="O59" s="18"/>
      <c r="Q59" s="13">
        <v>56</v>
      </c>
      <c r="R59" s="6">
        <v>-1</v>
      </c>
      <c r="T59" s="13">
        <v>56</v>
      </c>
      <c r="U59" s="6">
        <v>-1</v>
      </c>
      <c r="W59" s="13">
        <v>56</v>
      </c>
      <c r="X59" s="6">
        <v>-1</v>
      </c>
      <c r="Z59" s="13">
        <v>56</v>
      </c>
      <c r="AA59" s="6">
        <v>-1</v>
      </c>
    </row>
    <row r="60" spans="2:27" x14ac:dyDescent="0.35">
      <c r="B60" s="5">
        <v>0.56999999999999995</v>
      </c>
      <c r="C60" s="6">
        <v>1</v>
      </c>
      <c r="E60" s="5">
        <v>0.56999999999999995</v>
      </c>
      <c r="F60" s="6">
        <v>1</v>
      </c>
      <c r="G60" s="1"/>
      <c r="H60" s="13">
        <v>-44</v>
      </c>
      <c r="I60" s="6">
        <v>0.4</v>
      </c>
      <c r="J60" s="1"/>
      <c r="K60" s="13">
        <v>-44</v>
      </c>
      <c r="L60" s="6">
        <v>0.4</v>
      </c>
      <c r="N60" s="18"/>
      <c r="O60" s="18"/>
      <c r="Q60" s="13">
        <v>57</v>
      </c>
      <c r="R60" s="6">
        <v>-1</v>
      </c>
      <c r="T60" s="13">
        <v>57</v>
      </c>
      <c r="U60" s="6">
        <v>-1</v>
      </c>
      <c r="W60" s="13">
        <v>57</v>
      </c>
      <c r="X60" s="6">
        <v>-1</v>
      </c>
      <c r="Z60" s="13">
        <v>57</v>
      </c>
      <c r="AA60" s="6">
        <v>-1</v>
      </c>
    </row>
    <row r="61" spans="2:27" ht="15" thickBot="1" x14ac:dyDescent="0.4">
      <c r="B61" s="5">
        <v>0.57999999999999996</v>
      </c>
      <c r="C61" s="6">
        <v>1</v>
      </c>
      <c r="E61" s="5">
        <v>0.57999999999999996</v>
      </c>
      <c r="F61" s="6">
        <v>1</v>
      </c>
      <c r="G61" s="1"/>
      <c r="H61" s="14">
        <v>-43</v>
      </c>
      <c r="I61" s="6">
        <v>0.4</v>
      </c>
      <c r="J61" s="1"/>
      <c r="K61" s="14">
        <v>-43</v>
      </c>
      <c r="L61" s="6">
        <v>0.4</v>
      </c>
      <c r="N61" s="18"/>
      <c r="O61" s="18"/>
      <c r="Q61" s="13">
        <v>58</v>
      </c>
      <c r="R61" s="6">
        <v>-1</v>
      </c>
      <c r="T61" s="13">
        <v>58</v>
      </c>
      <c r="U61" s="6">
        <v>-1</v>
      </c>
      <c r="W61" s="13">
        <v>58</v>
      </c>
      <c r="X61" s="6">
        <v>-1</v>
      </c>
      <c r="Z61" s="13">
        <v>58</v>
      </c>
      <c r="AA61" s="6">
        <v>-1</v>
      </c>
    </row>
    <row r="62" spans="2:27" x14ac:dyDescent="0.35">
      <c r="B62" s="5">
        <v>0.59</v>
      </c>
      <c r="C62" s="6">
        <v>1</v>
      </c>
      <c r="E62" s="5">
        <v>0.59</v>
      </c>
      <c r="F62" s="6">
        <v>1</v>
      </c>
      <c r="G62" s="1"/>
      <c r="H62" s="13">
        <v>-42</v>
      </c>
      <c r="I62" s="6">
        <v>0.4</v>
      </c>
      <c r="J62" s="1"/>
      <c r="K62" s="13">
        <v>-42</v>
      </c>
      <c r="L62" s="6">
        <v>0.4</v>
      </c>
      <c r="N62" s="18"/>
      <c r="O62" s="18"/>
      <c r="Q62" s="13">
        <v>59</v>
      </c>
      <c r="R62" s="6">
        <v>-1</v>
      </c>
      <c r="T62" s="13">
        <v>59</v>
      </c>
      <c r="U62" s="6">
        <v>-1</v>
      </c>
      <c r="W62" s="13">
        <v>59</v>
      </c>
      <c r="X62" s="6">
        <v>-1</v>
      </c>
      <c r="Z62" s="13">
        <v>59</v>
      </c>
      <c r="AA62" s="6">
        <v>-1</v>
      </c>
    </row>
    <row r="63" spans="2:27" x14ac:dyDescent="0.35">
      <c r="B63" s="5">
        <v>0.6</v>
      </c>
      <c r="C63" s="6">
        <v>1</v>
      </c>
      <c r="E63" s="5">
        <v>0.6</v>
      </c>
      <c r="F63" s="6">
        <v>1</v>
      </c>
      <c r="G63" s="1"/>
      <c r="H63" s="13">
        <v>-41</v>
      </c>
      <c r="I63" s="6">
        <v>0.4</v>
      </c>
      <c r="J63" s="1"/>
      <c r="K63" s="13">
        <v>-41</v>
      </c>
      <c r="L63" s="6">
        <v>0.4</v>
      </c>
      <c r="N63" s="18"/>
      <c r="O63" s="18"/>
      <c r="Q63" s="13">
        <v>60</v>
      </c>
      <c r="R63" s="6">
        <v>-1</v>
      </c>
      <c r="T63" s="13">
        <v>60</v>
      </c>
      <c r="U63" s="6">
        <v>-1</v>
      </c>
      <c r="W63" s="13">
        <v>60</v>
      </c>
      <c r="X63" s="6">
        <v>-1</v>
      </c>
      <c r="Z63" s="13">
        <v>60</v>
      </c>
      <c r="AA63" s="6">
        <v>-1</v>
      </c>
    </row>
    <row r="64" spans="2:27" ht="15" thickBot="1" x14ac:dyDescent="0.4">
      <c r="B64" s="5">
        <v>0.61</v>
      </c>
      <c r="C64" s="6">
        <v>1</v>
      </c>
      <c r="E64" s="5">
        <v>0.61</v>
      </c>
      <c r="F64" s="6">
        <v>1</v>
      </c>
      <c r="G64" s="1"/>
      <c r="H64" s="14">
        <v>-40</v>
      </c>
      <c r="I64" s="6">
        <v>0.4</v>
      </c>
      <c r="J64" s="1"/>
      <c r="K64" s="14">
        <v>-40</v>
      </c>
      <c r="L64" s="6">
        <v>0.4</v>
      </c>
      <c r="N64" s="18"/>
      <c r="O64" s="18"/>
      <c r="Q64" s="13">
        <v>61</v>
      </c>
      <c r="R64" s="6">
        <v>-1</v>
      </c>
      <c r="T64" s="13">
        <v>61</v>
      </c>
      <c r="U64" s="6">
        <v>-1</v>
      </c>
      <c r="W64" s="13">
        <v>61</v>
      </c>
      <c r="X64" s="6">
        <v>-1</v>
      </c>
      <c r="Z64" s="13">
        <v>61</v>
      </c>
      <c r="AA64" s="6">
        <v>-1</v>
      </c>
    </row>
    <row r="65" spans="2:27" x14ac:dyDescent="0.35">
      <c r="B65" s="5">
        <v>0.62</v>
      </c>
      <c r="C65" s="6">
        <v>1</v>
      </c>
      <c r="E65" s="5">
        <v>0.62</v>
      </c>
      <c r="F65" s="6">
        <v>1</v>
      </c>
      <c r="G65" s="1"/>
      <c r="H65" s="13">
        <v>-39</v>
      </c>
      <c r="I65" s="6">
        <v>0.4</v>
      </c>
      <c r="J65" s="1"/>
      <c r="K65" s="13">
        <v>-39</v>
      </c>
      <c r="L65" s="6">
        <v>0.4</v>
      </c>
      <c r="N65" s="18"/>
      <c r="O65" s="18"/>
      <c r="Q65" s="13">
        <v>62</v>
      </c>
      <c r="R65" s="6">
        <v>-1</v>
      </c>
      <c r="T65" s="13">
        <v>62</v>
      </c>
      <c r="U65" s="6">
        <v>-1</v>
      </c>
      <c r="W65" s="13">
        <v>62</v>
      </c>
      <c r="X65" s="6">
        <v>-1</v>
      </c>
      <c r="Z65" s="13">
        <v>62</v>
      </c>
      <c r="AA65" s="6">
        <v>-1</v>
      </c>
    </row>
    <row r="66" spans="2:27" x14ac:dyDescent="0.35">
      <c r="B66" s="5">
        <v>0.63</v>
      </c>
      <c r="C66" s="6">
        <v>1</v>
      </c>
      <c r="E66" s="5">
        <v>0.63</v>
      </c>
      <c r="F66" s="6">
        <v>1</v>
      </c>
      <c r="G66" s="1"/>
      <c r="H66" s="13">
        <v>-38</v>
      </c>
      <c r="I66" s="6">
        <v>0.4</v>
      </c>
      <c r="J66" s="1"/>
      <c r="K66" s="13">
        <v>-38</v>
      </c>
      <c r="L66" s="6">
        <v>0.4</v>
      </c>
      <c r="N66" s="18"/>
      <c r="O66" s="18"/>
      <c r="Q66" s="13">
        <v>63</v>
      </c>
      <c r="R66" s="6">
        <v>-1</v>
      </c>
      <c r="T66" s="13">
        <v>63</v>
      </c>
      <c r="U66" s="6">
        <v>-1</v>
      </c>
      <c r="W66" s="13">
        <v>63</v>
      </c>
      <c r="X66" s="6">
        <v>-1</v>
      </c>
      <c r="Z66" s="13">
        <v>63</v>
      </c>
      <c r="AA66" s="6">
        <v>-1</v>
      </c>
    </row>
    <row r="67" spans="2:27" ht="15" thickBot="1" x14ac:dyDescent="0.4">
      <c r="B67" s="5">
        <v>0.64</v>
      </c>
      <c r="C67" s="6">
        <v>1</v>
      </c>
      <c r="E67" s="5">
        <v>0.64</v>
      </c>
      <c r="F67" s="6">
        <v>1</v>
      </c>
      <c r="G67" s="1"/>
      <c r="H67" s="14">
        <v>-37</v>
      </c>
      <c r="I67" s="6">
        <v>0.4</v>
      </c>
      <c r="J67" s="1"/>
      <c r="K67" s="14">
        <v>-37</v>
      </c>
      <c r="L67" s="6">
        <v>0.4</v>
      </c>
      <c r="N67" s="18"/>
      <c r="O67" s="18"/>
      <c r="Q67" s="13">
        <v>64</v>
      </c>
      <c r="R67" s="6">
        <v>-1</v>
      </c>
      <c r="T67" s="13">
        <v>64</v>
      </c>
      <c r="U67" s="6">
        <v>-1</v>
      </c>
      <c r="W67" s="13">
        <v>64</v>
      </c>
      <c r="X67" s="6">
        <v>-1</v>
      </c>
      <c r="Z67" s="13">
        <v>64</v>
      </c>
      <c r="AA67" s="6">
        <v>-1</v>
      </c>
    </row>
    <row r="68" spans="2:27" x14ac:dyDescent="0.35">
      <c r="B68" s="5">
        <v>0.65</v>
      </c>
      <c r="C68" s="6">
        <v>1</v>
      </c>
      <c r="E68" s="5">
        <v>0.65</v>
      </c>
      <c r="F68" s="6">
        <v>1</v>
      </c>
      <c r="G68" s="1"/>
      <c r="H68" s="13">
        <v>-36</v>
      </c>
      <c r="I68" s="6">
        <v>0.4</v>
      </c>
      <c r="J68" s="1"/>
      <c r="K68" s="13">
        <v>-36</v>
      </c>
      <c r="L68" s="6">
        <v>0.4</v>
      </c>
      <c r="N68" s="18"/>
      <c r="O68" s="18"/>
      <c r="Q68" s="13">
        <v>65</v>
      </c>
      <c r="R68" s="6">
        <v>-1</v>
      </c>
      <c r="T68" s="13">
        <v>65</v>
      </c>
      <c r="U68" s="6">
        <v>-1</v>
      </c>
      <c r="W68" s="13">
        <v>65</v>
      </c>
      <c r="X68" s="6">
        <v>-1</v>
      </c>
      <c r="Z68" s="13">
        <v>65</v>
      </c>
      <c r="AA68" s="6">
        <v>-1</v>
      </c>
    </row>
    <row r="69" spans="2:27" x14ac:dyDescent="0.35">
      <c r="B69" s="5">
        <v>0.66</v>
      </c>
      <c r="C69" s="6">
        <v>1</v>
      </c>
      <c r="E69" s="5">
        <v>0.66</v>
      </c>
      <c r="F69" s="6">
        <v>1</v>
      </c>
      <c r="G69" s="1"/>
      <c r="H69" s="13">
        <v>-35</v>
      </c>
      <c r="I69" s="6">
        <v>0.4</v>
      </c>
      <c r="J69" s="1"/>
      <c r="K69" s="13">
        <v>-35</v>
      </c>
      <c r="L69" s="6">
        <v>0.4</v>
      </c>
      <c r="N69" s="18"/>
      <c r="O69" s="18"/>
      <c r="Q69" s="13">
        <v>66</v>
      </c>
      <c r="R69" s="6">
        <v>-1</v>
      </c>
      <c r="T69" s="13">
        <v>66</v>
      </c>
      <c r="U69" s="6">
        <v>-1</v>
      </c>
      <c r="W69" s="13">
        <v>66</v>
      </c>
      <c r="X69" s="6">
        <v>-1</v>
      </c>
      <c r="Z69" s="13">
        <v>66</v>
      </c>
      <c r="AA69" s="6">
        <v>-1</v>
      </c>
    </row>
    <row r="70" spans="2:27" ht="15" thickBot="1" x14ac:dyDescent="0.4">
      <c r="B70" s="5">
        <v>0.67</v>
      </c>
      <c r="C70" s="6">
        <v>1</v>
      </c>
      <c r="E70" s="5">
        <v>0.67</v>
      </c>
      <c r="F70" s="6">
        <v>1</v>
      </c>
      <c r="G70" s="1"/>
      <c r="H70" s="14">
        <v>-34</v>
      </c>
      <c r="I70" s="6">
        <v>0.4</v>
      </c>
      <c r="J70" s="1"/>
      <c r="K70" s="14">
        <v>-34</v>
      </c>
      <c r="L70" s="6">
        <v>0.4</v>
      </c>
      <c r="N70" s="18"/>
      <c r="O70" s="18"/>
      <c r="Q70" s="13">
        <v>67</v>
      </c>
      <c r="R70" s="6">
        <v>-1</v>
      </c>
      <c r="T70" s="13">
        <v>67</v>
      </c>
      <c r="U70" s="6">
        <v>-1</v>
      </c>
      <c r="W70" s="13">
        <v>67</v>
      </c>
      <c r="X70" s="6">
        <v>-1</v>
      </c>
      <c r="Z70" s="13">
        <v>67</v>
      </c>
      <c r="AA70" s="6">
        <v>-1</v>
      </c>
    </row>
    <row r="71" spans="2:27" x14ac:dyDescent="0.35">
      <c r="B71" s="5">
        <v>0.68</v>
      </c>
      <c r="C71" s="6">
        <v>1</v>
      </c>
      <c r="E71" s="5">
        <v>0.68</v>
      </c>
      <c r="F71" s="6">
        <v>1</v>
      </c>
      <c r="G71" s="1"/>
      <c r="H71" s="13">
        <v>-33</v>
      </c>
      <c r="I71" s="6">
        <v>0.4</v>
      </c>
      <c r="J71" s="1"/>
      <c r="K71" s="13">
        <v>-33</v>
      </c>
      <c r="L71" s="6">
        <v>0.4</v>
      </c>
      <c r="N71" s="18"/>
      <c r="O71" s="18"/>
      <c r="Q71" s="13">
        <v>68</v>
      </c>
      <c r="R71" s="6">
        <v>-1</v>
      </c>
      <c r="T71" s="13">
        <v>68</v>
      </c>
      <c r="U71" s="6">
        <v>-1</v>
      </c>
      <c r="W71" s="13">
        <v>68</v>
      </c>
      <c r="X71" s="6">
        <v>-1</v>
      </c>
      <c r="Z71" s="13">
        <v>68</v>
      </c>
      <c r="AA71" s="6">
        <v>-1</v>
      </c>
    </row>
    <row r="72" spans="2:27" x14ac:dyDescent="0.35">
      <c r="B72" s="5">
        <v>0.69</v>
      </c>
      <c r="C72" s="6">
        <v>1</v>
      </c>
      <c r="E72" s="5">
        <v>0.69</v>
      </c>
      <c r="F72" s="6">
        <v>1</v>
      </c>
      <c r="G72" s="1"/>
      <c r="H72" s="13">
        <v>-32</v>
      </c>
      <c r="I72" s="6">
        <v>0.4</v>
      </c>
      <c r="J72" s="1"/>
      <c r="K72" s="13">
        <v>-32</v>
      </c>
      <c r="L72" s="6">
        <v>0.4</v>
      </c>
      <c r="N72" s="18"/>
      <c r="O72" s="18"/>
      <c r="Q72" s="13">
        <v>69</v>
      </c>
      <c r="R72" s="6">
        <v>-1</v>
      </c>
      <c r="T72" s="13">
        <v>69</v>
      </c>
      <c r="U72" s="6">
        <v>-1</v>
      </c>
      <c r="W72" s="13">
        <v>69</v>
      </c>
      <c r="X72" s="6">
        <v>-1</v>
      </c>
      <c r="Z72" s="13">
        <v>69</v>
      </c>
      <c r="AA72" s="6">
        <v>-1</v>
      </c>
    </row>
    <row r="73" spans="2:27" ht="15" thickBot="1" x14ac:dyDescent="0.4">
      <c r="B73" s="5">
        <v>0.7</v>
      </c>
      <c r="C73" s="6">
        <v>1</v>
      </c>
      <c r="E73" s="5">
        <v>0.7</v>
      </c>
      <c r="F73" s="6">
        <v>0.8</v>
      </c>
      <c r="G73" s="1"/>
      <c r="H73" s="14">
        <v>-31</v>
      </c>
      <c r="I73" s="6">
        <v>0.4</v>
      </c>
      <c r="J73" s="1"/>
      <c r="K73" s="14">
        <v>-31</v>
      </c>
      <c r="L73" s="6">
        <v>0.4</v>
      </c>
      <c r="N73" s="18"/>
      <c r="O73" s="18"/>
      <c r="Q73" s="13">
        <v>70</v>
      </c>
      <c r="R73" s="6">
        <v>-1</v>
      </c>
      <c r="T73" s="13">
        <v>70</v>
      </c>
      <c r="U73" s="6">
        <v>-1</v>
      </c>
      <c r="W73" s="13">
        <v>70</v>
      </c>
      <c r="X73" s="6">
        <v>-1</v>
      </c>
      <c r="Z73" s="13">
        <v>70</v>
      </c>
      <c r="AA73" s="6">
        <v>-1</v>
      </c>
    </row>
    <row r="74" spans="2:27" x14ac:dyDescent="0.35">
      <c r="B74" s="5">
        <v>0.71</v>
      </c>
      <c r="C74" s="6">
        <v>1</v>
      </c>
      <c r="E74" s="5">
        <v>0.71</v>
      </c>
      <c r="F74" s="6">
        <v>0.8</v>
      </c>
      <c r="G74" s="1"/>
      <c r="H74" s="13">
        <v>-30</v>
      </c>
      <c r="I74" s="6">
        <v>0.4</v>
      </c>
      <c r="J74" s="1"/>
      <c r="K74" s="13">
        <v>-30</v>
      </c>
      <c r="L74" s="6">
        <v>0.4</v>
      </c>
      <c r="N74" s="18"/>
      <c r="O74" s="18"/>
      <c r="Q74" s="13">
        <v>71</v>
      </c>
      <c r="R74" s="6">
        <v>-1</v>
      </c>
      <c r="T74" s="13">
        <v>71</v>
      </c>
      <c r="U74" s="6">
        <v>-1</v>
      </c>
      <c r="W74" s="13">
        <v>71</v>
      </c>
      <c r="X74" s="6">
        <v>-1</v>
      </c>
      <c r="Z74" s="13">
        <v>71</v>
      </c>
      <c r="AA74" s="6">
        <v>-1</v>
      </c>
    </row>
    <row r="75" spans="2:27" x14ac:dyDescent="0.35">
      <c r="B75" s="5">
        <v>0.72</v>
      </c>
      <c r="C75" s="6">
        <v>1</v>
      </c>
      <c r="E75" s="5">
        <v>0.72</v>
      </c>
      <c r="F75" s="6">
        <v>0.8</v>
      </c>
      <c r="G75" s="1"/>
      <c r="H75" s="13">
        <v>-29</v>
      </c>
      <c r="I75" s="6">
        <v>0.1</v>
      </c>
      <c r="J75" s="1"/>
      <c r="K75" s="13">
        <v>-29</v>
      </c>
      <c r="L75" s="6">
        <v>0.1</v>
      </c>
      <c r="N75" s="18"/>
      <c r="O75" s="18"/>
      <c r="Q75" s="13">
        <v>72</v>
      </c>
      <c r="R75" s="6">
        <v>-1</v>
      </c>
      <c r="T75" s="13">
        <v>72</v>
      </c>
      <c r="U75" s="6">
        <v>-1</v>
      </c>
      <c r="W75" s="13">
        <v>72</v>
      </c>
      <c r="X75" s="6">
        <v>-1</v>
      </c>
      <c r="Z75" s="13">
        <v>72</v>
      </c>
      <c r="AA75" s="6">
        <v>-1</v>
      </c>
    </row>
    <row r="76" spans="2:27" ht="15" thickBot="1" x14ac:dyDescent="0.4">
      <c r="B76" s="5">
        <v>0.73</v>
      </c>
      <c r="C76" s="6">
        <v>1</v>
      </c>
      <c r="E76" s="5">
        <v>0.73</v>
      </c>
      <c r="F76" s="6">
        <v>0.8</v>
      </c>
      <c r="G76" s="1"/>
      <c r="H76" s="14">
        <v>-28</v>
      </c>
      <c r="I76" s="6">
        <v>0.1</v>
      </c>
      <c r="J76" s="1"/>
      <c r="K76" s="14">
        <v>-28</v>
      </c>
      <c r="L76" s="6">
        <v>0.1</v>
      </c>
      <c r="N76" s="18"/>
      <c r="O76" s="18"/>
      <c r="Q76" s="13">
        <v>73</v>
      </c>
      <c r="R76" s="6">
        <v>-1</v>
      </c>
      <c r="T76" s="13">
        <v>73</v>
      </c>
      <c r="U76" s="6">
        <v>-1</v>
      </c>
      <c r="W76" s="13">
        <v>73</v>
      </c>
      <c r="X76" s="6">
        <v>-1</v>
      </c>
      <c r="Z76" s="13">
        <v>73</v>
      </c>
      <c r="AA76" s="6">
        <v>-1</v>
      </c>
    </row>
    <row r="77" spans="2:27" x14ac:dyDescent="0.35">
      <c r="B77" s="5">
        <v>0.74</v>
      </c>
      <c r="C77" s="6">
        <v>1</v>
      </c>
      <c r="E77" s="5">
        <v>0.74</v>
      </c>
      <c r="F77" s="6">
        <v>0.8</v>
      </c>
      <c r="G77" s="1"/>
      <c r="H77" s="13">
        <v>-27</v>
      </c>
      <c r="I77" s="6">
        <v>0.1</v>
      </c>
      <c r="J77" s="1"/>
      <c r="K77" s="13">
        <v>-27</v>
      </c>
      <c r="L77" s="6">
        <v>0.1</v>
      </c>
      <c r="N77" s="18"/>
      <c r="O77" s="18"/>
      <c r="Q77" s="13">
        <v>74</v>
      </c>
      <c r="R77" s="6">
        <v>-1</v>
      </c>
      <c r="T77" s="13">
        <v>74</v>
      </c>
      <c r="U77" s="6">
        <v>-1</v>
      </c>
      <c r="W77" s="13">
        <v>74</v>
      </c>
      <c r="X77" s="6">
        <v>-1</v>
      </c>
      <c r="Z77" s="13">
        <v>74</v>
      </c>
      <c r="AA77" s="6">
        <v>-1</v>
      </c>
    </row>
    <row r="78" spans="2:27" x14ac:dyDescent="0.35">
      <c r="B78" s="5">
        <v>0.75</v>
      </c>
      <c r="C78" s="6">
        <v>0.8</v>
      </c>
      <c r="E78" s="5">
        <v>0.75</v>
      </c>
      <c r="F78" s="6">
        <v>0.8</v>
      </c>
      <c r="G78" s="1"/>
      <c r="H78" s="13">
        <v>-26</v>
      </c>
      <c r="I78" s="6">
        <v>0.1</v>
      </c>
      <c r="J78" s="1"/>
      <c r="K78" s="13">
        <v>-26</v>
      </c>
      <c r="L78" s="6">
        <v>0.1</v>
      </c>
      <c r="N78" s="18"/>
      <c r="O78" s="18"/>
      <c r="Q78" s="13">
        <v>75</v>
      </c>
      <c r="R78" s="6">
        <v>-1</v>
      </c>
      <c r="T78" s="13">
        <v>75</v>
      </c>
      <c r="U78" s="6">
        <v>-1</v>
      </c>
      <c r="W78" s="13">
        <v>75</v>
      </c>
      <c r="X78" s="6">
        <v>-1</v>
      </c>
      <c r="Z78" s="13">
        <v>75</v>
      </c>
      <c r="AA78" s="6">
        <v>-1</v>
      </c>
    </row>
    <row r="79" spans="2:27" ht="15" thickBot="1" x14ac:dyDescent="0.4">
      <c r="B79" s="5">
        <v>0.76</v>
      </c>
      <c r="C79" s="6">
        <v>0.8</v>
      </c>
      <c r="E79" s="5">
        <v>0.76</v>
      </c>
      <c r="F79" s="6">
        <v>0.8</v>
      </c>
      <c r="G79" s="1"/>
      <c r="H79" s="14">
        <v>-25</v>
      </c>
      <c r="I79" s="6">
        <v>0.1</v>
      </c>
      <c r="J79" s="1"/>
      <c r="K79" s="14">
        <v>-25</v>
      </c>
      <c r="L79" s="6">
        <v>0.1</v>
      </c>
      <c r="N79" s="18"/>
      <c r="O79" s="18"/>
      <c r="Q79" s="13">
        <v>76</v>
      </c>
      <c r="R79" s="6">
        <v>-1</v>
      </c>
      <c r="T79" s="13">
        <v>76</v>
      </c>
      <c r="U79" s="6">
        <v>-1</v>
      </c>
      <c r="W79" s="13">
        <v>76</v>
      </c>
      <c r="X79" s="6">
        <v>-1</v>
      </c>
      <c r="Z79" s="13">
        <v>76</v>
      </c>
      <c r="AA79" s="6">
        <v>-1</v>
      </c>
    </row>
    <row r="80" spans="2:27" x14ac:dyDescent="0.35">
      <c r="B80" s="5">
        <v>0.77</v>
      </c>
      <c r="C80" s="6">
        <v>0.8</v>
      </c>
      <c r="E80" s="5">
        <v>0.77</v>
      </c>
      <c r="F80" s="6">
        <v>0.8</v>
      </c>
      <c r="G80" s="1"/>
      <c r="H80" s="13">
        <v>-24</v>
      </c>
      <c r="I80" s="6">
        <v>0.1</v>
      </c>
      <c r="J80" s="1"/>
      <c r="K80" s="13">
        <v>-24</v>
      </c>
      <c r="L80" s="6">
        <v>0.1</v>
      </c>
      <c r="N80" s="18"/>
      <c r="O80" s="18"/>
      <c r="Q80" s="13">
        <v>77</v>
      </c>
      <c r="R80" s="6">
        <v>-1</v>
      </c>
      <c r="T80" s="13">
        <v>77</v>
      </c>
      <c r="U80" s="6">
        <v>-1</v>
      </c>
      <c r="W80" s="13">
        <v>77</v>
      </c>
      <c r="X80" s="6">
        <v>-1</v>
      </c>
      <c r="Z80" s="13">
        <v>77</v>
      </c>
      <c r="AA80" s="6">
        <v>-1</v>
      </c>
    </row>
    <row r="81" spans="2:27" x14ac:dyDescent="0.35">
      <c r="B81" s="5">
        <v>0.78</v>
      </c>
      <c r="C81" s="6">
        <v>0.8</v>
      </c>
      <c r="E81" s="5">
        <v>0.78</v>
      </c>
      <c r="F81" s="6">
        <v>0.8</v>
      </c>
      <c r="G81" s="1"/>
      <c r="H81" s="13">
        <v>-23</v>
      </c>
      <c r="I81" s="6">
        <v>0.1</v>
      </c>
      <c r="J81" s="1"/>
      <c r="K81" s="13">
        <v>-23</v>
      </c>
      <c r="L81" s="6">
        <v>0.1</v>
      </c>
      <c r="N81" s="18"/>
      <c r="O81" s="18"/>
      <c r="Q81" s="13">
        <v>78</v>
      </c>
      <c r="R81" s="6">
        <v>-1</v>
      </c>
      <c r="T81" s="13">
        <v>78</v>
      </c>
      <c r="U81" s="6">
        <v>-1</v>
      </c>
      <c r="W81" s="13">
        <v>78</v>
      </c>
      <c r="X81" s="6">
        <v>-1</v>
      </c>
      <c r="Z81" s="13">
        <v>78</v>
      </c>
      <c r="AA81" s="6">
        <v>-1</v>
      </c>
    </row>
    <row r="82" spans="2:27" ht="15" thickBot="1" x14ac:dyDescent="0.4">
      <c r="B82" s="5">
        <v>0.79</v>
      </c>
      <c r="C82" s="6">
        <v>0.8</v>
      </c>
      <c r="E82" s="5">
        <v>0.79</v>
      </c>
      <c r="F82" s="6">
        <v>0.8</v>
      </c>
      <c r="G82" s="1"/>
      <c r="H82" s="14">
        <v>-22</v>
      </c>
      <c r="I82" s="6">
        <v>0.1</v>
      </c>
      <c r="J82" s="1"/>
      <c r="K82" s="14">
        <v>-22</v>
      </c>
      <c r="L82" s="6">
        <v>0.1</v>
      </c>
      <c r="N82" s="18"/>
      <c r="O82" s="18"/>
      <c r="Q82" s="13">
        <v>79</v>
      </c>
      <c r="R82" s="6">
        <v>-1</v>
      </c>
      <c r="T82" s="13">
        <v>79</v>
      </c>
      <c r="U82" s="6">
        <v>-1</v>
      </c>
      <c r="W82" s="13">
        <v>79</v>
      </c>
      <c r="X82" s="6">
        <v>-1</v>
      </c>
      <c r="Z82" s="13">
        <v>79</v>
      </c>
      <c r="AA82" s="6">
        <v>-1</v>
      </c>
    </row>
    <row r="83" spans="2:27" x14ac:dyDescent="0.35">
      <c r="B83" s="5">
        <v>0.8</v>
      </c>
      <c r="C83" s="6">
        <v>0.8</v>
      </c>
      <c r="E83" s="5">
        <v>0.8</v>
      </c>
      <c r="F83" s="6">
        <v>0.4</v>
      </c>
      <c r="G83" s="1"/>
      <c r="H83" s="13">
        <v>-21</v>
      </c>
      <c r="I83" s="6">
        <v>0.1</v>
      </c>
      <c r="J83" s="1"/>
      <c r="K83" s="13">
        <v>-21</v>
      </c>
      <c r="L83" s="6">
        <v>0.1</v>
      </c>
      <c r="N83" s="18"/>
      <c r="O83" s="18"/>
      <c r="Q83" s="13">
        <v>80</v>
      </c>
      <c r="R83" s="6">
        <v>-1</v>
      </c>
      <c r="T83" s="13">
        <v>80</v>
      </c>
      <c r="U83" s="6">
        <v>-1</v>
      </c>
      <c r="W83" s="13">
        <v>80</v>
      </c>
      <c r="X83" s="6">
        <v>-1</v>
      </c>
      <c r="Z83" s="13">
        <v>80</v>
      </c>
      <c r="AA83" s="6">
        <v>-1</v>
      </c>
    </row>
    <row r="84" spans="2:27" x14ac:dyDescent="0.35">
      <c r="B84" s="5">
        <v>0.81</v>
      </c>
      <c r="C84" s="6">
        <v>0.8</v>
      </c>
      <c r="E84" s="5">
        <v>0.81</v>
      </c>
      <c r="F84" s="6">
        <v>0.4</v>
      </c>
      <c r="G84" s="1"/>
      <c r="H84" s="13">
        <v>-20</v>
      </c>
      <c r="I84" s="6">
        <v>0.1</v>
      </c>
      <c r="J84" s="1"/>
      <c r="K84" s="13">
        <v>-20</v>
      </c>
      <c r="L84" s="6">
        <v>0.1</v>
      </c>
      <c r="N84" s="18"/>
      <c r="O84" s="18"/>
      <c r="Q84" s="13">
        <v>81</v>
      </c>
      <c r="R84" s="6">
        <v>-1</v>
      </c>
      <c r="T84" s="13">
        <v>81</v>
      </c>
      <c r="U84" s="6">
        <v>-1</v>
      </c>
      <c r="W84" s="13">
        <v>81</v>
      </c>
      <c r="X84" s="6">
        <v>-1</v>
      </c>
      <c r="Z84" s="13">
        <v>81</v>
      </c>
      <c r="AA84" s="6">
        <v>-1</v>
      </c>
    </row>
    <row r="85" spans="2:27" ht="15" thickBot="1" x14ac:dyDescent="0.4">
      <c r="B85" s="5">
        <v>0.82</v>
      </c>
      <c r="C85" s="6">
        <v>0.8</v>
      </c>
      <c r="E85" s="5">
        <v>0.82</v>
      </c>
      <c r="F85" s="6">
        <v>0.4</v>
      </c>
      <c r="G85" s="1"/>
      <c r="H85" s="14">
        <v>-19</v>
      </c>
      <c r="I85" s="6">
        <v>0.1</v>
      </c>
      <c r="J85" s="1"/>
      <c r="K85" s="14">
        <v>-19</v>
      </c>
      <c r="L85" s="6">
        <v>0.1</v>
      </c>
      <c r="N85" s="18"/>
      <c r="O85" s="18"/>
      <c r="Q85" s="13">
        <v>82</v>
      </c>
      <c r="R85" s="6">
        <v>-1</v>
      </c>
      <c r="T85" s="13">
        <v>82</v>
      </c>
      <c r="U85" s="6">
        <v>-1</v>
      </c>
      <c r="W85" s="13">
        <v>82</v>
      </c>
      <c r="X85" s="6">
        <v>-1</v>
      </c>
      <c r="Z85" s="13">
        <v>82</v>
      </c>
      <c r="AA85" s="6">
        <v>-1</v>
      </c>
    </row>
    <row r="86" spans="2:27" x14ac:dyDescent="0.35">
      <c r="B86" s="5">
        <v>0.83</v>
      </c>
      <c r="C86" s="6">
        <v>0.8</v>
      </c>
      <c r="E86" s="5">
        <v>0.83</v>
      </c>
      <c r="F86" s="6">
        <v>0.4</v>
      </c>
      <c r="G86" s="1"/>
      <c r="H86" s="13">
        <v>-18</v>
      </c>
      <c r="I86" s="6">
        <v>0.1</v>
      </c>
      <c r="J86" s="1"/>
      <c r="K86" s="13">
        <v>-18</v>
      </c>
      <c r="L86" s="6">
        <v>0.1</v>
      </c>
      <c r="N86" s="18"/>
      <c r="O86" s="18"/>
      <c r="Q86" s="13">
        <v>83</v>
      </c>
      <c r="R86" s="6">
        <v>-1</v>
      </c>
      <c r="T86" s="13">
        <v>83</v>
      </c>
      <c r="U86" s="6">
        <v>-1</v>
      </c>
      <c r="W86" s="13">
        <v>83</v>
      </c>
      <c r="X86" s="6">
        <v>-1</v>
      </c>
      <c r="Z86" s="13">
        <v>83</v>
      </c>
      <c r="AA86" s="6">
        <v>-1</v>
      </c>
    </row>
    <row r="87" spans="2:27" x14ac:dyDescent="0.35">
      <c r="B87" s="5">
        <v>0.84</v>
      </c>
      <c r="C87" s="6">
        <v>0.8</v>
      </c>
      <c r="E87" s="5">
        <v>0.84</v>
      </c>
      <c r="F87" s="6">
        <v>0.4</v>
      </c>
      <c r="G87" s="1"/>
      <c r="H87" s="13">
        <v>-17</v>
      </c>
      <c r="I87" s="6">
        <v>0.1</v>
      </c>
      <c r="J87" s="1"/>
      <c r="K87" s="13">
        <v>-17</v>
      </c>
      <c r="L87" s="6">
        <v>0.1</v>
      </c>
      <c r="N87" s="18"/>
      <c r="O87" s="18"/>
      <c r="Q87" s="13">
        <v>84</v>
      </c>
      <c r="R87" s="6">
        <v>-1</v>
      </c>
      <c r="T87" s="13">
        <v>84</v>
      </c>
      <c r="U87" s="6">
        <v>-1</v>
      </c>
      <c r="W87" s="13">
        <v>84</v>
      </c>
      <c r="X87" s="6">
        <v>-1</v>
      </c>
      <c r="Z87" s="13">
        <v>84</v>
      </c>
      <c r="AA87" s="6">
        <v>-1</v>
      </c>
    </row>
    <row r="88" spans="2:27" ht="15" thickBot="1" x14ac:dyDescent="0.4">
      <c r="B88" s="5">
        <v>0.85</v>
      </c>
      <c r="C88" s="6">
        <v>0.4</v>
      </c>
      <c r="E88" s="5">
        <v>0.85</v>
      </c>
      <c r="F88" s="6">
        <v>0.2</v>
      </c>
      <c r="G88" s="1"/>
      <c r="H88" s="14">
        <v>-16</v>
      </c>
      <c r="I88" s="6">
        <v>0.1</v>
      </c>
      <c r="J88" s="1"/>
      <c r="K88" s="14">
        <v>-16</v>
      </c>
      <c r="L88" s="6">
        <v>0.1</v>
      </c>
      <c r="N88" s="18"/>
      <c r="O88" s="18"/>
      <c r="Q88" s="13">
        <v>85</v>
      </c>
      <c r="R88" s="6">
        <v>-1</v>
      </c>
      <c r="T88" s="13">
        <v>85</v>
      </c>
      <c r="U88" s="6">
        <v>-1</v>
      </c>
      <c r="W88" s="13">
        <v>85</v>
      </c>
      <c r="X88" s="6">
        <v>-1</v>
      </c>
      <c r="Z88" s="13">
        <v>85</v>
      </c>
      <c r="AA88" s="6">
        <v>-1</v>
      </c>
    </row>
    <row r="89" spans="2:27" x14ac:dyDescent="0.35">
      <c r="B89" s="5">
        <v>0.86</v>
      </c>
      <c r="C89" s="6">
        <v>0.4</v>
      </c>
      <c r="E89" s="5">
        <v>0.86</v>
      </c>
      <c r="F89" s="6">
        <v>0.2</v>
      </c>
      <c r="G89" s="1"/>
      <c r="H89" s="13">
        <v>-15</v>
      </c>
      <c r="I89" s="6">
        <v>0.1</v>
      </c>
      <c r="J89" s="1"/>
      <c r="K89" s="13">
        <v>-15</v>
      </c>
      <c r="L89" s="6">
        <v>0.1</v>
      </c>
      <c r="N89" s="18"/>
      <c r="O89" s="18"/>
      <c r="Q89" s="13">
        <v>86</v>
      </c>
      <c r="R89" s="6">
        <v>-1</v>
      </c>
      <c r="T89" s="13">
        <v>86</v>
      </c>
      <c r="U89" s="6">
        <v>-1</v>
      </c>
      <c r="W89" s="13">
        <v>86</v>
      </c>
      <c r="X89" s="6">
        <v>-1</v>
      </c>
      <c r="Z89" s="13">
        <v>86</v>
      </c>
      <c r="AA89" s="6">
        <v>-1</v>
      </c>
    </row>
    <row r="90" spans="2:27" x14ac:dyDescent="0.35">
      <c r="B90" s="5">
        <v>0.87</v>
      </c>
      <c r="C90" s="6">
        <v>0.4</v>
      </c>
      <c r="E90" s="5">
        <v>0.87</v>
      </c>
      <c r="F90" s="6">
        <v>0.2</v>
      </c>
      <c r="G90" s="1"/>
      <c r="H90" s="13">
        <v>-14</v>
      </c>
      <c r="I90" s="6">
        <v>0.1</v>
      </c>
      <c r="J90" s="1"/>
      <c r="K90" s="13">
        <v>-14</v>
      </c>
      <c r="L90" s="6">
        <v>0.1</v>
      </c>
      <c r="N90" s="18"/>
      <c r="O90" s="18"/>
      <c r="Q90" s="13">
        <v>87</v>
      </c>
      <c r="R90" s="6">
        <v>-1</v>
      </c>
      <c r="T90" s="13">
        <v>87</v>
      </c>
      <c r="U90" s="6">
        <v>-1</v>
      </c>
      <c r="W90" s="13">
        <v>87</v>
      </c>
      <c r="X90" s="6">
        <v>-1</v>
      </c>
      <c r="Z90" s="13">
        <v>87</v>
      </c>
      <c r="AA90" s="6">
        <v>-1</v>
      </c>
    </row>
    <row r="91" spans="2:27" ht="15" thickBot="1" x14ac:dyDescent="0.4">
      <c r="B91" s="5">
        <v>0.88</v>
      </c>
      <c r="C91" s="6">
        <v>0.4</v>
      </c>
      <c r="E91" s="5">
        <v>0.88</v>
      </c>
      <c r="F91" s="6">
        <v>0.2</v>
      </c>
      <c r="G91" s="1"/>
      <c r="H91" s="14">
        <v>-13</v>
      </c>
      <c r="I91" s="6">
        <v>0.1</v>
      </c>
      <c r="J91" s="1"/>
      <c r="K91" s="14">
        <v>-13</v>
      </c>
      <c r="L91" s="6">
        <v>0.1</v>
      </c>
      <c r="N91" s="18"/>
      <c r="O91" s="18"/>
      <c r="Q91" s="13">
        <v>88</v>
      </c>
      <c r="R91" s="6">
        <v>-1</v>
      </c>
      <c r="T91" s="13">
        <v>88</v>
      </c>
      <c r="U91" s="6">
        <v>-1</v>
      </c>
      <c r="W91" s="13">
        <v>88</v>
      </c>
      <c r="X91" s="6">
        <v>-1</v>
      </c>
      <c r="Z91" s="13">
        <v>88</v>
      </c>
      <c r="AA91" s="6">
        <v>-1</v>
      </c>
    </row>
    <row r="92" spans="2:27" x14ac:dyDescent="0.35">
      <c r="B92" s="5">
        <v>0.89</v>
      </c>
      <c r="C92" s="6">
        <v>0.4</v>
      </c>
      <c r="E92" s="5">
        <v>0.89</v>
      </c>
      <c r="F92" s="6">
        <v>0.2</v>
      </c>
      <c r="G92" s="1"/>
      <c r="H92" s="13">
        <v>-12</v>
      </c>
      <c r="I92" s="6">
        <v>0.1</v>
      </c>
      <c r="J92" s="1"/>
      <c r="K92" s="13">
        <v>-12</v>
      </c>
      <c r="L92" s="6">
        <v>0.1</v>
      </c>
      <c r="N92" s="18"/>
      <c r="O92" s="18"/>
      <c r="Q92" s="13">
        <v>89</v>
      </c>
      <c r="R92" s="6">
        <v>-1</v>
      </c>
      <c r="T92" s="13">
        <v>89</v>
      </c>
      <c r="U92" s="6">
        <v>-1</v>
      </c>
      <c r="W92" s="13">
        <v>89</v>
      </c>
      <c r="X92" s="6">
        <v>-1</v>
      </c>
      <c r="Z92" s="13">
        <v>89</v>
      </c>
      <c r="AA92" s="6">
        <v>-1</v>
      </c>
    </row>
    <row r="93" spans="2:27" x14ac:dyDescent="0.35">
      <c r="B93" s="5">
        <v>0.9</v>
      </c>
      <c r="C93" s="6">
        <v>0.4</v>
      </c>
      <c r="E93" s="5">
        <v>0.9</v>
      </c>
      <c r="F93" s="6">
        <v>0.1</v>
      </c>
      <c r="G93" s="1"/>
      <c r="H93" s="13">
        <v>-11</v>
      </c>
      <c r="I93" s="6">
        <v>0.1</v>
      </c>
      <c r="J93" s="1"/>
      <c r="K93" s="13">
        <v>-11</v>
      </c>
      <c r="L93" s="6">
        <v>0.1</v>
      </c>
      <c r="N93" s="18"/>
      <c r="O93" s="18"/>
      <c r="Q93" s="13">
        <v>90</v>
      </c>
      <c r="R93" s="6">
        <v>-1</v>
      </c>
      <c r="T93" s="13">
        <v>90</v>
      </c>
      <c r="U93" s="6">
        <v>-1</v>
      </c>
      <c r="W93" s="13">
        <v>90</v>
      </c>
      <c r="X93" s="6">
        <v>-1</v>
      </c>
      <c r="Z93" s="13">
        <v>90</v>
      </c>
      <c r="AA93" s="6">
        <v>-1</v>
      </c>
    </row>
    <row r="94" spans="2:27" ht="15" thickBot="1" x14ac:dyDescent="0.4">
      <c r="B94" s="5">
        <v>0.91</v>
      </c>
      <c r="C94" s="6">
        <v>0.4</v>
      </c>
      <c r="E94" s="5">
        <v>0.91</v>
      </c>
      <c r="F94" s="6">
        <v>0.1</v>
      </c>
      <c r="G94" s="1"/>
      <c r="H94" s="14">
        <v>-10</v>
      </c>
      <c r="I94" s="6">
        <v>0.1</v>
      </c>
      <c r="J94" s="1"/>
      <c r="K94" s="14">
        <v>-10</v>
      </c>
      <c r="L94" s="6">
        <v>0.1</v>
      </c>
      <c r="N94" s="18"/>
      <c r="O94" s="18"/>
      <c r="Q94" s="13">
        <v>91</v>
      </c>
      <c r="R94" s="6">
        <v>-1</v>
      </c>
      <c r="T94" s="13">
        <v>91</v>
      </c>
      <c r="U94" s="6">
        <v>-1</v>
      </c>
      <c r="W94" s="13">
        <v>91</v>
      </c>
      <c r="X94" s="6">
        <v>-1</v>
      </c>
      <c r="Z94" s="13">
        <v>91</v>
      </c>
      <c r="AA94" s="6">
        <v>-1</v>
      </c>
    </row>
    <row r="95" spans="2:27" x14ac:dyDescent="0.35">
      <c r="B95" s="5">
        <v>0.92</v>
      </c>
      <c r="C95" s="6">
        <v>0.4</v>
      </c>
      <c r="E95" s="5">
        <v>0.92</v>
      </c>
      <c r="F95" s="6">
        <v>0.1</v>
      </c>
      <c r="G95" s="1"/>
      <c r="H95" s="13">
        <v>-9</v>
      </c>
      <c r="I95" s="6">
        <v>0.1</v>
      </c>
      <c r="J95" s="1"/>
      <c r="K95" s="13">
        <v>-9</v>
      </c>
      <c r="L95" s="6">
        <v>0.1</v>
      </c>
      <c r="N95" s="18"/>
      <c r="O95" s="18"/>
      <c r="Q95" s="13">
        <v>92</v>
      </c>
      <c r="R95" s="6">
        <v>-1</v>
      </c>
      <c r="T95" s="13">
        <v>92</v>
      </c>
      <c r="U95" s="6">
        <v>-1</v>
      </c>
      <c r="W95" s="13">
        <v>92</v>
      </c>
      <c r="X95" s="6">
        <v>-1</v>
      </c>
      <c r="Z95" s="13">
        <v>92</v>
      </c>
      <c r="AA95" s="6">
        <v>-1</v>
      </c>
    </row>
    <row r="96" spans="2:27" x14ac:dyDescent="0.35">
      <c r="B96" s="5">
        <v>0.93</v>
      </c>
      <c r="C96" s="6">
        <v>0.4</v>
      </c>
      <c r="E96" s="5">
        <v>0.93</v>
      </c>
      <c r="F96" s="6">
        <v>0.1</v>
      </c>
      <c r="G96" s="1"/>
      <c r="H96" s="13">
        <v>-8</v>
      </c>
      <c r="I96" s="6">
        <v>0.1</v>
      </c>
      <c r="J96" s="1"/>
      <c r="K96" s="13">
        <v>-8</v>
      </c>
      <c r="L96" s="6">
        <v>0.1</v>
      </c>
      <c r="N96" s="18"/>
      <c r="O96" s="18"/>
      <c r="Q96" s="13">
        <v>93</v>
      </c>
      <c r="R96" s="6">
        <v>-1</v>
      </c>
      <c r="T96" s="13">
        <v>93</v>
      </c>
      <c r="U96" s="6">
        <v>-1</v>
      </c>
      <c r="W96" s="13">
        <v>93</v>
      </c>
      <c r="X96" s="6">
        <v>-1</v>
      </c>
      <c r="Z96" s="13">
        <v>93</v>
      </c>
      <c r="AA96" s="6">
        <v>-1</v>
      </c>
    </row>
    <row r="97" spans="2:27" ht="15" thickBot="1" x14ac:dyDescent="0.4">
      <c r="B97" s="5">
        <v>0.94</v>
      </c>
      <c r="C97" s="6">
        <v>0.2</v>
      </c>
      <c r="E97" s="5">
        <v>0.94</v>
      </c>
      <c r="F97" s="6">
        <v>0.1</v>
      </c>
      <c r="G97" s="1"/>
      <c r="H97" s="14">
        <v>-7</v>
      </c>
      <c r="I97" s="6">
        <v>0.05</v>
      </c>
      <c r="J97" s="1"/>
      <c r="K97" s="14">
        <v>-7</v>
      </c>
      <c r="L97" s="6">
        <v>0.05</v>
      </c>
      <c r="N97" s="18"/>
      <c r="O97" s="18"/>
      <c r="Q97" s="13">
        <v>94</v>
      </c>
      <c r="R97" s="6">
        <v>-1</v>
      </c>
      <c r="T97" s="13">
        <v>94</v>
      </c>
      <c r="U97" s="6">
        <v>-1</v>
      </c>
      <c r="W97" s="13">
        <v>94</v>
      </c>
      <c r="X97" s="6">
        <v>-1</v>
      </c>
      <c r="Z97" s="13">
        <v>94</v>
      </c>
      <c r="AA97" s="6">
        <v>-1</v>
      </c>
    </row>
    <row r="98" spans="2:27" x14ac:dyDescent="0.35">
      <c r="B98" s="5">
        <v>0.95</v>
      </c>
      <c r="C98" s="6">
        <v>0.2</v>
      </c>
      <c r="E98" s="5">
        <v>0.95</v>
      </c>
      <c r="F98" s="6">
        <v>0.05</v>
      </c>
      <c r="G98" s="1"/>
      <c r="H98" s="13">
        <v>-6</v>
      </c>
      <c r="I98" s="6">
        <v>0.05</v>
      </c>
      <c r="J98" s="1"/>
      <c r="K98" s="13">
        <v>-6</v>
      </c>
      <c r="L98" s="6">
        <v>0.05</v>
      </c>
      <c r="N98" s="18"/>
      <c r="O98" s="18"/>
      <c r="Q98" s="13">
        <v>95</v>
      </c>
      <c r="R98" s="6">
        <v>-1</v>
      </c>
      <c r="T98" s="13">
        <v>95</v>
      </c>
      <c r="U98" s="6">
        <v>-1</v>
      </c>
      <c r="W98" s="13">
        <v>95</v>
      </c>
      <c r="X98" s="6">
        <v>-1</v>
      </c>
      <c r="Z98" s="13">
        <v>95</v>
      </c>
      <c r="AA98" s="6">
        <v>-1</v>
      </c>
    </row>
    <row r="99" spans="2:27" x14ac:dyDescent="0.35">
      <c r="B99" s="5">
        <v>0.96</v>
      </c>
      <c r="C99" s="6">
        <v>0.1</v>
      </c>
      <c r="E99" s="5">
        <v>0.96</v>
      </c>
      <c r="F99" s="6">
        <v>0.05</v>
      </c>
      <c r="G99" s="1"/>
      <c r="H99" s="13">
        <v>-5</v>
      </c>
      <c r="I99" s="6">
        <v>0.05</v>
      </c>
      <c r="J99" s="1"/>
      <c r="K99" s="13">
        <v>-5</v>
      </c>
      <c r="L99" s="6">
        <v>0.05</v>
      </c>
      <c r="N99" s="18"/>
      <c r="O99" s="18"/>
      <c r="Q99" s="13">
        <v>96</v>
      </c>
      <c r="R99" s="6">
        <v>-1</v>
      </c>
      <c r="T99" s="13">
        <v>96</v>
      </c>
      <c r="U99" s="6">
        <v>-1</v>
      </c>
      <c r="W99" s="13">
        <v>96</v>
      </c>
      <c r="X99" s="6">
        <v>-1</v>
      </c>
      <c r="Z99" s="13">
        <v>96</v>
      </c>
      <c r="AA99" s="6">
        <v>-1</v>
      </c>
    </row>
    <row r="100" spans="2:27" ht="15" thickBot="1" x14ac:dyDescent="0.4">
      <c r="B100" s="5">
        <v>0.97</v>
      </c>
      <c r="C100" s="6">
        <v>0.1</v>
      </c>
      <c r="E100" s="5">
        <v>0.97</v>
      </c>
      <c r="F100" s="6">
        <v>0.05</v>
      </c>
      <c r="G100" s="1"/>
      <c r="H100" s="14">
        <v>-4</v>
      </c>
      <c r="I100" s="6">
        <v>0.05</v>
      </c>
      <c r="J100" s="1"/>
      <c r="K100" s="14">
        <v>-4</v>
      </c>
      <c r="L100" s="6">
        <v>0.05</v>
      </c>
      <c r="N100" s="18"/>
      <c r="O100" s="18"/>
      <c r="Q100" s="13">
        <v>97</v>
      </c>
      <c r="R100" s="6">
        <v>-1</v>
      </c>
      <c r="T100" s="13">
        <v>97</v>
      </c>
      <c r="U100" s="6">
        <v>-1</v>
      </c>
      <c r="W100" s="13">
        <v>97</v>
      </c>
      <c r="X100" s="6">
        <v>-1</v>
      </c>
      <c r="Z100" s="13">
        <v>97</v>
      </c>
      <c r="AA100" s="6">
        <v>-1</v>
      </c>
    </row>
    <row r="101" spans="2:27" x14ac:dyDescent="0.35">
      <c r="B101" s="5">
        <v>0.98</v>
      </c>
      <c r="C101" s="6">
        <v>0.05</v>
      </c>
      <c r="E101" s="5">
        <v>0.98</v>
      </c>
      <c r="F101" s="6">
        <v>0.05</v>
      </c>
      <c r="G101" s="1"/>
      <c r="H101" s="13">
        <v>-3</v>
      </c>
      <c r="I101" s="6">
        <v>0.05</v>
      </c>
      <c r="J101" s="1"/>
      <c r="K101" s="13">
        <v>-3</v>
      </c>
      <c r="L101" s="6">
        <v>0.05</v>
      </c>
      <c r="N101" s="18"/>
      <c r="O101" s="18"/>
      <c r="Q101" s="13">
        <v>98</v>
      </c>
      <c r="R101" s="6">
        <v>-1</v>
      </c>
      <c r="T101" s="13">
        <v>98</v>
      </c>
      <c r="U101" s="6">
        <v>-1</v>
      </c>
      <c r="W101" s="13">
        <v>98</v>
      </c>
      <c r="X101" s="6">
        <v>-1</v>
      </c>
      <c r="Z101" s="13">
        <v>98</v>
      </c>
      <c r="AA101" s="6">
        <v>-1</v>
      </c>
    </row>
    <row r="102" spans="2:27" x14ac:dyDescent="0.35">
      <c r="B102" s="5">
        <v>0.98999999999999899</v>
      </c>
      <c r="C102" s="6">
        <v>0.05</v>
      </c>
      <c r="E102" s="5">
        <v>0.98999999999999899</v>
      </c>
      <c r="F102" s="6">
        <v>0.05</v>
      </c>
      <c r="G102" s="1"/>
      <c r="H102" s="13">
        <v>-2</v>
      </c>
      <c r="I102" s="6">
        <v>0.05</v>
      </c>
      <c r="J102" s="1"/>
      <c r="K102" s="13">
        <v>-2</v>
      </c>
      <c r="L102" s="6">
        <v>0.05</v>
      </c>
      <c r="N102" s="18"/>
      <c r="O102" s="18"/>
      <c r="Q102" s="13">
        <v>99</v>
      </c>
      <c r="R102" s="6">
        <v>-1</v>
      </c>
      <c r="T102" s="13">
        <v>99</v>
      </c>
      <c r="U102" s="6">
        <v>-1</v>
      </c>
      <c r="W102" s="13">
        <v>99</v>
      </c>
      <c r="X102" s="6">
        <v>-1</v>
      </c>
      <c r="Z102" s="13">
        <v>99</v>
      </c>
      <c r="AA102" s="6">
        <v>-1</v>
      </c>
    </row>
    <row r="103" spans="2:27" ht="15" thickBot="1" x14ac:dyDescent="0.4">
      <c r="B103" s="7">
        <v>0.999999999999999</v>
      </c>
      <c r="C103" s="8">
        <v>0</v>
      </c>
      <c r="E103" s="7">
        <v>0.999999999999999</v>
      </c>
      <c r="F103" s="8">
        <v>0</v>
      </c>
      <c r="G103" s="1"/>
      <c r="H103" s="14">
        <v>-1</v>
      </c>
      <c r="I103" s="6">
        <v>0</v>
      </c>
      <c r="J103" s="1"/>
      <c r="K103" s="14">
        <v>-1</v>
      </c>
      <c r="L103" s="6">
        <v>0</v>
      </c>
      <c r="N103" s="18"/>
      <c r="O103" s="18"/>
      <c r="Q103" s="14">
        <v>100</v>
      </c>
      <c r="R103" s="6">
        <v>-1</v>
      </c>
      <c r="T103" s="14">
        <v>100</v>
      </c>
      <c r="U103" s="6">
        <v>1</v>
      </c>
      <c r="W103" s="14">
        <v>100</v>
      </c>
      <c r="X103" s="6">
        <v>-1</v>
      </c>
      <c r="Z103" s="14">
        <v>100</v>
      </c>
      <c r="AA103" s="6">
        <v>-1</v>
      </c>
    </row>
    <row r="104" spans="2:27" x14ac:dyDescent="0.35">
      <c r="B104" s="5">
        <v>1.01</v>
      </c>
      <c r="C104" s="6">
        <v>-0.05</v>
      </c>
      <c r="E104" s="5">
        <v>1.01</v>
      </c>
      <c r="F104" s="6">
        <v>-0.05</v>
      </c>
      <c r="H104" s="13">
        <v>0</v>
      </c>
      <c r="I104" s="6">
        <v>0</v>
      </c>
      <c r="K104" s="13">
        <v>0</v>
      </c>
      <c r="L104" s="6">
        <v>0</v>
      </c>
      <c r="N104" s="18"/>
      <c r="O104" s="18"/>
    </row>
    <row r="105" spans="2:27" x14ac:dyDescent="0.35">
      <c r="B105" s="5">
        <v>1.02</v>
      </c>
      <c r="C105" s="6">
        <v>-0.05</v>
      </c>
      <c r="E105" s="5">
        <v>1.02</v>
      </c>
      <c r="F105" s="6">
        <v>-0.05</v>
      </c>
      <c r="H105" s="13">
        <v>1</v>
      </c>
      <c r="I105" s="6">
        <v>0</v>
      </c>
      <c r="K105" s="13">
        <v>1</v>
      </c>
      <c r="L105" s="6">
        <v>0</v>
      </c>
      <c r="N105" s="18"/>
      <c r="O105" s="18"/>
    </row>
    <row r="106" spans="2:27" ht="15" thickBot="1" x14ac:dyDescent="0.4">
      <c r="B106" s="7">
        <v>1.02999999999999</v>
      </c>
      <c r="C106" s="6">
        <v>-0.1</v>
      </c>
      <c r="E106" s="7">
        <v>1.02999999999999</v>
      </c>
      <c r="F106" s="6">
        <v>-0.05</v>
      </c>
      <c r="H106" s="13">
        <v>2</v>
      </c>
      <c r="I106" s="6">
        <v>-0.05</v>
      </c>
      <c r="K106" s="13">
        <v>2</v>
      </c>
      <c r="L106" s="6">
        <v>-0.05</v>
      </c>
      <c r="N106" s="18"/>
      <c r="O106" s="18"/>
    </row>
    <row r="107" spans="2:27" x14ac:dyDescent="0.35">
      <c r="B107" s="5">
        <v>1.03999999999999</v>
      </c>
      <c r="C107" s="6">
        <v>-0.1</v>
      </c>
      <c r="E107" s="5">
        <v>1.03999999999999</v>
      </c>
      <c r="F107" s="6">
        <v>-0.05</v>
      </c>
      <c r="H107" s="13">
        <v>3</v>
      </c>
      <c r="I107" s="6">
        <v>-0.05</v>
      </c>
      <c r="K107" s="13">
        <v>3</v>
      </c>
      <c r="L107" s="6">
        <v>-0.05</v>
      </c>
      <c r="N107" s="18"/>
      <c r="O107" s="18"/>
    </row>
    <row r="108" spans="2:27" x14ac:dyDescent="0.35">
      <c r="B108" s="5">
        <v>1.0499999999999901</v>
      </c>
      <c r="C108" s="6">
        <v>-0.2</v>
      </c>
      <c r="E108" s="5">
        <v>1.0499999999999901</v>
      </c>
      <c r="F108" s="6">
        <v>-0.05</v>
      </c>
      <c r="H108" s="13">
        <v>4</v>
      </c>
      <c r="I108" s="6">
        <v>-0.05</v>
      </c>
      <c r="K108" s="13">
        <v>4</v>
      </c>
      <c r="L108" s="6">
        <v>-0.05</v>
      </c>
      <c r="N108" s="18"/>
      <c r="O108" s="18"/>
    </row>
    <row r="109" spans="2:27" ht="15" thickBot="1" x14ac:dyDescent="0.4">
      <c r="B109" s="7">
        <v>1.0599999999999901</v>
      </c>
      <c r="C109" s="6">
        <v>-0.2</v>
      </c>
      <c r="E109" s="7">
        <v>1.0599999999999901</v>
      </c>
      <c r="F109" s="6">
        <v>-0.1</v>
      </c>
      <c r="H109" s="13">
        <v>5</v>
      </c>
      <c r="I109" s="6">
        <v>-0.05</v>
      </c>
      <c r="K109" s="13">
        <v>5</v>
      </c>
      <c r="L109" s="6">
        <v>-0.05</v>
      </c>
      <c r="N109" s="18"/>
      <c r="O109" s="18"/>
    </row>
    <row r="110" spans="2:27" x14ac:dyDescent="0.35">
      <c r="B110" s="5">
        <v>1.0699999999999901</v>
      </c>
      <c r="C110" s="6">
        <v>-0.4</v>
      </c>
      <c r="E110" s="5">
        <v>1.0699999999999901</v>
      </c>
      <c r="F110" s="6">
        <v>-0.1</v>
      </c>
      <c r="H110" s="13">
        <v>6</v>
      </c>
      <c r="I110" s="6">
        <v>-0.05</v>
      </c>
      <c r="K110" s="13">
        <v>6</v>
      </c>
      <c r="L110" s="6">
        <v>-0.05</v>
      </c>
      <c r="N110" s="18"/>
      <c r="O110" s="18"/>
    </row>
    <row r="111" spans="2:27" x14ac:dyDescent="0.35">
      <c r="B111" s="5">
        <v>1.0799999999999901</v>
      </c>
      <c r="C111" s="6">
        <v>-0.4</v>
      </c>
      <c r="E111" s="5">
        <v>1.0799999999999901</v>
      </c>
      <c r="F111" s="6">
        <v>-0.1</v>
      </c>
      <c r="H111" s="13">
        <v>7</v>
      </c>
      <c r="I111" s="6">
        <v>-0.05</v>
      </c>
      <c r="K111" s="13">
        <v>7</v>
      </c>
      <c r="L111" s="6">
        <v>-0.05</v>
      </c>
      <c r="N111" s="18"/>
      <c r="O111" s="18"/>
    </row>
    <row r="112" spans="2:27" ht="15" thickBot="1" x14ac:dyDescent="0.4">
      <c r="B112" s="7">
        <v>1.0899999999999901</v>
      </c>
      <c r="C112" s="6">
        <v>-0.4</v>
      </c>
      <c r="E112" s="7">
        <v>1.0899999999999901</v>
      </c>
      <c r="F112" s="6">
        <v>-0.1</v>
      </c>
      <c r="H112" s="13">
        <v>8</v>
      </c>
      <c r="I112" s="6">
        <v>-0.1</v>
      </c>
      <c r="K112" s="13">
        <v>8</v>
      </c>
      <c r="L112" s="6">
        <v>-0.1</v>
      </c>
      <c r="N112" s="18"/>
      <c r="O112" s="18"/>
    </row>
    <row r="113" spans="2:15" x14ac:dyDescent="0.35">
      <c r="B113" s="5">
        <v>1.0999999999999901</v>
      </c>
      <c r="C113" s="6">
        <v>-0.4</v>
      </c>
      <c r="E113" s="5">
        <v>1.0999999999999901</v>
      </c>
      <c r="F113" s="6">
        <v>-0.1</v>
      </c>
      <c r="H113" s="13">
        <v>9</v>
      </c>
      <c r="I113" s="6">
        <v>-0.1</v>
      </c>
      <c r="K113" s="13">
        <v>9</v>
      </c>
      <c r="L113" s="6">
        <v>-0.1</v>
      </c>
      <c r="N113" s="18"/>
      <c r="O113" s="18"/>
    </row>
    <row r="114" spans="2:15" x14ac:dyDescent="0.35">
      <c r="B114" s="5">
        <v>1.1099999999999901</v>
      </c>
      <c r="C114" s="6">
        <v>-0.4</v>
      </c>
      <c r="E114" s="5">
        <v>1.1099999999999901</v>
      </c>
      <c r="F114" s="6">
        <v>-0.2</v>
      </c>
      <c r="H114" s="13">
        <v>10</v>
      </c>
      <c r="I114" s="6">
        <v>-0.1</v>
      </c>
      <c r="K114" s="13">
        <v>10</v>
      </c>
      <c r="L114" s="6">
        <v>-0.1</v>
      </c>
      <c r="N114" s="18"/>
      <c r="O114" s="18"/>
    </row>
    <row r="115" spans="2:15" ht="15" thickBot="1" x14ac:dyDescent="0.4">
      <c r="B115" s="7">
        <v>1.1199999999999899</v>
      </c>
      <c r="C115" s="6">
        <v>-0.4</v>
      </c>
      <c r="E115" s="7">
        <v>1.1199999999999899</v>
      </c>
      <c r="F115" s="6">
        <v>-0.2</v>
      </c>
      <c r="H115" s="13">
        <v>11</v>
      </c>
      <c r="I115" s="6">
        <v>-0.1</v>
      </c>
      <c r="K115" s="13">
        <v>11</v>
      </c>
      <c r="L115" s="6">
        <v>-0.1</v>
      </c>
      <c r="N115" s="18"/>
      <c r="O115" s="18"/>
    </row>
    <row r="116" spans="2:15" x14ac:dyDescent="0.35">
      <c r="B116" s="5">
        <v>1.1299999999999899</v>
      </c>
      <c r="C116" s="6">
        <v>-0.4</v>
      </c>
      <c r="E116" s="5">
        <v>1.1299999999999899</v>
      </c>
      <c r="F116" s="6">
        <v>-0.2</v>
      </c>
      <c r="H116" s="13">
        <v>12</v>
      </c>
      <c r="I116" s="6">
        <v>-0.1</v>
      </c>
      <c r="K116" s="13">
        <v>12</v>
      </c>
      <c r="L116" s="6">
        <v>-0.1</v>
      </c>
      <c r="N116" s="18"/>
      <c r="O116" s="18"/>
    </row>
    <row r="117" spans="2:15" x14ac:dyDescent="0.35">
      <c r="B117" s="5">
        <v>1.1399999999999799</v>
      </c>
      <c r="C117" s="6">
        <v>-0.4</v>
      </c>
      <c r="E117" s="5">
        <v>1.1399999999999799</v>
      </c>
      <c r="F117" s="6">
        <v>-0.2</v>
      </c>
      <c r="H117" s="13">
        <v>13</v>
      </c>
      <c r="I117" s="6">
        <v>-0.1</v>
      </c>
      <c r="K117" s="13">
        <v>13</v>
      </c>
      <c r="L117" s="6">
        <v>-0.1</v>
      </c>
      <c r="N117" s="18"/>
      <c r="O117" s="18"/>
    </row>
    <row r="118" spans="2:15" ht="15" thickBot="1" x14ac:dyDescent="0.4">
      <c r="B118" s="7">
        <v>1.1499999999999799</v>
      </c>
      <c r="C118" s="6">
        <v>-0.4</v>
      </c>
      <c r="E118" s="7">
        <v>1.1499999999999799</v>
      </c>
      <c r="F118" s="6">
        <v>-0.2</v>
      </c>
      <c r="H118" s="13">
        <v>14</v>
      </c>
      <c r="I118" s="6">
        <v>-0.1</v>
      </c>
      <c r="K118" s="13">
        <v>14</v>
      </c>
      <c r="L118" s="6">
        <v>-0.1</v>
      </c>
      <c r="N118" s="18"/>
      <c r="O118" s="18"/>
    </row>
    <row r="119" spans="2:15" x14ac:dyDescent="0.35">
      <c r="B119" s="5">
        <v>1.1599999999999799</v>
      </c>
      <c r="C119" s="6">
        <v>-0.8</v>
      </c>
      <c r="E119" s="5">
        <v>1.1599999999999799</v>
      </c>
      <c r="F119" s="6">
        <v>-0.4</v>
      </c>
      <c r="H119" s="13">
        <v>15</v>
      </c>
      <c r="I119" s="6">
        <v>-0.1</v>
      </c>
      <c r="K119" s="13">
        <v>15</v>
      </c>
      <c r="L119" s="6">
        <v>-0.1</v>
      </c>
      <c r="N119" s="18"/>
      <c r="O119" s="18"/>
    </row>
    <row r="120" spans="2:15" x14ac:dyDescent="0.35">
      <c r="B120" s="5">
        <v>1.1699999999999799</v>
      </c>
      <c r="C120" s="6">
        <v>-0.8</v>
      </c>
      <c r="E120" s="5">
        <v>1.1699999999999799</v>
      </c>
      <c r="F120" s="6">
        <v>-0.4</v>
      </c>
      <c r="H120" s="13">
        <v>16</v>
      </c>
      <c r="I120" s="6">
        <v>-0.1</v>
      </c>
      <c r="K120" s="13">
        <v>16</v>
      </c>
      <c r="L120" s="6">
        <v>-0.1</v>
      </c>
      <c r="N120" s="18"/>
      <c r="O120" s="18"/>
    </row>
    <row r="121" spans="2:15" ht="15" thickBot="1" x14ac:dyDescent="0.4">
      <c r="B121" s="7">
        <v>1.17999999999998</v>
      </c>
      <c r="C121" s="6">
        <v>-0.8</v>
      </c>
      <c r="E121" s="7">
        <v>1.17999999999998</v>
      </c>
      <c r="F121" s="6">
        <v>-0.4</v>
      </c>
      <c r="H121" s="13">
        <v>17</v>
      </c>
      <c r="I121" s="6">
        <v>-0.1</v>
      </c>
      <c r="K121" s="13">
        <v>17</v>
      </c>
      <c r="L121" s="6">
        <v>-0.1</v>
      </c>
      <c r="N121" s="18"/>
      <c r="O121" s="18"/>
    </row>
    <row r="122" spans="2:15" x14ac:dyDescent="0.35">
      <c r="B122" s="5">
        <v>1.18999999999998</v>
      </c>
      <c r="C122" s="6">
        <v>-0.8</v>
      </c>
      <c r="E122" s="5">
        <v>1.18999999999998</v>
      </c>
      <c r="F122" s="6">
        <v>-0.4</v>
      </c>
      <c r="H122" s="13">
        <v>18</v>
      </c>
      <c r="I122" s="6">
        <v>-0.1</v>
      </c>
      <c r="K122" s="13">
        <v>18</v>
      </c>
      <c r="L122" s="6">
        <v>-0.1</v>
      </c>
      <c r="N122" s="18"/>
      <c r="O122" s="18"/>
    </row>
    <row r="123" spans="2:15" x14ac:dyDescent="0.35">
      <c r="B123" s="5">
        <v>1.19999999999998</v>
      </c>
      <c r="C123" s="6">
        <v>-0.8</v>
      </c>
      <c r="E123" s="5">
        <v>1.19999999999998</v>
      </c>
      <c r="F123" s="6">
        <v>-0.4</v>
      </c>
      <c r="H123" s="13">
        <v>19</v>
      </c>
      <c r="I123" s="6">
        <v>-0.1</v>
      </c>
      <c r="K123" s="13">
        <v>19</v>
      </c>
      <c r="L123" s="6">
        <v>-0.1</v>
      </c>
      <c r="N123" s="18"/>
      <c r="O123" s="18"/>
    </row>
    <row r="124" spans="2:15" ht="15" thickBot="1" x14ac:dyDescent="0.4">
      <c r="B124" s="7">
        <v>1.20999999999998</v>
      </c>
      <c r="C124" s="6">
        <v>-0.8</v>
      </c>
      <c r="E124" s="7">
        <v>1.20999999999998</v>
      </c>
      <c r="F124" s="6">
        <v>-0.8</v>
      </c>
      <c r="H124" s="13">
        <v>20</v>
      </c>
      <c r="I124" s="6">
        <v>-0.1</v>
      </c>
      <c r="K124" s="13">
        <v>20</v>
      </c>
      <c r="L124" s="6">
        <v>-0.1</v>
      </c>
      <c r="N124" s="18"/>
      <c r="O124" s="18"/>
    </row>
    <row r="125" spans="2:15" x14ac:dyDescent="0.35">
      <c r="B125" s="5">
        <v>1.21999999999998</v>
      </c>
      <c r="C125" s="6">
        <v>-0.8</v>
      </c>
      <c r="E125" s="5">
        <v>1.21999999999998</v>
      </c>
      <c r="F125" s="6">
        <v>-0.8</v>
      </c>
      <c r="H125" s="13">
        <v>21</v>
      </c>
      <c r="I125" s="6">
        <v>-0.1</v>
      </c>
      <c r="K125" s="13">
        <v>21</v>
      </c>
      <c r="L125" s="6">
        <v>-0.1</v>
      </c>
      <c r="N125" s="18"/>
      <c r="O125" s="18"/>
    </row>
    <row r="126" spans="2:15" x14ac:dyDescent="0.35">
      <c r="B126" s="5">
        <v>1.22999999999997</v>
      </c>
      <c r="C126" s="6">
        <v>-0.8</v>
      </c>
      <c r="E126" s="5">
        <v>1.22999999999997</v>
      </c>
      <c r="F126" s="6">
        <v>-0.8</v>
      </c>
      <c r="H126" s="13">
        <v>22</v>
      </c>
      <c r="I126" s="6">
        <v>-0.1</v>
      </c>
      <c r="K126" s="13">
        <v>22</v>
      </c>
      <c r="L126" s="6">
        <v>-0.1</v>
      </c>
      <c r="N126" s="18"/>
      <c r="O126" s="18"/>
    </row>
    <row r="127" spans="2:15" ht="15" thickBot="1" x14ac:dyDescent="0.4">
      <c r="B127" s="7">
        <v>1.23999999999997</v>
      </c>
      <c r="C127" s="6">
        <v>-0.8</v>
      </c>
      <c r="E127" s="7">
        <v>1.23999999999997</v>
      </c>
      <c r="F127" s="6">
        <v>-0.8</v>
      </c>
      <c r="H127" s="13">
        <v>23</v>
      </c>
      <c r="I127" s="6">
        <v>-0.1</v>
      </c>
      <c r="K127" s="13">
        <v>23</v>
      </c>
      <c r="L127" s="6">
        <v>-0.1</v>
      </c>
      <c r="N127" s="18"/>
      <c r="O127" s="18"/>
    </row>
    <row r="128" spans="2:15" x14ac:dyDescent="0.35">
      <c r="B128" s="5">
        <v>1.24999999999997</v>
      </c>
      <c r="C128" s="6">
        <v>-0.8</v>
      </c>
      <c r="E128" s="5">
        <v>1.24999999999997</v>
      </c>
      <c r="F128" s="6">
        <v>-0.8</v>
      </c>
      <c r="H128" s="13">
        <v>24</v>
      </c>
      <c r="I128" s="6">
        <v>-0.1</v>
      </c>
      <c r="K128" s="13">
        <v>24</v>
      </c>
      <c r="L128" s="6">
        <v>-0.1</v>
      </c>
      <c r="N128" s="18"/>
      <c r="O128" s="18"/>
    </row>
    <row r="129" spans="2:15" x14ac:dyDescent="0.35">
      <c r="B129" s="5">
        <v>1.25999999999997</v>
      </c>
      <c r="C129" s="6">
        <v>-1</v>
      </c>
      <c r="E129" s="5">
        <v>1.25999999999997</v>
      </c>
      <c r="F129" s="6">
        <v>-0.8</v>
      </c>
      <c r="H129" s="13">
        <v>25</v>
      </c>
      <c r="I129" s="6">
        <v>-0.1</v>
      </c>
      <c r="K129" s="13">
        <v>25</v>
      </c>
      <c r="L129" s="6">
        <v>-0.1</v>
      </c>
      <c r="N129" s="18"/>
      <c r="O129" s="18"/>
    </row>
    <row r="130" spans="2:15" ht="15" thickBot="1" x14ac:dyDescent="0.4">
      <c r="B130" s="7">
        <v>1.26999999999997</v>
      </c>
      <c r="C130" s="6">
        <v>-1</v>
      </c>
      <c r="E130" s="7">
        <v>1.26999999999997</v>
      </c>
      <c r="F130" s="6">
        <v>-0.8</v>
      </c>
      <c r="H130" s="13">
        <v>26</v>
      </c>
      <c r="I130" s="6">
        <v>-0.1</v>
      </c>
      <c r="K130" s="13">
        <v>26</v>
      </c>
      <c r="L130" s="6">
        <v>-0.1</v>
      </c>
      <c r="N130" s="18"/>
      <c r="O130" s="18"/>
    </row>
    <row r="131" spans="2:15" x14ac:dyDescent="0.35">
      <c r="B131" s="5">
        <v>1.2799999999999701</v>
      </c>
      <c r="C131" s="6">
        <v>-1</v>
      </c>
      <c r="E131" s="5">
        <v>1.2799999999999701</v>
      </c>
      <c r="F131" s="6">
        <v>-0.8</v>
      </c>
      <c r="H131" s="13">
        <v>27</v>
      </c>
      <c r="I131" s="6">
        <v>-0.1</v>
      </c>
      <c r="K131" s="13">
        <v>27</v>
      </c>
      <c r="L131" s="6">
        <v>-0.1</v>
      </c>
      <c r="N131" s="18"/>
      <c r="O131" s="18"/>
    </row>
    <row r="132" spans="2:15" x14ac:dyDescent="0.35">
      <c r="B132" s="5">
        <v>1.2899999999999701</v>
      </c>
      <c r="C132" s="6">
        <v>-1</v>
      </c>
      <c r="E132" s="5">
        <v>1.2899999999999701</v>
      </c>
      <c r="F132" s="6">
        <v>-0.8</v>
      </c>
      <c r="H132" s="13">
        <v>28</v>
      </c>
      <c r="I132" s="6">
        <v>-0.1</v>
      </c>
      <c r="K132" s="13">
        <v>28</v>
      </c>
      <c r="L132" s="6">
        <v>-0.1</v>
      </c>
      <c r="N132" s="18"/>
      <c r="O132" s="18"/>
    </row>
    <row r="133" spans="2:15" ht="15" thickBot="1" x14ac:dyDescent="0.4">
      <c r="B133" s="7">
        <v>1.2999999999999701</v>
      </c>
      <c r="C133" s="6">
        <v>-1</v>
      </c>
      <c r="E133" s="7">
        <v>1.2999999999999701</v>
      </c>
      <c r="F133" s="6">
        <v>-0.8</v>
      </c>
      <c r="H133" s="13">
        <v>29</v>
      </c>
      <c r="I133" s="6">
        <v>-0.1</v>
      </c>
      <c r="K133" s="13">
        <v>29</v>
      </c>
      <c r="L133" s="6">
        <v>-0.1</v>
      </c>
      <c r="N133" s="18"/>
      <c r="O133" s="18"/>
    </row>
    <row r="134" spans="2:15" x14ac:dyDescent="0.35">
      <c r="B134" s="5">
        <v>1.3099999999999701</v>
      </c>
      <c r="C134" s="6">
        <v>-1</v>
      </c>
      <c r="E134" s="5">
        <v>1.3099999999999701</v>
      </c>
      <c r="F134" s="15">
        <v>-1</v>
      </c>
      <c r="H134" s="13">
        <v>30</v>
      </c>
      <c r="I134" s="6">
        <v>-0.4</v>
      </c>
      <c r="K134" s="13">
        <v>30</v>
      </c>
      <c r="L134" s="6">
        <v>-0.4</v>
      </c>
      <c r="N134" s="18"/>
      <c r="O134" s="18"/>
    </row>
    <row r="135" spans="2:15" x14ac:dyDescent="0.35">
      <c r="B135" s="5">
        <v>1.3199999999999701</v>
      </c>
      <c r="C135" s="6">
        <v>-1</v>
      </c>
      <c r="E135" s="5">
        <v>1.3199999999999701</v>
      </c>
      <c r="F135" s="15">
        <v>-1</v>
      </c>
      <c r="H135" s="13">
        <v>31</v>
      </c>
      <c r="I135" s="6">
        <v>-0.4</v>
      </c>
      <c r="K135" s="13">
        <v>31</v>
      </c>
      <c r="L135" s="6">
        <v>-0.4</v>
      </c>
      <c r="N135" s="18"/>
      <c r="O135" s="18"/>
    </row>
    <row r="136" spans="2:15" ht="15" thickBot="1" x14ac:dyDescent="0.4">
      <c r="B136" s="7">
        <v>1.3299999999999601</v>
      </c>
      <c r="C136" s="15">
        <v>-1</v>
      </c>
      <c r="E136" s="7">
        <v>1.3299999999999601</v>
      </c>
      <c r="F136" s="15">
        <v>-1</v>
      </c>
      <c r="H136" s="13">
        <v>32</v>
      </c>
      <c r="I136" s="6">
        <v>-0.4</v>
      </c>
      <c r="K136" s="13">
        <v>32</v>
      </c>
      <c r="L136" s="6">
        <v>-0.4</v>
      </c>
      <c r="N136" s="18"/>
      <c r="O136" s="18"/>
    </row>
    <row r="137" spans="2:15" x14ac:dyDescent="0.35">
      <c r="B137" s="5">
        <v>1.3399999999999599</v>
      </c>
      <c r="C137" s="15">
        <v>-1</v>
      </c>
      <c r="E137" s="5">
        <v>1.3399999999999599</v>
      </c>
      <c r="F137" s="15">
        <v>-1</v>
      </c>
      <c r="H137" s="13">
        <v>33</v>
      </c>
      <c r="I137" s="6">
        <v>-0.4</v>
      </c>
      <c r="K137" s="13">
        <v>33</v>
      </c>
      <c r="L137" s="6">
        <v>-0.4</v>
      </c>
      <c r="N137" s="18"/>
      <c r="O137" s="18"/>
    </row>
    <row r="138" spans="2:15" x14ac:dyDescent="0.35">
      <c r="B138" s="5">
        <v>1.3499999999999599</v>
      </c>
      <c r="C138" s="15">
        <v>-1</v>
      </c>
      <c r="E138" s="5">
        <v>1.3499999999999599</v>
      </c>
      <c r="F138" s="15">
        <v>-1</v>
      </c>
      <c r="H138" s="13">
        <v>34</v>
      </c>
      <c r="I138" s="6">
        <v>-0.4</v>
      </c>
      <c r="K138" s="13">
        <v>34</v>
      </c>
      <c r="L138" s="6">
        <v>-0.4</v>
      </c>
      <c r="N138" s="18"/>
      <c r="O138" s="18"/>
    </row>
    <row r="139" spans="2:15" ht="15" thickBot="1" x14ac:dyDescent="0.4">
      <c r="B139" s="7">
        <v>1.3599999999999599</v>
      </c>
      <c r="C139" s="15">
        <v>-1</v>
      </c>
      <c r="E139" s="7">
        <v>1.3599999999999599</v>
      </c>
      <c r="F139" s="15">
        <v>-1</v>
      </c>
      <c r="H139" s="13">
        <v>35</v>
      </c>
      <c r="I139" s="6">
        <v>-0.4</v>
      </c>
      <c r="K139" s="13">
        <v>35</v>
      </c>
      <c r="L139" s="6">
        <v>-0.4</v>
      </c>
      <c r="N139" s="18"/>
      <c r="O139" s="18"/>
    </row>
    <row r="140" spans="2:15" x14ac:dyDescent="0.35">
      <c r="B140" s="5">
        <v>1.3699999999999599</v>
      </c>
      <c r="C140" s="15">
        <v>-1</v>
      </c>
      <c r="E140" s="5">
        <v>1.3699999999999599</v>
      </c>
      <c r="F140" s="15">
        <v>-1</v>
      </c>
      <c r="H140" s="13">
        <v>36</v>
      </c>
      <c r="I140" s="6">
        <v>-0.4</v>
      </c>
      <c r="K140" s="13">
        <v>36</v>
      </c>
      <c r="L140" s="6">
        <v>-0.4</v>
      </c>
      <c r="N140" s="18"/>
      <c r="O140" s="18"/>
    </row>
    <row r="141" spans="2:15" x14ac:dyDescent="0.35">
      <c r="B141" s="5">
        <v>1.3799999999999599</v>
      </c>
      <c r="C141" s="15">
        <v>-1</v>
      </c>
      <c r="E141" s="5">
        <v>1.3799999999999599</v>
      </c>
      <c r="F141" s="15">
        <v>-1</v>
      </c>
      <c r="H141" s="13">
        <v>37</v>
      </c>
      <c r="I141" s="6">
        <v>-0.4</v>
      </c>
      <c r="K141" s="13">
        <v>37</v>
      </c>
      <c r="L141" s="6">
        <v>-0.4</v>
      </c>
      <c r="N141" s="18"/>
      <c r="O141" s="18"/>
    </row>
    <row r="142" spans="2:15" ht="15" thickBot="1" x14ac:dyDescent="0.4">
      <c r="B142" s="7">
        <v>1.3899999999999599</v>
      </c>
      <c r="C142" s="15">
        <v>-1</v>
      </c>
      <c r="E142" s="7">
        <v>1.3899999999999599</v>
      </c>
      <c r="F142" s="15">
        <v>-1</v>
      </c>
      <c r="H142" s="13">
        <v>38</v>
      </c>
      <c r="I142" s="6">
        <v>-0.4</v>
      </c>
      <c r="K142" s="13">
        <v>38</v>
      </c>
      <c r="L142" s="6">
        <v>-0.4</v>
      </c>
      <c r="N142" s="18"/>
      <c r="O142" s="18"/>
    </row>
    <row r="143" spans="2:15" x14ac:dyDescent="0.35">
      <c r="B143" s="5">
        <v>1.3999999999999599</v>
      </c>
      <c r="C143" s="15">
        <v>-1</v>
      </c>
      <c r="E143" s="5">
        <v>1.3999999999999599</v>
      </c>
      <c r="F143" s="15">
        <v>-1</v>
      </c>
      <c r="H143" s="13">
        <v>39</v>
      </c>
      <c r="I143" s="6">
        <v>-0.4</v>
      </c>
      <c r="K143" s="13">
        <v>39</v>
      </c>
      <c r="L143" s="6">
        <v>-0.4</v>
      </c>
      <c r="N143" s="18"/>
      <c r="O143" s="18"/>
    </row>
    <row r="144" spans="2:15" x14ac:dyDescent="0.35">
      <c r="B144" s="5">
        <v>1.40999999999996</v>
      </c>
      <c r="C144" s="15">
        <v>-1</v>
      </c>
      <c r="E144" s="5">
        <v>1.40999999999996</v>
      </c>
      <c r="F144" s="15">
        <v>-1</v>
      </c>
      <c r="H144" s="13">
        <v>40</v>
      </c>
      <c r="I144" s="6">
        <v>-0.4</v>
      </c>
      <c r="K144" s="13">
        <v>40</v>
      </c>
      <c r="L144" s="6">
        <v>-0.4</v>
      </c>
      <c r="N144" s="18"/>
      <c r="O144" s="18"/>
    </row>
    <row r="145" spans="2:15" ht="15" thickBot="1" x14ac:dyDescent="0.4">
      <c r="B145" s="7">
        <v>1.41999999999996</v>
      </c>
      <c r="C145" s="15">
        <v>-1</v>
      </c>
      <c r="E145" s="7">
        <v>1.41999999999996</v>
      </c>
      <c r="F145" s="15">
        <v>-1</v>
      </c>
      <c r="H145" s="13">
        <v>41</v>
      </c>
      <c r="I145" s="6">
        <v>-0.4</v>
      </c>
      <c r="K145" s="13">
        <v>41</v>
      </c>
      <c r="L145" s="6">
        <v>-0.4</v>
      </c>
      <c r="N145" s="18"/>
      <c r="O145" s="18"/>
    </row>
    <row r="146" spans="2:15" x14ac:dyDescent="0.35">
      <c r="B146" s="5">
        <v>1.42999999999995</v>
      </c>
      <c r="C146" s="15">
        <v>-1</v>
      </c>
      <c r="E146" s="5">
        <v>1.42999999999995</v>
      </c>
      <c r="F146" s="15">
        <v>-1</v>
      </c>
      <c r="H146" s="13">
        <v>42</v>
      </c>
      <c r="I146" s="6">
        <v>-0.4</v>
      </c>
      <c r="K146" s="13">
        <v>42</v>
      </c>
      <c r="L146" s="6">
        <v>-0.4</v>
      </c>
      <c r="N146" s="18"/>
      <c r="O146" s="18"/>
    </row>
    <row r="147" spans="2:15" x14ac:dyDescent="0.35">
      <c r="B147" s="5">
        <v>1.43999999999995</v>
      </c>
      <c r="C147" s="15">
        <v>-1</v>
      </c>
      <c r="E147" s="5">
        <v>1.43999999999995</v>
      </c>
      <c r="F147" s="15">
        <v>-1</v>
      </c>
      <c r="H147" s="13">
        <v>43</v>
      </c>
      <c r="I147" s="6">
        <v>-0.4</v>
      </c>
      <c r="K147" s="13">
        <v>43</v>
      </c>
      <c r="L147" s="6">
        <v>-0.4</v>
      </c>
      <c r="N147" s="18"/>
      <c r="O147" s="18"/>
    </row>
    <row r="148" spans="2:15" ht="15" thickBot="1" x14ac:dyDescent="0.4">
      <c r="B148" s="7">
        <v>1.44999999999995</v>
      </c>
      <c r="C148" s="15">
        <v>-1</v>
      </c>
      <c r="E148" s="7">
        <v>1.44999999999995</v>
      </c>
      <c r="F148" s="15">
        <v>-1</v>
      </c>
      <c r="H148" s="13">
        <v>44</v>
      </c>
      <c r="I148" s="6">
        <v>-0.4</v>
      </c>
      <c r="K148" s="13">
        <v>44</v>
      </c>
      <c r="L148" s="6">
        <v>-0.4</v>
      </c>
      <c r="N148" s="18"/>
      <c r="O148" s="18"/>
    </row>
    <row r="149" spans="2:15" x14ac:dyDescent="0.35">
      <c r="B149" s="5">
        <v>1.45999999999995</v>
      </c>
      <c r="C149" s="15">
        <v>-1</v>
      </c>
      <c r="E149" s="5">
        <v>1.45999999999995</v>
      </c>
      <c r="F149" s="15">
        <v>-1</v>
      </c>
      <c r="H149" s="13">
        <v>45</v>
      </c>
      <c r="I149" s="6">
        <v>-0.4</v>
      </c>
      <c r="K149" s="13">
        <v>45</v>
      </c>
      <c r="L149" s="6">
        <v>-0.4</v>
      </c>
      <c r="N149" s="18"/>
      <c r="O149" s="18"/>
    </row>
    <row r="150" spans="2:15" x14ac:dyDescent="0.35">
      <c r="B150" s="5">
        <v>1.46999999999995</v>
      </c>
      <c r="C150" s="15">
        <v>-1</v>
      </c>
      <c r="E150" s="5">
        <v>1.46999999999995</v>
      </c>
      <c r="F150" s="15">
        <v>-1</v>
      </c>
      <c r="H150" s="13">
        <v>46</v>
      </c>
      <c r="I150" s="6">
        <v>-0.4</v>
      </c>
      <c r="K150" s="13">
        <v>46</v>
      </c>
      <c r="L150" s="6">
        <v>-0.4</v>
      </c>
      <c r="N150" s="18"/>
      <c r="O150" s="18"/>
    </row>
    <row r="151" spans="2:15" ht="15" thickBot="1" x14ac:dyDescent="0.4">
      <c r="B151" s="7">
        <v>1.47999999999995</v>
      </c>
      <c r="C151" s="15">
        <v>-1</v>
      </c>
      <c r="E151" s="7">
        <v>1.47999999999995</v>
      </c>
      <c r="F151" s="15">
        <v>-1</v>
      </c>
      <c r="H151" s="13">
        <v>47</v>
      </c>
      <c r="I151" s="6">
        <v>-0.4</v>
      </c>
      <c r="K151" s="13">
        <v>47</v>
      </c>
      <c r="L151" s="6">
        <v>-0.4</v>
      </c>
      <c r="N151" s="18"/>
      <c r="O151" s="18"/>
    </row>
    <row r="152" spans="2:15" x14ac:dyDescent="0.35">
      <c r="B152" s="5">
        <v>1.48999999999995</v>
      </c>
      <c r="C152" s="15">
        <v>-1</v>
      </c>
      <c r="E152" s="5">
        <v>1.48999999999995</v>
      </c>
      <c r="F152" s="15">
        <v>-1</v>
      </c>
      <c r="H152" s="13">
        <v>48</v>
      </c>
      <c r="I152" s="6">
        <v>-0.4</v>
      </c>
      <c r="K152" s="13">
        <v>48</v>
      </c>
      <c r="L152" s="6">
        <v>-0.4</v>
      </c>
      <c r="N152" s="18"/>
      <c r="O152" s="18"/>
    </row>
    <row r="153" spans="2:15" x14ac:dyDescent="0.35">
      <c r="B153" s="5">
        <v>1.49999999999995</v>
      </c>
      <c r="C153" s="15">
        <v>-1</v>
      </c>
      <c r="E153" s="5">
        <v>1.49999999999995</v>
      </c>
      <c r="F153" s="15">
        <v>-1</v>
      </c>
      <c r="H153" s="13">
        <v>49</v>
      </c>
      <c r="I153" s="6">
        <v>-0.4</v>
      </c>
      <c r="K153" s="13">
        <v>49</v>
      </c>
      <c r="L153" s="6">
        <v>-0.4</v>
      </c>
      <c r="N153" s="18"/>
      <c r="O153" s="18"/>
    </row>
    <row r="154" spans="2:15" ht="15" thickBot="1" x14ac:dyDescent="0.4">
      <c r="B154" s="7">
        <v>1.50999999999995</v>
      </c>
      <c r="C154" s="15">
        <v>-1</v>
      </c>
      <c r="E154" s="7">
        <v>1.50999999999995</v>
      </c>
      <c r="F154" s="15">
        <v>-1</v>
      </c>
      <c r="H154" s="13">
        <v>50</v>
      </c>
      <c r="I154" s="6">
        <v>-0.4</v>
      </c>
      <c r="K154" s="13">
        <v>50</v>
      </c>
      <c r="L154" s="6">
        <v>-0.4</v>
      </c>
      <c r="N154" s="18"/>
      <c r="O154" s="18"/>
    </row>
    <row r="155" spans="2:15" x14ac:dyDescent="0.35">
      <c r="B155" s="5">
        <v>1.5199999999999501</v>
      </c>
      <c r="C155" s="15">
        <v>-1</v>
      </c>
      <c r="E155" s="5">
        <v>1.5199999999999501</v>
      </c>
      <c r="F155" s="15">
        <v>-1</v>
      </c>
      <c r="H155" s="13">
        <v>51</v>
      </c>
      <c r="I155" s="6">
        <v>-0.4</v>
      </c>
      <c r="K155" s="13">
        <v>51</v>
      </c>
      <c r="L155" s="6">
        <v>-0.4</v>
      </c>
      <c r="N155" s="18"/>
      <c r="O155" s="18"/>
    </row>
    <row r="156" spans="2:15" x14ac:dyDescent="0.35">
      <c r="B156" s="5">
        <v>1.5299999999999501</v>
      </c>
      <c r="C156" s="15">
        <v>-1</v>
      </c>
      <c r="E156" s="5">
        <v>1.5299999999999501</v>
      </c>
      <c r="F156" s="15">
        <v>-1</v>
      </c>
      <c r="H156" s="13">
        <v>52</v>
      </c>
      <c r="I156" s="6">
        <v>-0.4</v>
      </c>
      <c r="K156" s="13">
        <v>52</v>
      </c>
      <c r="L156" s="6">
        <v>-0.4</v>
      </c>
      <c r="N156" s="18"/>
      <c r="O156" s="18"/>
    </row>
    <row r="157" spans="2:15" ht="15" thickBot="1" x14ac:dyDescent="0.4">
      <c r="B157" s="7">
        <v>1.5399999999999401</v>
      </c>
      <c r="C157" s="15">
        <v>-1</v>
      </c>
      <c r="E157" s="7">
        <v>1.5399999999999401</v>
      </c>
      <c r="F157" s="15">
        <v>-1</v>
      </c>
      <c r="H157" s="13">
        <v>53</v>
      </c>
      <c r="I157" s="6">
        <v>-0.4</v>
      </c>
      <c r="K157" s="13">
        <v>53</v>
      </c>
      <c r="L157" s="6">
        <v>-0.4</v>
      </c>
      <c r="N157" s="18"/>
      <c r="O157" s="18"/>
    </row>
    <row r="158" spans="2:15" x14ac:dyDescent="0.35">
      <c r="B158" s="5">
        <v>1.5499999999999401</v>
      </c>
      <c r="C158" s="15">
        <v>-1</v>
      </c>
      <c r="E158" s="5">
        <v>1.5499999999999401</v>
      </c>
      <c r="F158" s="15">
        <v>-1</v>
      </c>
      <c r="H158" s="13">
        <v>54</v>
      </c>
      <c r="I158" s="6">
        <v>-0.4</v>
      </c>
      <c r="K158" s="13">
        <v>54</v>
      </c>
      <c r="L158" s="6">
        <v>-0.4</v>
      </c>
      <c r="N158" s="18"/>
      <c r="O158" s="18"/>
    </row>
    <row r="159" spans="2:15" x14ac:dyDescent="0.35">
      <c r="B159" s="5">
        <v>1.5599999999999401</v>
      </c>
      <c r="C159" s="15">
        <v>-1</v>
      </c>
      <c r="E159" s="5">
        <v>1.5599999999999401</v>
      </c>
      <c r="F159" s="15">
        <v>-1</v>
      </c>
      <c r="H159" s="13">
        <v>55</v>
      </c>
      <c r="I159" s="6">
        <v>-0.4</v>
      </c>
      <c r="K159" s="13">
        <v>55</v>
      </c>
      <c r="L159" s="6">
        <v>-0.4</v>
      </c>
      <c r="N159" s="18"/>
      <c r="O159" s="18"/>
    </row>
    <row r="160" spans="2:15" ht="15" thickBot="1" x14ac:dyDescent="0.4">
      <c r="B160" s="7">
        <v>1.5699999999999401</v>
      </c>
      <c r="C160" s="15">
        <v>-1</v>
      </c>
      <c r="E160" s="7">
        <v>1.5699999999999401</v>
      </c>
      <c r="F160" s="15">
        <v>-1</v>
      </c>
      <c r="H160" s="13">
        <v>56</v>
      </c>
      <c r="I160" s="6">
        <v>-0.4</v>
      </c>
      <c r="K160" s="13">
        <v>56</v>
      </c>
      <c r="L160" s="6">
        <v>-0.4</v>
      </c>
      <c r="N160" s="18"/>
      <c r="O160" s="18"/>
    </row>
    <row r="161" spans="2:15" x14ac:dyDescent="0.35">
      <c r="B161" s="5">
        <v>1.5799999999999399</v>
      </c>
      <c r="C161" s="15">
        <v>-1</v>
      </c>
      <c r="E161" s="5">
        <v>1.5799999999999399</v>
      </c>
      <c r="F161" s="15">
        <v>-1</v>
      </c>
      <c r="H161" s="13">
        <v>57</v>
      </c>
      <c r="I161" s="6">
        <v>-0.4</v>
      </c>
      <c r="K161" s="13">
        <v>57</v>
      </c>
      <c r="L161" s="6">
        <v>-0.4</v>
      </c>
      <c r="N161" s="18"/>
      <c r="O161" s="18"/>
    </row>
    <row r="162" spans="2:15" x14ac:dyDescent="0.35">
      <c r="B162" s="5">
        <v>1.5899999999999399</v>
      </c>
      <c r="C162" s="15">
        <v>-1</v>
      </c>
      <c r="E162" s="5">
        <v>1.5899999999999399</v>
      </c>
      <c r="F162" s="15">
        <v>-1</v>
      </c>
      <c r="H162" s="13">
        <v>58</v>
      </c>
      <c r="I162" s="6">
        <v>-0.4</v>
      </c>
      <c r="K162" s="13">
        <v>58</v>
      </c>
      <c r="L162" s="6">
        <v>-0.4</v>
      </c>
      <c r="N162" s="18"/>
      <c r="O162" s="18"/>
    </row>
    <row r="163" spans="2:15" ht="15" thickBot="1" x14ac:dyDescent="0.4">
      <c r="B163" s="7">
        <v>1.5999999999999399</v>
      </c>
      <c r="C163" s="15">
        <v>-1</v>
      </c>
      <c r="E163" s="7">
        <v>1.5999999999999399</v>
      </c>
      <c r="F163" s="15">
        <v>-1</v>
      </c>
      <c r="H163" s="13">
        <v>59</v>
      </c>
      <c r="I163" s="6">
        <v>-0.4</v>
      </c>
      <c r="K163" s="13">
        <v>59</v>
      </c>
      <c r="L163" s="6">
        <v>-0.4</v>
      </c>
      <c r="N163" s="18"/>
      <c r="O163" s="18"/>
    </row>
    <row r="164" spans="2:15" x14ac:dyDescent="0.35">
      <c r="B164" s="5">
        <v>1.6099999999999399</v>
      </c>
      <c r="C164" s="15">
        <v>-1</v>
      </c>
      <c r="E164" s="5">
        <v>1.6099999999999399</v>
      </c>
      <c r="F164" s="15">
        <v>-1</v>
      </c>
      <c r="H164" s="13">
        <v>60</v>
      </c>
      <c r="I164" s="6">
        <v>-1</v>
      </c>
      <c r="K164" s="13">
        <v>60</v>
      </c>
      <c r="L164" s="6">
        <v>-1</v>
      </c>
      <c r="N164" s="18"/>
      <c r="O164" s="18"/>
    </row>
    <row r="165" spans="2:15" x14ac:dyDescent="0.35">
      <c r="B165" s="5">
        <v>1.6199999999999399</v>
      </c>
      <c r="C165" s="15">
        <v>-1</v>
      </c>
      <c r="E165" s="5">
        <v>1.6199999999999399</v>
      </c>
      <c r="F165" s="15">
        <v>-1</v>
      </c>
      <c r="H165" s="13">
        <v>61</v>
      </c>
      <c r="I165" s="6">
        <v>-1</v>
      </c>
      <c r="K165" s="13">
        <v>61</v>
      </c>
      <c r="L165" s="6">
        <v>-1</v>
      </c>
      <c r="N165" s="18"/>
      <c r="O165" s="18"/>
    </row>
    <row r="166" spans="2:15" ht="15" thickBot="1" x14ac:dyDescent="0.4">
      <c r="B166" s="7">
        <v>1.6299999999999399</v>
      </c>
      <c r="C166" s="15">
        <v>-1</v>
      </c>
      <c r="E166" s="7">
        <v>1.6299999999999399</v>
      </c>
      <c r="F166" s="15">
        <v>-1</v>
      </c>
      <c r="H166" s="13">
        <v>62</v>
      </c>
      <c r="I166" s="6">
        <v>-1</v>
      </c>
      <c r="K166" s="13">
        <v>62</v>
      </c>
      <c r="L166" s="6">
        <v>-1</v>
      </c>
      <c r="N166" s="18"/>
      <c r="O166" s="18"/>
    </row>
    <row r="167" spans="2:15" x14ac:dyDescent="0.35">
      <c r="B167" s="5">
        <v>1.63999999999993</v>
      </c>
      <c r="C167" s="15">
        <v>-1</v>
      </c>
      <c r="E167" s="5">
        <v>1.63999999999993</v>
      </c>
      <c r="F167" s="15">
        <v>-1</v>
      </c>
      <c r="H167" s="13">
        <v>63</v>
      </c>
      <c r="I167" s="6">
        <v>-1</v>
      </c>
      <c r="K167" s="13">
        <v>63</v>
      </c>
      <c r="L167" s="6">
        <v>-1</v>
      </c>
      <c r="N167" s="18"/>
      <c r="O167" s="18"/>
    </row>
    <row r="168" spans="2:15" x14ac:dyDescent="0.35">
      <c r="B168" s="5">
        <v>1.64999999999993</v>
      </c>
      <c r="C168" s="15">
        <v>-1</v>
      </c>
      <c r="E168" s="5">
        <v>1.64999999999993</v>
      </c>
      <c r="F168" s="15">
        <v>-1</v>
      </c>
      <c r="H168" s="13">
        <v>64</v>
      </c>
      <c r="I168" s="6">
        <v>-1</v>
      </c>
      <c r="K168" s="13">
        <v>64</v>
      </c>
      <c r="L168" s="6">
        <v>-1</v>
      </c>
      <c r="N168" s="18"/>
      <c r="O168" s="18"/>
    </row>
    <row r="169" spans="2:15" ht="15" thickBot="1" x14ac:dyDescent="0.4">
      <c r="B169" s="7">
        <v>1.65999999999993</v>
      </c>
      <c r="C169" s="15">
        <v>-1</v>
      </c>
      <c r="E169" s="7">
        <v>1.65999999999993</v>
      </c>
      <c r="F169" s="15">
        <v>-1</v>
      </c>
      <c r="H169" s="13">
        <v>65</v>
      </c>
      <c r="I169" s="6">
        <v>-1</v>
      </c>
      <c r="K169" s="13">
        <v>65</v>
      </c>
      <c r="L169" s="6">
        <v>-1</v>
      </c>
      <c r="N169" s="18"/>
      <c r="O169" s="18"/>
    </row>
    <row r="170" spans="2:15" x14ac:dyDescent="0.35">
      <c r="B170" s="5">
        <v>1.66999999999993</v>
      </c>
      <c r="C170" s="15">
        <v>-1</v>
      </c>
      <c r="E170" s="5">
        <v>1.66999999999993</v>
      </c>
      <c r="F170" s="15">
        <v>-1</v>
      </c>
      <c r="H170" s="13">
        <v>66</v>
      </c>
      <c r="I170" s="6">
        <v>-1</v>
      </c>
      <c r="K170" s="13">
        <v>66</v>
      </c>
      <c r="L170" s="6">
        <v>-1</v>
      </c>
      <c r="N170" s="18"/>
      <c r="O170" s="18"/>
    </row>
    <row r="171" spans="2:15" x14ac:dyDescent="0.35">
      <c r="B171" s="5">
        <v>1.67999999999993</v>
      </c>
      <c r="C171" s="15">
        <v>-1</v>
      </c>
      <c r="E171" s="5">
        <v>1.67999999999993</v>
      </c>
      <c r="F171" s="15">
        <v>-1</v>
      </c>
      <c r="H171" s="13">
        <v>67</v>
      </c>
      <c r="I171" s="6">
        <v>-1</v>
      </c>
      <c r="K171" s="13">
        <v>67</v>
      </c>
      <c r="L171" s="6">
        <v>-1</v>
      </c>
      <c r="N171" s="18"/>
      <c r="O171" s="18"/>
    </row>
    <row r="172" spans="2:15" ht="15" thickBot="1" x14ac:dyDescent="0.4">
      <c r="B172" s="7">
        <v>1.68999999999993</v>
      </c>
      <c r="C172" s="15">
        <v>-1</v>
      </c>
      <c r="E172" s="7">
        <v>1.68999999999993</v>
      </c>
      <c r="F172" s="15">
        <v>-1</v>
      </c>
      <c r="H172" s="13">
        <v>68</v>
      </c>
      <c r="I172" s="6">
        <v>-1</v>
      </c>
      <c r="K172" s="13">
        <v>68</v>
      </c>
      <c r="L172" s="6">
        <v>-1</v>
      </c>
      <c r="N172" s="18"/>
      <c r="O172" s="18"/>
    </row>
    <row r="173" spans="2:15" x14ac:dyDescent="0.35">
      <c r="B173" s="5">
        <v>1.69999999999993</v>
      </c>
      <c r="C173" s="15">
        <v>-1</v>
      </c>
      <c r="E173" s="5">
        <v>1.69999999999993</v>
      </c>
      <c r="F173" s="15">
        <v>-1</v>
      </c>
      <c r="H173" s="13">
        <v>69</v>
      </c>
      <c r="I173" s="6">
        <v>-1</v>
      </c>
      <c r="K173" s="13">
        <v>69</v>
      </c>
      <c r="L173" s="6">
        <v>-1</v>
      </c>
      <c r="N173" s="18"/>
      <c r="O173" s="18"/>
    </row>
    <row r="174" spans="2:15" x14ac:dyDescent="0.35">
      <c r="B174" s="5">
        <v>1.70999999999993</v>
      </c>
      <c r="C174" s="15">
        <v>-1</v>
      </c>
      <c r="E174" s="5">
        <v>1.70999999999993</v>
      </c>
      <c r="F174" s="15">
        <v>-1</v>
      </c>
      <c r="H174" s="13">
        <v>70</v>
      </c>
      <c r="I174" s="6">
        <v>-1</v>
      </c>
      <c r="K174" s="13">
        <v>70</v>
      </c>
      <c r="L174" s="6">
        <v>-1</v>
      </c>
      <c r="N174" s="18"/>
      <c r="O174" s="18"/>
    </row>
    <row r="175" spans="2:15" ht="15" thickBot="1" x14ac:dyDescent="0.4">
      <c r="B175" s="7">
        <v>1.71999999999993</v>
      </c>
      <c r="C175" s="15">
        <v>-1</v>
      </c>
      <c r="E175" s="7">
        <v>1.71999999999993</v>
      </c>
      <c r="F175" s="15">
        <v>-1</v>
      </c>
      <c r="H175" s="13">
        <v>71</v>
      </c>
      <c r="I175" s="6">
        <v>-1</v>
      </c>
      <c r="K175" s="13">
        <v>71</v>
      </c>
      <c r="L175" s="6">
        <v>-1</v>
      </c>
      <c r="N175" s="18"/>
      <c r="O175" s="18"/>
    </row>
    <row r="176" spans="2:15" x14ac:dyDescent="0.35">
      <c r="B176" s="5">
        <v>1.72999999999993</v>
      </c>
      <c r="C176" s="15">
        <v>-1</v>
      </c>
      <c r="E176" s="5">
        <v>1.72999999999993</v>
      </c>
      <c r="F176" s="15">
        <v>-1</v>
      </c>
      <c r="H176" s="13">
        <v>72</v>
      </c>
      <c r="I176" s="6">
        <v>-1</v>
      </c>
      <c r="K176" s="13">
        <v>72</v>
      </c>
      <c r="L176" s="6">
        <v>-1</v>
      </c>
      <c r="N176" s="18"/>
      <c r="O176" s="18"/>
    </row>
    <row r="177" spans="2:15" x14ac:dyDescent="0.35">
      <c r="B177" s="5">
        <v>1.7399999999999201</v>
      </c>
      <c r="C177" s="15">
        <v>-1</v>
      </c>
      <c r="E177" s="5">
        <v>1.7399999999999201</v>
      </c>
      <c r="F177" s="15">
        <v>-1</v>
      </c>
      <c r="H177" s="13">
        <v>73</v>
      </c>
      <c r="I177" s="6">
        <v>-1</v>
      </c>
      <c r="K177" s="13">
        <v>73</v>
      </c>
      <c r="L177" s="6">
        <v>-1</v>
      </c>
      <c r="N177" s="18"/>
      <c r="O177" s="18"/>
    </row>
    <row r="178" spans="2:15" ht="15" thickBot="1" x14ac:dyDescent="0.4">
      <c r="B178" s="7">
        <v>1.7499999999999201</v>
      </c>
      <c r="C178" s="15">
        <v>-1</v>
      </c>
      <c r="E178" s="7">
        <v>1.7499999999999201</v>
      </c>
      <c r="F178" s="15">
        <v>-1</v>
      </c>
      <c r="H178" s="13">
        <v>74</v>
      </c>
      <c r="I178" s="6">
        <v>-1</v>
      </c>
      <c r="K178" s="13">
        <v>74</v>
      </c>
      <c r="L178" s="6">
        <v>-1</v>
      </c>
      <c r="N178" s="18"/>
      <c r="O178" s="18"/>
    </row>
    <row r="179" spans="2:15" x14ac:dyDescent="0.35">
      <c r="B179" s="5">
        <v>1.7599999999999201</v>
      </c>
      <c r="C179" s="15">
        <v>-1</v>
      </c>
      <c r="E179" s="5">
        <v>1.7599999999999201</v>
      </c>
      <c r="F179" s="15">
        <v>-1</v>
      </c>
      <c r="H179" s="13">
        <v>75</v>
      </c>
      <c r="I179" s="6">
        <v>-1</v>
      </c>
      <c r="K179" s="13">
        <v>75</v>
      </c>
      <c r="L179" s="6">
        <v>-1</v>
      </c>
      <c r="N179" s="18"/>
      <c r="O179" s="18"/>
    </row>
    <row r="180" spans="2:15" x14ac:dyDescent="0.35">
      <c r="B180" s="5">
        <v>1.7699999999999201</v>
      </c>
      <c r="C180" s="15">
        <v>-1</v>
      </c>
      <c r="E180" s="5">
        <v>1.7699999999999201</v>
      </c>
      <c r="F180" s="15">
        <v>-1</v>
      </c>
      <c r="H180" s="13">
        <v>76</v>
      </c>
      <c r="I180" s="6">
        <v>-1</v>
      </c>
      <c r="K180" s="13">
        <v>76</v>
      </c>
      <c r="L180" s="6">
        <v>-1</v>
      </c>
      <c r="N180" s="18"/>
      <c r="O180" s="18"/>
    </row>
    <row r="181" spans="2:15" ht="15" thickBot="1" x14ac:dyDescent="0.4">
      <c r="B181" s="7">
        <v>1.7799999999999201</v>
      </c>
      <c r="C181" s="15">
        <v>-1</v>
      </c>
      <c r="E181" s="7">
        <v>1.7799999999999201</v>
      </c>
      <c r="F181" s="15">
        <v>-1</v>
      </c>
      <c r="H181" s="13">
        <v>77</v>
      </c>
      <c r="I181" s="6">
        <v>-1</v>
      </c>
      <c r="K181" s="13">
        <v>77</v>
      </c>
      <c r="L181" s="6">
        <v>-1</v>
      </c>
      <c r="N181" s="18"/>
      <c r="O181" s="18"/>
    </row>
    <row r="182" spans="2:15" x14ac:dyDescent="0.35">
      <c r="B182" s="5">
        <v>1.7899999999999201</v>
      </c>
      <c r="C182" s="15">
        <v>-1</v>
      </c>
      <c r="E182" s="5">
        <v>1.7899999999999201</v>
      </c>
      <c r="F182" s="15">
        <v>-1</v>
      </c>
      <c r="H182" s="13">
        <v>78</v>
      </c>
      <c r="I182" s="6">
        <v>-1</v>
      </c>
      <c r="K182" s="13">
        <v>78</v>
      </c>
      <c r="L182" s="6">
        <v>-1</v>
      </c>
      <c r="N182" s="18"/>
      <c r="O182" s="18"/>
    </row>
    <row r="183" spans="2:15" x14ac:dyDescent="0.35">
      <c r="B183" s="5">
        <v>1.7999999999999201</v>
      </c>
      <c r="C183" s="15">
        <v>-1</v>
      </c>
      <c r="E183" s="5">
        <v>1.7999999999999201</v>
      </c>
      <c r="F183" s="15">
        <v>-1</v>
      </c>
      <c r="H183" s="13">
        <v>79</v>
      </c>
      <c r="I183" s="6">
        <v>-1</v>
      </c>
      <c r="K183" s="13">
        <v>79</v>
      </c>
      <c r="L183" s="6">
        <v>-1</v>
      </c>
      <c r="N183" s="18"/>
      <c r="O183" s="18"/>
    </row>
    <row r="184" spans="2:15" ht="15" thickBot="1" x14ac:dyDescent="0.4">
      <c r="B184" s="7">
        <v>1.8099999999999199</v>
      </c>
      <c r="C184" s="15">
        <v>-1</v>
      </c>
      <c r="E184" s="7">
        <v>1.8099999999999199</v>
      </c>
      <c r="F184" s="15">
        <v>-1</v>
      </c>
      <c r="H184" s="13">
        <v>80</v>
      </c>
      <c r="I184" s="6">
        <v>-1</v>
      </c>
      <c r="K184" s="13">
        <v>80</v>
      </c>
      <c r="L184" s="6">
        <v>-1</v>
      </c>
      <c r="N184" s="18"/>
      <c r="O184" s="18"/>
    </row>
    <row r="185" spans="2:15" x14ac:dyDescent="0.35">
      <c r="B185" s="5">
        <v>1.8199999999999199</v>
      </c>
      <c r="C185" s="15">
        <v>-1</v>
      </c>
      <c r="E185" s="5">
        <v>1.8199999999999199</v>
      </c>
      <c r="F185" s="15">
        <v>-1</v>
      </c>
      <c r="H185" s="13">
        <v>81</v>
      </c>
      <c r="I185" s="6">
        <v>-1</v>
      </c>
      <c r="K185" s="13">
        <v>81</v>
      </c>
      <c r="L185" s="6">
        <v>-1</v>
      </c>
      <c r="N185" s="18"/>
      <c r="O185" s="18"/>
    </row>
    <row r="186" spans="2:15" x14ac:dyDescent="0.35">
      <c r="B186" s="5">
        <v>1.8299999999999199</v>
      </c>
      <c r="C186" s="15">
        <v>-1</v>
      </c>
      <c r="E186" s="5">
        <v>1.8299999999999199</v>
      </c>
      <c r="F186" s="15">
        <v>-1</v>
      </c>
      <c r="H186" s="13">
        <v>82</v>
      </c>
      <c r="I186" s="6">
        <v>-1</v>
      </c>
      <c r="K186" s="13">
        <v>82</v>
      </c>
      <c r="L186" s="6">
        <v>-1</v>
      </c>
      <c r="N186" s="18"/>
      <c r="O186" s="18"/>
    </row>
    <row r="187" spans="2:15" ht="15" thickBot="1" x14ac:dyDescent="0.4">
      <c r="B187" s="7">
        <v>1.8399999999999199</v>
      </c>
      <c r="C187" s="15">
        <v>-1</v>
      </c>
      <c r="E187" s="7">
        <v>1.8399999999999199</v>
      </c>
      <c r="F187" s="15">
        <v>-1</v>
      </c>
      <c r="H187" s="13">
        <v>83</v>
      </c>
      <c r="I187" s="6">
        <v>-1</v>
      </c>
      <c r="K187" s="13">
        <v>83</v>
      </c>
      <c r="L187" s="6">
        <v>-1</v>
      </c>
      <c r="N187" s="18"/>
      <c r="O187" s="18"/>
    </row>
    <row r="188" spans="2:15" x14ac:dyDescent="0.35">
      <c r="B188" s="5">
        <v>1.8499999999999099</v>
      </c>
      <c r="C188" s="15">
        <v>-1</v>
      </c>
      <c r="E188" s="5">
        <v>1.8499999999999099</v>
      </c>
      <c r="F188" s="15">
        <v>-1</v>
      </c>
      <c r="H188" s="13">
        <v>84</v>
      </c>
      <c r="I188" s="6">
        <v>-1</v>
      </c>
      <c r="K188" s="13">
        <v>84</v>
      </c>
      <c r="L188" s="6">
        <v>-1</v>
      </c>
      <c r="N188" s="18"/>
      <c r="O188" s="18"/>
    </row>
    <row r="189" spans="2:15" x14ac:dyDescent="0.35">
      <c r="B189" s="5">
        <v>1.8599999999999099</v>
      </c>
      <c r="C189" s="15">
        <v>-1</v>
      </c>
      <c r="E189" s="5">
        <v>1.8599999999999099</v>
      </c>
      <c r="F189" s="15">
        <v>-1</v>
      </c>
      <c r="H189" s="13">
        <v>85</v>
      </c>
      <c r="I189" s="6">
        <v>-1</v>
      </c>
      <c r="K189" s="13">
        <v>85</v>
      </c>
      <c r="L189" s="6">
        <v>-1</v>
      </c>
      <c r="N189" s="18"/>
      <c r="O189" s="18"/>
    </row>
    <row r="190" spans="2:15" ht="15" thickBot="1" x14ac:dyDescent="0.4">
      <c r="B190" s="7">
        <v>1.86999999999991</v>
      </c>
      <c r="C190" s="15">
        <v>-1</v>
      </c>
      <c r="E190" s="7">
        <v>1.86999999999991</v>
      </c>
      <c r="F190" s="15">
        <v>-1</v>
      </c>
      <c r="H190" s="13">
        <v>86</v>
      </c>
      <c r="I190" s="6">
        <v>-1</v>
      </c>
      <c r="K190" s="13">
        <v>86</v>
      </c>
      <c r="L190" s="6">
        <v>-1</v>
      </c>
      <c r="N190" s="18"/>
      <c r="O190" s="18"/>
    </row>
    <row r="191" spans="2:15" x14ac:dyDescent="0.35">
      <c r="B191" s="5">
        <v>1.87999999999991</v>
      </c>
      <c r="C191" s="15">
        <v>-1</v>
      </c>
      <c r="E191" s="5">
        <v>1.87999999999991</v>
      </c>
      <c r="F191" s="15">
        <v>-1</v>
      </c>
      <c r="H191" s="13">
        <v>87</v>
      </c>
      <c r="I191" s="6">
        <v>-1</v>
      </c>
      <c r="K191" s="13">
        <v>87</v>
      </c>
      <c r="L191" s="6">
        <v>-1</v>
      </c>
      <c r="N191" s="18"/>
      <c r="O191" s="18"/>
    </row>
    <row r="192" spans="2:15" x14ac:dyDescent="0.35">
      <c r="B192" s="5">
        <v>1.88999999999991</v>
      </c>
      <c r="C192" s="15">
        <v>-1</v>
      </c>
      <c r="E192" s="5">
        <v>1.88999999999991</v>
      </c>
      <c r="F192" s="15">
        <v>-1</v>
      </c>
      <c r="H192" s="13">
        <v>88</v>
      </c>
      <c r="I192" s="6">
        <v>-1</v>
      </c>
      <c r="K192" s="13">
        <v>88</v>
      </c>
      <c r="L192" s="6">
        <v>-1</v>
      </c>
      <c r="N192" s="18"/>
      <c r="O192" s="18"/>
    </row>
    <row r="193" spans="2:15" ht="15" thickBot="1" x14ac:dyDescent="0.4">
      <c r="B193" s="7">
        <v>1.89999999999991</v>
      </c>
      <c r="C193" s="15">
        <v>-1</v>
      </c>
      <c r="E193" s="7">
        <v>1.89999999999991</v>
      </c>
      <c r="F193" s="15">
        <v>-1</v>
      </c>
      <c r="H193" s="13">
        <v>89</v>
      </c>
      <c r="I193" s="6">
        <v>-1</v>
      </c>
      <c r="K193" s="13">
        <v>89</v>
      </c>
      <c r="L193" s="6">
        <v>-1</v>
      </c>
      <c r="N193" s="18"/>
      <c r="O193" s="18"/>
    </row>
    <row r="194" spans="2:15" x14ac:dyDescent="0.35">
      <c r="B194" s="5">
        <v>1.90999999999991</v>
      </c>
      <c r="C194" s="15">
        <v>-1</v>
      </c>
      <c r="E194" s="5">
        <v>1.90999999999991</v>
      </c>
      <c r="F194" s="15">
        <v>-1</v>
      </c>
      <c r="H194" s="13">
        <v>90</v>
      </c>
      <c r="I194" s="6">
        <v>-1</v>
      </c>
      <c r="K194" s="13">
        <v>90</v>
      </c>
      <c r="L194" s="6">
        <v>-1</v>
      </c>
      <c r="N194" s="18"/>
      <c r="O194" s="18"/>
    </row>
    <row r="195" spans="2:15" x14ac:dyDescent="0.35">
      <c r="B195" s="5">
        <v>1.91999999999991</v>
      </c>
      <c r="C195" s="15">
        <v>-1</v>
      </c>
      <c r="E195" s="5">
        <v>1.91999999999991</v>
      </c>
      <c r="F195" s="15">
        <v>-1</v>
      </c>
      <c r="H195" s="13">
        <v>91</v>
      </c>
      <c r="I195" s="6">
        <v>-1</v>
      </c>
      <c r="K195" s="13">
        <v>91</v>
      </c>
      <c r="L195" s="6">
        <v>-1</v>
      </c>
      <c r="N195" s="18"/>
      <c r="O195" s="18"/>
    </row>
    <row r="196" spans="2:15" ht="15" thickBot="1" x14ac:dyDescent="0.4">
      <c r="B196" s="7">
        <v>1.92999999999991</v>
      </c>
      <c r="C196" s="15">
        <v>-1</v>
      </c>
      <c r="E196" s="7">
        <v>1.92999999999991</v>
      </c>
      <c r="F196" s="15">
        <v>-1</v>
      </c>
      <c r="H196" s="13">
        <v>92</v>
      </c>
      <c r="I196" s="6">
        <v>-1</v>
      </c>
      <c r="K196" s="13">
        <v>92</v>
      </c>
      <c r="L196" s="6">
        <v>-1</v>
      </c>
      <c r="N196" s="18"/>
      <c r="O196" s="18"/>
    </row>
    <row r="197" spans="2:15" x14ac:dyDescent="0.35">
      <c r="B197" s="5">
        <v>1.9399999999999</v>
      </c>
      <c r="C197" s="15">
        <v>-1</v>
      </c>
      <c r="E197" s="5">
        <v>1.9399999999999</v>
      </c>
      <c r="F197" s="15">
        <v>-1</v>
      </c>
      <c r="H197" s="13">
        <v>93</v>
      </c>
      <c r="I197" s="6">
        <v>-1</v>
      </c>
      <c r="K197" s="13">
        <v>93</v>
      </c>
      <c r="L197" s="6">
        <v>-1</v>
      </c>
      <c r="N197" s="18"/>
      <c r="O197" s="18"/>
    </row>
    <row r="198" spans="2:15" x14ac:dyDescent="0.35">
      <c r="B198" s="5">
        <v>1.9499999999999</v>
      </c>
      <c r="C198" s="15">
        <v>-1</v>
      </c>
      <c r="E198" s="5">
        <v>1.9499999999999</v>
      </c>
      <c r="F198" s="15">
        <v>-1</v>
      </c>
      <c r="H198" s="13">
        <v>94</v>
      </c>
      <c r="I198" s="6">
        <v>-1</v>
      </c>
      <c r="K198" s="13">
        <v>94</v>
      </c>
      <c r="L198" s="6">
        <v>-1</v>
      </c>
      <c r="N198" s="18"/>
      <c r="O198" s="18"/>
    </row>
    <row r="199" spans="2:15" ht="15" thickBot="1" x14ac:dyDescent="0.4">
      <c r="B199" s="7">
        <v>1.9599999999999</v>
      </c>
      <c r="C199" s="15">
        <v>-1</v>
      </c>
      <c r="E199" s="7">
        <v>1.9599999999999</v>
      </c>
      <c r="F199" s="15">
        <v>-1</v>
      </c>
      <c r="H199" s="13">
        <v>95</v>
      </c>
      <c r="I199" s="6">
        <v>-1</v>
      </c>
      <c r="K199" s="13">
        <v>95</v>
      </c>
      <c r="L199" s="6">
        <v>-1</v>
      </c>
      <c r="N199" s="18"/>
      <c r="O199" s="18"/>
    </row>
    <row r="200" spans="2:15" x14ac:dyDescent="0.35">
      <c r="B200" s="5">
        <v>1.9699999999999001</v>
      </c>
      <c r="C200" s="15">
        <v>-1</v>
      </c>
      <c r="E200" s="5">
        <v>1.9699999999999001</v>
      </c>
      <c r="F200" s="15">
        <v>-1</v>
      </c>
      <c r="H200" s="13">
        <v>96</v>
      </c>
      <c r="I200" s="6">
        <v>-1</v>
      </c>
      <c r="K200" s="13">
        <v>96</v>
      </c>
      <c r="L200" s="6">
        <v>-1</v>
      </c>
      <c r="N200" s="18"/>
      <c r="O200" s="18"/>
    </row>
    <row r="201" spans="2:15" x14ac:dyDescent="0.35">
      <c r="B201" s="5">
        <v>1.9799999999999001</v>
      </c>
      <c r="C201" s="15">
        <v>-1</v>
      </c>
      <c r="E201" s="5">
        <v>1.9799999999999001</v>
      </c>
      <c r="F201" s="15">
        <v>-1</v>
      </c>
      <c r="H201" s="13">
        <v>97</v>
      </c>
      <c r="I201" s="6">
        <v>-1</v>
      </c>
      <c r="K201" s="13">
        <v>97</v>
      </c>
      <c r="L201" s="6">
        <v>-1</v>
      </c>
      <c r="N201" s="18"/>
      <c r="O201" s="18"/>
    </row>
    <row r="202" spans="2:15" ht="15" thickBot="1" x14ac:dyDescent="0.4">
      <c r="B202" s="7">
        <v>1.9899999999999001</v>
      </c>
      <c r="C202" s="15">
        <v>-1</v>
      </c>
      <c r="E202" s="7">
        <v>1.9899999999999001</v>
      </c>
      <c r="F202" s="15">
        <v>-1</v>
      </c>
      <c r="H202" s="13">
        <v>98</v>
      </c>
      <c r="I202" s="6">
        <v>-1</v>
      </c>
      <c r="K202" s="13">
        <v>98</v>
      </c>
      <c r="L202" s="6">
        <v>-1</v>
      </c>
      <c r="N202" s="18"/>
      <c r="O202" s="18"/>
    </row>
    <row r="203" spans="2:15" x14ac:dyDescent="0.35">
      <c r="B203" s="5">
        <v>1.9999999999999001</v>
      </c>
      <c r="C203" s="15">
        <v>-1</v>
      </c>
      <c r="E203" s="5">
        <v>1.9999999999999001</v>
      </c>
      <c r="F203" s="15">
        <v>-1</v>
      </c>
      <c r="H203" s="13">
        <v>99</v>
      </c>
      <c r="I203" s="6">
        <v>-1</v>
      </c>
      <c r="K203" s="13">
        <v>99</v>
      </c>
      <c r="L203" s="6">
        <v>-1</v>
      </c>
      <c r="N203" s="18"/>
      <c r="O203" s="18"/>
    </row>
    <row r="204" spans="2:15" ht="15" thickBot="1" x14ac:dyDescent="0.4">
      <c r="H204" s="14">
        <v>100</v>
      </c>
      <c r="I204" s="6">
        <v>-1</v>
      </c>
      <c r="K204" s="14">
        <v>100</v>
      </c>
      <c r="L204" s="6">
        <v>-1</v>
      </c>
      <c r="N204" s="18"/>
      <c r="O204" s="18"/>
    </row>
  </sheetData>
  <sheetProtection algorithmName="SHA-512" hashValue="DRQgCIeqS9ufwzASGHPGutltxpt539w3/qxwnyUcWkKWFgIsvUTzP7HCv5HcICpIHKnBVwHcnSEJyoD34L+wuQ==" saltValue="mIv93bo+DBoaQCsjIYZQYQ==" spinCount="100000" sheet="1" objects="1" scenarios="1" selectLockedCells="1" selectUnlockedCells="1"/>
  <mergeCells count="9">
    <mergeCell ref="W1:X1"/>
    <mergeCell ref="Z1:AA1"/>
    <mergeCell ref="B1:C1"/>
    <mergeCell ref="E1:F1"/>
    <mergeCell ref="H1:I1"/>
    <mergeCell ref="K1:L1"/>
    <mergeCell ref="Q1:R1"/>
    <mergeCell ref="T1:U1"/>
    <mergeCell ref="N1:O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8CB082A131245A1E8C5E3C5AA0FCF" ma:contentTypeVersion="0" ma:contentTypeDescription="Create a new document." ma:contentTypeScope="" ma:versionID="65a33710b43d9dbbd9533dff64f2810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59440-A634-4B0D-BC71-E05638F4A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D5218C1-C456-412A-8D27-6D71E1CF51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Call Off KPI's</vt:lpstr>
      <vt:lpstr>Look Up Tables</vt:lpstr>
      <vt:lpstr>Instructions!Print_Area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Moore</dc:creator>
  <cp:lastModifiedBy>Kerrie Moore</cp:lastModifiedBy>
  <cp:lastPrinted>2016-04-07T06:18:54Z</cp:lastPrinted>
  <dcterms:created xsi:type="dcterms:W3CDTF">2013-12-15T15:18:29Z</dcterms:created>
  <dcterms:modified xsi:type="dcterms:W3CDTF">2016-09-16T14:04:16Z</dcterms:modified>
</cp:coreProperties>
</file>