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Global\europe\Leeds\Jobs\260000\268492-82\0 Arup\Contract Dev and Comp (Temp)\2-Contract Comp\Commercial\DS\Model Documents\"/>
    </mc:Choice>
  </mc:AlternateContent>
  <xr:revisionPtr revIDLastSave="0" documentId="13_ncr:1_{FD855662-D483-495A-A4A6-5BF2EA129961}" xr6:coauthVersionLast="44" xr6:coauthVersionMax="44" xr10:uidLastSave="{00000000-0000-0000-0000-000000000000}"/>
  <bookViews>
    <workbookView xWindow="-28920" yWindow="-120" windowWidth="29040" windowHeight="15840" tabRatio="753" xr2:uid="{00000000-000D-0000-FFFF-FFFF00000000}"/>
  </bookViews>
  <sheets>
    <sheet name="Version" sheetId="10" r:id="rId1"/>
    <sheet name="Stage" sheetId="13" state="hidden" r:id="rId2"/>
    <sheet name="Guidance" sheetId="19" r:id="rId3"/>
    <sheet name="1.Max Rates" sheetId="12" r:id="rId4"/>
    <sheet name="2.UK employed Rate Build Up" sheetId="3" r:id="rId5"/>
    <sheet name="3.Non-UK employed Rate Build Up" sheetId="18" r:id="rId6"/>
    <sheet name="4.UK Offices OH" sheetId="7" r:id="rId7"/>
    <sheet name="5.Non-UK Offices OH" sheetId="8" r:id="rId8"/>
    <sheet name="6.Pricing Matrix" sheetId="20" r:id="rId9"/>
    <sheet name="7. Key People" sheetId="22" r:id="rId10"/>
    <sheet name="8.Staff Deployment" sheetId="23" r:id="rId11"/>
  </sheets>
  <externalReferences>
    <externalReference r:id="rId12"/>
    <externalReference r:id="rId13"/>
    <externalReference r:id="rId14"/>
    <externalReference r:id="rId15"/>
  </externalReferences>
  <definedNames>
    <definedName name="_3800" localSheetId="2">+#REF!+#REF!+#REF!+#REF!+#REF!+#REF!+#REF!+#REF!+#REF!+#REF!+#REF!+#REF!+#REF!+#REF!+#REF!+#REF!+#REF!+#REF!+#REF!+#REF!+#REF!+#REF!+#REF!+#REF!+#REF!+#REF!+#REF!+#REF!</definedName>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4" hidden="1">#REF!</definedName>
    <definedName name="_Fill" localSheetId="5" hidden="1">#REF!</definedName>
    <definedName name="_Fill" localSheetId="7" hidden="1">#REF!</definedName>
    <definedName name="_Fill" hidden="1">#REF!</definedName>
    <definedName name="Altrole">'1.Max Rates'!$B$9:$C$39</definedName>
    <definedName name="Comp2">[1]Ref!$C$11</definedName>
    <definedName name="Comp3">[1]Ref!$C$12</definedName>
    <definedName name="Doc_Stage">Stage!$C$2</definedName>
    <definedName name="EV__LASTREFTIME__" hidden="1">"(GMT)15/05/2013 13:55:47"</definedName>
    <definedName name="HElocal">'4.UK Offices OH'!$D$27:$M$27</definedName>
    <definedName name="Indiasalary">'[2]India Salary'!$C$5:$X$283</definedName>
    <definedName name="Letter">[1]Ref!$C$9:$D$12</definedName>
    <definedName name="Local">'4.UK Offices OH'!$D$10:$M$10</definedName>
    <definedName name="location">'[2]Location Report'!$C$7:$L$2533</definedName>
    <definedName name="NSC_SCOS_MRATE">'3.Non-UK employed Rate Build Up'!#REF!</definedName>
    <definedName name="officemap">'[2]Office Map'!$C$3:$D$24</definedName>
    <definedName name="Offshore">'5.Non-UK Offices OH'!$D$10:$M$10</definedName>
    <definedName name="Period">[1]Ref!$C$6</definedName>
    <definedName name="Period2">[1]Ref!$C$7</definedName>
    <definedName name="Period2name">[1]Ref!$C$19</definedName>
    <definedName name="Periodname">[1]Ref!$C$18</definedName>
    <definedName name="_xlnm.Print_Area" localSheetId="3">'1.Max Rates'!$A$1:$P$39</definedName>
    <definedName name="_xlnm.Print_Area" localSheetId="4">'2.UK employed Rate Build Up'!$A$1:$T$77</definedName>
    <definedName name="_xlnm.Print_Area" localSheetId="5">'3.Non-UK employed Rate Build Up'!$A$1:$T$77</definedName>
    <definedName name="_xlnm.Print_Area" localSheetId="6">'4.UK Offices OH'!$A$1:$M$65</definedName>
    <definedName name="_xlnm.Print_Area" localSheetId="2">Guidance!$A$1:$D$87</definedName>
    <definedName name="_xlnm.Print_Titles" localSheetId="3">'1.Max Rates'!$A:$C,'1.Max Rates'!$1:$4</definedName>
    <definedName name="_xlnm.Print_Titles" localSheetId="4">'2.UK employed Rate Build Up'!$1:$12</definedName>
    <definedName name="_xlnm.Print_Titles" localSheetId="5">'3.Non-UK employed Rate Build Up'!$1:$12</definedName>
    <definedName name="_xlnm.Print_Titles" localSheetId="6">'4.UK Offices OH'!$1:$7</definedName>
    <definedName name="_xlnm.Print_Titles" localSheetId="7">'5.Non-UK Offices OH'!$1:$7</definedName>
    <definedName name="_xlnm.Print_Titles" localSheetId="8">'6.Pricing Matrix'!$A:$D,'6.Pricing Matrix'!$1:$4</definedName>
    <definedName name="_xlnm.Print_Titles" localSheetId="9">'7. Key People'!$2:$8</definedName>
    <definedName name="_xlnm.Print_Titles" localSheetId="0">Version!$1:$9</definedName>
    <definedName name="rate">'[2]Comparison Summary'!$X$6</definedName>
    <definedName name="rates">'[2]Internal Rate Table '!$D$14:$AJ$1505</definedName>
    <definedName name="ratesbook">'[2]Rates Book - UK All'!$A$5:$N$3056</definedName>
    <definedName name="ratesbyname">'[2]Internal Rate Table '!$E$14:$AQ$12505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le">'1.Max Rates'!$B$9:$B$39</definedName>
    <definedName name="Salary">[2]Salary!$D$3:$BH$3495</definedName>
    <definedName name="staff">'[2]Comparison Summary'!$B$5:$P$350</definedName>
    <definedName name="Title">Version!$B$5</definedName>
    <definedName name="Unitname">[1]Ref!$C$3</definedName>
    <definedName name="usrUnit">[3]Ref!$A$2</definedName>
    <definedName name="usrUnitDesc">[3]Ref!$A$3</definedName>
    <definedName name="usrWholeYear">[3]Ref!$A$6</definedName>
    <definedName name="version_name">[4]Tables!$A$1:$A$2</definedName>
    <definedName name="Year">[1]Ref!$C$8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 i="12" l="1"/>
  <c r="B6" i="23" l="1"/>
  <c r="B7" i="23"/>
  <c r="B8" i="23"/>
  <c r="B9" i="23"/>
  <c r="B10" i="23"/>
  <c r="B11" i="23"/>
  <c r="B12" i="23"/>
  <c r="B13" i="23"/>
  <c r="B14" i="23"/>
  <c r="B15" i="23"/>
  <c r="B16" i="23"/>
  <c r="B17" i="23"/>
  <c r="B18" i="23"/>
  <c r="B19" i="23"/>
  <c r="B20" i="23"/>
  <c r="B21" i="23"/>
  <c r="B22" i="23"/>
  <c r="C6" i="23"/>
  <c r="C7" i="23"/>
  <c r="C8" i="23"/>
  <c r="C9" i="23"/>
  <c r="C10" i="23"/>
  <c r="C11" i="23"/>
  <c r="C12" i="23"/>
  <c r="C13" i="23"/>
  <c r="C14" i="23"/>
  <c r="C15" i="23"/>
  <c r="C16" i="23"/>
  <c r="C17" i="23"/>
  <c r="C18" i="23"/>
  <c r="C19" i="23"/>
  <c r="C20" i="23"/>
  <c r="C21" i="23"/>
  <c r="C22" i="23"/>
  <c r="A1" i="23"/>
  <c r="V17" i="20" l="1"/>
  <c r="V10" i="20"/>
  <c r="M17" i="20"/>
  <c r="P17" i="20"/>
  <c r="Y17" i="20"/>
  <c r="Y10" i="20"/>
  <c r="P10" i="20"/>
  <c r="M10" i="20"/>
  <c r="J10" i="20"/>
  <c r="J17" i="20"/>
  <c r="E36" i="3" l="1"/>
  <c r="Y11" i="20" l="1"/>
  <c r="Y9" i="20"/>
  <c r="F53" i="8" l="1"/>
  <c r="R36" i="18"/>
  <c r="Q36" i="18"/>
  <c r="P36" i="18"/>
  <c r="S27" i="18"/>
  <c r="S29" i="18" s="1"/>
  <c r="R27" i="18"/>
  <c r="R29" i="18" s="1"/>
  <c r="Q27" i="18"/>
  <c r="Q29" i="18" s="1"/>
  <c r="P27" i="18"/>
  <c r="P29" i="18" s="1"/>
  <c r="S10" i="18"/>
  <c r="R10" i="18"/>
  <c r="Q10" i="18"/>
  <c r="P10" i="18"/>
  <c r="O10" i="18"/>
  <c r="N10" i="18"/>
  <c r="M10" i="18"/>
  <c r="S36" i="3"/>
  <c r="R36" i="3"/>
  <c r="Q36" i="3"/>
  <c r="S27" i="3"/>
  <c r="S29" i="3" s="1"/>
  <c r="R27" i="3"/>
  <c r="R29" i="3" s="1"/>
  <c r="R37" i="3" s="1"/>
  <c r="Q27" i="3"/>
  <c r="Q29" i="3" s="1"/>
  <c r="S10" i="3"/>
  <c r="R10" i="3"/>
  <c r="Q10" i="3"/>
  <c r="L13" i="22"/>
  <c r="J13" i="22"/>
  <c r="I13" i="22"/>
  <c r="H13" i="22"/>
  <c r="G13" i="22"/>
  <c r="F13" i="22"/>
  <c r="E13" i="22"/>
  <c r="D13" i="22"/>
  <c r="C13" i="22"/>
  <c r="B13" i="22"/>
  <c r="P37" i="18" l="1"/>
  <c r="Q37" i="18"/>
  <c r="R37" i="18"/>
  <c r="P74" i="18"/>
  <c r="P76" i="18" s="1"/>
  <c r="P21" i="12" s="1"/>
  <c r="P69" i="18"/>
  <c r="P71" i="18" s="1"/>
  <c r="N21" i="12" s="1"/>
  <c r="P64" i="18"/>
  <c r="P66" i="18" s="1"/>
  <c r="L21" i="12" s="1"/>
  <c r="P59" i="18"/>
  <c r="P53" i="18"/>
  <c r="P45" i="18"/>
  <c r="Q53" i="18"/>
  <c r="Q45" i="18"/>
  <c r="Q64" i="18"/>
  <c r="Q66" i="18" s="1"/>
  <c r="L22" i="12" s="1"/>
  <c r="Q74" i="18"/>
  <c r="Q76" i="18" s="1"/>
  <c r="P22" i="12" s="1"/>
  <c r="Q69" i="18"/>
  <c r="Q71" i="18" s="1"/>
  <c r="N22" i="12" s="1"/>
  <c r="Q59" i="18"/>
  <c r="R45" i="18"/>
  <c r="R69" i="18"/>
  <c r="R71" i="18" s="1"/>
  <c r="N23" i="12" s="1"/>
  <c r="R64" i="18"/>
  <c r="R66" i="18" s="1"/>
  <c r="L23" i="12" s="1"/>
  <c r="R53" i="3"/>
  <c r="R45" i="3"/>
  <c r="R59" i="3"/>
  <c r="R69" i="3"/>
  <c r="R71" i="3" s="1"/>
  <c r="G23" i="12" s="1"/>
  <c r="R64" i="3"/>
  <c r="R66" i="3" s="1"/>
  <c r="E23" i="12" s="1"/>
  <c r="R74" i="3"/>
  <c r="R76" i="3" s="1"/>
  <c r="I23" i="12" s="1"/>
  <c r="S37" i="3"/>
  <c r="Q37" i="3"/>
  <c r="A1" i="20"/>
  <c r="R74" i="18" l="1"/>
  <c r="R76" i="18" s="1"/>
  <c r="P23" i="12" s="1"/>
  <c r="R59" i="18"/>
  <c r="R53" i="18"/>
  <c r="S45" i="3"/>
  <c r="S53" i="3"/>
  <c r="S59" i="3"/>
  <c r="S74" i="3"/>
  <c r="S76" i="3" s="1"/>
  <c r="I24" i="12" s="1"/>
  <c r="S69" i="3"/>
  <c r="S71" i="3" s="1"/>
  <c r="G24" i="12" s="1"/>
  <c r="S64" i="3"/>
  <c r="S66" i="3" s="1"/>
  <c r="E24" i="12" s="1"/>
  <c r="Q59" i="3"/>
  <c r="Q53" i="3"/>
  <c r="Q45" i="3"/>
  <c r="Q64" i="3"/>
  <c r="Q66" i="3" s="1"/>
  <c r="E22" i="12" s="1"/>
  <c r="Q69" i="3"/>
  <c r="Q71" i="3" s="1"/>
  <c r="G22" i="12" s="1"/>
  <c r="Q74" i="3"/>
  <c r="Q76" i="3" s="1"/>
  <c r="I22" i="12" s="1"/>
  <c r="D27" i="3"/>
  <c r="D29" i="3" s="1"/>
  <c r="S36" i="18"/>
  <c r="O36" i="18"/>
  <c r="N36" i="18"/>
  <c r="M36" i="18"/>
  <c r="O27" i="18"/>
  <c r="O29" i="18" s="1"/>
  <c r="O37" i="18" s="1"/>
  <c r="N27" i="18"/>
  <c r="N29" i="18" s="1"/>
  <c r="M27" i="18"/>
  <c r="M29" i="18" s="1"/>
  <c r="T36" i="3"/>
  <c r="P36" i="3"/>
  <c r="O36" i="3"/>
  <c r="N36" i="3"/>
  <c r="M36" i="3"/>
  <c r="T27" i="3"/>
  <c r="T29" i="3" s="1"/>
  <c r="P27" i="3"/>
  <c r="P29" i="3" s="1"/>
  <c r="O27" i="3"/>
  <c r="O29" i="3" s="1"/>
  <c r="N27" i="3"/>
  <c r="N29" i="3" s="1"/>
  <c r="M27" i="3"/>
  <c r="M29" i="3" s="1"/>
  <c r="T10" i="3"/>
  <c r="P10" i="3"/>
  <c r="O10" i="3"/>
  <c r="N10" i="3"/>
  <c r="M10" i="3"/>
  <c r="M37" i="18" l="1"/>
  <c r="N37" i="3"/>
  <c r="N53" i="3" s="1"/>
  <c r="N37" i="18"/>
  <c r="M45" i="18"/>
  <c r="M74" i="18"/>
  <c r="M76" i="18" s="1"/>
  <c r="P18" i="12" s="1"/>
  <c r="M64" i="18"/>
  <c r="M66" i="18" s="1"/>
  <c r="L18" i="12" s="1"/>
  <c r="M59" i="18"/>
  <c r="N45" i="18"/>
  <c r="N74" i="18"/>
  <c r="N76" i="18" s="1"/>
  <c r="P19" i="12" s="1"/>
  <c r="N69" i="18"/>
  <c r="N71" i="18" s="1"/>
  <c r="N19" i="12" s="1"/>
  <c r="N64" i="18"/>
  <c r="N66" i="18" s="1"/>
  <c r="L19" i="12" s="1"/>
  <c r="N59" i="18"/>
  <c r="N53" i="18"/>
  <c r="O74" i="18"/>
  <c r="O76" i="18" s="1"/>
  <c r="P20" i="12" s="1"/>
  <c r="O69" i="18"/>
  <c r="O71" i="18" s="1"/>
  <c r="N20" i="12" s="1"/>
  <c r="O64" i="18"/>
  <c r="O66" i="18" s="1"/>
  <c r="L20" i="12" s="1"/>
  <c r="O59" i="18"/>
  <c r="O53" i="18"/>
  <c r="O45" i="18"/>
  <c r="P37" i="3"/>
  <c r="P59" i="3" s="1"/>
  <c r="S37" i="18"/>
  <c r="P45" i="3"/>
  <c r="P53" i="3"/>
  <c r="N59" i="3"/>
  <c r="N45" i="3"/>
  <c r="M37" i="3"/>
  <c r="T37" i="3"/>
  <c r="O37" i="3"/>
  <c r="N74" i="3"/>
  <c r="N76" i="3" s="1"/>
  <c r="I19" i="12" s="1"/>
  <c r="N69" i="3"/>
  <c r="N71" i="3" s="1"/>
  <c r="G19" i="12" s="1"/>
  <c r="N64" i="3"/>
  <c r="N66" i="3" s="1"/>
  <c r="E19" i="12" s="1"/>
  <c r="P74" i="3"/>
  <c r="P76" i="3" s="1"/>
  <c r="I21" i="12" s="1"/>
  <c r="P64" i="3"/>
  <c r="P66" i="3" s="1"/>
  <c r="E21" i="12" s="1"/>
  <c r="O74" i="3"/>
  <c r="O76" i="3" s="1"/>
  <c r="I20" i="12" s="1"/>
  <c r="O69" i="3"/>
  <c r="O71" i="3" s="1"/>
  <c r="G20" i="12" s="1"/>
  <c r="C11" i="19"/>
  <c r="M53" i="18" l="1"/>
  <c r="M69" i="18"/>
  <c r="M71" i="18" s="1"/>
  <c r="N18" i="12" s="1"/>
  <c r="O64" i="3"/>
  <c r="O66" i="3" s="1"/>
  <c r="E20" i="12" s="1"/>
  <c r="M69" i="3"/>
  <c r="M71" i="3" s="1"/>
  <c r="G18" i="12" s="1"/>
  <c r="S74" i="18"/>
  <c r="S76" i="18" s="1"/>
  <c r="P24" i="12" s="1"/>
  <c r="S69" i="18"/>
  <c r="S71" i="18" s="1"/>
  <c r="N24" i="12" s="1"/>
  <c r="S64" i="18"/>
  <c r="S66" i="18" s="1"/>
  <c r="L24" i="12" s="1"/>
  <c r="S59" i="18"/>
  <c r="S53" i="18"/>
  <c r="S45" i="18"/>
  <c r="P69" i="3"/>
  <c r="P71" i="3" s="1"/>
  <c r="G21" i="12" s="1"/>
  <c r="O45" i="3"/>
  <c r="O53" i="3"/>
  <c r="O59" i="3"/>
  <c r="M59" i="3"/>
  <c r="M53" i="3"/>
  <c r="M45" i="3"/>
  <c r="M74" i="3"/>
  <c r="M76" i="3" s="1"/>
  <c r="I18" i="12" s="1"/>
  <c r="M64" i="3"/>
  <c r="M66" i="3" s="1"/>
  <c r="E18" i="12" s="1"/>
  <c r="T45" i="3"/>
  <c r="T59" i="3"/>
  <c r="T53" i="3"/>
  <c r="D65" i="7"/>
  <c r="S60" i="18" s="1"/>
  <c r="T60" i="3" l="1"/>
  <c r="P60" i="3"/>
  <c r="S47" i="3"/>
  <c r="O47" i="3"/>
  <c r="N60" i="18"/>
  <c r="M47" i="18"/>
  <c r="M60" i="18"/>
  <c r="S60" i="3"/>
  <c r="O60" i="3"/>
  <c r="R47" i="3"/>
  <c r="N47" i="3"/>
  <c r="P47" i="3"/>
  <c r="O60" i="18"/>
  <c r="N47" i="18"/>
  <c r="R60" i="3"/>
  <c r="N60" i="3"/>
  <c r="Q47" i="3"/>
  <c r="M47" i="3"/>
  <c r="O47" i="18"/>
  <c r="Q60" i="3"/>
  <c r="M60" i="3"/>
  <c r="T47" i="3"/>
  <c r="R60" i="18"/>
  <c r="Q47" i="18"/>
  <c r="R47" i="18"/>
  <c r="Q60" i="18"/>
  <c r="P47" i="18"/>
  <c r="P60" i="18"/>
  <c r="S47" i="18"/>
  <c r="Y18" i="20"/>
  <c r="V18" i="20"/>
  <c r="P18" i="20"/>
  <c r="M18" i="20"/>
  <c r="J18" i="20"/>
  <c r="Y16" i="20"/>
  <c r="V16" i="20"/>
  <c r="P16" i="20"/>
  <c r="M16" i="20"/>
  <c r="J16" i="20"/>
  <c r="V11" i="20" l="1"/>
  <c r="P11" i="20"/>
  <c r="M11" i="20"/>
  <c r="J11" i="20"/>
  <c r="V9" i="20"/>
  <c r="P9" i="20"/>
  <c r="M9" i="20"/>
  <c r="J9" i="20"/>
  <c r="E53" i="8" l="1"/>
  <c r="F65" i="7"/>
  <c r="T36" i="18" l="1"/>
  <c r="L36" i="18"/>
  <c r="K36" i="18"/>
  <c r="J36" i="18"/>
  <c r="I36" i="18"/>
  <c r="H36" i="18"/>
  <c r="G36" i="18"/>
  <c r="F36" i="18"/>
  <c r="E36" i="18"/>
  <c r="D36" i="18"/>
  <c r="T27" i="18"/>
  <c r="T29" i="18" s="1"/>
  <c r="L27" i="18"/>
  <c r="L29" i="18" s="1"/>
  <c r="K27" i="18"/>
  <c r="K29" i="18" s="1"/>
  <c r="J27" i="18"/>
  <c r="J29" i="18" s="1"/>
  <c r="I27" i="18"/>
  <c r="I29" i="18" s="1"/>
  <c r="H27" i="18"/>
  <c r="H29" i="18" s="1"/>
  <c r="G27" i="18"/>
  <c r="G29" i="18" s="1"/>
  <c r="F27" i="18"/>
  <c r="F29" i="18" s="1"/>
  <c r="E27" i="18"/>
  <c r="E29" i="18" s="1"/>
  <c r="D27" i="18"/>
  <c r="D29" i="18" s="1"/>
  <c r="T10" i="18"/>
  <c r="L10" i="18"/>
  <c r="K10" i="18"/>
  <c r="J10" i="18"/>
  <c r="I10" i="18"/>
  <c r="H10" i="18"/>
  <c r="G10" i="18"/>
  <c r="F10" i="18"/>
  <c r="E10" i="18"/>
  <c r="D10" i="18"/>
  <c r="A1" i="18"/>
  <c r="H37" i="18" l="1"/>
  <c r="L37" i="18"/>
  <c r="E37" i="18"/>
  <c r="I37" i="18"/>
  <c r="T37" i="18"/>
  <c r="F37" i="18"/>
  <c r="J37" i="18"/>
  <c r="D37" i="18"/>
  <c r="G37" i="18"/>
  <c r="K37" i="18"/>
  <c r="E60" i="18" l="1"/>
  <c r="E47" i="18"/>
  <c r="I47" i="18"/>
  <c r="I60" i="18"/>
  <c r="F60" i="18"/>
  <c r="F47" i="18"/>
  <c r="L47" i="18"/>
  <c r="L60" i="18"/>
  <c r="D60" i="18"/>
  <c r="D47" i="18"/>
  <c r="J60" i="18"/>
  <c r="J47" i="18"/>
  <c r="K60" i="18"/>
  <c r="K47" i="18"/>
  <c r="G47" i="18"/>
  <c r="G60" i="18"/>
  <c r="T60" i="18"/>
  <c r="T47" i="18"/>
  <c r="H60" i="18"/>
  <c r="H47" i="18"/>
  <c r="D74" i="18"/>
  <c r="D76" i="18" s="1"/>
  <c r="P9" i="12" s="1"/>
  <c r="D69" i="18"/>
  <c r="D71" i="18" s="1"/>
  <c r="N9" i="12" s="1"/>
  <c r="D59" i="18"/>
  <c r="D53" i="18"/>
  <c r="D64" i="18"/>
  <c r="D66" i="18" s="1"/>
  <c r="L9" i="12" s="1"/>
  <c r="D45" i="18"/>
  <c r="I53" i="18"/>
  <c r="I45" i="18"/>
  <c r="I64" i="18"/>
  <c r="I66" i="18" s="1"/>
  <c r="L14" i="12" s="1"/>
  <c r="I74" i="18"/>
  <c r="I76" i="18" s="1"/>
  <c r="P14" i="12" s="1"/>
  <c r="I69" i="18"/>
  <c r="I71" i="18" s="1"/>
  <c r="N14" i="12" s="1"/>
  <c r="I59" i="18"/>
  <c r="J53" i="18"/>
  <c r="J45" i="18"/>
  <c r="J74" i="18"/>
  <c r="J76" i="18" s="1"/>
  <c r="P15" i="12" s="1"/>
  <c r="J69" i="18"/>
  <c r="J71" i="18" s="1"/>
  <c r="N15" i="12" s="1"/>
  <c r="J64" i="18"/>
  <c r="J66" i="18" s="1"/>
  <c r="L15" i="12" s="1"/>
  <c r="J59" i="18"/>
  <c r="E59" i="18"/>
  <c r="E74" i="18"/>
  <c r="E76" i="18" s="1"/>
  <c r="P10" i="12" s="1"/>
  <c r="E69" i="18"/>
  <c r="E71" i="18" s="1"/>
  <c r="N10" i="12" s="1"/>
  <c r="E64" i="18"/>
  <c r="E66" i="18" s="1"/>
  <c r="L10" i="12" s="1"/>
  <c r="E53" i="18"/>
  <c r="K74" i="18"/>
  <c r="K76" i="18" s="1"/>
  <c r="P16" i="12" s="1"/>
  <c r="K69" i="18"/>
  <c r="K71" i="18" s="1"/>
  <c r="N16" i="12" s="1"/>
  <c r="K64" i="18"/>
  <c r="K66" i="18" s="1"/>
  <c r="L16" i="12" s="1"/>
  <c r="K59" i="18"/>
  <c r="K53" i="18"/>
  <c r="K45" i="18"/>
  <c r="F74" i="18"/>
  <c r="F76" i="18" s="1"/>
  <c r="P11" i="12" s="1"/>
  <c r="F69" i="18"/>
  <c r="F71" i="18" s="1"/>
  <c r="N11" i="12" s="1"/>
  <c r="F64" i="18"/>
  <c r="F66" i="18" s="1"/>
  <c r="L11" i="12" s="1"/>
  <c r="F59" i="18"/>
  <c r="F53" i="18"/>
  <c r="F45" i="18"/>
  <c r="L74" i="18"/>
  <c r="L76" i="18" s="1"/>
  <c r="P17" i="12" s="1"/>
  <c r="L69" i="18"/>
  <c r="L71" i="18" s="1"/>
  <c r="N17" i="12" s="1"/>
  <c r="L64" i="18"/>
  <c r="L66" i="18" s="1"/>
  <c r="L17" i="12" s="1"/>
  <c r="L59" i="18"/>
  <c r="L53" i="18"/>
  <c r="L45" i="18"/>
  <c r="G74" i="18"/>
  <c r="G76" i="18" s="1"/>
  <c r="P12" i="12" s="1"/>
  <c r="G69" i="18"/>
  <c r="G71" i="18" s="1"/>
  <c r="N12" i="12" s="1"/>
  <c r="G64" i="18"/>
  <c r="G66" i="18" s="1"/>
  <c r="L12" i="12" s="1"/>
  <c r="G59" i="18"/>
  <c r="G53" i="18"/>
  <c r="G45" i="18"/>
  <c r="T74" i="18"/>
  <c r="T76" i="18" s="1"/>
  <c r="P25" i="12" s="1"/>
  <c r="T69" i="18"/>
  <c r="T71" i="18" s="1"/>
  <c r="N25" i="12" s="1"/>
  <c r="T64" i="18"/>
  <c r="T66" i="18" s="1"/>
  <c r="L25" i="12" s="1"/>
  <c r="T59" i="18"/>
  <c r="T53" i="18"/>
  <c r="T45" i="18"/>
  <c r="H74" i="18"/>
  <c r="H76" i="18" s="1"/>
  <c r="P13" i="12" s="1"/>
  <c r="H69" i="18"/>
  <c r="H71" i="18" s="1"/>
  <c r="N13" i="12" s="1"/>
  <c r="H64" i="18"/>
  <c r="H66" i="18" s="1"/>
  <c r="L13" i="12" s="1"/>
  <c r="H59" i="18"/>
  <c r="H45" i="18"/>
  <c r="H53" i="18"/>
  <c r="E45" i="18"/>
  <c r="L36" i="3"/>
  <c r="K36" i="3"/>
  <c r="J36" i="3"/>
  <c r="I36" i="3"/>
  <c r="H36" i="3"/>
  <c r="G36" i="3"/>
  <c r="F36" i="3"/>
  <c r="D36" i="3"/>
  <c r="L27" i="3" l="1"/>
  <c r="K27" i="3"/>
  <c r="J27" i="3"/>
  <c r="I27" i="3"/>
  <c r="H27" i="3"/>
  <c r="G27" i="3"/>
  <c r="F27" i="3"/>
  <c r="E27" i="3"/>
  <c r="H61" i="18"/>
  <c r="O13" i="12" s="1"/>
  <c r="E65" i="7"/>
  <c r="P61" i="18" l="1"/>
  <c r="O21" i="12" s="1"/>
  <c r="Q61" i="18"/>
  <c r="O22" i="12" s="1"/>
  <c r="R61" i="18"/>
  <c r="O23" i="12" s="1"/>
  <c r="R61" i="3"/>
  <c r="H23" i="12" s="1"/>
  <c r="Q61" i="3"/>
  <c r="H22" i="12" s="1"/>
  <c r="S61" i="3"/>
  <c r="H24" i="12" s="1"/>
  <c r="N61" i="18"/>
  <c r="O19" i="12" s="1"/>
  <c r="P61" i="3"/>
  <c r="H21" i="12" s="1"/>
  <c r="O61" i="18"/>
  <c r="O20" i="12" s="1"/>
  <c r="N61" i="3"/>
  <c r="H19" i="12" s="1"/>
  <c r="M61" i="18"/>
  <c r="O18" i="12" s="1"/>
  <c r="O61" i="3"/>
  <c r="H20" i="12" s="1"/>
  <c r="M61" i="3"/>
  <c r="H18" i="12" s="1"/>
  <c r="T61" i="3"/>
  <c r="H25" i="12" s="1"/>
  <c r="S61" i="18"/>
  <c r="O24" i="12" s="1"/>
  <c r="I61" i="18"/>
  <c r="O14" i="12" s="1"/>
  <c r="G61" i="18"/>
  <c r="O12" i="12" s="1"/>
  <c r="D61" i="18"/>
  <c r="O9" i="12" s="1"/>
  <c r="F61" i="18"/>
  <c r="O11" i="12" s="1"/>
  <c r="J61" i="18"/>
  <c r="O15" i="12" s="1"/>
  <c r="K61" i="18"/>
  <c r="O16" i="12" s="1"/>
  <c r="T61" i="18"/>
  <c r="O25" i="12" s="1"/>
  <c r="L61" i="18"/>
  <c r="O17" i="12" s="1"/>
  <c r="A1" i="12"/>
  <c r="E61" i="18" l="1"/>
  <c r="O10" i="12" s="1"/>
  <c r="E10" i="3"/>
  <c r="F10" i="3"/>
  <c r="G10" i="3"/>
  <c r="H10" i="3"/>
  <c r="I10" i="3"/>
  <c r="J10" i="3"/>
  <c r="K10" i="3"/>
  <c r="L10" i="3"/>
  <c r="D10" i="3"/>
  <c r="A1" i="8"/>
  <c r="A1" i="7"/>
  <c r="A1" i="3"/>
  <c r="D53" i="8" l="1"/>
  <c r="M20" i="8"/>
  <c r="M22" i="8" s="1"/>
  <c r="M24" i="8" s="1"/>
  <c r="L20" i="8"/>
  <c r="L22" i="8" s="1"/>
  <c r="L24" i="8" s="1"/>
  <c r="K20" i="8"/>
  <c r="K22" i="8" s="1"/>
  <c r="K24" i="8" s="1"/>
  <c r="J20" i="8"/>
  <c r="J22" i="8" s="1"/>
  <c r="J24" i="8" s="1"/>
  <c r="I20" i="8"/>
  <c r="I22" i="8" s="1"/>
  <c r="I24" i="8" s="1"/>
  <c r="H20" i="8"/>
  <c r="H22" i="8" s="1"/>
  <c r="H24" i="8" s="1"/>
  <c r="G20" i="8"/>
  <c r="G22" i="8" s="1"/>
  <c r="G24" i="8" s="1"/>
  <c r="F20" i="8"/>
  <c r="F22" i="8" s="1"/>
  <c r="F24" i="8" s="1"/>
  <c r="E20" i="8"/>
  <c r="E22" i="8" s="1"/>
  <c r="E24" i="8" s="1"/>
  <c r="D20" i="8"/>
  <c r="D22" i="8" s="1"/>
  <c r="D24" i="8" s="1"/>
  <c r="E20" i="7"/>
  <c r="E22" i="7" s="1"/>
  <c r="E24" i="7" s="1"/>
  <c r="F20" i="7"/>
  <c r="F22" i="7" s="1"/>
  <c r="F24" i="7" s="1"/>
  <c r="G20" i="7"/>
  <c r="G22" i="7" s="1"/>
  <c r="G24" i="7" s="1"/>
  <c r="H20" i="7"/>
  <c r="H22" i="7" s="1"/>
  <c r="H24" i="7" s="1"/>
  <c r="I20" i="7"/>
  <c r="I22" i="7" s="1"/>
  <c r="I24" i="7" s="1"/>
  <c r="J20" i="7"/>
  <c r="J22" i="7" s="1"/>
  <c r="J24" i="7" s="1"/>
  <c r="K20" i="7"/>
  <c r="K22" i="7" s="1"/>
  <c r="K24" i="7" s="1"/>
  <c r="L20" i="7"/>
  <c r="L22" i="7" s="1"/>
  <c r="L24" i="7" s="1"/>
  <c r="M20" i="7"/>
  <c r="M22" i="7" s="1"/>
  <c r="M24" i="7" s="1"/>
  <c r="D20" i="7"/>
  <c r="D22" i="7" s="1"/>
  <c r="D24" i="7" s="1"/>
  <c r="E29" i="3"/>
  <c r="E37" i="3" s="1"/>
  <c r="F29" i="3"/>
  <c r="F37" i="3" s="1"/>
  <c r="G29" i="3"/>
  <c r="H29" i="3"/>
  <c r="I29" i="3"/>
  <c r="J29" i="3"/>
  <c r="K29" i="3"/>
  <c r="L29" i="3"/>
  <c r="P55" i="18" l="1"/>
  <c r="Q55" i="18"/>
  <c r="R55" i="18"/>
  <c r="R55" i="3"/>
  <c r="S55" i="3"/>
  <c r="Q55" i="3"/>
  <c r="O55" i="18"/>
  <c r="M55" i="18"/>
  <c r="M55" i="3"/>
  <c r="P55" i="3"/>
  <c r="N55" i="3"/>
  <c r="N55" i="18"/>
  <c r="O55" i="3"/>
  <c r="T55" i="3"/>
  <c r="S55" i="18"/>
  <c r="E55" i="18"/>
  <c r="D55" i="18"/>
  <c r="T55" i="18"/>
  <c r="K55" i="18"/>
  <c r="I55" i="18"/>
  <c r="H55" i="18"/>
  <c r="L55" i="18"/>
  <c r="G55" i="18"/>
  <c r="J55" i="18"/>
  <c r="F55" i="18"/>
  <c r="R54" i="3"/>
  <c r="Q54" i="18"/>
  <c r="P54" i="18"/>
  <c r="R54" i="18"/>
  <c r="S54" i="3"/>
  <c r="Q54" i="3"/>
  <c r="O54" i="18"/>
  <c r="O54" i="3"/>
  <c r="M54" i="3"/>
  <c r="P54" i="3"/>
  <c r="M54" i="18"/>
  <c r="N54" i="18"/>
  <c r="N54" i="3"/>
  <c r="S54" i="18"/>
  <c r="T54" i="3"/>
  <c r="K54" i="18"/>
  <c r="F54" i="18"/>
  <c r="J54" i="18"/>
  <c r="T54" i="18"/>
  <c r="E54" i="18"/>
  <c r="I54" i="18"/>
  <c r="D54" i="18"/>
  <c r="G54" i="18"/>
  <c r="L54" i="18"/>
  <c r="H54" i="18"/>
  <c r="F46" i="3"/>
  <c r="F54" i="3"/>
  <c r="F47" i="3"/>
  <c r="F45" i="3"/>
  <c r="F60" i="3"/>
  <c r="F55" i="3"/>
  <c r="S46" i="3"/>
  <c r="S48" i="3" s="1"/>
  <c r="D24" i="12" s="1"/>
  <c r="O46" i="3"/>
  <c r="S46" i="18"/>
  <c r="S48" i="18" s="1"/>
  <c r="K24" i="12" s="1"/>
  <c r="O46" i="18"/>
  <c r="K46" i="18"/>
  <c r="G46" i="18"/>
  <c r="G48" i="18" s="1"/>
  <c r="K12" i="12" s="1"/>
  <c r="D46" i="18"/>
  <c r="D48" i="18" s="1"/>
  <c r="K9" i="12" s="1"/>
  <c r="P46" i="3"/>
  <c r="P48" i="3" s="1"/>
  <c r="D21" i="12" s="1"/>
  <c r="T46" i="18"/>
  <c r="T48" i="18" s="1"/>
  <c r="K25" i="12" s="1"/>
  <c r="H46" i="18"/>
  <c r="H48" i="18" s="1"/>
  <c r="K13" i="12" s="1"/>
  <c r="R46" i="3"/>
  <c r="R48" i="3" s="1"/>
  <c r="D23" i="12" s="1"/>
  <c r="N46" i="3"/>
  <c r="N48" i="3" s="1"/>
  <c r="D19" i="12" s="1"/>
  <c r="R46" i="18"/>
  <c r="R48" i="18" s="1"/>
  <c r="K23" i="12" s="1"/>
  <c r="N46" i="18"/>
  <c r="N48" i="18" s="1"/>
  <c r="K19" i="12" s="1"/>
  <c r="J46" i="18"/>
  <c r="J48" i="18" s="1"/>
  <c r="K15" i="12" s="1"/>
  <c r="F46" i="18"/>
  <c r="F48" i="18" s="1"/>
  <c r="K11" i="12" s="1"/>
  <c r="I46" i="18"/>
  <c r="I48" i="18" s="1"/>
  <c r="K14" i="12" s="1"/>
  <c r="P46" i="18"/>
  <c r="P48" i="18" s="1"/>
  <c r="K21" i="12" s="1"/>
  <c r="Q46" i="3"/>
  <c r="Q48" i="3" s="1"/>
  <c r="D22" i="12" s="1"/>
  <c r="M46" i="3"/>
  <c r="M48" i="3" s="1"/>
  <c r="D18" i="12" s="1"/>
  <c r="Q46" i="18"/>
  <c r="Q48" i="18" s="1"/>
  <c r="K22" i="12" s="1"/>
  <c r="M46" i="18"/>
  <c r="M48" i="18" s="1"/>
  <c r="K18" i="12" s="1"/>
  <c r="E46" i="18"/>
  <c r="L46" i="18"/>
  <c r="L48" i="18" s="1"/>
  <c r="K17" i="12" s="1"/>
  <c r="T46" i="3"/>
  <c r="T48" i="3" s="1"/>
  <c r="D25" i="12" s="1"/>
  <c r="E55" i="3"/>
  <c r="E54" i="3"/>
  <c r="E46" i="3"/>
  <c r="E47" i="3"/>
  <c r="E60" i="3"/>
  <c r="H56" i="18"/>
  <c r="M13" i="12" s="1"/>
  <c r="O48" i="18"/>
  <c r="K20" i="12" s="1"/>
  <c r="O48" i="3"/>
  <c r="D20" i="12" s="1"/>
  <c r="E48" i="18"/>
  <c r="K10" i="12" s="1"/>
  <c r="K48" i="18"/>
  <c r="K16" i="12" s="1"/>
  <c r="F53" i="3"/>
  <c r="F59" i="3"/>
  <c r="E53" i="3"/>
  <c r="E59" i="3"/>
  <c r="E45" i="3"/>
  <c r="E69" i="3"/>
  <c r="E71" i="3" s="1"/>
  <c r="G10" i="12" s="1"/>
  <c r="F69" i="3"/>
  <c r="F71" i="3" s="1"/>
  <c r="G11" i="12" s="1"/>
  <c r="E74" i="3"/>
  <c r="E76" i="3" s="1"/>
  <c r="I10" i="12" s="1"/>
  <c r="E56" i="18" l="1"/>
  <c r="M10" i="12" s="1"/>
  <c r="D56" i="18"/>
  <c r="M9" i="12" s="1"/>
  <c r="O56" i="3"/>
  <c r="F20" i="12" s="1"/>
  <c r="N56" i="3"/>
  <c r="F19" i="12" s="1"/>
  <c r="J56" i="18"/>
  <c r="M15" i="12" s="1"/>
  <c r="T56" i="3"/>
  <c r="F25" i="12" s="1"/>
  <c r="M56" i="18"/>
  <c r="M18" i="12" s="1"/>
  <c r="S56" i="3"/>
  <c r="F24" i="12" s="1"/>
  <c r="E56" i="3"/>
  <c r="F10" i="12" s="1"/>
  <c r="P56" i="18"/>
  <c r="M21" i="12" s="1"/>
  <c r="I56" i="18"/>
  <c r="M14" i="12" s="1"/>
  <c r="F56" i="18"/>
  <c r="M11" i="12" s="1"/>
  <c r="R56" i="18"/>
  <c r="M23" i="12" s="1"/>
  <c r="G56" i="18"/>
  <c r="M12" i="12" s="1"/>
  <c r="M56" i="3"/>
  <c r="F18" i="12" s="1"/>
  <c r="K56" i="18"/>
  <c r="M16" i="12" s="1"/>
  <c r="S56" i="18"/>
  <c r="M24" i="12" s="1"/>
  <c r="O56" i="18"/>
  <c r="M20" i="12" s="1"/>
  <c r="R56" i="3"/>
  <c r="F23" i="12" s="1"/>
  <c r="T56" i="18"/>
  <c r="M25" i="12" s="1"/>
  <c r="L56" i="18"/>
  <c r="M17" i="12" s="1"/>
  <c r="P56" i="3"/>
  <c r="F21" i="12" s="1"/>
  <c r="N56" i="18"/>
  <c r="M19" i="12" s="1"/>
  <c r="Q56" i="3"/>
  <c r="F22" i="12" s="1"/>
  <c r="Q56" i="18"/>
  <c r="M22" i="12" s="1"/>
  <c r="F48" i="3"/>
  <c r="D11" i="12" s="1"/>
  <c r="F56" i="3"/>
  <c r="F11" i="12" s="1"/>
  <c r="F61" i="3"/>
  <c r="H11" i="12" s="1"/>
  <c r="E48" i="3"/>
  <c r="E61" i="3"/>
  <c r="H10" i="12" s="1"/>
  <c r="D37" i="3" l="1"/>
  <c r="E64" i="3"/>
  <c r="E66" i="3" s="1"/>
  <c r="E10" i="12" s="1"/>
  <c r="D55" i="3" l="1"/>
  <c r="D47" i="3"/>
  <c r="D54" i="3"/>
  <c r="D60" i="3"/>
  <c r="D46" i="3"/>
  <c r="D59" i="3"/>
  <c r="D53" i="3"/>
  <c r="D45" i="3"/>
  <c r="D69" i="3"/>
  <c r="D71" i="3" s="1"/>
  <c r="G9" i="12" s="1"/>
  <c r="D64" i="3"/>
  <c r="D66" i="3" s="1"/>
  <c r="E9" i="12" s="1"/>
  <c r="D74" i="3"/>
  <c r="D76" i="3" s="1"/>
  <c r="I9" i="12" s="1"/>
  <c r="F74" i="3"/>
  <c r="F76" i="3" s="1"/>
  <c r="I11" i="12" s="1"/>
  <c r="L37" i="3"/>
  <c r="G37" i="3"/>
  <c r="I37" i="3"/>
  <c r="J37" i="3"/>
  <c r="H37" i="3"/>
  <c r="K37" i="3"/>
  <c r="I54" i="3" l="1"/>
  <c r="I55" i="3"/>
  <c r="I47" i="3"/>
  <c r="I60" i="3"/>
  <c r="I46" i="3"/>
  <c r="K55" i="3"/>
  <c r="K54" i="3"/>
  <c r="K47" i="3"/>
  <c r="K60" i="3"/>
  <c r="K46" i="3"/>
  <c r="J55" i="3"/>
  <c r="J54" i="3"/>
  <c r="J60" i="3"/>
  <c r="J47" i="3"/>
  <c r="J46" i="3"/>
  <c r="H55" i="3"/>
  <c r="H54" i="3"/>
  <c r="H64" i="3"/>
  <c r="H47" i="3"/>
  <c r="H60" i="3"/>
  <c r="H46" i="3"/>
  <c r="L55" i="3"/>
  <c r="L54" i="3"/>
  <c r="L60" i="3"/>
  <c r="L47" i="3"/>
  <c r="L46" i="3"/>
  <c r="G45" i="3"/>
  <c r="G55" i="3"/>
  <c r="G54" i="3"/>
  <c r="G60" i="3"/>
  <c r="G47" i="3"/>
  <c r="G46" i="3"/>
  <c r="D56" i="3"/>
  <c r="F9" i="12" s="1"/>
  <c r="I59" i="3"/>
  <c r="I53" i="3"/>
  <c r="I45" i="3"/>
  <c r="K45" i="3"/>
  <c r="K59" i="3"/>
  <c r="K53" i="3"/>
  <c r="D48" i="3"/>
  <c r="D9" i="12" s="1"/>
  <c r="G53" i="3"/>
  <c r="G59" i="3"/>
  <c r="H45" i="3"/>
  <c r="H59" i="3"/>
  <c r="H53" i="3"/>
  <c r="L45" i="3"/>
  <c r="L59" i="3"/>
  <c r="L53" i="3"/>
  <c r="J53" i="3"/>
  <c r="J45" i="3"/>
  <c r="J59" i="3"/>
  <c r="D61" i="3"/>
  <c r="H9" i="12" s="1"/>
  <c r="L69" i="3"/>
  <c r="L71" i="3" s="1"/>
  <c r="G17" i="12" s="1"/>
  <c r="T69" i="3"/>
  <c r="T71" i="3" s="1"/>
  <c r="G25" i="12" s="1"/>
  <c r="H69" i="3"/>
  <c r="H71" i="3" s="1"/>
  <c r="G13" i="12" s="1"/>
  <c r="J69" i="3"/>
  <c r="J71" i="3" s="1"/>
  <c r="G15" i="12" s="1"/>
  <c r="I69" i="3"/>
  <c r="I71" i="3" s="1"/>
  <c r="G14" i="12" s="1"/>
  <c r="K69" i="3"/>
  <c r="K71" i="3" s="1"/>
  <c r="G16" i="12" s="1"/>
  <c r="G69" i="3"/>
  <c r="G71" i="3" s="1"/>
  <c r="G12" i="12" s="1"/>
  <c r="K74" i="3"/>
  <c r="K76" i="3" s="1"/>
  <c r="I16" i="12" s="1"/>
  <c r="L74" i="3"/>
  <c r="L76" i="3" s="1"/>
  <c r="I17" i="12" s="1"/>
  <c r="J74" i="3"/>
  <c r="J76" i="3" s="1"/>
  <c r="I15" i="12" s="1"/>
  <c r="T74" i="3"/>
  <c r="T76" i="3" s="1"/>
  <c r="I25" i="12" s="1"/>
  <c r="I74" i="3"/>
  <c r="I76" i="3" s="1"/>
  <c r="I14" i="12" s="1"/>
  <c r="H74" i="3"/>
  <c r="H76" i="3" s="1"/>
  <c r="I13" i="12" s="1"/>
  <c r="G74" i="3"/>
  <c r="G76" i="3" s="1"/>
  <c r="I12" i="12" s="1"/>
  <c r="F64" i="3"/>
  <c r="F66" i="3" s="1"/>
  <c r="E11" i="12" s="1"/>
  <c r="K64" i="3"/>
  <c r="K66" i="3" s="1"/>
  <c r="E16" i="12" s="1"/>
  <c r="H66" i="3"/>
  <c r="E13" i="12" s="1"/>
  <c r="J64" i="3"/>
  <c r="J66" i="3" s="1"/>
  <c r="E15" i="12" s="1"/>
  <c r="T64" i="3"/>
  <c r="T66" i="3" s="1"/>
  <c r="E25" i="12" s="1"/>
  <c r="I64" i="3"/>
  <c r="I66" i="3" s="1"/>
  <c r="E14" i="12" s="1"/>
  <c r="L64" i="3"/>
  <c r="L66" i="3" s="1"/>
  <c r="E17" i="12" s="1"/>
  <c r="G64" i="3"/>
  <c r="G66" i="3" s="1"/>
  <c r="E12" i="12" s="1"/>
  <c r="J61" i="3" l="1"/>
  <c r="H15" i="12" s="1"/>
  <c r="K56" i="3"/>
  <c r="F16" i="12" s="1"/>
  <c r="G48" i="3"/>
  <c r="D12" i="12" s="1"/>
  <c r="H56" i="3"/>
  <c r="F13" i="12" s="1"/>
  <c r="K61" i="3"/>
  <c r="H16" i="12" s="1"/>
  <c r="H61" i="3"/>
  <c r="H13" i="12" s="1"/>
  <c r="G56" i="3"/>
  <c r="F12" i="12" s="1"/>
  <c r="K48" i="3"/>
  <c r="D16" i="12" s="1"/>
  <c r="J48" i="3"/>
  <c r="D15" i="12" s="1"/>
  <c r="J56" i="3"/>
  <c r="F15" i="12" s="1"/>
  <c r="L56" i="3"/>
  <c r="F17" i="12" s="1"/>
  <c r="H48" i="3"/>
  <c r="D13" i="12" s="1"/>
  <c r="I56" i="3"/>
  <c r="F14" i="12" s="1"/>
  <c r="L61" i="3"/>
  <c r="H17" i="12" s="1"/>
  <c r="G61" i="3"/>
  <c r="H12" i="12" s="1"/>
  <c r="I61" i="3"/>
  <c r="H14" i="12" s="1"/>
  <c r="L48" i="3"/>
  <c r="D17" i="12" s="1"/>
  <c r="I48" i="3"/>
  <c r="D14" i="12" s="1"/>
</calcChain>
</file>

<file path=xl/sharedStrings.xml><?xml version="1.0" encoding="utf-8"?>
<sst xmlns="http://schemas.openxmlformats.org/spreadsheetml/2006/main" count="1190" uniqueCount="355">
  <si>
    <t>Name</t>
  </si>
  <si>
    <t>Direct</t>
  </si>
  <si>
    <t>Cost of People</t>
  </si>
  <si>
    <t>£</t>
  </si>
  <si>
    <t>cost incurred in relation to people</t>
  </si>
  <si>
    <t>hr</t>
  </si>
  <si>
    <t>Hourly cost of people</t>
  </si>
  <si>
    <t>£ / hr</t>
  </si>
  <si>
    <t>Business Overhead</t>
  </si>
  <si>
    <t>%</t>
  </si>
  <si>
    <t>Hourly Cost of people</t>
  </si>
  <si>
    <t>nr</t>
  </si>
  <si>
    <t>franchises, royalties, licences </t>
  </si>
  <si>
    <t>accounting, auditing and payroll, business development, procurement and other support services (excluding general and head office management and administration)</t>
  </si>
  <si>
    <t>research and development</t>
  </si>
  <si>
    <t>publicity, marketing, sales, exhibitions</t>
  </si>
  <si>
    <t>entertainment</t>
  </si>
  <si>
    <t>rents, rates, leases, services and servicing of premises, stationery, telecommunications, postage charges</t>
  </si>
  <si>
    <t>asset depreciation</t>
  </si>
  <si>
    <t>insurance premiums</t>
  </si>
  <si>
    <t>finance and interest charges</t>
  </si>
  <si>
    <t>severance</t>
  </si>
  <si>
    <t>bonuses and incentives</t>
  </si>
  <si>
    <t>personnel / HR services</t>
  </si>
  <si>
    <t>quality assurance</t>
  </si>
  <si>
    <t>health and safety</t>
  </si>
  <si>
    <t>training</t>
  </si>
  <si>
    <t>supply chain</t>
  </si>
  <si>
    <t>legal costs</t>
  </si>
  <si>
    <t>environmental and sustainability</t>
  </si>
  <si>
    <t>management and non-chargeable directors</t>
  </si>
  <si>
    <t xml:space="preserve">adjustment for non-recoverable hours </t>
  </si>
  <si>
    <t>Other</t>
  </si>
  <si>
    <t>Highways England Role</t>
  </si>
  <si>
    <t>Person10</t>
  </si>
  <si>
    <t>Person01</t>
  </si>
  <si>
    <t>Person02</t>
  </si>
  <si>
    <t>Person03</t>
  </si>
  <si>
    <t>Person04</t>
  </si>
  <si>
    <t>Person05</t>
  </si>
  <si>
    <t>Person06</t>
  </si>
  <si>
    <t>Person07</t>
  </si>
  <si>
    <t>Person08</t>
  </si>
  <si>
    <t>Person09</t>
  </si>
  <si>
    <t>Hourly cost of People</t>
  </si>
  <si>
    <t xml:space="preserve">Total Rate - Overtime </t>
  </si>
  <si>
    <t>National Insurance Contributions</t>
  </si>
  <si>
    <t>Pensions</t>
  </si>
  <si>
    <t>Death benefits</t>
  </si>
  <si>
    <t>Occupational Accident Benefits</t>
  </si>
  <si>
    <t>Medical Aid</t>
  </si>
  <si>
    <t>a Vehicle</t>
  </si>
  <si>
    <t>Local01</t>
  </si>
  <si>
    <t>Local02</t>
  </si>
  <si>
    <t>Local03</t>
  </si>
  <si>
    <t>Local04</t>
  </si>
  <si>
    <t>Local05</t>
  </si>
  <si>
    <t>Local06</t>
  </si>
  <si>
    <t>Local07</t>
  </si>
  <si>
    <t>Local08</t>
  </si>
  <si>
    <t>Local09</t>
  </si>
  <si>
    <t>Local10</t>
  </si>
  <si>
    <t>Rent</t>
  </si>
  <si>
    <t>Service Charge</t>
  </si>
  <si>
    <t>Maintenance Costs</t>
  </si>
  <si>
    <t>Furniture and fittings</t>
  </si>
  <si>
    <t>Utilities</t>
  </si>
  <si>
    <t>Office Equipment</t>
  </si>
  <si>
    <t>Consumables</t>
  </si>
  <si>
    <t>Security</t>
  </si>
  <si>
    <t>Cleaning</t>
  </si>
  <si>
    <t>Cost paid to people</t>
  </si>
  <si>
    <t>Identify office Location</t>
  </si>
  <si>
    <t>Business Overhead Components - UK</t>
  </si>
  <si>
    <t>Highways England</t>
  </si>
  <si>
    <t>Amendment</t>
  </si>
  <si>
    <t>Author</t>
  </si>
  <si>
    <t>Date</t>
  </si>
  <si>
    <t>Base annual salary for Direct OR hourly rate for Indirect</t>
  </si>
  <si>
    <t xml:space="preserve">Cost of Local Office </t>
  </si>
  <si>
    <t xml:space="preserve">Cost of non-chargeable administrative staff </t>
  </si>
  <si>
    <t>Cost of Local Office per annum</t>
  </si>
  <si>
    <t>cost of Local Office per annum</t>
  </si>
  <si>
    <t>Cost of Local Office</t>
  </si>
  <si>
    <t>Cost of non-chargeable administrative staff</t>
  </si>
  <si>
    <t>Maximum Rates Table</t>
  </si>
  <si>
    <t>Enter below details indicated in the blue cells</t>
  </si>
  <si>
    <t>The rates for each person will be populated automatically as information is entered ion this and other worksheets</t>
  </si>
  <si>
    <t>Percentages will populate other worksheets automatically</t>
  </si>
  <si>
    <t>days</t>
  </si>
  <si>
    <t>Travel</t>
  </si>
  <si>
    <t>Subsistence &amp; Lodging</t>
  </si>
  <si>
    <t>Medical Examination</t>
  </si>
  <si>
    <t>Personal Protective Equipment (PPE)</t>
  </si>
  <si>
    <t>Hours per working day</t>
  </si>
  <si>
    <t>Document Stage</t>
  </si>
  <si>
    <t>Tender</t>
  </si>
  <si>
    <t>GUIDANCE</t>
  </si>
  <si>
    <t>Ref</t>
  </si>
  <si>
    <t>Worksheet</t>
  </si>
  <si>
    <t>Description</t>
  </si>
  <si>
    <t>Supplier to complete required information in the following worksheets /  tabs:</t>
  </si>
  <si>
    <t>2.UK employed Rate Build Up</t>
  </si>
  <si>
    <t>6.Pricing Matrix</t>
  </si>
  <si>
    <t>1.Max Rates</t>
  </si>
  <si>
    <t>General</t>
  </si>
  <si>
    <t>Considerations</t>
  </si>
  <si>
    <t>Bands</t>
  </si>
  <si>
    <t>Base Percentages and Rates</t>
  </si>
  <si>
    <t>Basis of Assessment/Datum Points</t>
  </si>
  <si>
    <t>Highways England Benchmark %</t>
  </si>
  <si>
    <t>Revised total %</t>
  </si>
  <si>
    <t>Highways England Benchmark £</t>
  </si>
  <si>
    <t xml:space="preserve">Revised total </t>
  </si>
  <si>
    <t>Lifecycle Extension Works Framework</t>
  </si>
  <si>
    <t>Reconstruction Works Framework</t>
  </si>
  <si>
    <t>cost of people employed in the office</t>
  </si>
  <si>
    <t>Time Charge</t>
  </si>
  <si>
    <t>Stage 1 - Options Assessment</t>
  </si>
  <si>
    <t>Stage 2 - Prelim Design</t>
  </si>
  <si>
    <t>Stage 3 - Detailed Design</t>
  </si>
  <si>
    <t>Stage 4 - Commercial Pricing</t>
  </si>
  <si>
    <t>Stage 5 - Construction</t>
  </si>
  <si>
    <t>Stage 6 - Close Out</t>
  </si>
  <si>
    <t>6. Pricing Matrix</t>
  </si>
  <si>
    <t>Benchmark percentages and values have been provided for tenderers information and the tenderer is to bid an adjustment to these benchmark percentages and values to provide its commercial offer for the type of scheme and variable.</t>
  </si>
  <si>
    <t>Tenderers are not permitted to tender an adjustment which results in a negative revised total percentage or value. The lowest revised total that can be submitted is zero.</t>
  </si>
  <si>
    <t>Programme Delivery Manager</t>
  </si>
  <si>
    <t>Design Team Leader</t>
  </si>
  <si>
    <t>Senior Engineer</t>
  </si>
  <si>
    <t>Engineer</t>
  </si>
  <si>
    <t>Assistant Engineer</t>
  </si>
  <si>
    <t>Graduate Engineer</t>
  </si>
  <si>
    <t>CAD Technician</t>
  </si>
  <si>
    <t>Lead Technician</t>
  </si>
  <si>
    <t>Technician</t>
  </si>
  <si>
    <t>Administrator</t>
  </si>
  <si>
    <t>Quality Manager</t>
  </si>
  <si>
    <t>Principal Designer</t>
  </si>
  <si>
    <t>Person11</t>
  </si>
  <si>
    <t>Person12</t>
  </si>
  <si>
    <t>Person13</t>
  </si>
  <si>
    <t>Person14</t>
  </si>
  <si>
    <t>3. Non-UK employed Rate Build Up</t>
  </si>
  <si>
    <t>Amend. No.</t>
  </si>
  <si>
    <t>Revision No.</t>
  </si>
  <si>
    <t>Staff Rates Build Up Template CONTENTS AMENDMENTS SHEET</t>
  </si>
  <si>
    <t>3.Non-UK employed Rate Build Up</t>
  </si>
  <si>
    <t>£ Cost per Week</t>
  </si>
  <si>
    <t>% of Scheme Budget</t>
  </si>
  <si>
    <t>Consultant's Office Overhead - Non-UK</t>
  </si>
  <si>
    <t>Business Overhead Components - Non-UK</t>
  </si>
  <si>
    <t>Non-UK01</t>
  </si>
  <si>
    <t>Non-UK02</t>
  </si>
  <si>
    <t>Non-UK03</t>
  </si>
  <si>
    <t>Non-UK04</t>
  </si>
  <si>
    <t>Non-UK05</t>
  </si>
  <si>
    <t>Non-UK06</t>
  </si>
  <si>
    <t>Non-UK07</t>
  </si>
  <si>
    <t>Non-UK08</t>
  </si>
  <si>
    <t>Non-UK09</t>
  </si>
  <si>
    <t>Non-UK10</t>
  </si>
  <si>
    <t>Concrete Roads Programme Design Framework</t>
  </si>
  <si>
    <t>Key People</t>
  </si>
  <si>
    <t>Skills, Training and Experience</t>
  </si>
  <si>
    <t xml:space="preserve">Commercial Manager </t>
  </si>
  <si>
    <t>Lead Principal Designer</t>
  </si>
  <si>
    <t>Health &amp; Safety Manager</t>
  </si>
  <si>
    <t>Concrete Specialist</t>
  </si>
  <si>
    <t>Pavement Engineer</t>
  </si>
  <si>
    <t>Key</t>
  </si>
  <si>
    <t>R  Required</t>
  </si>
  <si>
    <t>P  Preferred</t>
  </si>
  <si>
    <t>Qualifications</t>
  </si>
  <si>
    <t>HND/HNC/BTEC (or equivalent)</t>
  </si>
  <si>
    <t>R</t>
  </si>
  <si>
    <t>P</t>
  </si>
  <si>
    <t>Degree Level</t>
  </si>
  <si>
    <t>Member of Professional Body</t>
  </si>
  <si>
    <t>Chartered Member of Professional Body</t>
  </si>
  <si>
    <t>Experience</t>
  </si>
  <si>
    <t>Highways Sector</t>
  </si>
  <si>
    <t>Highways England Projects</t>
  </si>
  <si>
    <t>Design Experience</t>
  </si>
  <si>
    <t>Project Management</t>
  </si>
  <si>
    <t>Strategic and Technical Leadership Skills</t>
  </si>
  <si>
    <t>Project Coordination and Management</t>
  </si>
  <si>
    <t>Microsoft Project/Oracle Primavera P6</t>
  </si>
  <si>
    <t>Knowledge and Understanding of NEC4</t>
  </si>
  <si>
    <t>Risk Management</t>
  </si>
  <si>
    <t>Change Management</t>
  </si>
  <si>
    <t>Performance Management</t>
  </si>
  <si>
    <t>Communication Skills</t>
  </si>
  <si>
    <t>Financial and Commercial Management</t>
  </si>
  <si>
    <t>Financial Control and Management</t>
  </si>
  <si>
    <t>Pricing and Estimating</t>
  </si>
  <si>
    <t>Commercial Management</t>
  </si>
  <si>
    <t>Collaboration</t>
  </si>
  <si>
    <t>Customer Relationship Management</t>
  </si>
  <si>
    <t>Working within multi-disciplined team</t>
  </si>
  <si>
    <t>Collaborative Planning</t>
  </si>
  <si>
    <t>Stakeholder Engagement</t>
  </si>
  <si>
    <t>Health and Safety</t>
  </si>
  <si>
    <t>IOSH Managing Safely</t>
  </si>
  <si>
    <t>IOSH Working Safely</t>
  </si>
  <si>
    <t>CDM 2015</t>
  </si>
  <si>
    <t>CDM 2015 Principal Designer Course</t>
  </si>
  <si>
    <t>CSCS (or equivalent)</t>
  </si>
  <si>
    <t>Technical Knowledge</t>
  </si>
  <si>
    <t>Ability to use Technical Software</t>
  </si>
  <si>
    <t>Technical Report Writing Skills</t>
  </si>
  <si>
    <t>Whole Life Design/Buildability</t>
  </si>
  <si>
    <t>Person15</t>
  </si>
  <si>
    <t>Person16</t>
  </si>
  <si>
    <t>Person17</t>
  </si>
  <si>
    <t>Indirect - Agency</t>
  </si>
  <si>
    <t>Indirect - Subcontractor</t>
  </si>
  <si>
    <t>The maximum rate for each role will be populated automatically below as rates are built up on other worksheets</t>
  </si>
  <si>
    <t>In Row 11, Select 'Direct' from drop down box for directly employed people, 'Indirect - Agency' for agency people or 'Indirect - Subcontractor' for Subcontractor staff as applicable.</t>
  </si>
  <si>
    <t>In Row 18, under Subsistence &amp; Lodging , insert an annual allowance for Subsistence &amp; Lodging related with work outside the UK to Provide the Service. For Indirectly employed people (Subcontractor / Agency Staff) such allowance is included in hourly Rate.
Allowance for Subsistence &amp; Lodging related to work within the UK will be paid in accordance with Highways England's travel and subsistence policy. Tenderers are not to price allowance for Subsistence &amp; Lodging related to work within the UK at tender stage, this will be priced at Work Order level.</t>
  </si>
  <si>
    <t>In Row 35, under Hours per Working day insert number of working hours per day for people if working outside the UK.</t>
  </si>
  <si>
    <t>Scheme Budget</t>
  </si>
  <si>
    <t>The percentage or value adjustment submitted in the Pricing Matrix are to exclude the profit (Fee). The Supplier's Fee is stated in Contract Data.</t>
  </si>
  <si>
    <t xml:space="preserve">Concrete Road Framework - Design </t>
  </si>
  <si>
    <t>3D Stage 0 - Scheme Identification</t>
  </si>
  <si>
    <t>STAFF RATE TABLES - UK EMPLOYED</t>
  </si>
  <si>
    <t>STAFF RATE TABLES - NON-UK EMPLOYED</t>
  </si>
  <si>
    <t>BUILD-UP TABLES - STAFF COSTS NON-UK EMPLOYED</t>
  </si>
  <si>
    <t>BUILD-UP TABLES - STAFF COSTS UK EMPLOYED</t>
  </si>
  <si>
    <t>Suppliers's Office Overhead - UK</t>
  </si>
  <si>
    <t>Tenderers are to enter a percentage or value adjustment in cells to the relative Stage of the scheme. Service for 'Stage 0 - Scheme Identification' and 'Stage 4 - Commercial Pricing' is based on Time Charge as such no value to be entered.</t>
  </si>
  <si>
    <t>£1m - £5m</t>
  </si>
  <si>
    <t>£10m - £25m</t>
  </si>
  <si>
    <t>In Column C, under  Supplier's alternative role Insert an equivalent job title that matches each of the Highways England roles. The Suppliers description should be the title used by Payroll e.g. a Programme Delivery Manager may be a Contracts Manager on suppliers payroll, Where the role description is the same, insert the Highways England Role title from column B.</t>
  </si>
  <si>
    <t>Any rate (or its components) priced at £0 will require a written statement explaining the reason.</t>
  </si>
  <si>
    <t>4.UK Offices OH</t>
  </si>
  <si>
    <t>In Section 1.6 b: Insert in cell D10 name/location of Office; and Overhead cost components relevant to that office in cells D11 to D19, D21 and D23. Use Column E to M for any additional office to that entered in column D.</t>
  </si>
  <si>
    <t>In Section 1.6 c : Enter a percentage in relevant cells D39 to D60 and D62 to D64 as applicable in Column D for Direct staff Business Overheads working in UK based offices.</t>
  </si>
  <si>
    <t>In Section 1.6 c: Enter a percentage in relevant cells E39 to E60 and E62 to E64 as applicable in Column E for Indirect (Indirect - Agency) staff Business Overheads working in UK based offices.</t>
  </si>
  <si>
    <t>In Section 1.6 c: Enter a percentage in relevant cells F39 to F60 and F62 to F64 as applicable in Column F for Indirect (Indirect - Subcontractor) staff Business Overheads working in UK based offices.</t>
  </si>
  <si>
    <t>In Section 1.6 c: Provide relevant details in cells B62 to B64.</t>
  </si>
  <si>
    <t xml:space="preserve">In Section 1.6 c: Insert a percentage in relevant cells D27 to D48 and D50 to D52 as applicable in Column D for Direct staff Business Overheads working in Non-UK based offices. </t>
  </si>
  <si>
    <t xml:space="preserve">In Section 1.6 c: Enter a percentage in relevant cells E27 to E48 and E50 to E52 as applicable in Column E for Indirect (Indirect - Agency) staff Business Overheads working in Non-UK based offices. </t>
  </si>
  <si>
    <t>In Section 1.6 c: Enter a percentage in relevant cells F27 to F48 and F50 to F52 as applicable in Column F for Indirect (Indirect - Subcontractor) staff Business Overheads working in Non-UK based offices.</t>
  </si>
  <si>
    <t>In Section 1.6 c: Provide relevant details in cells B50 to B52.</t>
  </si>
  <si>
    <t>The base percentages and values assume the following base variables:
•for 'Lifecycle Extension Works Framework' schemes with a Scheme Budget of £0-£1m OR a Scheme Budget of £1m-£5m OR a Scheme Budget of £5m+.
•for 'Reconstruction Works Framework' schemes with a Scheme Budget of £0-£10m OR a Scheme Budget of £10m-£25m OR a Scheme Budget of £50m+.</t>
  </si>
  <si>
    <t>5. Non-UK Offices OH</t>
  </si>
  <si>
    <t>Supplier's alternative role</t>
  </si>
  <si>
    <t>Enter below the Supplier's alternative decriptions for those roles in the blue cells</t>
  </si>
  <si>
    <t xml:space="preserve"> Supplier Alternative Role</t>
  </si>
  <si>
    <t xml:space="preserve"> Supplier (direct employees) ) or Indirect (agency, self-employed, etc,)</t>
  </si>
  <si>
    <t>Supplier's Local Office Overhead</t>
  </si>
  <si>
    <t>Supplier's Local Non-UK Office Overhead</t>
  </si>
  <si>
    <t>See "OH" worksheet for Overhead buildups</t>
  </si>
  <si>
    <t>Supplier Alternative Role</t>
  </si>
  <si>
    <t>Supplier (direct employees) ) or Indirect (agency, self-employed, etc,)</t>
  </si>
  <si>
    <t>Supplier's Non-UK Office Overhead</t>
  </si>
  <si>
    <t>People working in Suppliers's Offices - Non-UK</t>
  </si>
  <si>
    <t>Total Rate - Highways England Offices - On Sites</t>
  </si>
  <si>
    <t>Staff working outside contracted hours - Suppliers Offices - UK</t>
  </si>
  <si>
    <t>Staff working outside contracted hours - Suppliers Offices - Non-UK</t>
  </si>
  <si>
    <t>Staff working outside contracted hours - Highways England Offices or On Sites</t>
  </si>
  <si>
    <t>1.6 a)</t>
  </si>
  <si>
    <t>Total Rate - Supplier's Offices -  Non-UK</t>
  </si>
  <si>
    <t>People working in Supplier's Offices - UK</t>
  </si>
  <si>
    <t>Total Rate - Supplier's Offices - UK</t>
  </si>
  <si>
    <t>Total Rate -  Supplier's Offices - UK</t>
  </si>
  <si>
    <t>People working outside contracted hours - Highways England Offices or On Sites</t>
  </si>
  <si>
    <t>Suppliers UK (based/employed)</t>
  </si>
  <si>
    <t>Suppliers Non-UK (based/employed)</t>
  </si>
  <si>
    <t>BUILD-UP TABLES - OVERHEADS UK OFFICES</t>
  </si>
  <si>
    <t>1.6 b)</t>
  </si>
  <si>
    <t>Supplier Local Office Location</t>
  </si>
  <si>
    <t>Supplier's Office Overhead</t>
  </si>
  <si>
    <t>1.6 c)</t>
  </si>
  <si>
    <t>BUILD-UP TABLES - OVERHEADS NON-UK Offices</t>
  </si>
  <si>
    <t>Suppliers's Office Overhead</t>
  </si>
  <si>
    <t>£0 - £1m</t>
  </si>
  <si>
    <t>£5m+</t>
  </si>
  <si>
    <t>£0 - £10m</t>
  </si>
  <si>
    <t>£25m+</t>
  </si>
  <si>
    <t>Supplier % adjustment</t>
  </si>
  <si>
    <r>
      <t xml:space="preserve">People working in </t>
    </r>
    <r>
      <rPr>
        <b/>
        <i/>
        <sz val="12"/>
        <rFont val="Arial"/>
        <family val="2"/>
      </rPr>
      <t>Highways England</t>
    </r>
    <r>
      <rPr>
        <b/>
        <sz val="12"/>
        <rFont val="Arial"/>
        <family val="2"/>
      </rPr>
      <t xml:space="preserve"> Offices or On Sites</t>
    </r>
  </si>
  <si>
    <t>Supplier £ adjustment</t>
  </si>
  <si>
    <t>Supplier's Business Overhead</t>
  </si>
  <si>
    <t>The Max Rates provides the summary of the maximum people rate for each role expected to work on this contract.</t>
  </si>
  <si>
    <r>
      <t xml:space="preserve">In Row 8, under Name insert name of individual. Entries for people are to identify the roles and the names. Individual names will only be used for validation purposes, and all the costs to be priced in each role must be the </t>
    </r>
    <r>
      <rPr>
        <i/>
        <sz val="11"/>
        <rFont val="Arial"/>
        <family val="2"/>
      </rPr>
      <t>maximum staff rate</t>
    </r>
    <r>
      <rPr>
        <sz val="11"/>
        <rFont val="Arial"/>
        <family val="2"/>
      </rPr>
      <t xml:space="preserve"> for that role.</t>
    </r>
  </si>
  <si>
    <r>
      <rPr>
        <b/>
        <i/>
        <sz val="12"/>
        <rFont val="Arial"/>
        <family val="2"/>
      </rPr>
      <t>Maximum staff rate</t>
    </r>
    <r>
      <rPr>
        <b/>
        <sz val="12"/>
        <rFont val="Arial"/>
        <family val="2"/>
      </rPr>
      <t xml:space="preserve"> - Working in Supplier's UK Offices</t>
    </r>
  </si>
  <si>
    <r>
      <rPr>
        <b/>
        <i/>
        <sz val="12"/>
        <rFont val="Arial"/>
        <family val="2"/>
      </rPr>
      <t>Maximum staff rate</t>
    </r>
    <r>
      <rPr>
        <b/>
        <sz val="12"/>
        <rFont val="Arial"/>
        <family val="2"/>
      </rPr>
      <t xml:space="preserve"> - Overtime - 
Working in Supplier's UK Offices</t>
    </r>
  </si>
  <si>
    <r>
      <rPr>
        <b/>
        <i/>
        <sz val="12"/>
        <rFont val="Arial"/>
        <family val="2"/>
      </rPr>
      <t>Maximum staff rate</t>
    </r>
    <r>
      <rPr>
        <b/>
        <sz val="12"/>
        <rFont val="Arial"/>
        <family val="2"/>
      </rPr>
      <t xml:space="preserve"> -  Working in Supplier's Non-UK Offices</t>
    </r>
  </si>
  <si>
    <r>
      <rPr>
        <b/>
        <i/>
        <sz val="12"/>
        <rFont val="Arial"/>
        <family val="2"/>
      </rPr>
      <t>Maximum staff rate</t>
    </r>
    <r>
      <rPr>
        <b/>
        <sz val="12"/>
        <rFont val="Arial"/>
        <family val="2"/>
      </rPr>
      <t xml:space="preserve"> - Overtime - Working in Supplier's Non-UK Offices</t>
    </r>
  </si>
  <si>
    <r>
      <rPr>
        <b/>
        <i/>
        <sz val="12"/>
        <rFont val="Arial"/>
        <family val="2"/>
      </rPr>
      <t>Maximum staff rate</t>
    </r>
    <r>
      <rPr>
        <b/>
        <sz val="12"/>
        <rFont val="Arial"/>
        <family val="2"/>
      </rPr>
      <t xml:space="preserve"> -
 Working in Highways England Offices or On Sites</t>
    </r>
  </si>
  <si>
    <r>
      <rPr>
        <b/>
        <i/>
        <sz val="12"/>
        <rFont val="Arial"/>
        <family val="2"/>
      </rPr>
      <t>Maximum staff rate</t>
    </r>
    <r>
      <rPr>
        <b/>
        <sz val="12"/>
        <rFont val="Arial"/>
        <family val="2"/>
      </rPr>
      <t xml:space="preserve"> - Overtime - Working in Highways England Offices or On Sites</t>
    </r>
  </si>
  <si>
    <r>
      <rPr>
        <b/>
        <i/>
        <sz val="12"/>
        <rFont val="Arial"/>
        <family val="2"/>
      </rPr>
      <t>Maximum staff rate</t>
    </r>
    <r>
      <rPr>
        <b/>
        <sz val="12"/>
        <rFont val="Arial"/>
        <family val="2"/>
      </rPr>
      <t xml:space="preserve"> -  Working in Supplier's Non-UK  Offices</t>
    </r>
  </si>
  <si>
    <t>5.Non-UK Offices OH</t>
  </si>
  <si>
    <r>
      <t xml:space="preserve">the amount of any excess borne by the </t>
    </r>
    <r>
      <rPr>
        <i/>
        <sz val="12"/>
        <color theme="1"/>
        <rFont val="Arial"/>
        <family val="2"/>
      </rPr>
      <t>Supplier</t>
    </r>
    <r>
      <rPr>
        <sz val="12"/>
        <color theme="1"/>
        <rFont val="Arial"/>
        <family val="2"/>
      </rPr>
      <t xml:space="preserve"> in respect of any claims under </t>
    </r>
    <r>
      <rPr>
        <i/>
        <sz val="12"/>
        <color theme="1"/>
        <rFont val="Arial"/>
        <family val="2"/>
      </rPr>
      <t>Client</t>
    </r>
    <r>
      <rPr>
        <sz val="12"/>
        <color theme="1"/>
        <rFont val="Arial"/>
        <family val="2"/>
      </rPr>
      <t>'s Liability and Professional Indemnity Insurances</t>
    </r>
  </si>
  <si>
    <r>
      <t xml:space="preserve">other non-recoverable costs (specified by the </t>
    </r>
    <r>
      <rPr>
        <i/>
        <sz val="12"/>
        <color theme="1"/>
        <rFont val="Arial"/>
        <family val="2"/>
      </rPr>
      <t>Supplier</t>
    </r>
    <r>
      <rPr>
        <sz val="12"/>
        <color theme="1"/>
        <rFont val="Arial"/>
        <family val="2"/>
      </rPr>
      <t xml:space="preserve"> below at time of tender):</t>
    </r>
  </si>
  <si>
    <t>Annual cost of people</t>
  </si>
  <si>
    <t>Total days in year</t>
  </si>
  <si>
    <t>Weekend days</t>
  </si>
  <si>
    <t>Public holidays</t>
  </si>
  <si>
    <t>Annual leave</t>
  </si>
  <si>
    <t>Sickness &amp; training</t>
  </si>
  <si>
    <t>Total available hours per annum</t>
  </si>
  <si>
    <t>IT/computing 
(NOTE: IT costs include for the provision and running of laptops / desktops / servers and any software / programmes required to Provide the Works / Provide the Services / undertake the required role/s)</t>
  </si>
  <si>
    <r>
      <t xml:space="preserve">the amount of any excess borne by the </t>
    </r>
    <r>
      <rPr>
        <i/>
        <sz val="12"/>
        <color theme="1"/>
        <rFont val="Arial"/>
        <family val="2"/>
      </rPr>
      <t>Supplier</t>
    </r>
    <r>
      <rPr>
        <sz val="12"/>
        <color theme="1"/>
        <rFont val="Arial"/>
        <family val="2"/>
      </rPr>
      <t xml:space="preserve"> in respect of any claims under </t>
    </r>
    <r>
      <rPr>
        <i/>
        <sz val="12"/>
        <color theme="1"/>
        <rFont val="Arial"/>
        <family val="2"/>
      </rPr>
      <t>Client</t>
    </r>
    <r>
      <rPr>
        <sz val="12"/>
        <color theme="1"/>
        <rFont val="Arial"/>
        <family val="2"/>
      </rPr>
      <t>’s liability and professional indemnity insurances</t>
    </r>
  </si>
  <si>
    <t>In Row 33, under Annual leave insert number of annual leave days per annum for people if working in the UK.</t>
  </si>
  <si>
    <t>In Row 34, under Sickness &amp; training (Working in the UK) insert number of sickness and training days per annum for people if working in the UK.</t>
  </si>
  <si>
    <t>In Row 35, under Hours per working day (Working in the UK) insert number of working hours per day for people if working in the UK.</t>
  </si>
  <si>
    <t>In Row 32, under Public holidays insert number of public holiday days per annum for people if working outside the UK.</t>
  </si>
  <si>
    <t>In Row 33, under Annual leave insert number of annual leave days per annum for people if working outside the UK.</t>
  </si>
  <si>
    <t>In Row 34, under Sickness &amp; training insert number of sickness and training days per annum for people if working outside the UK.</t>
  </si>
  <si>
    <t>In Row 42, enter office location; this will be the individual's work place; please note office location inserted in Row 42 should correspond to the office location in worksheet 4.UK Offices OH row 10 (Supplier's Office UK) as applicable.</t>
  </si>
  <si>
    <t xml:space="preserve">In Row 65, insert multiplier for overtime for people working outside contracted hours in Supplier's UK offices. </t>
  </si>
  <si>
    <t xml:space="preserve">In Row 70, insert multiplier for overtime for people working outside contracted hours in Supplier's Non UK offices. </t>
  </si>
  <si>
    <t>In Row 75, insert multiplier for overtime for people working outside contracted hours in Highways England Office or Site location.</t>
  </si>
  <si>
    <t>Contracted Hours multiplier for overtime</t>
  </si>
  <si>
    <t>Please do not attempt to type in the locked cells. Please do not attempt to unlock the worksheet or workbook.</t>
  </si>
  <si>
    <t>In addition to this guidance worksheet refer to Schedule of Cost Components for further details.</t>
  </si>
  <si>
    <t>Tab "2.UK employed Rate Build Up" is used to calculate staff rates for staff employed in the UK.</t>
  </si>
  <si>
    <t>In Row 15, insert annual base salary for directly employed people or hourly rate for indirect (Subcontractor / Agency Staff).</t>
  </si>
  <si>
    <t>In Row 17, under Travel, insert an annual allowance for travel related with work outside the UK to Provide the Service. For indirectly employed people (Subcontractor / Agency Staff) any such allowance is included in hourly rate.
Allowance for Travel related to work within the UK will be paid in accordance with Highways England's travel and subsistence policy. Tenderers are not to price allowance for travel related to work within the UK at tender stage, this will be priced at Work Order level.</t>
  </si>
  <si>
    <t>In Row 18, under Subsistence &amp; Lodging, insert an annual allowance for Subsistence &amp; Lodging related with work outside the UK to Provide the Service. For indirectly employed people (Subcontractor / Agency Staff) such allowance is included in hourly rate.
Allowance for Subsistence &amp; Lodging related to work within the UK will be paid in accordance with Highways England's travel and subsistence policy. Tenderers are not to price allowance for Subsistence &amp; Lodging related to work within the UK at tender stage, this will be priced at Work Order level.</t>
  </si>
  <si>
    <t>In Row 19, under Medical Examination insert an annual allowance for Medical Examination if applicable. This allowance does not apply to indirect (Subcontractor / Agency Staff).</t>
  </si>
  <si>
    <t>In Row 20, under Personal Protective Equipment (PPE) insert an annual allowance for PPE. This allowance does not apply to indirect (Subcontractor / Agency Staff).</t>
  </si>
  <si>
    <t>In Row 21, under National Insurance (NI) Contributions insert NI contribution per annum as applicable. This allowance does not apply to indirect (Subcontractor / Agency Staff).</t>
  </si>
  <si>
    <t>In Row 22, under Pensions insert per annum allowance for pension as applicable. This excludes pension deficit. This allowance does not apply to indirect (Subcontractor / Agency Staff).</t>
  </si>
  <si>
    <t>In Row 23, under Death Benefits insert per annum allowance for Death Benefits. This allowance does not apply to indirect (Subcontractor / Agency Staff).</t>
  </si>
  <si>
    <t>In Row 24, under Occupational Accident Benefits insert per annum allowance for Occupational Accident Benefits if applicable. This allowance does not apply to indirect (Subcontractor / Agency Staff).</t>
  </si>
  <si>
    <t>Tab "3.Non-UK employed Rate Build Up" is used to calculate staff rates for staff employed outside the UK.</t>
  </si>
  <si>
    <t>In Row 31, under Weekend days insert number of weekend days per annum for people if working outside the UK.</t>
  </si>
  <si>
    <t>In Row 25, under Medical Aid insert per annum allowance for Medical Aid if applicable. This allowance does not apply to indirect (Subcontractor / Agency Staff).</t>
  </si>
  <si>
    <t>In Row 42, enter office location. This will be the individual's work place. Pplease note office location inserted in Row 42 should correspond to the office location in worksheet 4.UK Offices OH&amp;P row 10 (Supplier's Office UK) as applicable.</t>
  </si>
  <si>
    <t>In Row 50, enter office location. This will be the individual's work place. Please note office location inserted in Row 50 should correspond to the office location in worksheet 5.Non-UK Offices OH row 10 (Supplier's Office Non-UK) as applicable.</t>
  </si>
  <si>
    <t>In Row 17, under Travel, insert an annual allowance for travel related with work outside the UK to Provide the Service. For Indirectly employed people (Subcontractor / Agency Staff) any such allowance is included in hourly Rate.
Allowance for Travel related to work within the UK will be paid in accordance with Highways England's travel and subsistence policy. Tenderers are not to price allowance for travel related to work within the UK at tender stage, this will be priced at Work Order level.</t>
  </si>
  <si>
    <t>In Row 50, enter office location. This will be the individual's work place. Please note office location inserted in Row 50 should correspond to the office location in worksheet 5.Non-UK Offices OH&amp;P row 10 (Supplier's Office Non-UK) as applicable.</t>
  </si>
  <si>
    <t>In Row 15, insert annual base salary for directly employed people or hourly rate for indirect (Subcontractor / Agency Staff)</t>
  </si>
  <si>
    <t>In Row 26, under a Vehicle insert per annum allowance for Company Car / Car allowance. This allowance does not apply to indirect (Subcontractor / Agency Staff)</t>
  </si>
  <si>
    <t>In Row 24, under Occupational Accident Benefits insert per annum allowance for Occupational Accident Benefits if applicable. This allowance does not apply to Indirect (Subcontractor / Agency Staff).</t>
  </si>
  <si>
    <t>In Row 23, under Death Benefits insert per annum allowance for Death Benefits. This allowance does not apply to Indirect (Subcontractor / Agency Staff).</t>
  </si>
  <si>
    <t>In Row 25, under Medical Aid insert per annum allowance for Medical Aid if applicable. This allowance does not apply to Indirect (Subcontractor / Agency Staff).</t>
  </si>
  <si>
    <t>In Row 26, under a Vehicle insert per annum allowance for Company Car / Car allowance. This allowance does not apply to Indirect (Subcontractor / Agency Staff).</t>
  </si>
  <si>
    <t>In Row 22, under Pensions insert per annum allowance for pension as applicable. This excludes pension deficit. This allowance does not apply to Indirect (Subcontractor / Agency Staff).</t>
  </si>
  <si>
    <t>In Row 21, under National Insurance (NI) Contributions insert NI contribution per annum as applicable. This allowance does not apply to Indirect (Subcontractor / Agency Staff).</t>
  </si>
  <si>
    <t>In Row 20, under Personal Protective Equipment (PPE) insert an annual allowance for PPE. This allowance does not apply to Indirect (Subcontractor / Agency Staff).</t>
  </si>
  <si>
    <t>In Row 19, under Medical Examination insert an annual allowance for Medical Examination if applicable. This allowance does not apply to Indirect (Subcontractor / Agency Staff).</t>
  </si>
  <si>
    <t>Tender Issue</t>
  </si>
  <si>
    <t>SOS</t>
  </si>
  <si>
    <t>The prices submitted in the Pricing Matrix are to include all Cost of People, and other components stated in 4.UK OH and 5.Non-UK Offices OH&amp;P worksheets as applicable.</t>
  </si>
  <si>
    <t>Indicative % of Non-UK Based Staff</t>
  </si>
  <si>
    <t>8. Staff Deployment</t>
  </si>
  <si>
    <t>The Tenderer is to populate the table with indicative percentages of UK and non-UK based staff</t>
  </si>
  <si>
    <t xml:space="preserve">Added additional tab '8.Staff Deployment' to enable the tenderers to populate the table with indicative percentages of UK and non-UK based staff. Guidance tab updated accordingly as a result of this change. </t>
  </si>
  <si>
    <t>LX</t>
  </si>
  <si>
    <t>Indicative % of UK Based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</si>
</sst>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44" formatCode="_-&quot;£&quot;* #,##0.00_-;\-&quot;£&quot;* #,##0.00_-;_-&quot;£&quot;* &quot;-&quot;??_-;_-@_-"/>
    <numFmt numFmtId="43" formatCode="_-* #,##0.00_-;\-* #,##0.00_-;_-* &quot;-&quot;??_-;_-@_-"/>
    <numFmt numFmtId="164" formatCode="0.0"/>
    <numFmt numFmtId="165" formatCode="_-* #,##0_-;\-* #,##0_-;_-* &quot;-&quot;??_-;_-@_-"/>
    <numFmt numFmtId="166" formatCode="&quot;£&quot;#,##0.00"/>
  </numFmts>
  <fonts count="37"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2"/>
      <color theme="0"/>
      <name val="Arial"/>
      <family val="2"/>
    </font>
    <font>
      <b/>
      <sz val="12"/>
      <color theme="1"/>
      <name val="Arial"/>
      <family val="2"/>
    </font>
    <font>
      <sz val="12"/>
      <color theme="0"/>
      <name val="Arial"/>
      <family val="2"/>
    </font>
    <font>
      <sz val="16"/>
      <color theme="1"/>
      <name val="Arial"/>
      <family val="2"/>
    </font>
    <font>
      <i/>
      <sz val="12"/>
      <color rgb="FFFF0000"/>
      <name val="Arial"/>
      <family val="2"/>
    </font>
    <font>
      <sz val="11"/>
      <color theme="1"/>
      <name val="Calibri"/>
      <family val="2"/>
      <scheme val="minor"/>
    </font>
    <font>
      <sz val="10"/>
      <name val="Arial"/>
      <family val="2"/>
    </font>
    <font>
      <sz val="12"/>
      <name val="Arial"/>
      <family val="2"/>
    </font>
    <font>
      <sz val="11"/>
      <name val="Arial"/>
      <family val="2"/>
    </font>
    <font>
      <sz val="10"/>
      <color theme="1"/>
      <name val="Calibri"/>
      <family val="2"/>
    </font>
    <font>
      <i/>
      <sz val="12"/>
      <color theme="1"/>
      <name val="Arial"/>
      <family val="2"/>
    </font>
    <font>
      <b/>
      <sz val="14"/>
      <color theme="1"/>
      <name val="Arial"/>
      <family val="2"/>
    </font>
    <font>
      <b/>
      <sz val="20"/>
      <color theme="0"/>
      <name val="Arial"/>
      <family val="2"/>
    </font>
    <font>
      <sz val="10"/>
      <color theme="1"/>
      <name val="Arial"/>
      <family val="2"/>
    </font>
    <font>
      <sz val="8"/>
      <name val="Arial"/>
      <family val="2"/>
    </font>
    <font>
      <sz val="11"/>
      <color theme="1"/>
      <name val="Arial"/>
      <family val="2"/>
    </font>
    <font>
      <b/>
      <sz val="16"/>
      <color indexed="9"/>
      <name val="Arial"/>
      <family val="2"/>
    </font>
    <font>
      <b/>
      <sz val="16"/>
      <color indexed="8"/>
      <name val="Arial"/>
      <family val="2"/>
    </font>
    <font>
      <b/>
      <sz val="11"/>
      <color theme="1"/>
      <name val="Arial"/>
      <family val="2"/>
    </font>
    <font>
      <b/>
      <sz val="11"/>
      <color indexed="8"/>
      <name val="Arial"/>
      <family val="2"/>
    </font>
    <font>
      <sz val="11"/>
      <color indexed="8"/>
      <name val="Arial"/>
      <family val="2"/>
    </font>
    <font>
      <b/>
      <sz val="11"/>
      <name val="Arial"/>
      <family val="2"/>
    </font>
    <font>
      <b/>
      <sz val="18"/>
      <color theme="1"/>
      <name val="Arial"/>
      <family val="2"/>
    </font>
    <font>
      <sz val="12"/>
      <color theme="1"/>
      <name val="Verdana"/>
      <family val="2"/>
    </font>
    <font>
      <strike/>
      <sz val="12"/>
      <color rgb="FFFF0000"/>
      <name val="Arial"/>
      <family val="2"/>
    </font>
    <font>
      <b/>
      <strike/>
      <sz val="12"/>
      <color rgb="FFFF0000"/>
      <name val="Arial"/>
      <family val="2"/>
    </font>
    <font>
      <b/>
      <sz val="14"/>
      <name val="Arial"/>
      <family val="2"/>
    </font>
    <font>
      <b/>
      <sz val="12"/>
      <name val="Arial"/>
      <family val="2"/>
    </font>
    <font>
      <b/>
      <i/>
      <sz val="12"/>
      <name val="Arial"/>
      <family val="2"/>
    </font>
    <font>
      <b/>
      <sz val="20"/>
      <name val="Arial"/>
      <family val="2"/>
    </font>
    <font>
      <sz val="14"/>
      <name val="Arial"/>
      <family val="2"/>
    </font>
    <font>
      <i/>
      <sz val="11"/>
      <name val="Arial"/>
      <family val="2"/>
    </font>
  </fonts>
  <fills count="12">
    <fill>
      <patternFill patternType="none"/>
    </fill>
    <fill>
      <patternFill patternType="gray125"/>
    </fill>
    <fill>
      <patternFill patternType="solid">
        <fgColor theme="8" tint="0.79998168889431442"/>
        <bgColor indexed="64"/>
      </patternFill>
    </fill>
    <fill>
      <patternFill patternType="solid">
        <fgColor rgb="FF002060"/>
        <bgColor indexed="64"/>
      </patternFill>
    </fill>
    <fill>
      <patternFill patternType="solid">
        <fgColor theme="0"/>
        <bgColor indexed="64"/>
      </patternFill>
    </fill>
    <fill>
      <patternFill patternType="solid">
        <fgColor indexed="56"/>
        <bgColor indexed="64"/>
      </patternFill>
    </fill>
    <fill>
      <patternFill patternType="solid">
        <fgColor indexed="44"/>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5" tint="0.79998168889431442"/>
        <bgColor indexed="64"/>
      </patternFill>
    </fill>
    <fill>
      <patternFill patternType="solid">
        <fgColor theme="0" tint="-0.49998474074526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right style="medium">
        <color indexed="64"/>
      </right>
      <top style="thin">
        <color indexed="64"/>
      </top>
      <bottom style="medium">
        <color indexed="64"/>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auto="1"/>
      </right>
      <top style="medium">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auto="1"/>
      </top>
      <bottom/>
      <diagonal/>
    </border>
    <border>
      <left/>
      <right style="medium">
        <color indexed="64"/>
      </right>
      <top style="thin">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auto="1"/>
      </right>
      <top/>
      <bottom/>
      <diagonal/>
    </border>
    <border>
      <left style="thin">
        <color auto="1"/>
      </left>
      <right style="thin">
        <color auto="1"/>
      </right>
      <top/>
      <bottom style="medium">
        <color indexed="64"/>
      </bottom>
      <diagonal/>
    </border>
    <border>
      <left style="thin">
        <color indexed="64"/>
      </left>
      <right style="medium">
        <color indexed="64"/>
      </right>
      <top style="thin">
        <color indexed="64"/>
      </top>
      <bottom style="thin">
        <color auto="1"/>
      </bottom>
      <diagonal/>
    </border>
  </borders>
  <cellStyleXfs count="142">
    <xf numFmtId="0" fontId="0" fillId="0" borderId="0"/>
    <xf numFmtId="43" fontId="4" fillId="0" borderId="0" applyFont="0" applyFill="0" applyBorder="0" applyAlignment="0" applyProtection="0"/>
    <xf numFmtId="9" fontId="4"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3" fillId="0" borderId="0"/>
    <xf numFmtId="0" fontId="11" fillId="0" borderId="0"/>
    <xf numFmtId="0" fontId="11" fillId="0" borderId="0"/>
    <xf numFmtId="0" fontId="12" fillId="0" borderId="0"/>
    <xf numFmtId="0" fontId="10" fillId="0" borderId="0"/>
    <xf numFmtId="0" fontId="10" fillId="0" borderId="0"/>
    <xf numFmtId="0" fontId="10" fillId="0" borderId="0"/>
    <xf numFmtId="0" fontId="14" fillId="0" borderId="0"/>
    <xf numFmtId="0" fontId="4"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4" fillId="0" borderId="0"/>
    <xf numFmtId="0" fontId="4"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3" fillId="0" borderId="0"/>
    <xf numFmtId="0" fontId="4" fillId="0" borderId="0"/>
    <xf numFmtId="0" fontId="2" fillId="0" borderId="0"/>
    <xf numFmtId="43" fontId="4"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43" fontId="4"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cellStyleXfs>
  <cellXfs count="209">
    <xf numFmtId="0" fontId="0" fillId="0" borderId="0" xfId="0"/>
    <xf numFmtId="0" fontId="8" fillId="0" borderId="0" xfId="0" applyFont="1" applyAlignment="1">
      <alignment horizontal="left"/>
    </xf>
    <xf numFmtId="0" fontId="0" fillId="0" borderId="0" xfId="0" applyAlignment="1">
      <alignment horizontal="left"/>
    </xf>
    <xf numFmtId="0" fontId="6" fillId="0" borderId="0" xfId="0" applyFont="1" applyAlignment="1">
      <alignment horizontal="center"/>
    </xf>
    <xf numFmtId="0" fontId="9" fillId="0" borderId="0" xfId="0" applyFont="1"/>
    <xf numFmtId="0" fontId="6" fillId="0" borderId="0" xfId="0" applyFont="1" applyAlignment="1">
      <alignment horizontal="left"/>
    </xf>
    <xf numFmtId="0" fontId="0" fillId="0" borderId="0" xfId="0" applyAlignment="1">
      <alignment horizontal="right"/>
    </xf>
    <xf numFmtId="43" fontId="0" fillId="0" borderId="1" xfId="1" applyFont="1" applyBorder="1"/>
    <xf numFmtId="43" fontId="6" fillId="0" borderId="1" xfId="1" applyNumberFormat="1" applyFont="1" applyBorder="1"/>
    <xf numFmtId="0" fontId="6" fillId="0" borderId="0" xfId="0" applyFont="1" applyBorder="1"/>
    <xf numFmtId="0" fontId="0" fillId="0" borderId="0" xfId="0" applyBorder="1"/>
    <xf numFmtId="0" fontId="6" fillId="0" borderId="0" xfId="0" applyFont="1" applyAlignment="1">
      <alignment horizontal="right"/>
    </xf>
    <xf numFmtId="0" fontId="9" fillId="0" borderId="0" xfId="0" applyFont="1" applyAlignment="1">
      <alignment horizontal="left"/>
    </xf>
    <xf numFmtId="0" fontId="0" fillId="0" borderId="0" xfId="0" applyAlignment="1">
      <alignment horizontal="center"/>
    </xf>
    <xf numFmtId="43" fontId="0" fillId="0" borderId="1" xfId="0" applyNumberFormat="1" applyBorder="1"/>
    <xf numFmtId="43" fontId="6" fillId="0" borderId="1" xfId="0" applyNumberFormat="1" applyFont="1" applyBorder="1"/>
    <xf numFmtId="0" fontId="0" fillId="0" borderId="0" xfId="0" applyFont="1" applyAlignment="1">
      <alignment horizontal="left"/>
    </xf>
    <xf numFmtId="0" fontId="6" fillId="0" borderId="0" xfId="0" applyFont="1"/>
    <xf numFmtId="0" fontId="0" fillId="0" borderId="0" xfId="0" applyAlignment="1">
      <alignment horizontal="left" wrapText="1"/>
    </xf>
    <xf numFmtId="10" fontId="0" fillId="0" borderId="0" xfId="2" applyNumberFormat="1" applyFont="1"/>
    <xf numFmtId="10" fontId="6" fillId="0" borderId="1" xfId="2" applyNumberFormat="1" applyFont="1" applyBorder="1"/>
    <xf numFmtId="0" fontId="5" fillId="3" borderId="0" xfId="0" applyFont="1" applyFill="1" applyAlignment="1">
      <alignment horizontal="left"/>
    </xf>
    <xf numFmtId="0" fontId="5" fillId="3" borderId="0" xfId="0" applyFont="1" applyFill="1" applyAlignment="1">
      <alignment horizontal="center"/>
    </xf>
    <xf numFmtId="43" fontId="6" fillId="0" borderId="1" xfId="1" applyFont="1" applyFill="1" applyBorder="1"/>
    <xf numFmtId="0" fontId="16" fillId="0" borderId="0" xfId="50" applyFont="1" applyBorder="1" applyAlignment="1">
      <alignment horizontal="left" vertical="center"/>
    </xf>
    <xf numFmtId="0" fontId="4" fillId="0" borderId="0" xfId="50"/>
    <xf numFmtId="0" fontId="6" fillId="0" borderId="0" xfId="50" applyFont="1"/>
    <xf numFmtId="164" fontId="0" fillId="0" borderId="2" xfId="51" applyNumberFormat="1" applyFont="1" applyBorder="1" applyAlignment="1">
      <alignment horizontal="center"/>
    </xf>
    <xf numFmtId="0" fontId="0" fillId="0" borderId="3" xfId="50" applyFont="1" applyBorder="1"/>
    <xf numFmtId="14" fontId="4" fillId="0" borderId="4" xfId="50" applyNumberFormat="1" applyBorder="1"/>
    <xf numFmtId="164" fontId="0" fillId="0" borderId="5" xfId="51" applyNumberFormat="1" applyFont="1" applyBorder="1" applyAlignment="1">
      <alignment horizontal="center"/>
    </xf>
    <xf numFmtId="0" fontId="0" fillId="0" borderId="6" xfId="50" applyFont="1" applyBorder="1"/>
    <xf numFmtId="14" fontId="4" fillId="0" borderId="7" xfId="50" applyNumberFormat="1" applyBorder="1"/>
    <xf numFmtId="164" fontId="0" fillId="0" borderId="8" xfId="51" applyNumberFormat="1" applyFont="1" applyBorder="1" applyAlignment="1">
      <alignment horizontal="center"/>
    </xf>
    <xf numFmtId="0" fontId="4" fillId="0" borderId="9" xfId="50" applyBorder="1"/>
    <xf numFmtId="0" fontId="4" fillId="0" borderId="10" xfId="50" applyBorder="1"/>
    <xf numFmtId="0" fontId="18" fillId="0" borderId="0" xfId="0" applyFont="1"/>
    <xf numFmtId="165" fontId="6" fillId="0" borderId="1" xfId="0" applyNumberFormat="1" applyFont="1" applyBorder="1" applyAlignment="1">
      <alignment horizontal="center"/>
    </xf>
    <xf numFmtId="165" fontId="6" fillId="0" borderId="1" xfId="1" applyNumberFormat="1" applyFont="1" applyFill="1" applyBorder="1"/>
    <xf numFmtId="0" fontId="0" fillId="0" borderId="0" xfId="0" applyAlignment="1">
      <alignment wrapText="1"/>
    </xf>
    <xf numFmtId="0" fontId="0" fillId="0" borderId="1" xfId="0" applyFill="1" applyBorder="1"/>
    <xf numFmtId="44" fontId="0" fillId="0" borderId="1" xfId="0" applyNumberFormat="1" applyBorder="1"/>
    <xf numFmtId="43" fontId="0" fillId="0" borderId="1" xfId="1" applyFont="1" applyFill="1" applyBorder="1"/>
    <xf numFmtId="0" fontId="0" fillId="0" borderId="0" xfId="0" applyFill="1" applyAlignment="1">
      <alignment horizontal="left"/>
    </xf>
    <xf numFmtId="44" fontId="0" fillId="0" borderId="0" xfId="0" applyNumberFormat="1" applyBorder="1"/>
    <xf numFmtId="0" fontId="0" fillId="0" borderId="0" xfId="0" applyFill="1"/>
    <xf numFmtId="43" fontId="6" fillId="0" borderId="1" xfId="0" applyNumberFormat="1" applyFont="1" applyFill="1" applyBorder="1"/>
    <xf numFmtId="0" fontId="9" fillId="0" borderId="0" xfId="31" applyFont="1"/>
    <xf numFmtId="0" fontId="20" fillId="0" borderId="0" xfId="0" applyFont="1"/>
    <xf numFmtId="0" fontId="21" fillId="5" borderId="1" xfId="52" applyFont="1" applyFill="1" applyBorder="1" applyAlignment="1" applyProtection="1">
      <alignment vertical="center"/>
    </xf>
    <xf numFmtId="0" fontId="4" fillId="4" borderId="0" xfId="36" applyFill="1"/>
    <xf numFmtId="0" fontId="22" fillId="6" borderId="1" xfId="52" applyFont="1" applyFill="1" applyBorder="1" applyAlignment="1">
      <alignment horizontal="center" vertical="center"/>
    </xf>
    <xf numFmtId="0" fontId="22" fillId="6" borderId="1" xfId="52" applyFont="1" applyFill="1" applyBorder="1" applyAlignment="1">
      <alignment horizontal="left" vertical="center"/>
    </xf>
    <xf numFmtId="0" fontId="23" fillId="0" borderId="1" xfId="52" applyFont="1" applyBorder="1" applyAlignment="1">
      <alignment horizontal="center"/>
    </xf>
    <xf numFmtId="0" fontId="23" fillId="0" borderId="1" xfId="52" applyFont="1" applyBorder="1" applyAlignment="1">
      <alignment horizontal="right"/>
    </xf>
    <xf numFmtId="49" fontId="24" fillId="4" borderId="1" xfId="31" applyNumberFormat="1" applyFont="1" applyFill="1" applyBorder="1"/>
    <xf numFmtId="0" fontId="20" fillId="4" borderId="1" xfId="36" applyFont="1" applyFill="1" applyBorder="1"/>
    <xf numFmtId="49" fontId="25" fillId="4" borderId="1" xfId="31" applyNumberFormat="1" applyFont="1" applyFill="1" applyBorder="1"/>
    <xf numFmtId="49" fontId="13" fillId="0" borderId="1" xfId="31" applyNumberFormat="1" applyFont="1" applyFill="1" applyBorder="1" applyAlignment="1">
      <alignment horizontal="right"/>
    </xf>
    <xf numFmtId="49" fontId="25" fillId="4" borderId="1" xfId="31" applyNumberFormat="1" applyFont="1" applyFill="1" applyBorder="1" applyAlignment="1">
      <alignment horizontal="right"/>
    </xf>
    <xf numFmtId="0" fontId="26" fillId="0" borderId="1" xfId="52" applyFont="1" applyFill="1" applyBorder="1" applyAlignment="1">
      <alignment horizontal="center"/>
    </xf>
    <xf numFmtId="0" fontId="20" fillId="0" borderId="0" xfId="52" applyFont="1"/>
    <xf numFmtId="0" fontId="20" fillId="0" borderId="1" xfId="52" applyFont="1" applyBorder="1"/>
    <xf numFmtId="49" fontId="13" fillId="0" borderId="1" xfId="31" applyNumberFormat="1" applyFont="1" applyFill="1" applyBorder="1" applyAlignment="1">
      <alignment wrapText="1"/>
    </xf>
    <xf numFmtId="0" fontId="23" fillId="0" borderId="1" xfId="52" applyFont="1" applyFill="1" applyBorder="1" applyAlignment="1">
      <alignment horizontal="right"/>
    </xf>
    <xf numFmtId="0" fontId="13" fillId="0" borderId="1" xfId="52" applyFont="1" applyFill="1" applyBorder="1" applyAlignment="1">
      <alignment vertical="center" wrapText="1"/>
    </xf>
    <xf numFmtId="0" fontId="20" fillId="0" borderId="1" xfId="52" applyFont="1" applyFill="1" applyBorder="1" applyAlignment="1">
      <alignment vertical="center" wrapText="1"/>
    </xf>
    <xf numFmtId="0" fontId="20" fillId="0" borderId="1" xfId="52" applyFont="1" applyFill="1" applyBorder="1" applyAlignment="1">
      <alignment vertical="top" wrapText="1"/>
    </xf>
    <xf numFmtId="0" fontId="4" fillId="4" borderId="0" xfId="36" applyFill="1" applyAlignment="1">
      <alignment horizontal="center" vertical="center"/>
    </xf>
    <xf numFmtId="0" fontId="20" fillId="2" borderId="1" xfId="52" applyFont="1" applyFill="1" applyBorder="1"/>
    <xf numFmtId="49" fontId="26" fillId="0" borderId="1" xfId="31" applyNumberFormat="1" applyFont="1" applyFill="1" applyBorder="1" applyAlignment="1">
      <alignment horizontal="right"/>
    </xf>
    <xf numFmtId="10" fontId="28" fillId="10" borderId="27" xfId="2" applyNumberFormat="1" applyFont="1" applyFill="1" applyBorder="1" applyAlignment="1" applyProtection="1">
      <alignment horizontal="right" vertical="center"/>
    </xf>
    <xf numFmtId="166" fontId="28" fillId="10" borderId="27" xfId="1" applyNumberFormat="1" applyFont="1" applyFill="1" applyBorder="1" applyAlignment="1" applyProtection="1">
      <alignment horizontal="right" vertical="center"/>
    </xf>
    <xf numFmtId="10" fontId="28" fillId="10" borderId="30" xfId="2" applyNumberFormat="1" applyFont="1" applyFill="1" applyBorder="1" applyAlignment="1" applyProtection="1">
      <alignment horizontal="right" vertical="center"/>
    </xf>
    <xf numFmtId="166" fontId="28" fillId="10" borderId="30" xfId="1" applyNumberFormat="1" applyFont="1" applyFill="1" applyBorder="1" applyAlignment="1" applyProtection="1">
      <alignment horizontal="right" vertical="center"/>
    </xf>
    <xf numFmtId="0" fontId="0" fillId="2" borderId="1" xfId="0" applyFill="1" applyBorder="1" applyProtection="1">
      <protection locked="0"/>
    </xf>
    <xf numFmtId="6" fontId="4" fillId="4" borderId="0" xfId="36" applyNumberFormat="1" applyFill="1"/>
    <xf numFmtId="6" fontId="4" fillId="4" borderId="0" xfId="36" applyNumberFormat="1" applyFill="1" applyAlignment="1">
      <alignment horizontal="center" vertical="center"/>
    </xf>
    <xf numFmtId="0" fontId="0" fillId="4" borderId="0" xfId="36" applyFont="1" applyFill="1"/>
    <xf numFmtId="10" fontId="28" fillId="0" borderId="27" xfId="2" applyNumberFormat="1" applyFont="1" applyFill="1" applyBorder="1" applyAlignment="1" applyProtection="1">
      <alignment horizontal="right" vertical="center"/>
    </xf>
    <xf numFmtId="10" fontId="28" fillId="0" borderId="30" xfId="2" applyNumberFormat="1" applyFont="1" applyFill="1" applyBorder="1" applyAlignment="1" applyProtection="1">
      <alignment horizontal="right" vertical="center"/>
    </xf>
    <xf numFmtId="10" fontId="28" fillId="2" borderId="26" xfId="2" applyNumberFormat="1" applyFont="1" applyFill="1" applyBorder="1" applyAlignment="1" applyProtection="1">
      <alignment horizontal="right" vertical="center"/>
      <protection locked="0"/>
    </xf>
    <xf numFmtId="166" fontId="28" fillId="2" borderId="26" xfId="1" applyNumberFormat="1" applyFont="1" applyFill="1" applyBorder="1" applyAlignment="1" applyProtection="1">
      <alignment horizontal="right" vertical="center"/>
      <protection locked="0"/>
    </xf>
    <xf numFmtId="0" fontId="0" fillId="0" borderId="0" xfId="0" applyFill="1" applyAlignment="1">
      <alignment vertical="center" textRotation="255"/>
    </xf>
    <xf numFmtId="0" fontId="0" fillId="0" borderId="0" xfId="0" applyFill="1" applyAlignment="1">
      <alignment vertical="center"/>
    </xf>
    <xf numFmtId="0" fontId="0" fillId="0" borderId="6" xfId="50" applyFont="1" applyBorder="1" applyAlignment="1">
      <alignment wrapText="1"/>
    </xf>
    <xf numFmtId="0" fontId="20" fillId="0" borderId="0" xfId="0" applyFont="1" applyAlignment="1">
      <alignment wrapText="1"/>
    </xf>
    <xf numFmtId="0" fontId="16" fillId="0" borderId="0" xfId="50" applyFont="1" applyBorder="1" applyAlignment="1">
      <alignment horizontal="left" vertical="center" wrapText="1"/>
    </xf>
    <xf numFmtId="0" fontId="6" fillId="0" borderId="0" xfId="50" applyFont="1" applyAlignment="1">
      <alignment wrapText="1"/>
    </xf>
    <xf numFmtId="0" fontId="4" fillId="0" borderId="0" xfId="50" applyAlignment="1">
      <alignment wrapText="1"/>
    </xf>
    <xf numFmtId="0" fontId="0" fillId="0" borderId="3" xfId="50" applyFont="1" applyBorder="1" applyAlignment="1">
      <alignment wrapText="1"/>
    </xf>
    <xf numFmtId="0" fontId="4" fillId="0" borderId="9" xfId="50" applyBorder="1" applyAlignment="1">
      <alignment wrapText="1"/>
    </xf>
    <xf numFmtId="0" fontId="0" fillId="0" borderId="1" xfId="0" applyFill="1" applyBorder="1" applyAlignment="1">
      <alignment wrapText="1"/>
    </xf>
    <xf numFmtId="0" fontId="0" fillId="0" borderId="1" xfId="0" applyBorder="1" applyAlignment="1">
      <alignment vertical="top"/>
    </xf>
    <xf numFmtId="0" fontId="0" fillId="0" borderId="1" xfId="0" applyBorder="1"/>
    <xf numFmtId="0" fontId="0" fillId="0" borderId="1" xfId="0" applyBorder="1" applyAlignment="1">
      <alignment horizontal="center" vertical="top" textRotation="180" shrinkToFit="1"/>
    </xf>
    <xf numFmtId="0" fontId="7" fillId="11" borderId="1" xfId="0" applyFont="1" applyFill="1" applyBorder="1"/>
    <xf numFmtId="164" fontId="0" fillId="0" borderId="33" xfId="51" applyNumberFormat="1" applyFont="1" applyBorder="1" applyAlignment="1">
      <alignment horizontal="center"/>
    </xf>
    <xf numFmtId="0" fontId="0" fillId="0" borderId="34" xfId="50" applyFont="1" applyBorder="1" applyAlignment="1">
      <alignment wrapText="1"/>
    </xf>
    <xf numFmtId="0" fontId="0" fillId="0" borderId="34" xfId="50" applyFont="1" applyBorder="1"/>
    <xf numFmtId="14" fontId="4" fillId="0" borderId="35" xfId="50" applyNumberFormat="1" applyBorder="1"/>
    <xf numFmtId="6" fontId="0" fillId="4" borderId="0" xfId="36" applyNumberFormat="1" applyFont="1" applyFill="1"/>
    <xf numFmtId="10" fontId="28" fillId="2" borderId="40" xfId="2" applyNumberFormat="1" applyFont="1" applyFill="1" applyBorder="1" applyAlignment="1" applyProtection="1">
      <alignment horizontal="right" vertical="center"/>
      <protection locked="0"/>
    </xf>
    <xf numFmtId="166" fontId="28" fillId="2" borderId="40" xfId="1" applyNumberFormat="1" applyFont="1" applyFill="1" applyBorder="1" applyAlignment="1" applyProtection="1">
      <alignment horizontal="right" vertical="center"/>
      <protection locked="0"/>
    </xf>
    <xf numFmtId="10" fontId="28" fillId="2" borderId="1" xfId="2" applyNumberFormat="1" applyFont="1" applyFill="1" applyBorder="1" applyAlignment="1" applyProtection="1">
      <alignment horizontal="right" vertical="center"/>
      <protection locked="0"/>
    </xf>
    <xf numFmtId="166" fontId="28" fillId="2" borderId="1" xfId="1" applyNumberFormat="1" applyFont="1" applyFill="1" applyBorder="1" applyAlignment="1" applyProtection="1">
      <alignment horizontal="right" vertical="center"/>
      <protection locked="0"/>
    </xf>
    <xf numFmtId="10" fontId="28" fillId="0" borderId="41" xfId="2" applyNumberFormat="1" applyFont="1" applyFill="1" applyBorder="1" applyAlignment="1" applyProtection="1">
      <alignment horizontal="right" vertical="center"/>
    </xf>
    <xf numFmtId="0" fontId="0" fillId="0" borderId="1" xfId="0" applyBorder="1" applyAlignment="1">
      <alignment wrapText="1"/>
    </xf>
    <xf numFmtId="0" fontId="12" fillId="0" borderId="0" xfId="0" applyFont="1" applyFill="1" applyAlignment="1">
      <alignment horizontal="left"/>
    </xf>
    <xf numFmtId="0" fontId="12" fillId="0" borderId="0" xfId="0" applyFont="1" applyFill="1" applyAlignment="1">
      <alignment horizontal="right"/>
    </xf>
    <xf numFmtId="0" fontId="31" fillId="0" borderId="0" xfId="0" applyFont="1" applyFill="1" applyAlignment="1">
      <alignment horizontal="left"/>
    </xf>
    <xf numFmtId="0" fontId="32" fillId="0" borderId="0" xfId="0" applyFont="1" applyFill="1" applyAlignment="1">
      <alignment horizontal="left"/>
    </xf>
    <xf numFmtId="0" fontId="32" fillId="0" borderId="0" xfId="0" applyFont="1" applyFill="1" applyAlignment="1">
      <alignment horizontal="right"/>
    </xf>
    <xf numFmtId="0" fontId="12" fillId="0" borderId="0" xfId="0" applyFont="1" applyFill="1"/>
    <xf numFmtId="0" fontId="32" fillId="0" borderId="0" xfId="0" applyFont="1" applyFill="1" applyBorder="1" applyAlignment="1">
      <alignment horizontal="center"/>
    </xf>
    <xf numFmtId="0" fontId="32" fillId="0" borderId="1" xfId="0" applyFont="1" applyFill="1" applyBorder="1" applyAlignment="1">
      <alignment horizontal="center" vertical="center" wrapText="1"/>
    </xf>
    <xf numFmtId="0" fontId="32" fillId="0" borderId="0" xfId="0" applyFont="1" applyFill="1" applyBorder="1" applyAlignment="1">
      <alignment wrapText="1"/>
    </xf>
    <xf numFmtId="0" fontId="32" fillId="0" borderId="0" xfId="0" applyFont="1" applyFill="1"/>
    <xf numFmtId="0" fontId="29" fillId="0" borderId="0" xfId="0" applyFont="1" applyFill="1" applyAlignment="1">
      <alignment horizontal="left"/>
    </xf>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xf numFmtId="0" fontId="29" fillId="0" borderId="0" xfId="0" applyFont="1" applyFill="1" applyAlignment="1">
      <alignment horizontal="right"/>
    </xf>
    <xf numFmtId="0" fontId="29" fillId="0" borderId="0" xfId="0" applyFont="1" applyFill="1" applyAlignment="1">
      <alignment horizontal="center"/>
    </xf>
    <xf numFmtId="0" fontId="29" fillId="0" borderId="0" xfId="0" applyFont="1" applyFill="1" applyBorder="1" applyProtection="1">
      <protection locked="0"/>
    </xf>
    <xf numFmtId="165" fontId="29" fillId="0" borderId="0" xfId="1" applyNumberFormat="1" applyFont="1" applyFill="1" applyBorder="1"/>
    <xf numFmtId="0" fontId="30" fillId="0" borderId="0" xfId="0" applyFont="1" applyFill="1" applyAlignment="1">
      <alignment horizontal="right"/>
    </xf>
    <xf numFmtId="165" fontId="30" fillId="0" borderId="0" xfId="0" applyNumberFormat="1" applyFont="1" applyFill="1" applyBorder="1" applyAlignment="1">
      <alignment horizontal="center"/>
    </xf>
    <xf numFmtId="165" fontId="30" fillId="0" borderId="0" xfId="1" applyNumberFormat="1" applyFont="1" applyFill="1" applyBorder="1"/>
    <xf numFmtId="10" fontId="30" fillId="0" borderId="0" xfId="2" applyNumberFormat="1" applyFont="1" applyFill="1" applyBorder="1"/>
    <xf numFmtId="0" fontId="34" fillId="0" borderId="0" xfId="0" applyFont="1" applyFill="1" applyAlignment="1">
      <alignment horizontal="left"/>
    </xf>
    <xf numFmtId="0" fontId="13" fillId="0" borderId="1" xfId="0" applyFont="1" applyFill="1" applyBorder="1" applyAlignment="1">
      <alignment vertical="center" wrapText="1"/>
    </xf>
    <xf numFmtId="0" fontId="26" fillId="0" borderId="1" xfId="52" applyFont="1" applyFill="1" applyBorder="1" applyAlignment="1">
      <alignment horizontal="right"/>
    </xf>
    <xf numFmtId="0" fontId="20" fillId="0" borderId="1" xfId="139" applyFont="1" applyFill="1" applyBorder="1" applyAlignment="1">
      <alignment vertical="center" wrapText="1"/>
    </xf>
    <xf numFmtId="0" fontId="20" fillId="0" borderId="1" xfId="139" applyFont="1" applyFill="1" applyBorder="1" applyAlignment="1">
      <alignment vertical="top" wrapText="1"/>
    </xf>
    <xf numFmtId="44" fontId="0" fillId="0" borderId="1" xfId="0" applyNumberFormat="1" applyBorder="1" applyProtection="1">
      <protection hidden="1"/>
    </xf>
    <xf numFmtId="44" fontId="12" fillId="0" borderId="1" xfId="0" applyNumberFormat="1" applyFont="1" applyFill="1" applyBorder="1" applyProtection="1">
      <protection hidden="1"/>
    </xf>
    <xf numFmtId="0" fontId="12" fillId="2" borderId="1" xfId="0" applyFont="1" applyFill="1" applyBorder="1" applyProtection="1">
      <protection locked="0"/>
    </xf>
    <xf numFmtId="43" fontId="6" fillId="2" borderId="1" xfId="1" applyFont="1" applyFill="1" applyBorder="1" applyProtection="1">
      <protection locked="0"/>
    </xf>
    <xf numFmtId="43" fontId="0" fillId="0" borderId="1" xfId="1" applyFont="1" applyFill="1" applyBorder="1" applyProtection="1">
      <protection locked="0"/>
    </xf>
    <xf numFmtId="165" fontId="0" fillId="2" borderId="1" xfId="1" applyNumberFormat="1" applyFont="1" applyFill="1" applyBorder="1" applyProtection="1">
      <protection locked="0"/>
    </xf>
    <xf numFmtId="10" fontId="0" fillId="2" borderId="1" xfId="2" applyNumberFormat="1" applyFont="1" applyFill="1" applyBorder="1" applyProtection="1">
      <protection locked="0"/>
    </xf>
    <xf numFmtId="43" fontId="0" fillId="2" borderId="1" xfId="1" applyFont="1" applyFill="1" applyBorder="1" applyProtection="1">
      <protection locked="0"/>
    </xf>
    <xf numFmtId="0" fontId="0" fillId="0" borderId="0" xfId="0" applyProtection="1"/>
    <xf numFmtId="0" fontId="8" fillId="0" borderId="0" xfId="0" applyFont="1" applyAlignment="1" applyProtection="1">
      <alignment horizontal="left"/>
    </xf>
    <xf numFmtId="0" fontId="0" fillId="0" borderId="0" xfId="0" applyAlignment="1" applyProtection="1">
      <alignment horizontal="center"/>
    </xf>
    <xf numFmtId="0" fontId="6" fillId="0" borderId="0" xfId="0" applyFont="1" applyProtection="1"/>
    <xf numFmtId="0" fontId="0" fillId="0" borderId="0" xfId="0" applyFill="1" applyProtection="1"/>
    <xf numFmtId="0" fontId="5" fillId="3" borderId="11" xfId="0" applyFont="1" applyFill="1" applyBorder="1" applyAlignment="1" applyProtection="1">
      <alignment horizontal="center" vertical="center"/>
    </xf>
    <xf numFmtId="0" fontId="5" fillId="3" borderId="12" xfId="0" applyFont="1" applyFill="1" applyBorder="1" applyAlignment="1" applyProtection="1">
      <alignment horizontal="center" vertical="center"/>
    </xf>
    <xf numFmtId="0" fontId="5" fillId="3" borderId="13" xfId="0" applyFont="1" applyFill="1" applyBorder="1" applyAlignment="1" applyProtection="1">
      <alignment horizontal="center" vertical="center"/>
    </xf>
    <xf numFmtId="0" fontId="0" fillId="7" borderId="0" xfId="0" applyFill="1" applyProtection="1"/>
    <xf numFmtId="0" fontId="4" fillId="8" borderId="22" xfId="0" applyFont="1" applyFill="1" applyBorder="1" applyAlignment="1" applyProtection="1">
      <alignment horizontal="center" vertical="center" wrapText="1"/>
    </xf>
    <xf numFmtId="0" fontId="4" fillId="8" borderId="22" xfId="0" applyFont="1" applyFill="1" applyBorder="1" applyAlignment="1" applyProtection="1">
      <alignment horizontal="center" vertical="center"/>
    </xf>
    <xf numFmtId="0" fontId="12" fillId="8" borderId="22" xfId="0" applyFont="1" applyFill="1" applyBorder="1" applyAlignment="1" applyProtection="1">
      <alignment horizontal="center" vertical="center" wrapText="1"/>
    </xf>
    <xf numFmtId="0" fontId="35" fillId="0" borderId="4" xfId="0" applyFont="1" applyFill="1" applyBorder="1" applyAlignment="1" applyProtection="1">
      <alignment vertical="center"/>
    </xf>
    <xf numFmtId="10" fontId="28" fillId="0" borderId="26" xfId="2" applyNumberFormat="1" applyFont="1" applyFill="1" applyBorder="1" applyAlignment="1" applyProtection="1">
      <alignment horizontal="right" vertical="center"/>
    </xf>
    <xf numFmtId="10" fontId="28" fillId="9" borderId="26" xfId="2" applyNumberFormat="1" applyFont="1" applyFill="1" applyBorder="1" applyAlignment="1" applyProtection="1">
      <alignment horizontal="right" vertical="center"/>
    </xf>
    <xf numFmtId="166" fontId="28" fillId="9" borderId="26" xfId="1" applyNumberFormat="1" applyFont="1" applyFill="1" applyBorder="1" applyAlignment="1" applyProtection="1">
      <alignment horizontal="right" vertical="center"/>
    </xf>
    <xf numFmtId="0" fontId="35" fillId="0" borderId="39" xfId="0" applyFont="1" applyFill="1" applyBorder="1" applyAlignment="1" applyProtection="1">
      <alignment vertical="center"/>
    </xf>
    <xf numFmtId="10" fontId="28" fillId="0" borderId="18" xfId="2" applyNumberFormat="1" applyFont="1" applyFill="1" applyBorder="1" applyAlignment="1" applyProtection="1">
      <alignment horizontal="right" vertical="center"/>
    </xf>
    <xf numFmtId="10" fontId="28" fillId="0" borderId="1" xfId="2" applyNumberFormat="1" applyFont="1" applyFill="1" applyBorder="1" applyAlignment="1" applyProtection="1">
      <alignment horizontal="right" vertical="center"/>
    </xf>
    <xf numFmtId="10" fontId="28" fillId="9" borderId="1" xfId="2" applyNumberFormat="1" applyFont="1" applyFill="1" applyBorder="1" applyAlignment="1" applyProtection="1">
      <alignment horizontal="right" vertical="center"/>
    </xf>
    <xf numFmtId="166" fontId="28" fillId="9" borderId="1" xfId="1" applyNumberFormat="1" applyFont="1" applyFill="1" applyBorder="1" applyAlignment="1" applyProtection="1">
      <alignment horizontal="right" vertical="center"/>
    </xf>
    <xf numFmtId="0" fontId="35" fillId="0" borderId="10" xfId="0" applyFont="1" applyFill="1" applyBorder="1" applyAlignment="1" applyProtection="1">
      <alignment vertical="center"/>
    </xf>
    <xf numFmtId="10" fontId="28" fillId="0" borderId="40" xfId="2" applyNumberFormat="1" applyFont="1" applyFill="1" applyBorder="1" applyAlignment="1" applyProtection="1">
      <alignment horizontal="right" vertical="center"/>
    </xf>
    <xf numFmtId="10" fontId="28" fillId="9" borderId="40" xfId="2" applyNumberFormat="1" applyFont="1" applyFill="1" applyBorder="1" applyAlignment="1" applyProtection="1">
      <alignment horizontal="right" vertical="center"/>
    </xf>
    <xf numFmtId="166" fontId="28" fillId="9" borderId="40" xfId="1" applyNumberFormat="1" applyFont="1" applyFill="1" applyBorder="1" applyAlignment="1" applyProtection="1">
      <alignment horizontal="right" vertical="center"/>
    </xf>
    <xf numFmtId="0" fontId="0" fillId="0" borderId="0" xfId="0" applyFill="1" applyBorder="1" applyProtection="1"/>
    <xf numFmtId="0" fontId="12" fillId="8" borderId="23" xfId="0" applyFont="1" applyFill="1" applyBorder="1" applyAlignment="1" applyProtection="1">
      <alignment horizontal="center" vertical="center"/>
    </xf>
    <xf numFmtId="0" fontId="12" fillId="0" borderId="1" xfId="0" applyFont="1" applyFill="1" applyBorder="1"/>
    <xf numFmtId="0" fontId="32" fillId="0" borderId="0" xfId="0" applyFont="1" applyAlignment="1">
      <alignment horizontal="left"/>
    </xf>
    <xf numFmtId="0" fontId="6" fillId="0" borderId="1" xfId="0" applyFont="1" applyBorder="1" applyAlignment="1">
      <alignment horizontal="center" vertical="center" wrapText="1"/>
    </xf>
    <xf numFmtId="10" fontId="0" fillId="2" borderId="1" xfId="0" applyNumberFormat="1" applyFill="1" applyBorder="1" applyProtection="1">
      <protection locked="0"/>
    </xf>
    <xf numFmtId="0" fontId="16" fillId="0" borderId="1" xfId="50" applyFont="1" applyBorder="1" applyAlignment="1">
      <alignment horizontal="left" vertical="center"/>
    </xf>
    <xf numFmtId="0" fontId="16" fillId="0" borderId="1" xfId="50" applyFont="1" applyFill="1" applyBorder="1" applyAlignment="1">
      <alignment horizontal="left" vertical="center"/>
    </xf>
    <xf numFmtId="0" fontId="21" fillId="5" borderId="1" xfId="52" applyFont="1" applyFill="1" applyBorder="1" applyAlignment="1" applyProtection="1">
      <alignment horizontal="left" vertical="center"/>
    </xf>
    <xf numFmtId="0" fontId="32" fillId="0" borderId="1" xfId="0" applyFont="1" applyFill="1" applyBorder="1" applyAlignment="1">
      <alignment horizontal="center"/>
    </xf>
    <xf numFmtId="0" fontId="17" fillId="3" borderId="0" xfId="0" applyFont="1" applyFill="1" applyAlignment="1">
      <alignment horizontal="left" vertical="center"/>
    </xf>
    <xf numFmtId="0" fontId="16" fillId="0" borderId="24" xfId="0" applyFont="1" applyBorder="1" applyAlignment="1" applyProtection="1">
      <alignment horizontal="center" vertical="center" wrapText="1"/>
    </xf>
    <xf numFmtId="0" fontId="16" fillId="0" borderId="25"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39" xfId="0" applyFont="1" applyBorder="1" applyAlignment="1" applyProtection="1">
      <alignment horizontal="center" vertical="center" wrapText="1"/>
    </xf>
    <xf numFmtId="0" fontId="16" fillId="0" borderId="28" xfId="0" applyFont="1" applyBorder="1" applyAlignment="1" applyProtection="1">
      <alignment horizontal="center" vertical="center" wrapText="1"/>
    </xf>
    <xf numFmtId="0" fontId="16" fillId="0" borderId="29" xfId="0" applyFont="1" applyBorder="1" applyAlignment="1" applyProtection="1">
      <alignment horizontal="center" vertical="center" wrapText="1"/>
    </xf>
    <xf numFmtId="0" fontId="5" fillId="3" borderId="13" xfId="0" applyFont="1" applyFill="1" applyBorder="1" applyAlignment="1" applyProtection="1">
      <alignment horizontal="center" vertical="center"/>
    </xf>
    <xf numFmtId="0" fontId="5" fillId="3" borderId="14" xfId="0" applyFont="1" applyFill="1" applyBorder="1" applyAlignment="1" applyProtection="1">
      <alignment horizontal="center" vertical="center"/>
    </xf>
    <xf numFmtId="0" fontId="27" fillId="8" borderId="15" xfId="0" applyFont="1" applyFill="1" applyBorder="1" applyAlignment="1" applyProtection="1">
      <alignment horizontal="center" vertical="center"/>
    </xf>
    <xf numFmtId="0" fontId="27" fillId="8" borderId="16" xfId="0" applyFont="1" applyFill="1" applyBorder="1" applyAlignment="1" applyProtection="1">
      <alignment horizontal="center" vertical="center"/>
    </xf>
    <xf numFmtId="0" fontId="27" fillId="8" borderId="17" xfId="0" applyFont="1" applyFill="1" applyBorder="1" applyAlignment="1" applyProtection="1">
      <alignment horizontal="center" vertical="center"/>
    </xf>
    <xf numFmtId="0" fontId="6" fillId="0" borderId="31" xfId="0" applyFont="1" applyBorder="1" applyAlignment="1" applyProtection="1">
      <alignment horizontal="center" vertical="center"/>
    </xf>
    <xf numFmtId="0" fontId="6" fillId="0" borderId="32" xfId="0" applyFont="1" applyBorder="1" applyAlignment="1" applyProtection="1">
      <alignment horizontal="center" vertical="center"/>
    </xf>
    <xf numFmtId="0" fontId="6" fillId="0" borderId="26" xfId="0" applyFont="1" applyBorder="1" applyAlignment="1" applyProtection="1">
      <alignment horizontal="center" vertical="center"/>
    </xf>
    <xf numFmtId="0" fontId="6" fillId="0" borderId="26" xfId="0" applyFont="1" applyBorder="1" applyAlignment="1" applyProtection="1">
      <alignment horizontal="center" vertical="center" wrapText="1"/>
    </xf>
    <xf numFmtId="0" fontId="6" fillId="0" borderId="36" xfId="0" applyFont="1" applyBorder="1" applyAlignment="1" applyProtection="1">
      <alignment horizontal="center" vertical="center" wrapText="1"/>
    </xf>
    <xf numFmtId="0" fontId="6" fillId="0" borderId="37"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32" fillId="0" borderId="26" xfId="0" applyFont="1" applyFill="1" applyBorder="1" applyAlignment="1" applyProtection="1">
      <alignment horizontal="center" vertical="center" wrapText="1"/>
    </xf>
    <xf numFmtId="0" fontId="17" fillId="3" borderId="0" xfId="0" applyFont="1" applyFill="1" applyAlignment="1" applyProtection="1">
      <alignment horizontal="left" vertical="center"/>
    </xf>
    <xf numFmtId="0" fontId="16" fillId="8" borderId="8" xfId="0" applyFont="1" applyFill="1" applyBorder="1" applyAlignment="1" applyProtection="1">
      <alignment horizontal="center" vertical="center" wrapText="1"/>
    </xf>
    <xf numFmtId="0" fontId="16" fillId="8" borderId="20" xfId="0" applyFont="1" applyFill="1" applyBorder="1" applyAlignment="1" applyProtection="1">
      <alignment horizontal="center" vertical="center" wrapText="1"/>
    </xf>
    <xf numFmtId="0" fontId="16" fillId="8" borderId="21" xfId="0" applyFont="1" applyFill="1" applyBorder="1" applyAlignment="1" applyProtection="1">
      <alignment horizontal="center" vertical="center" wrapText="1"/>
    </xf>
    <xf numFmtId="0" fontId="6" fillId="0" borderId="18" xfId="0" applyFont="1" applyBorder="1" applyAlignment="1" applyProtection="1">
      <alignment horizontal="center" vertical="center"/>
    </xf>
    <xf numFmtId="0" fontId="6" fillId="0" borderId="19"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 xfId="0" applyFont="1" applyBorder="1" applyAlignment="1" applyProtection="1">
      <alignment horizontal="center" vertical="center" wrapText="1"/>
    </xf>
    <xf numFmtId="0" fontId="0" fillId="0" borderId="1" xfId="0" applyBorder="1" applyAlignment="1">
      <alignment horizontal="center" vertical="top" textRotation="180" shrinkToFit="1"/>
    </xf>
    <xf numFmtId="0" fontId="12" fillId="0" borderId="1" xfId="0" applyFont="1" applyFill="1" applyBorder="1" applyAlignment="1">
      <alignment horizontal="center" vertical="top" textRotation="180" shrinkToFit="1"/>
    </xf>
    <xf numFmtId="0" fontId="0" fillId="0" borderId="1" xfId="0" applyFont="1" applyBorder="1" applyAlignment="1">
      <alignment horizontal="center" vertical="top" textRotation="180" shrinkToFit="1"/>
    </xf>
  </cellXfs>
  <cellStyles count="142">
    <cellStyle name="Comma" xfId="1" builtinId="3"/>
    <cellStyle name="Comma 10" xfId="56" xr:uid="{2D9C61B8-9517-4D3A-8A3A-F0301DFE0780}"/>
    <cellStyle name="Comma 2" xfId="3" xr:uid="{00000000-0005-0000-0000-000001000000}"/>
    <cellStyle name="Comma 2 16" xfId="4" xr:uid="{00000000-0005-0000-0000-000002000000}"/>
    <cellStyle name="Comma 2 16 2" xfId="101" xr:uid="{6E204104-A9BB-4949-B0F6-62D21637EF34}"/>
    <cellStyle name="Comma 2 16 3" xfId="58" xr:uid="{B40F505E-8413-497F-8925-D019C70A12B0}"/>
    <cellStyle name="Comma 2 2" xfId="5" xr:uid="{00000000-0005-0000-0000-000003000000}"/>
    <cellStyle name="Comma 2 2 2" xfId="6" xr:uid="{00000000-0005-0000-0000-000004000000}"/>
    <cellStyle name="Comma 2 2 2 2" xfId="103" xr:uid="{F4C467DB-DD14-4A80-BEDD-85E4B8661993}"/>
    <cellStyle name="Comma 2 2 2 3" xfId="60" xr:uid="{608CFF82-F8AE-4E59-B9C4-04B67529126B}"/>
    <cellStyle name="Comma 2 2 3" xfId="102" xr:uid="{E74FE029-EF31-4A80-98EF-DE137A484FDE}"/>
    <cellStyle name="Comma 2 2 4" xfId="59" xr:uid="{8756B11D-379E-4D09-A87D-2C46293D3A97}"/>
    <cellStyle name="Comma 2 3" xfId="7" xr:uid="{00000000-0005-0000-0000-000005000000}"/>
    <cellStyle name="Comma 2 3 2" xfId="8" xr:uid="{00000000-0005-0000-0000-000006000000}"/>
    <cellStyle name="Comma 2 3 2 2" xfId="105" xr:uid="{12C7C76A-0A50-4B6A-A3B4-51DEAA9707D2}"/>
    <cellStyle name="Comma 2 3 2 3" xfId="62" xr:uid="{4D0FF04C-6C17-4B00-AC5B-CD63F56E8DC8}"/>
    <cellStyle name="Comma 2 3 3" xfId="104" xr:uid="{E1E9230C-B99D-4487-B1F6-0DED654E934B}"/>
    <cellStyle name="Comma 2 3 4" xfId="61" xr:uid="{45235A4D-1C2C-4F7C-83E6-204BED34EEFF}"/>
    <cellStyle name="Comma 2 4" xfId="9" xr:uid="{00000000-0005-0000-0000-000007000000}"/>
    <cellStyle name="Comma 2 4 2" xfId="106" xr:uid="{A80CBDEB-6B6B-435D-AF00-E28218F3C435}"/>
    <cellStyle name="Comma 2 4 3" xfId="63" xr:uid="{35607019-BD35-4EC6-BE51-9A5497201347}"/>
    <cellStyle name="Comma 2 5" xfId="100" xr:uid="{1AFB5FD9-7B8D-4039-8C38-FCA85F596E7A}"/>
    <cellStyle name="Comma 2 6" xfId="57" xr:uid="{5B468B6E-97AC-4504-A5A3-2708ED6F45E6}"/>
    <cellStyle name="Comma 3" xfId="10" xr:uid="{00000000-0005-0000-0000-000008000000}"/>
    <cellStyle name="Comma 3 2" xfId="11" xr:uid="{00000000-0005-0000-0000-000009000000}"/>
    <cellStyle name="Comma 3 2 2" xfId="12" xr:uid="{00000000-0005-0000-0000-00000A000000}"/>
    <cellStyle name="Comma 3 2 2 2" xfId="109" xr:uid="{DCADD37F-A52C-4100-839C-1900D590DD8D}"/>
    <cellStyle name="Comma 3 2 2 3" xfId="66" xr:uid="{1450C314-E68C-4821-9B8F-F24A7F3C8B5E}"/>
    <cellStyle name="Comma 3 2 3" xfId="108" xr:uid="{9C4B2E6E-8D64-42AE-8DD2-7EEFA0DF364E}"/>
    <cellStyle name="Comma 3 2 4" xfId="65" xr:uid="{CF020844-49D2-4A30-A903-F39BAD712392}"/>
    <cellStyle name="Comma 3 3" xfId="13" xr:uid="{00000000-0005-0000-0000-00000B000000}"/>
    <cellStyle name="Comma 3 3 2" xfId="110" xr:uid="{601D1E5E-2521-4CA1-901E-02FEFD660026}"/>
    <cellStyle name="Comma 3 3 3" xfId="67" xr:uid="{0D14FF91-BA04-4A52-B3D1-EDA00612C7D9}"/>
    <cellStyle name="Comma 3 4" xfId="51" xr:uid="{00000000-0005-0000-0000-00000C000000}"/>
    <cellStyle name="Comma 3 4 2" xfId="138" xr:uid="{CDCFD346-65E4-4C07-98C7-9B22926C0D24}"/>
    <cellStyle name="Comma 3 4 3" xfId="95" xr:uid="{AA04B6F8-6920-446D-85E2-9E8E440F0159}"/>
    <cellStyle name="Comma 3 5" xfId="107" xr:uid="{D6AB508A-2B9A-497B-8906-2C13F8B6DBC6}"/>
    <cellStyle name="Comma 3 6" xfId="64" xr:uid="{D280409C-4C98-41F4-9C7D-2623AF7FB602}"/>
    <cellStyle name="Comma 4" xfId="14" xr:uid="{00000000-0005-0000-0000-00000D000000}"/>
    <cellStyle name="Comma 4 2" xfId="15" xr:uid="{00000000-0005-0000-0000-00000E000000}"/>
    <cellStyle name="Comma 4 2 2" xfId="112" xr:uid="{11EA937F-0EAA-4418-8E95-05F4746F8378}"/>
    <cellStyle name="Comma 4 2 3" xfId="69" xr:uid="{DE43C097-441D-4F5E-AB62-C77E7932CAD2}"/>
    <cellStyle name="Comma 4 3" xfId="111" xr:uid="{31EB50F5-B175-476B-AAFB-6BEFEBACD249}"/>
    <cellStyle name="Comma 4 4" xfId="68" xr:uid="{5A3A119F-6E0E-4D83-8BFC-872A72C72C47}"/>
    <cellStyle name="Comma 5" xfId="16" xr:uid="{00000000-0005-0000-0000-00000F000000}"/>
    <cellStyle name="Comma 5 2" xfId="17" xr:uid="{00000000-0005-0000-0000-000010000000}"/>
    <cellStyle name="Comma 5 2 2" xfId="114" xr:uid="{AC6DE15E-E650-4C86-B057-D0AB3440E769}"/>
    <cellStyle name="Comma 5 2 3" xfId="71" xr:uid="{E914CEB8-FBEF-4319-8B82-FB7150801A0B}"/>
    <cellStyle name="Comma 5 3" xfId="113" xr:uid="{81FA08E2-3E52-4BEE-BE74-F23747B3CB1F}"/>
    <cellStyle name="Comma 5 4" xfId="70" xr:uid="{FC9EAA21-3AD4-49F7-B09D-2096C982FF56}"/>
    <cellStyle name="Comma 6" xfId="18" xr:uid="{00000000-0005-0000-0000-000011000000}"/>
    <cellStyle name="Comma 6 2" xfId="115" xr:uid="{7B6C5327-073C-43D2-B527-64408674C71B}"/>
    <cellStyle name="Comma 6 3" xfId="72" xr:uid="{26675495-4E23-4857-A659-F85C2FAC672F}"/>
    <cellStyle name="Comma 7" xfId="19" xr:uid="{00000000-0005-0000-0000-000012000000}"/>
    <cellStyle name="Comma 7 2" xfId="116" xr:uid="{7CF174EA-E2F3-440C-9739-8CBA5F424782}"/>
    <cellStyle name="Comma 7 3" xfId="73" xr:uid="{816C480E-34B5-4EA5-A649-8711FE8A5C57}"/>
    <cellStyle name="Comma 8" xfId="20" xr:uid="{00000000-0005-0000-0000-000013000000}"/>
    <cellStyle name="Comma 8 2" xfId="117" xr:uid="{019934E6-7C90-4B3A-A185-CA86C545A2A4}"/>
    <cellStyle name="Comma 8 3" xfId="74" xr:uid="{9416994F-9CB5-4BA8-975C-856176F9FA3D}"/>
    <cellStyle name="Comma 9" xfId="99" xr:uid="{9281DB1D-C4BF-43C1-9B69-F0A5FD71CB6C}"/>
    <cellStyle name="Currency 2" xfId="21" xr:uid="{00000000-0005-0000-0000-000014000000}"/>
    <cellStyle name="Currency 2 2" xfId="22" xr:uid="{00000000-0005-0000-0000-000015000000}"/>
    <cellStyle name="Currency 2 2 2" xfId="23" xr:uid="{00000000-0005-0000-0000-000016000000}"/>
    <cellStyle name="Currency 2 2 2 2" xfId="120" xr:uid="{0F99A124-F0E4-4641-B1ED-D9DC97C14865}"/>
    <cellStyle name="Currency 2 2 2 3" xfId="77" xr:uid="{4A308B37-6DCC-485B-BF70-955E1591D81F}"/>
    <cellStyle name="Currency 2 2 3" xfId="119" xr:uid="{A93C2AB5-0F0C-409A-A99B-E625CC63AB6C}"/>
    <cellStyle name="Currency 2 2 4" xfId="76" xr:uid="{4E5A4F01-87AF-43C7-943C-7E89CFF27FD6}"/>
    <cellStyle name="Currency 2 3" xfId="24" xr:uid="{00000000-0005-0000-0000-000017000000}"/>
    <cellStyle name="Currency 2 3 2" xfId="121" xr:uid="{1BF303EC-9E81-4493-B239-B66DB51EA4E0}"/>
    <cellStyle name="Currency 2 3 3" xfId="78" xr:uid="{5F384808-B8A8-4779-AC50-8E88E67ADB2A}"/>
    <cellStyle name="Currency 2 4" xfId="118" xr:uid="{96A5BB16-3B84-4E66-9121-BC5638DC3758}"/>
    <cellStyle name="Currency 2 5" xfId="75" xr:uid="{8563F647-231A-4243-945D-7469A82AAF3C}"/>
    <cellStyle name="Currency 3" xfId="25" xr:uid="{00000000-0005-0000-0000-000018000000}"/>
    <cellStyle name="Currency 3 2" xfId="26" xr:uid="{00000000-0005-0000-0000-000019000000}"/>
    <cellStyle name="Currency 3 2 2" xfId="123" xr:uid="{B7C92C54-A018-4273-863A-888055314C5A}"/>
    <cellStyle name="Currency 3 2 3" xfId="80" xr:uid="{1133BA46-5F77-4CE1-85A5-9EA4AE033838}"/>
    <cellStyle name="Currency 3 3" xfId="122" xr:uid="{1E138B91-FEC6-4E6B-ACF0-6D61D58EC210}"/>
    <cellStyle name="Currency 3 4" xfId="79" xr:uid="{82FC4679-F9BB-44C9-885A-41B6C4F3E651}"/>
    <cellStyle name="Currency 4" xfId="27" xr:uid="{00000000-0005-0000-0000-00001A000000}"/>
    <cellStyle name="Currency 4 2" xfId="124" xr:uid="{24208902-10C4-4221-BB72-F87786525530}"/>
    <cellStyle name="Currency 4 3" xfId="81" xr:uid="{A0B5A07A-1537-4EDE-ADA4-04FD7DCCF4DE}"/>
    <cellStyle name="Normal" xfId="0" builtinId="0"/>
    <cellStyle name="Normal 2" xfId="28" xr:uid="{00000000-0005-0000-0000-00001C000000}"/>
    <cellStyle name="Normal 2 10" xfId="29" xr:uid="{00000000-0005-0000-0000-00001D000000}"/>
    <cellStyle name="Normal 2 2" xfId="30" xr:uid="{00000000-0005-0000-0000-00001E000000}"/>
    <cellStyle name="Normal 2 3" xfId="31" xr:uid="{00000000-0005-0000-0000-00001F000000}"/>
    <cellStyle name="Normal 2 4" xfId="32" xr:uid="{00000000-0005-0000-0000-000020000000}"/>
    <cellStyle name="Normal 2 4 2" xfId="33" xr:uid="{00000000-0005-0000-0000-000021000000}"/>
    <cellStyle name="Normal 2 4 2 2" xfId="126" xr:uid="{F84F073E-B2F1-432C-8BC2-810A741591EB}"/>
    <cellStyle name="Normal 2 4 2 3" xfId="83" xr:uid="{50C43015-951F-4B11-B4F1-59A023E2EBA4}"/>
    <cellStyle name="Normal 2 4 3" xfId="125" xr:uid="{367C33E7-6DFC-4227-97D5-9BBAB3C17BE2}"/>
    <cellStyle name="Normal 2 4 4" xfId="82" xr:uid="{4DE1F108-0027-417C-AA79-AE8E030FCA6F}"/>
    <cellStyle name="Normal 2 5" xfId="34" xr:uid="{00000000-0005-0000-0000-000022000000}"/>
    <cellStyle name="Normal 2 5 2" xfId="127" xr:uid="{58A9A396-E097-4F04-B4D4-2D7111A6B9D7}"/>
    <cellStyle name="Normal 2 5 3" xfId="84" xr:uid="{0CEA44FC-42BD-4309-9925-62A0B266FC35}"/>
    <cellStyle name="Normal 3" xfId="35" xr:uid="{00000000-0005-0000-0000-000023000000}"/>
    <cellStyle name="Normal 3 2" xfId="36" xr:uid="{00000000-0005-0000-0000-000024000000}"/>
    <cellStyle name="Normal 3 2 2" xfId="54" xr:uid="{14CCC3B7-0122-409A-8F52-790E9C1D944B}"/>
    <cellStyle name="Normal 4" xfId="37" xr:uid="{00000000-0005-0000-0000-000025000000}"/>
    <cellStyle name="Normal 4 2" xfId="38" xr:uid="{00000000-0005-0000-0000-000026000000}"/>
    <cellStyle name="Normal 4 2 2" xfId="39" xr:uid="{00000000-0005-0000-0000-000027000000}"/>
    <cellStyle name="Normal 4 2 2 2" xfId="130" xr:uid="{99C3CCD5-EF57-486C-BDE6-CB4F979A4E72}"/>
    <cellStyle name="Normal 4 2 2 3" xfId="87" xr:uid="{32B797C7-7862-4E5F-97A9-9E37F3E86CBD}"/>
    <cellStyle name="Normal 4 2 3" xfId="129" xr:uid="{953B9FE1-BEF1-4FB6-B4B0-7126300A4A5E}"/>
    <cellStyle name="Normal 4 2 4" xfId="86" xr:uid="{66CE5F60-4365-4D81-B813-2BFEDAC9EFD6}"/>
    <cellStyle name="Normal 4 3" xfId="40" xr:uid="{00000000-0005-0000-0000-000028000000}"/>
    <cellStyle name="Normal 4 3 2" xfId="52" xr:uid="{D21888A0-282B-47F5-B787-C798AB9FC821}"/>
    <cellStyle name="Normal 4 3 2 2" xfId="139" xr:uid="{B7CD2BC1-860A-4F09-8B86-DDDCDE7986F7}"/>
    <cellStyle name="Normal 4 3 2 3" xfId="96" xr:uid="{C18AB7B9-E037-4F87-9799-2C3BF7AF1C9E}"/>
    <cellStyle name="Normal 4 3 3" xfId="131" xr:uid="{D0E60953-BF3A-4D14-9F3C-20F73CBB107D}"/>
    <cellStyle name="Normal 4 3 4" xfId="88" xr:uid="{EFBB4461-C5FA-4F77-83AE-4D14BBF60EB1}"/>
    <cellStyle name="Normal 4 4" xfId="128" xr:uid="{4FC7143E-1144-4E17-B5A7-788BCFB0974B}"/>
    <cellStyle name="Normal 4 5" xfId="85" xr:uid="{48CEDE0C-D3C8-476F-B39D-688276B1FAE0}"/>
    <cellStyle name="Normal 47" xfId="41" xr:uid="{00000000-0005-0000-0000-000029000000}"/>
    <cellStyle name="Normal 5" xfId="42" xr:uid="{00000000-0005-0000-0000-00002A000000}"/>
    <cellStyle name="Normal 5 2" xfId="43" xr:uid="{00000000-0005-0000-0000-00002B000000}"/>
    <cellStyle name="Normal 5 2 2" xfId="53" xr:uid="{8EC6C830-DD8A-4F80-9518-ABD71AD4C032}"/>
    <cellStyle name="Normal 5 2 2 2" xfId="140" xr:uid="{98039D1D-43C9-41D9-9170-E67712CD70A4}"/>
    <cellStyle name="Normal 5 2 2 3" xfId="97" xr:uid="{6C8537EB-E163-4C39-8473-F3668DA39BAF}"/>
    <cellStyle name="Normal 5 2 3" xfId="133" xr:uid="{BBC6349C-36BD-47C8-9BB3-2EAF991DF3ED}"/>
    <cellStyle name="Normal 5 2 4" xfId="90" xr:uid="{FC2FB349-B3EB-46E9-83AC-7D8788A2D5D8}"/>
    <cellStyle name="Normal 5 3" xfId="50" xr:uid="{00000000-0005-0000-0000-00002C000000}"/>
    <cellStyle name="Normal 5 4" xfId="132" xr:uid="{D828456C-5921-4276-8376-B8331793968D}"/>
    <cellStyle name="Normal 5 5" xfId="89" xr:uid="{53C86C3F-1481-4500-B4C1-2AED252C124C}"/>
    <cellStyle name="Normal 6" xfId="44" xr:uid="{00000000-0005-0000-0000-00002D000000}"/>
    <cellStyle name="Normal 6 2" xfId="45" xr:uid="{00000000-0005-0000-0000-00002E000000}"/>
    <cellStyle name="Normal 7" xfId="46" xr:uid="{00000000-0005-0000-0000-00002F000000}"/>
    <cellStyle name="Normal 7 2" xfId="134" xr:uid="{7A9D7232-3FA3-43F1-9E78-304F5C315BF3}"/>
    <cellStyle name="Normal 7 3" xfId="91" xr:uid="{8209BA82-07AB-462A-87A8-66D4917175FA}"/>
    <cellStyle name="Normal 8" xfId="55" xr:uid="{E904AB5A-1D90-4623-BD55-91EFCF33503A}"/>
    <cellStyle name="Normal 8 2" xfId="141" xr:uid="{0D05FF85-DCF2-4785-B787-40B01DA9D9D0}"/>
    <cellStyle name="Normal 8 3" xfId="98" xr:uid="{069F2CBE-FEF1-4C3F-B119-A22C32DFAA80}"/>
    <cellStyle name="Percent" xfId="2" builtinId="5"/>
    <cellStyle name="Percent 2" xfId="47" xr:uid="{00000000-0005-0000-0000-000031000000}"/>
    <cellStyle name="Percent 2 2" xfId="48" xr:uid="{00000000-0005-0000-0000-000032000000}"/>
    <cellStyle name="Percent 2 2 2" xfId="136" xr:uid="{C095E771-586E-4FBD-9AC4-B1D4BB8E94C1}"/>
    <cellStyle name="Percent 2 2 3" xfId="93" xr:uid="{18C9A7D6-F50E-4493-8898-76E5FFF0F06E}"/>
    <cellStyle name="Percent 2 3" xfId="135" xr:uid="{F58A147B-1B4C-426B-B312-5DCA5F9BEBA6}"/>
    <cellStyle name="Percent 2 4" xfId="92" xr:uid="{503AE076-BB82-489D-82A7-23FE82B449B0}"/>
    <cellStyle name="Percent 3" xfId="49" xr:uid="{00000000-0005-0000-0000-000033000000}"/>
    <cellStyle name="Percent 3 2" xfId="137" xr:uid="{D1C6922A-7C34-4C34-8625-94D469EE45F1}"/>
    <cellStyle name="Percent 3 3" xfId="94" xr:uid="{7C7B0D95-023D-47A2-8A8A-D9FD653D13D2}"/>
  </cellStyles>
  <dxfs count="8">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1481138</xdr:colOff>
      <xdr:row>0</xdr:row>
      <xdr:rowOff>33337</xdr:rowOff>
    </xdr:from>
    <xdr:to>
      <xdr:col>3</xdr:col>
      <xdr:colOff>3129466</xdr:colOff>
      <xdr:row>1</xdr:row>
      <xdr:rowOff>248182</xdr:rowOff>
    </xdr:to>
    <xdr:pic>
      <xdr:nvPicPr>
        <xdr:cNvPr id="2" name="Picture 1">
          <a:extLst>
            <a:ext uri="{FF2B5EF4-FFF2-40B4-BE49-F238E27FC236}">
              <a16:creationId xmlns:a16="http://schemas.microsoft.com/office/drawing/2014/main" id="{F9B7604C-A92A-486E-B7BF-B0E6285462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0076" y="33337"/>
          <a:ext cx="1648328" cy="47678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7820025</xdr:colOff>
      <xdr:row>0</xdr:row>
      <xdr:rowOff>9525</xdr:rowOff>
    </xdr:from>
    <xdr:to>
      <xdr:col>2</xdr:col>
      <xdr:colOff>4841</xdr:colOff>
      <xdr:row>0</xdr:row>
      <xdr:rowOff>185964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638925" y="9525"/>
          <a:ext cx="3283" cy="176439"/>
        </a:xfrm>
        <a:prstGeom prst="rect">
          <a:avLst/>
        </a:prstGeom>
      </xdr:spPr>
    </xdr:pic>
    <xdr:clientData/>
  </xdr:twoCellAnchor>
  <xdr:twoCellAnchor editAs="oneCell">
    <xdr:from>
      <xdr:col>13</xdr:col>
      <xdr:colOff>247485</xdr:colOff>
      <xdr:row>0</xdr:row>
      <xdr:rowOff>1</xdr:rowOff>
    </xdr:from>
    <xdr:to>
      <xdr:col>15</xdr:col>
      <xdr:colOff>6567</xdr:colOff>
      <xdr:row>1</xdr:row>
      <xdr:rowOff>254504</xdr:rowOff>
    </xdr:to>
    <xdr:pic>
      <xdr:nvPicPr>
        <xdr:cNvPr id="3" name="Picture 2">
          <a:extLst>
            <a:ext uri="{FF2B5EF4-FFF2-40B4-BE49-F238E27FC236}">
              <a16:creationId xmlns:a16="http://schemas.microsoft.com/office/drawing/2014/main" id="{DD577E5E-3A3D-4897-8CFA-7B191617E1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10940" y="1"/>
          <a:ext cx="1906536" cy="58354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7820025</xdr:colOff>
      <xdr:row>0</xdr:row>
      <xdr:rowOff>9525</xdr:rowOff>
    </xdr:from>
    <xdr:to>
      <xdr:col>2</xdr:col>
      <xdr:colOff>3283</xdr:colOff>
      <xdr:row>0</xdr:row>
      <xdr:rowOff>185964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915400" y="9525"/>
          <a:ext cx="1682642" cy="414564"/>
        </a:xfrm>
        <a:prstGeom prst="rect">
          <a:avLst/>
        </a:prstGeom>
      </xdr:spPr>
    </xdr:pic>
    <xdr:clientData/>
  </xdr:twoCellAnchor>
  <xdr:twoCellAnchor editAs="oneCell">
    <xdr:from>
      <xdr:col>17</xdr:col>
      <xdr:colOff>313473</xdr:colOff>
      <xdr:row>0</xdr:row>
      <xdr:rowOff>0</xdr:rowOff>
    </xdr:from>
    <xdr:to>
      <xdr:col>19</xdr:col>
      <xdr:colOff>12522</xdr:colOff>
      <xdr:row>1</xdr:row>
      <xdr:rowOff>238202</xdr:rowOff>
    </xdr:to>
    <xdr:pic>
      <xdr:nvPicPr>
        <xdr:cNvPr id="4" name="Picture 3">
          <a:extLst>
            <a:ext uri="{FF2B5EF4-FFF2-40B4-BE49-F238E27FC236}">
              <a16:creationId xmlns:a16="http://schemas.microsoft.com/office/drawing/2014/main" id="{9826E5F9-AD26-4013-A0EC-165A7864B8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37402" y="0"/>
          <a:ext cx="1903406" cy="57838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7820025</xdr:colOff>
      <xdr:row>0</xdr:row>
      <xdr:rowOff>9525</xdr:rowOff>
    </xdr:from>
    <xdr:to>
      <xdr:col>2</xdr:col>
      <xdr:colOff>3283</xdr:colOff>
      <xdr:row>0</xdr:row>
      <xdr:rowOff>185964</xdr:rowOff>
    </xdr:to>
    <xdr:pic>
      <xdr:nvPicPr>
        <xdr:cNvPr id="2" name="Picture 1">
          <a:extLst>
            <a:ext uri="{FF2B5EF4-FFF2-40B4-BE49-F238E27FC236}">
              <a16:creationId xmlns:a16="http://schemas.microsoft.com/office/drawing/2014/main" id="{B8485ABC-0C3A-48AC-9058-228EF66869F6}"/>
            </a:ext>
          </a:extLst>
        </xdr:cNvPr>
        <xdr:cNvPicPr>
          <a:picLocks noChangeAspect="1"/>
        </xdr:cNvPicPr>
      </xdr:nvPicPr>
      <xdr:blipFill>
        <a:blip xmlns:r="http://schemas.openxmlformats.org/officeDocument/2006/relationships" r:embed="rId1"/>
        <a:stretch>
          <a:fillRect/>
        </a:stretch>
      </xdr:blipFill>
      <xdr:spPr>
        <a:xfrm>
          <a:off x="6638925" y="9525"/>
          <a:ext cx="3283" cy="176439"/>
        </a:xfrm>
        <a:prstGeom prst="rect">
          <a:avLst/>
        </a:prstGeom>
      </xdr:spPr>
    </xdr:pic>
    <xdr:clientData/>
  </xdr:twoCellAnchor>
  <xdr:twoCellAnchor editAs="oneCell">
    <xdr:from>
      <xdr:col>17</xdr:col>
      <xdr:colOff>285748</xdr:colOff>
      <xdr:row>0</xdr:row>
      <xdr:rowOff>51956</xdr:rowOff>
    </xdr:from>
    <xdr:to>
      <xdr:col>19</xdr:col>
      <xdr:colOff>90</xdr:colOff>
      <xdr:row>2</xdr:row>
      <xdr:rowOff>26482</xdr:rowOff>
    </xdr:to>
    <xdr:pic>
      <xdr:nvPicPr>
        <xdr:cNvPr id="4" name="Picture 3">
          <a:extLst>
            <a:ext uri="{FF2B5EF4-FFF2-40B4-BE49-F238E27FC236}">
              <a16:creationId xmlns:a16="http://schemas.microsoft.com/office/drawing/2014/main" id="{EB969AEA-4C4A-4E96-BB0A-AA04B67B93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34021" y="51956"/>
          <a:ext cx="1896433" cy="580662"/>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7820025</xdr:colOff>
      <xdr:row>0</xdr:row>
      <xdr:rowOff>9525</xdr:rowOff>
    </xdr:from>
    <xdr:to>
      <xdr:col>2</xdr:col>
      <xdr:colOff>3283</xdr:colOff>
      <xdr:row>0</xdr:row>
      <xdr:rowOff>185964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457950" y="9525"/>
          <a:ext cx="3283" cy="176439"/>
        </a:xfrm>
        <a:prstGeom prst="rect">
          <a:avLst/>
        </a:prstGeom>
      </xdr:spPr>
    </xdr:pic>
    <xdr:clientData/>
  </xdr:twoCellAnchor>
  <xdr:twoCellAnchor editAs="oneCell">
    <xdr:from>
      <xdr:col>9</xdr:col>
      <xdr:colOff>381000</xdr:colOff>
      <xdr:row>0</xdr:row>
      <xdr:rowOff>22412</xdr:rowOff>
    </xdr:from>
    <xdr:to>
      <xdr:col>12</xdr:col>
      <xdr:colOff>445</xdr:colOff>
      <xdr:row>1</xdr:row>
      <xdr:rowOff>241770</xdr:rowOff>
    </xdr:to>
    <xdr:pic>
      <xdr:nvPicPr>
        <xdr:cNvPr id="3" name="Picture 2">
          <a:extLst>
            <a:ext uri="{FF2B5EF4-FFF2-40B4-BE49-F238E27FC236}">
              <a16:creationId xmlns:a16="http://schemas.microsoft.com/office/drawing/2014/main" id="{8FAE598C-41AC-4A25-B7AF-E99D10F91A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6529" y="22412"/>
          <a:ext cx="1903268" cy="56674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7820025</xdr:colOff>
      <xdr:row>0</xdr:row>
      <xdr:rowOff>9525</xdr:rowOff>
    </xdr:from>
    <xdr:to>
      <xdr:col>2</xdr:col>
      <xdr:colOff>3283</xdr:colOff>
      <xdr:row>0</xdr:row>
      <xdr:rowOff>185964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457950" y="9525"/>
          <a:ext cx="3283" cy="176439"/>
        </a:xfrm>
        <a:prstGeom prst="rect">
          <a:avLst/>
        </a:prstGeom>
      </xdr:spPr>
    </xdr:pic>
    <xdr:clientData/>
  </xdr:twoCellAnchor>
  <xdr:twoCellAnchor editAs="oneCell">
    <xdr:from>
      <xdr:col>10</xdr:col>
      <xdr:colOff>381002</xdr:colOff>
      <xdr:row>0</xdr:row>
      <xdr:rowOff>11205</xdr:rowOff>
    </xdr:from>
    <xdr:to>
      <xdr:col>13</xdr:col>
      <xdr:colOff>4807</xdr:colOff>
      <xdr:row>1</xdr:row>
      <xdr:rowOff>221225</xdr:rowOff>
    </xdr:to>
    <xdr:pic>
      <xdr:nvPicPr>
        <xdr:cNvPr id="3" name="Picture 2">
          <a:extLst>
            <a:ext uri="{FF2B5EF4-FFF2-40B4-BE49-F238E27FC236}">
              <a16:creationId xmlns:a16="http://schemas.microsoft.com/office/drawing/2014/main" id="{D166DDB7-AA4F-4B5D-9A93-FAF19E6351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50590" y="11205"/>
          <a:ext cx="1909805" cy="55740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7820025</xdr:colOff>
      <xdr:row>0</xdr:row>
      <xdr:rowOff>9525</xdr:rowOff>
    </xdr:from>
    <xdr:to>
      <xdr:col>2</xdr:col>
      <xdr:colOff>9235</xdr:colOff>
      <xdr:row>0</xdr:row>
      <xdr:rowOff>185964</xdr:rowOff>
    </xdr:to>
    <xdr:pic>
      <xdr:nvPicPr>
        <xdr:cNvPr id="2" name="Picture 1">
          <a:extLst>
            <a:ext uri="{FF2B5EF4-FFF2-40B4-BE49-F238E27FC236}">
              <a16:creationId xmlns:a16="http://schemas.microsoft.com/office/drawing/2014/main" id="{67FF4F7B-1442-419E-BD06-D3CB5E156A5F}"/>
            </a:ext>
          </a:extLst>
        </xdr:cNvPr>
        <xdr:cNvPicPr>
          <a:picLocks noChangeAspect="1"/>
        </xdr:cNvPicPr>
      </xdr:nvPicPr>
      <xdr:blipFill>
        <a:blip xmlns:r="http://schemas.openxmlformats.org/officeDocument/2006/relationships" r:embed="rId1"/>
        <a:stretch>
          <a:fillRect/>
        </a:stretch>
      </xdr:blipFill>
      <xdr:spPr>
        <a:xfrm>
          <a:off x="5200650" y="9525"/>
          <a:ext cx="3283" cy="176439"/>
        </a:xfrm>
        <a:prstGeom prst="rect">
          <a:avLst/>
        </a:prstGeom>
      </xdr:spPr>
    </xdr:pic>
    <xdr:clientData/>
  </xdr:twoCellAnchor>
  <xdr:twoCellAnchor editAs="oneCell">
    <xdr:from>
      <xdr:col>13</xdr:col>
      <xdr:colOff>44741</xdr:colOff>
      <xdr:row>0</xdr:row>
      <xdr:rowOff>34636</xdr:rowOff>
    </xdr:from>
    <xdr:to>
      <xdr:col>15</xdr:col>
      <xdr:colOff>1921</xdr:colOff>
      <xdr:row>1</xdr:row>
      <xdr:rowOff>246757</xdr:rowOff>
    </xdr:to>
    <xdr:pic>
      <xdr:nvPicPr>
        <xdr:cNvPr id="4" name="Picture 3">
          <a:extLst>
            <a:ext uri="{FF2B5EF4-FFF2-40B4-BE49-F238E27FC236}">
              <a16:creationId xmlns:a16="http://schemas.microsoft.com/office/drawing/2014/main" id="{6265B96E-138C-4E1C-81B3-D18BD332E9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53468" y="34636"/>
          <a:ext cx="1931453" cy="55848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7820025</xdr:colOff>
      <xdr:row>0</xdr:row>
      <xdr:rowOff>9525</xdr:rowOff>
    </xdr:from>
    <xdr:to>
      <xdr:col>2</xdr:col>
      <xdr:colOff>4841</xdr:colOff>
      <xdr:row>0</xdr:row>
      <xdr:rowOff>185964</xdr:rowOff>
    </xdr:to>
    <xdr:pic>
      <xdr:nvPicPr>
        <xdr:cNvPr id="2" name="Picture 1">
          <a:extLst>
            <a:ext uri="{FF2B5EF4-FFF2-40B4-BE49-F238E27FC236}">
              <a16:creationId xmlns:a16="http://schemas.microsoft.com/office/drawing/2014/main" id="{239C837B-0292-4043-860C-D4DEC249B025}"/>
            </a:ext>
          </a:extLst>
        </xdr:cNvPr>
        <xdr:cNvPicPr>
          <a:picLocks noChangeAspect="1"/>
        </xdr:cNvPicPr>
      </xdr:nvPicPr>
      <xdr:blipFill>
        <a:blip xmlns:r="http://schemas.openxmlformats.org/officeDocument/2006/relationships" r:embed="rId1"/>
        <a:stretch>
          <a:fillRect/>
        </a:stretch>
      </xdr:blipFill>
      <xdr:spPr>
        <a:xfrm>
          <a:off x="3232785" y="9525"/>
          <a:ext cx="2936" cy="176439"/>
        </a:xfrm>
        <a:prstGeom prst="rect">
          <a:avLst/>
        </a:prstGeom>
      </xdr:spPr>
    </xdr:pic>
    <xdr:clientData/>
  </xdr:twoCellAnchor>
  <xdr:twoCellAnchor editAs="oneCell">
    <xdr:from>
      <xdr:col>4</xdr:col>
      <xdr:colOff>474133</xdr:colOff>
      <xdr:row>0</xdr:row>
      <xdr:rowOff>42333</xdr:rowOff>
    </xdr:from>
    <xdr:to>
      <xdr:col>5</xdr:col>
      <xdr:colOff>675722</xdr:colOff>
      <xdr:row>2</xdr:row>
      <xdr:rowOff>133230</xdr:rowOff>
    </xdr:to>
    <xdr:pic>
      <xdr:nvPicPr>
        <xdr:cNvPr id="3" name="Picture 2">
          <a:extLst>
            <a:ext uri="{FF2B5EF4-FFF2-40B4-BE49-F238E27FC236}">
              <a16:creationId xmlns:a16="http://schemas.microsoft.com/office/drawing/2014/main" id="{AFE96542-7E71-4C8B-8F15-E117033686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4266" y="42333"/>
          <a:ext cx="1861056" cy="59889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olling/Budget%20and%20forecast%202009/RF2%202009/Post%20Review/01%20-%20Consolidated%20(RF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mc00842/Work/UK%20COMMERCIAL/CDF%20Bid/Commercials/CDF%20Bid%20v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0"/>
  <sheetViews>
    <sheetView tabSelected="1" view="pageBreakPreview" zoomScaleNormal="100" zoomScaleSheetLayoutView="100" workbookViewId="0">
      <selection activeCell="D13" sqref="D13"/>
    </sheetView>
  </sheetViews>
  <sheetFormatPr defaultRowHeight="15" x14ac:dyDescent="0.2"/>
  <cols>
    <col min="2" max="2" width="11.5546875" customWidth="1"/>
    <col min="3" max="3" width="12.77734375" customWidth="1"/>
    <col min="4" max="4" width="65.77734375" style="39" bestFit="1" customWidth="1"/>
    <col min="5" max="5" width="9.44140625" bestFit="1" customWidth="1"/>
    <col min="6" max="6" width="9.88671875" bestFit="1" customWidth="1"/>
  </cols>
  <sheetData>
    <row r="1" spans="1:14" x14ac:dyDescent="0.2">
      <c r="A1" s="47"/>
      <c r="D1" s="86"/>
      <c r="E1" s="48"/>
      <c r="F1" s="48"/>
      <c r="G1" s="48"/>
      <c r="H1" s="48"/>
      <c r="I1" s="48"/>
      <c r="J1" s="48"/>
      <c r="K1" s="48"/>
      <c r="L1" s="48"/>
      <c r="M1" s="48"/>
      <c r="N1" s="48"/>
    </row>
    <row r="2" spans="1:14" x14ac:dyDescent="0.2">
      <c r="A2" s="47"/>
      <c r="D2" s="86"/>
      <c r="E2" s="48"/>
      <c r="F2" s="48"/>
      <c r="G2" s="48"/>
      <c r="H2" s="48"/>
      <c r="I2" s="48"/>
      <c r="J2" s="48"/>
      <c r="K2" s="48"/>
      <c r="L2" s="48"/>
      <c r="M2" s="48"/>
      <c r="N2" s="48"/>
    </row>
    <row r="3" spans="1:14" x14ac:dyDescent="0.2">
      <c r="A3" s="47"/>
    </row>
    <row r="4" spans="1:14" ht="18" x14ac:dyDescent="0.2">
      <c r="B4" s="174" t="s">
        <v>74</v>
      </c>
      <c r="C4" s="174"/>
      <c r="D4" s="174"/>
      <c r="E4" s="174"/>
      <c r="F4" s="174"/>
    </row>
    <row r="5" spans="1:14" ht="18" x14ac:dyDescent="0.2">
      <c r="B5" s="175" t="s">
        <v>223</v>
      </c>
      <c r="C5" s="175"/>
      <c r="D5" s="175"/>
      <c r="E5" s="175"/>
      <c r="F5" s="175"/>
    </row>
    <row r="6" spans="1:14" ht="18" x14ac:dyDescent="0.2">
      <c r="B6" s="24"/>
      <c r="C6" s="24"/>
      <c r="D6" s="87"/>
      <c r="E6" s="24"/>
      <c r="F6" s="24"/>
    </row>
    <row r="7" spans="1:14" ht="15.75" x14ac:dyDescent="0.25">
      <c r="B7" s="25"/>
      <c r="C7" s="26" t="s">
        <v>146</v>
      </c>
      <c r="D7" s="88"/>
      <c r="E7" s="25"/>
      <c r="F7" s="25"/>
    </row>
    <row r="8" spans="1:14" ht="15.75" x14ac:dyDescent="0.25">
      <c r="B8" s="26"/>
      <c r="C8" s="26"/>
      <c r="D8" s="89"/>
      <c r="E8" s="25"/>
      <c r="F8" s="25"/>
    </row>
    <row r="9" spans="1:14" ht="16.5" thickBot="1" x14ac:dyDescent="0.3">
      <c r="B9" s="26" t="s">
        <v>144</v>
      </c>
      <c r="C9" s="26" t="s">
        <v>145</v>
      </c>
      <c r="D9" s="88" t="s">
        <v>75</v>
      </c>
      <c r="E9" s="26" t="s">
        <v>76</v>
      </c>
      <c r="F9" s="26" t="s">
        <v>77</v>
      </c>
    </row>
    <row r="10" spans="1:14" x14ac:dyDescent="0.2">
      <c r="B10" s="27">
        <v>0</v>
      </c>
      <c r="C10" s="27">
        <v>0</v>
      </c>
      <c r="D10" s="90" t="s">
        <v>346</v>
      </c>
      <c r="E10" s="28" t="s">
        <v>347</v>
      </c>
      <c r="F10" s="29">
        <v>44001</v>
      </c>
    </row>
    <row r="11" spans="1:14" ht="45" x14ac:dyDescent="0.2">
      <c r="B11" s="30">
        <v>1</v>
      </c>
      <c r="C11" s="30">
        <v>1</v>
      </c>
      <c r="D11" s="85" t="s">
        <v>352</v>
      </c>
      <c r="E11" s="31" t="s">
        <v>353</v>
      </c>
      <c r="F11" s="32">
        <v>44033</v>
      </c>
    </row>
    <row r="12" spans="1:14" x14ac:dyDescent="0.2">
      <c r="B12" s="30"/>
      <c r="C12" s="30"/>
      <c r="D12" s="85"/>
      <c r="E12" s="31"/>
      <c r="F12" s="32"/>
    </row>
    <row r="13" spans="1:14" x14ac:dyDescent="0.2">
      <c r="B13" s="30"/>
      <c r="C13" s="30"/>
      <c r="D13" s="85"/>
      <c r="E13" s="31"/>
      <c r="F13" s="32"/>
    </row>
    <row r="14" spans="1:14" x14ac:dyDescent="0.2">
      <c r="B14" s="30"/>
      <c r="C14" s="30"/>
      <c r="D14" s="98"/>
      <c r="E14" s="99"/>
      <c r="F14" s="100"/>
    </row>
    <row r="15" spans="1:14" x14ac:dyDescent="0.2">
      <c r="B15" s="30"/>
      <c r="C15" s="30"/>
      <c r="D15" s="98"/>
      <c r="E15" s="99"/>
      <c r="F15" s="100"/>
    </row>
    <row r="16" spans="1:14" x14ac:dyDescent="0.2">
      <c r="B16" s="97"/>
      <c r="C16" s="97"/>
      <c r="D16" s="98"/>
      <c r="E16" s="99"/>
      <c r="F16" s="100"/>
    </row>
    <row r="17" spans="2:6" x14ac:dyDescent="0.2">
      <c r="B17" s="97"/>
      <c r="C17" s="97"/>
      <c r="D17" s="98"/>
      <c r="E17" s="99"/>
      <c r="F17" s="100"/>
    </row>
    <row r="18" spans="2:6" x14ac:dyDescent="0.2">
      <c r="B18" s="97"/>
      <c r="C18" s="97"/>
      <c r="D18" s="98"/>
      <c r="E18" s="99"/>
      <c r="F18" s="100"/>
    </row>
    <row r="19" spans="2:6" x14ac:dyDescent="0.2">
      <c r="B19" s="97"/>
      <c r="C19" s="97"/>
      <c r="D19" s="98"/>
      <c r="E19" s="99"/>
      <c r="F19" s="100"/>
    </row>
    <row r="20" spans="2:6" x14ac:dyDescent="0.2">
      <c r="B20" s="97"/>
      <c r="C20" s="97"/>
      <c r="D20" s="98"/>
      <c r="E20" s="99"/>
      <c r="F20" s="100"/>
    </row>
    <row r="21" spans="2:6" x14ac:dyDescent="0.2">
      <c r="B21" s="97"/>
      <c r="C21" s="97"/>
      <c r="D21" s="98"/>
      <c r="E21" s="99"/>
      <c r="F21" s="100"/>
    </row>
    <row r="22" spans="2:6" x14ac:dyDescent="0.2">
      <c r="B22" s="97"/>
      <c r="C22" s="97"/>
      <c r="D22" s="98"/>
      <c r="E22" s="99"/>
      <c r="F22" s="100"/>
    </row>
    <row r="23" spans="2:6" x14ac:dyDescent="0.2">
      <c r="B23" s="97"/>
      <c r="C23" s="97"/>
      <c r="D23" s="98"/>
      <c r="E23" s="99"/>
      <c r="F23" s="100"/>
    </row>
    <row r="24" spans="2:6" x14ac:dyDescent="0.2">
      <c r="B24" s="97"/>
      <c r="C24" s="97"/>
      <c r="D24" s="98"/>
      <c r="E24" s="99"/>
      <c r="F24" s="100"/>
    </row>
    <row r="25" spans="2:6" x14ac:dyDescent="0.2">
      <c r="B25" s="97"/>
      <c r="C25" s="97"/>
      <c r="D25" s="98"/>
      <c r="E25" s="99"/>
      <c r="F25" s="100"/>
    </row>
    <row r="26" spans="2:6" x14ac:dyDescent="0.2">
      <c r="B26" s="97"/>
      <c r="C26" s="97"/>
      <c r="D26" s="98"/>
      <c r="E26" s="99"/>
      <c r="F26" s="100"/>
    </row>
    <row r="27" spans="2:6" x14ac:dyDescent="0.2">
      <c r="B27" s="97"/>
      <c r="C27" s="97"/>
      <c r="D27" s="98"/>
      <c r="E27" s="99"/>
      <c r="F27" s="100"/>
    </row>
    <row r="28" spans="2:6" x14ac:dyDescent="0.2">
      <c r="B28" s="97"/>
      <c r="C28" s="97"/>
      <c r="D28" s="98"/>
      <c r="E28" s="99"/>
      <c r="F28" s="100"/>
    </row>
    <row r="29" spans="2:6" x14ac:dyDescent="0.2">
      <c r="B29" s="97"/>
      <c r="C29" s="97"/>
      <c r="D29" s="98"/>
      <c r="E29" s="99"/>
      <c r="F29" s="100"/>
    </row>
    <row r="30" spans="2:6" x14ac:dyDescent="0.2">
      <c r="B30" s="97"/>
      <c r="C30" s="97"/>
      <c r="D30" s="98"/>
      <c r="E30" s="99"/>
      <c r="F30" s="100"/>
    </row>
    <row r="31" spans="2:6" x14ac:dyDescent="0.2">
      <c r="B31" s="97"/>
      <c r="C31" s="97"/>
      <c r="D31" s="98"/>
      <c r="E31" s="99"/>
      <c r="F31" s="100"/>
    </row>
    <row r="32" spans="2:6" x14ac:dyDescent="0.2">
      <c r="B32" s="97"/>
      <c r="C32" s="97"/>
      <c r="D32" s="98"/>
      <c r="E32" s="99"/>
      <c r="F32" s="100"/>
    </row>
    <row r="33" spans="2:6" x14ac:dyDescent="0.2">
      <c r="B33" s="97"/>
      <c r="C33" s="97"/>
      <c r="D33" s="98"/>
      <c r="E33" s="99"/>
      <c r="F33" s="100"/>
    </row>
    <row r="34" spans="2:6" x14ac:dyDescent="0.2">
      <c r="B34" s="97"/>
      <c r="C34" s="97"/>
      <c r="D34" s="98"/>
      <c r="E34" s="99"/>
      <c r="F34" s="100"/>
    </row>
    <row r="35" spans="2:6" x14ac:dyDescent="0.2">
      <c r="B35" s="97"/>
      <c r="C35" s="97"/>
      <c r="D35" s="98"/>
      <c r="E35" s="99"/>
      <c r="F35" s="100"/>
    </row>
    <row r="36" spans="2:6" x14ac:dyDescent="0.2">
      <c r="B36" s="97"/>
      <c r="C36" s="97"/>
      <c r="D36" s="98"/>
      <c r="E36" s="99"/>
      <c r="F36" s="100"/>
    </row>
    <row r="37" spans="2:6" x14ac:dyDescent="0.2">
      <c r="B37" s="97"/>
      <c r="C37" s="97"/>
      <c r="D37" s="98"/>
      <c r="E37" s="99"/>
      <c r="F37" s="100"/>
    </row>
    <row r="38" spans="2:6" x14ac:dyDescent="0.2">
      <c r="B38" s="97"/>
      <c r="C38" s="97"/>
      <c r="D38" s="98"/>
      <c r="E38" s="99"/>
      <c r="F38" s="100"/>
    </row>
    <row r="39" spans="2:6" x14ac:dyDescent="0.2">
      <c r="B39" s="97"/>
      <c r="C39" s="97"/>
      <c r="D39" s="98"/>
      <c r="E39" s="99"/>
      <c r="F39" s="100"/>
    </row>
    <row r="40" spans="2:6" ht="15.75" thickBot="1" x14ac:dyDescent="0.25">
      <c r="B40" s="33"/>
      <c r="C40" s="33"/>
      <c r="D40" s="91"/>
      <c r="E40" s="34"/>
      <c r="F40" s="35"/>
    </row>
  </sheetData>
  <sheetProtection algorithmName="SHA-512" hashValue="geVCtuNctnSYYIiTkruL3OzjttybGSRhwpBURaKn5qNq6hE0V8fk27uyWS9wyQndPT2eG3DhB1QzGLrA6pP03A==" saltValue="SYWqjOU38n6pBn6WlJaxwQ==" spinCount="100000" sheet="1" selectLockedCells="1"/>
  <mergeCells count="2">
    <mergeCell ref="B4:F4"/>
    <mergeCell ref="B5:F5"/>
  </mergeCells>
  <pageMargins left="0.70866141732283472" right="0.70866141732283472" top="0.74803149606299213" bottom="0.74803149606299213" header="0.31496062992125984" footer="0.31496062992125984"/>
  <pageSetup paperSize="9" scale="62"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06984-08BA-46A4-9490-BC233AA22FFD}">
  <sheetPr>
    <pageSetUpPr fitToPage="1"/>
  </sheetPr>
  <dimension ref="A1:R52"/>
  <sheetViews>
    <sheetView view="pageBreakPreview" topLeftCell="A4" zoomScale="70" zoomScaleNormal="90" zoomScaleSheetLayoutView="70" workbookViewId="0">
      <pane xSplit="1" ySplit="4" topLeftCell="B8" activePane="bottomRight" state="frozen"/>
      <selection activeCell="A4" sqref="A4"/>
      <selection pane="topRight" activeCell="B4" sqref="B4"/>
      <selection pane="bottomLeft" activeCell="A8" sqref="A8"/>
      <selection pane="bottomRight" activeCell="F13" sqref="F13"/>
    </sheetView>
  </sheetViews>
  <sheetFormatPr defaultRowHeight="15" x14ac:dyDescent="0.2"/>
  <cols>
    <col min="1" max="1" width="36.109375" customWidth="1"/>
    <col min="2" max="18" width="4.21875" customWidth="1"/>
  </cols>
  <sheetData>
    <row r="1" spans="1:18" ht="15.6" customHeight="1" x14ac:dyDescent="0.25">
      <c r="A1" s="17" t="s">
        <v>162</v>
      </c>
    </row>
    <row r="2" spans="1:18" ht="15.75" x14ac:dyDescent="0.25">
      <c r="A2" s="17" t="s">
        <v>163</v>
      </c>
    </row>
    <row r="4" spans="1:18" ht="119.45" customHeight="1" x14ac:dyDescent="0.2">
      <c r="A4" s="93" t="s">
        <v>164</v>
      </c>
      <c r="B4" s="207" t="s">
        <v>127</v>
      </c>
      <c r="C4" s="207" t="s">
        <v>165</v>
      </c>
      <c r="D4" s="208" t="s">
        <v>137</v>
      </c>
      <c r="E4" s="208" t="s">
        <v>166</v>
      </c>
      <c r="F4" s="207" t="s">
        <v>167</v>
      </c>
      <c r="G4" s="207" t="s">
        <v>138</v>
      </c>
      <c r="H4" s="208" t="s">
        <v>128</v>
      </c>
      <c r="I4" s="207" t="s">
        <v>168</v>
      </c>
      <c r="J4" s="207" t="s">
        <v>169</v>
      </c>
      <c r="K4" s="206" t="s">
        <v>129</v>
      </c>
      <c r="L4" s="206" t="s">
        <v>130</v>
      </c>
      <c r="M4" s="206" t="s">
        <v>131</v>
      </c>
      <c r="N4" s="206" t="s">
        <v>132</v>
      </c>
      <c r="O4" s="206" t="s">
        <v>133</v>
      </c>
      <c r="P4" s="206" t="s">
        <v>134</v>
      </c>
      <c r="Q4" s="206" t="s">
        <v>135</v>
      </c>
      <c r="R4" s="206" t="s">
        <v>136</v>
      </c>
    </row>
    <row r="5" spans="1:18" ht="15.6" customHeight="1" x14ac:dyDescent="0.2">
      <c r="A5" s="94" t="s">
        <v>170</v>
      </c>
      <c r="B5" s="207"/>
      <c r="C5" s="207"/>
      <c r="D5" s="208"/>
      <c r="E5" s="208"/>
      <c r="F5" s="207"/>
      <c r="G5" s="207"/>
      <c r="H5" s="208"/>
      <c r="I5" s="207"/>
      <c r="J5" s="207"/>
      <c r="K5" s="206"/>
      <c r="L5" s="206"/>
      <c r="M5" s="206"/>
      <c r="N5" s="206"/>
      <c r="O5" s="206"/>
      <c r="P5" s="206"/>
      <c r="Q5" s="206"/>
      <c r="R5" s="206"/>
    </row>
    <row r="6" spans="1:18" ht="15.6" customHeight="1" x14ac:dyDescent="0.2">
      <c r="A6" s="94" t="s">
        <v>171</v>
      </c>
      <c r="B6" s="207"/>
      <c r="C6" s="207"/>
      <c r="D6" s="208"/>
      <c r="E6" s="208"/>
      <c r="F6" s="207"/>
      <c r="G6" s="207"/>
      <c r="H6" s="208"/>
      <c r="I6" s="207"/>
      <c r="J6" s="207"/>
      <c r="K6" s="206"/>
      <c r="L6" s="206"/>
      <c r="M6" s="206"/>
      <c r="N6" s="206"/>
      <c r="O6" s="206"/>
      <c r="P6" s="206"/>
      <c r="Q6" s="206"/>
      <c r="R6" s="206"/>
    </row>
    <row r="7" spans="1:18" ht="15.6" customHeight="1" x14ac:dyDescent="0.2">
      <c r="A7" s="93" t="s">
        <v>172</v>
      </c>
      <c r="B7" s="207"/>
      <c r="C7" s="207"/>
      <c r="D7" s="208"/>
      <c r="E7" s="208"/>
      <c r="F7" s="207"/>
      <c r="G7" s="207"/>
      <c r="H7" s="208"/>
      <c r="I7" s="207"/>
      <c r="J7" s="207"/>
      <c r="K7" s="206"/>
      <c r="L7" s="206"/>
      <c r="M7" s="206"/>
      <c r="N7" s="206"/>
      <c r="O7" s="206"/>
      <c r="P7" s="206"/>
      <c r="Q7" s="206"/>
      <c r="R7" s="206"/>
    </row>
    <row r="8" spans="1:18" ht="15.6" customHeight="1" x14ac:dyDescent="0.2">
      <c r="A8" s="93"/>
      <c r="B8" s="95"/>
      <c r="C8" s="95"/>
      <c r="D8" s="95"/>
      <c r="E8" s="95"/>
      <c r="F8" s="95"/>
      <c r="G8" s="95"/>
      <c r="H8" s="95"/>
      <c r="I8" s="95"/>
      <c r="J8" s="95"/>
      <c r="K8" s="95"/>
      <c r="L8" s="95"/>
      <c r="M8" s="95"/>
      <c r="N8" s="95"/>
      <c r="O8" s="95"/>
      <c r="P8" s="95"/>
      <c r="Q8" s="95"/>
      <c r="R8" s="95"/>
    </row>
    <row r="9" spans="1:18" x14ac:dyDescent="0.2">
      <c r="A9" s="96" t="s">
        <v>173</v>
      </c>
      <c r="B9" s="94"/>
      <c r="C9" s="94"/>
      <c r="D9" s="94"/>
      <c r="E9" s="94"/>
      <c r="F9" s="94"/>
      <c r="G9" s="94"/>
      <c r="H9" s="94"/>
      <c r="I9" s="94"/>
      <c r="J9" s="94"/>
      <c r="K9" s="94"/>
      <c r="L9" s="94"/>
      <c r="M9" s="94"/>
      <c r="N9" s="94"/>
      <c r="O9" s="94"/>
      <c r="P9" s="94"/>
      <c r="Q9" s="94"/>
      <c r="R9" s="94"/>
    </row>
    <row r="10" spans="1:18" x14ac:dyDescent="0.2">
      <c r="A10" s="94" t="s">
        <v>174</v>
      </c>
      <c r="B10" s="94" t="s">
        <v>175</v>
      </c>
      <c r="C10" s="94" t="s">
        <v>175</v>
      </c>
      <c r="D10" s="94" t="s">
        <v>175</v>
      </c>
      <c r="E10" s="94" t="s">
        <v>175</v>
      </c>
      <c r="F10" s="94" t="s">
        <v>175</v>
      </c>
      <c r="G10" s="94" t="s">
        <v>175</v>
      </c>
      <c r="H10" s="94" t="s">
        <v>176</v>
      </c>
      <c r="I10" s="94" t="s">
        <v>176</v>
      </c>
      <c r="J10" s="94" t="s">
        <v>176</v>
      </c>
      <c r="K10" s="94" t="s">
        <v>176</v>
      </c>
      <c r="L10" s="94" t="s">
        <v>176</v>
      </c>
      <c r="M10" s="94"/>
      <c r="N10" s="94"/>
      <c r="O10" s="94"/>
      <c r="P10" s="94"/>
      <c r="Q10" s="94"/>
      <c r="R10" s="94"/>
    </row>
    <row r="11" spans="1:18" x14ac:dyDescent="0.2">
      <c r="A11" s="94" t="s">
        <v>177</v>
      </c>
      <c r="B11" s="94" t="s">
        <v>175</v>
      </c>
      <c r="C11" s="94" t="s">
        <v>175</v>
      </c>
      <c r="D11" s="94" t="s">
        <v>175</v>
      </c>
      <c r="E11" s="94" t="s">
        <v>176</v>
      </c>
      <c r="F11" s="94" t="s">
        <v>176</v>
      </c>
      <c r="G11" s="94" t="s">
        <v>176</v>
      </c>
      <c r="H11" s="94" t="s">
        <v>176</v>
      </c>
      <c r="I11" s="94" t="s">
        <v>176</v>
      </c>
      <c r="J11" s="94" t="s">
        <v>176</v>
      </c>
      <c r="K11" s="94" t="s">
        <v>176</v>
      </c>
      <c r="L11" s="94" t="s">
        <v>176</v>
      </c>
      <c r="M11" s="94" t="s">
        <v>176</v>
      </c>
      <c r="N11" s="94" t="s">
        <v>176</v>
      </c>
      <c r="O11" s="94" t="s">
        <v>176</v>
      </c>
      <c r="P11" s="94" t="s">
        <v>176</v>
      </c>
      <c r="Q11" s="94"/>
      <c r="R11" s="94"/>
    </row>
    <row r="12" spans="1:18" x14ac:dyDescent="0.2">
      <c r="A12" s="94" t="s">
        <v>178</v>
      </c>
      <c r="B12" s="94" t="s">
        <v>175</v>
      </c>
      <c r="C12" s="94" t="s">
        <v>175</v>
      </c>
      <c r="D12" s="94" t="s">
        <v>175</v>
      </c>
      <c r="E12" s="94" t="s">
        <v>175</v>
      </c>
      <c r="F12" s="94" t="s">
        <v>175</v>
      </c>
      <c r="G12" s="94" t="s">
        <v>175</v>
      </c>
      <c r="H12" s="94" t="s">
        <v>175</v>
      </c>
      <c r="I12" s="94" t="s">
        <v>175</v>
      </c>
      <c r="J12" s="94" t="s">
        <v>175</v>
      </c>
      <c r="K12" s="94" t="s">
        <v>175</v>
      </c>
      <c r="L12" s="94" t="s">
        <v>176</v>
      </c>
      <c r="M12" s="94"/>
      <c r="N12" s="94"/>
      <c r="O12" s="94"/>
      <c r="P12" s="94"/>
      <c r="Q12" s="94"/>
      <c r="R12" s="94"/>
    </row>
    <row r="13" spans="1:18" x14ac:dyDescent="0.2">
      <c r="A13" s="94" t="s">
        <v>179</v>
      </c>
      <c r="B13" s="94" t="str">
        <f t="shared" ref="B13:L13" si="0">B12</f>
        <v>R</v>
      </c>
      <c r="C13" s="94" t="str">
        <f t="shared" si="0"/>
        <v>R</v>
      </c>
      <c r="D13" s="94" t="str">
        <f t="shared" si="0"/>
        <v>R</v>
      </c>
      <c r="E13" s="94" t="str">
        <f t="shared" si="0"/>
        <v>R</v>
      </c>
      <c r="F13" s="94" t="str">
        <f t="shared" si="0"/>
        <v>R</v>
      </c>
      <c r="G13" s="94" t="str">
        <f t="shared" si="0"/>
        <v>R</v>
      </c>
      <c r="H13" s="94" t="str">
        <f t="shared" si="0"/>
        <v>R</v>
      </c>
      <c r="I13" s="94" t="str">
        <f t="shared" si="0"/>
        <v>R</v>
      </c>
      <c r="J13" s="94" t="str">
        <f t="shared" si="0"/>
        <v>R</v>
      </c>
      <c r="K13" s="94" t="s">
        <v>176</v>
      </c>
      <c r="L13" s="94" t="str">
        <f t="shared" si="0"/>
        <v>P</v>
      </c>
      <c r="M13" s="94"/>
      <c r="N13" s="94"/>
      <c r="O13" s="94"/>
      <c r="P13" s="94"/>
      <c r="Q13" s="94"/>
      <c r="R13" s="94"/>
    </row>
    <row r="14" spans="1:18" x14ac:dyDescent="0.2">
      <c r="A14" s="94"/>
      <c r="B14" s="94"/>
      <c r="C14" s="94"/>
      <c r="D14" s="94"/>
      <c r="E14" s="94"/>
      <c r="F14" s="94"/>
      <c r="G14" s="94"/>
      <c r="H14" s="94"/>
      <c r="I14" s="94"/>
      <c r="J14" s="94"/>
      <c r="K14" s="94"/>
      <c r="L14" s="94"/>
      <c r="M14" s="94"/>
      <c r="N14" s="94"/>
      <c r="O14" s="94"/>
      <c r="P14" s="94"/>
      <c r="Q14" s="94"/>
      <c r="R14" s="94"/>
    </row>
    <row r="15" spans="1:18" x14ac:dyDescent="0.2">
      <c r="A15" s="96" t="s">
        <v>180</v>
      </c>
      <c r="B15" s="94"/>
      <c r="C15" s="94"/>
      <c r="D15" s="94"/>
      <c r="E15" s="94"/>
      <c r="F15" s="94"/>
      <c r="G15" s="94"/>
      <c r="H15" s="94"/>
      <c r="I15" s="94"/>
      <c r="J15" s="94"/>
      <c r="K15" s="94"/>
      <c r="L15" s="94"/>
      <c r="M15" s="94"/>
      <c r="N15" s="94"/>
      <c r="O15" s="94"/>
      <c r="P15" s="94"/>
      <c r="Q15" s="94"/>
      <c r="R15" s="94"/>
    </row>
    <row r="16" spans="1:18" x14ac:dyDescent="0.2">
      <c r="A16" s="94" t="s">
        <v>181</v>
      </c>
      <c r="B16" s="94" t="s">
        <v>175</v>
      </c>
      <c r="C16" s="94" t="s">
        <v>175</v>
      </c>
      <c r="D16" s="94" t="s">
        <v>175</v>
      </c>
      <c r="E16" s="94" t="s">
        <v>175</v>
      </c>
      <c r="F16" s="94" t="s">
        <v>176</v>
      </c>
      <c r="G16" s="94" t="s">
        <v>175</v>
      </c>
      <c r="H16" s="94" t="s">
        <v>175</v>
      </c>
      <c r="I16" s="94" t="s">
        <v>176</v>
      </c>
      <c r="J16" s="94" t="s">
        <v>176</v>
      </c>
      <c r="K16" s="94" t="s">
        <v>176</v>
      </c>
      <c r="L16" s="94" t="s">
        <v>176</v>
      </c>
      <c r="M16" s="94" t="s">
        <v>176</v>
      </c>
      <c r="N16" s="94" t="s">
        <v>176</v>
      </c>
      <c r="O16" s="94" t="s">
        <v>176</v>
      </c>
      <c r="P16" s="94" t="s">
        <v>176</v>
      </c>
      <c r="Q16" s="94" t="s">
        <v>176</v>
      </c>
      <c r="R16" s="94" t="s">
        <v>176</v>
      </c>
    </row>
    <row r="17" spans="1:18" x14ac:dyDescent="0.2">
      <c r="A17" s="94" t="s">
        <v>182</v>
      </c>
      <c r="B17" s="170" t="s">
        <v>176</v>
      </c>
      <c r="C17" s="170" t="s">
        <v>176</v>
      </c>
      <c r="D17" s="170" t="s">
        <v>176</v>
      </c>
      <c r="E17" s="170" t="s">
        <v>176</v>
      </c>
      <c r="F17" s="170" t="s">
        <v>176</v>
      </c>
      <c r="G17" s="170" t="s">
        <v>176</v>
      </c>
      <c r="H17" s="170" t="s">
        <v>176</v>
      </c>
      <c r="I17" s="94" t="s">
        <v>176</v>
      </c>
      <c r="J17" s="94" t="s">
        <v>176</v>
      </c>
      <c r="K17" s="94" t="s">
        <v>176</v>
      </c>
      <c r="L17" s="94" t="s">
        <v>176</v>
      </c>
      <c r="M17" s="94" t="s">
        <v>176</v>
      </c>
      <c r="N17" s="94" t="s">
        <v>176</v>
      </c>
      <c r="O17" s="94" t="s">
        <v>176</v>
      </c>
      <c r="P17" s="94" t="s">
        <v>176</v>
      </c>
      <c r="Q17" s="94" t="s">
        <v>176</v>
      </c>
      <c r="R17" s="94" t="s">
        <v>176</v>
      </c>
    </row>
    <row r="18" spans="1:18" x14ac:dyDescent="0.2">
      <c r="A18" s="94" t="s">
        <v>183</v>
      </c>
      <c r="B18" s="94" t="s">
        <v>175</v>
      </c>
      <c r="C18" s="94"/>
      <c r="D18" s="94"/>
      <c r="E18" s="94" t="s">
        <v>175</v>
      </c>
      <c r="F18" s="94"/>
      <c r="G18" s="94" t="s">
        <v>175</v>
      </c>
      <c r="H18" s="94" t="s">
        <v>175</v>
      </c>
      <c r="I18" s="94" t="s">
        <v>175</v>
      </c>
      <c r="J18" s="94" t="s">
        <v>175</v>
      </c>
      <c r="K18" s="94" t="s">
        <v>175</v>
      </c>
      <c r="L18" s="94" t="s">
        <v>175</v>
      </c>
      <c r="M18" s="94" t="s">
        <v>176</v>
      </c>
      <c r="N18" s="94" t="s">
        <v>176</v>
      </c>
      <c r="O18" s="94"/>
      <c r="P18" s="94" t="s">
        <v>176</v>
      </c>
      <c r="Q18" s="94" t="s">
        <v>176</v>
      </c>
      <c r="R18" s="94"/>
    </row>
    <row r="19" spans="1:18" x14ac:dyDescent="0.2">
      <c r="A19" s="94"/>
      <c r="B19" s="94"/>
      <c r="C19" s="94"/>
      <c r="D19" s="94"/>
      <c r="E19" s="94"/>
      <c r="F19" s="94"/>
      <c r="G19" s="94"/>
      <c r="H19" s="94"/>
      <c r="I19" s="94"/>
      <c r="J19" s="94"/>
      <c r="K19" s="94"/>
      <c r="L19" s="94"/>
      <c r="M19" s="94"/>
      <c r="N19" s="94"/>
      <c r="O19" s="94"/>
      <c r="P19" s="94"/>
      <c r="Q19" s="94"/>
      <c r="R19" s="94"/>
    </row>
    <row r="20" spans="1:18" x14ac:dyDescent="0.2">
      <c r="A20" s="96" t="s">
        <v>184</v>
      </c>
      <c r="B20" s="94"/>
      <c r="C20" s="94"/>
      <c r="D20" s="94"/>
      <c r="E20" s="94"/>
      <c r="F20" s="94"/>
      <c r="G20" s="94"/>
      <c r="H20" s="94"/>
      <c r="I20" s="94"/>
      <c r="J20" s="94"/>
      <c r="K20" s="94"/>
      <c r="L20" s="94"/>
      <c r="M20" s="94"/>
      <c r="N20" s="94"/>
      <c r="O20" s="94"/>
      <c r="P20" s="94"/>
      <c r="Q20" s="94"/>
      <c r="R20" s="94"/>
    </row>
    <row r="21" spans="1:18" x14ac:dyDescent="0.2">
      <c r="A21" s="94" t="s">
        <v>185</v>
      </c>
      <c r="B21" s="94" t="s">
        <v>175</v>
      </c>
      <c r="C21" s="94" t="s">
        <v>175</v>
      </c>
      <c r="D21" s="94" t="s">
        <v>176</v>
      </c>
      <c r="E21" s="94" t="s">
        <v>175</v>
      </c>
      <c r="F21" s="94" t="s">
        <v>175</v>
      </c>
      <c r="G21" s="94" t="s">
        <v>176</v>
      </c>
      <c r="H21" s="94" t="s">
        <v>176</v>
      </c>
      <c r="I21" s="94"/>
      <c r="J21" s="94"/>
      <c r="K21" s="94"/>
      <c r="L21" s="94"/>
      <c r="M21" s="94"/>
      <c r="N21" s="94"/>
      <c r="O21" s="94"/>
      <c r="P21" s="94"/>
      <c r="Q21" s="94"/>
      <c r="R21" s="94"/>
    </row>
    <row r="22" spans="1:18" x14ac:dyDescent="0.2">
      <c r="A22" s="94" t="s">
        <v>186</v>
      </c>
      <c r="B22" s="94" t="s">
        <v>175</v>
      </c>
      <c r="C22" s="94" t="s">
        <v>176</v>
      </c>
      <c r="D22" s="94" t="s">
        <v>176</v>
      </c>
      <c r="E22" s="94" t="s">
        <v>175</v>
      </c>
      <c r="F22" s="94" t="s">
        <v>176</v>
      </c>
      <c r="G22" s="94" t="s">
        <v>175</v>
      </c>
      <c r="H22" s="94" t="s">
        <v>175</v>
      </c>
      <c r="I22" s="94" t="s">
        <v>175</v>
      </c>
      <c r="J22" s="94" t="s">
        <v>175</v>
      </c>
      <c r="K22" s="94" t="s">
        <v>175</v>
      </c>
      <c r="L22" s="94" t="s">
        <v>176</v>
      </c>
      <c r="M22" s="94"/>
      <c r="N22" s="94"/>
      <c r="O22" s="94"/>
      <c r="P22" s="94"/>
      <c r="Q22" s="94"/>
      <c r="R22" s="94"/>
    </row>
    <row r="23" spans="1:18" x14ac:dyDescent="0.2">
      <c r="A23" s="94" t="s">
        <v>187</v>
      </c>
      <c r="B23" s="94" t="s">
        <v>175</v>
      </c>
      <c r="C23" s="94"/>
      <c r="D23" s="94"/>
      <c r="E23" s="94" t="s">
        <v>176</v>
      </c>
      <c r="F23" s="94"/>
      <c r="G23" s="94" t="s">
        <v>176</v>
      </c>
      <c r="H23" s="94" t="s">
        <v>176</v>
      </c>
      <c r="I23" s="94"/>
      <c r="J23" s="94"/>
      <c r="K23" s="94" t="s">
        <v>176</v>
      </c>
      <c r="L23" s="94"/>
      <c r="M23" s="94"/>
      <c r="N23" s="94"/>
      <c r="O23" s="94"/>
      <c r="P23" s="94"/>
      <c r="Q23" s="94"/>
      <c r="R23" s="94"/>
    </row>
    <row r="24" spans="1:18" x14ac:dyDescent="0.2">
      <c r="A24" s="94" t="s">
        <v>188</v>
      </c>
      <c r="B24" s="94" t="s">
        <v>175</v>
      </c>
      <c r="C24" s="94" t="s">
        <v>175</v>
      </c>
      <c r="D24" s="94" t="s">
        <v>175</v>
      </c>
      <c r="E24" s="94" t="s">
        <v>175</v>
      </c>
      <c r="F24" s="94" t="s">
        <v>176</v>
      </c>
      <c r="G24" s="94" t="s">
        <v>175</v>
      </c>
      <c r="H24" s="94" t="s">
        <v>175</v>
      </c>
      <c r="I24" s="94" t="s">
        <v>176</v>
      </c>
      <c r="J24" s="94" t="s">
        <v>176</v>
      </c>
      <c r="K24" s="94" t="s">
        <v>176</v>
      </c>
      <c r="L24" s="94" t="s">
        <v>176</v>
      </c>
      <c r="M24" s="94"/>
      <c r="N24" s="94"/>
      <c r="O24" s="94"/>
      <c r="P24" s="94"/>
      <c r="Q24" s="94"/>
      <c r="R24" s="94"/>
    </row>
    <row r="25" spans="1:18" x14ac:dyDescent="0.2">
      <c r="A25" s="94" t="s">
        <v>189</v>
      </c>
      <c r="B25" s="94" t="s">
        <v>175</v>
      </c>
      <c r="C25" s="94" t="s">
        <v>175</v>
      </c>
      <c r="D25" s="94" t="s">
        <v>175</v>
      </c>
      <c r="E25" s="94" t="s">
        <v>175</v>
      </c>
      <c r="F25" s="94" t="s">
        <v>175</v>
      </c>
      <c r="G25" s="94" t="s">
        <v>175</v>
      </c>
      <c r="H25" s="94" t="s">
        <v>175</v>
      </c>
      <c r="I25" s="94" t="s">
        <v>175</v>
      </c>
      <c r="J25" s="94" t="s">
        <v>175</v>
      </c>
      <c r="K25" s="94" t="s">
        <v>175</v>
      </c>
      <c r="L25" s="94" t="s">
        <v>175</v>
      </c>
      <c r="M25" s="94" t="s">
        <v>176</v>
      </c>
      <c r="N25" s="94"/>
      <c r="O25" s="94"/>
      <c r="P25" s="94"/>
      <c r="Q25" s="94"/>
      <c r="R25" s="94"/>
    </row>
    <row r="26" spans="1:18" x14ac:dyDescent="0.2">
      <c r="A26" s="94" t="s">
        <v>190</v>
      </c>
      <c r="B26" s="94" t="s">
        <v>176</v>
      </c>
      <c r="C26" s="94" t="s">
        <v>176</v>
      </c>
      <c r="D26" s="94" t="s">
        <v>176</v>
      </c>
      <c r="E26" s="94" t="s">
        <v>176</v>
      </c>
      <c r="F26" s="94" t="s">
        <v>176</v>
      </c>
      <c r="G26" s="94" t="s">
        <v>176</v>
      </c>
      <c r="H26" s="94" t="s">
        <v>176</v>
      </c>
      <c r="I26" s="94" t="s">
        <v>176</v>
      </c>
      <c r="J26" s="94" t="s">
        <v>176</v>
      </c>
      <c r="K26" s="94" t="s">
        <v>176</v>
      </c>
      <c r="L26" s="94" t="s">
        <v>176</v>
      </c>
      <c r="M26" s="94"/>
      <c r="N26" s="94"/>
      <c r="O26" s="94"/>
      <c r="P26" s="94"/>
      <c r="Q26" s="94"/>
      <c r="R26" s="94"/>
    </row>
    <row r="27" spans="1:18" x14ac:dyDescent="0.2">
      <c r="A27" s="94" t="s">
        <v>191</v>
      </c>
      <c r="B27" s="94" t="s">
        <v>175</v>
      </c>
      <c r="C27" s="94" t="s">
        <v>175</v>
      </c>
      <c r="D27" s="94" t="s">
        <v>175</v>
      </c>
      <c r="E27" s="94" t="s">
        <v>175</v>
      </c>
      <c r="F27" s="94" t="s">
        <v>175</v>
      </c>
      <c r="G27" s="94" t="s">
        <v>176</v>
      </c>
      <c r="H27" s="94" t="s">
        <v>176</v>
      </c>
      <c r="I27" s="94" t="s">
        <v>176</v>
      </c>
      <c r="J27" s="94" t="s">
        <v>176</v>
      </c>
      <c r="K27" s="94" t="s">
        <v>176</v>
      </c>
      <c r="L27" s="94" t="s">
        <v>176</v>
      </c>
      <c r="M27" s="94"/>
      <c r="N27" s="94"/>
      <c r="O27" s="94"/>
      <c r="P27" s="94"/>
      <c r="Q27" s="94"/>
      <c r="R27" s="94"/>
    </row>
    <row r="28" spans="1:18" x14ac:dyDescent="0.2">
      <c r="A28" s="94" t="s">
        <v>192</v>
      </c>
      <c r="B28" s="94" t="s">
        <v>175</v>
      </c>
      <c r="C28" s="94" t="s">
        <v>175</v>
      </c>
      <c r="D28" s="94" t="s">
        <v>175</v>
      </c>
      <c r="E28" s="94" t="s">
        <v>175</v>
      </c>
      <c r="F28" s="94" t="s">
        <v>175</v>
      </c>
      <c r="G28" s="94" t="s">
        <v>175</v>
      </c>
      <c r="H28" s="94" t="s">
        <v>175</v>
      </c>
      <c r="I28" s="94" t="s">
        <v>175</v>
      </c>
      <c r="J28" s="94" t="s">
        <v>175</v>
      </c>
      <c r="K28" s="94" t="s">
        <v>175</v>
      </c>
      <c r="L28" s="94" t="s">
        <v>175</v>
      </c>
      <c r="M28" s="94" t="s">
        <v>175</v>
      </c>
      <c r="N28" s="94" t="s">
        <v>175</v>
      </c>
      <c r="O28" s="94" t="s">
        <v>175</v>
      </c>
      <c r="P28" s="94" t="s">
        <v>175</v>
      </c>
      <c r="Q28" s="94" t="s">
        <v>175</v>
      </c>
      <c r="R28" s="94" t="s">
        <v>175</v>
      </c>
    </row>
    <row r="29" spans="1:18" x14ac:dyDescent="0.2">
      <c r="A29" s="94"/>
      <c r="B29" s="94"/>
      <c r="C29" s="94"/>
      <c r="D29" s="94"/>
      <c r="E29" s="94"/>
      <c r="F29" s="94"/>
      <c r="G29" s="94"/>
      <c r="H29" s="94"/>
      <c r="I29" s="94"/>
      <c r="J29" s="94"/>
      <c r="K29" s="94"/>
      <c r="L29" s="94"/>
      <c r="M29" s="94"/>
      <c r="N29" s="94"/>
      <c r="O29" s="94"/>
      <c r="P29" s="94"/>
      <c r="Q29" s="94"/>
      <c r="R29" s="94"/>
    </row>
    <row r="30" spans="1:18" x14ac:dyDescent="0.2">
      <c r="A30" s="96" t="s">
        <v>193</v>
      </c>
      <c r="B30" s="94"/>
      <c r="C30" s="94"/>
      <c r="D30" s="94"/>
      <c r="E30" s="94"/>
      <c r="F30" s="94"/>
      <c r="G30" s="94"/>
      <c r="H30" s="94"/>
      <c r="I30" s="94"/>
      <c r="J30" s="94"/>
      <c r="K30" s="94"/>
      <c r="L30" s="94"/>
      <c r="M30" s="94"/>
      <c r="N30" s="94"/>
      <c r="O30" s="94"/>
      <c r="P30" s="94"/>
      <c r="Q30" s="94"/>
      <c r="R30" s="94"/>
    </row>
    <row r="31" spans="1:18" x14ac:dyDescent="0.2">
      <c r="A31" s="94" t="s">
        <v>194</v>
      </c>
      <c r="B31" s="94" t="s">
        <v>175</v>
      </c>
      <c r="C31" s="94" t="s">
        <v>175</v>
      </c>
      <c r="D31" s="94" t="s">
        <v>176</v>
      </c>
      <c r="E31" s="94" t="s">
        <v>175</v>
      </c>
      <c r="F31" s="94" t="s">
        <v>176</v>
      </c>
      <c r="G31" s="94" t="s">
        <v>176</v>
      </c>
      <c r="H31" s="94" t="s">
        <v>175</v>
      </c>
      <c r="I31" s="94" t="s">
        <v>176</v>
      </c>
      <c r="J31" s="94" t="s">
        <v>176</v>
      </c>
      <c r="K31" s="94" t="s">
        <v>176</v>
      </c>
      <c r="L31" s="94" t="s">
        <v>176</v>
      </c>
      <c r="M31" s="94"/>
      <c r="N31" s="94"/>
      <c r="O31" s="94"/>
      <c r="P31" s="94"/>
      <c r="Q31" s="94"/>
      <c r="R31" s="94"/>
    </row>
    <row r="32" spans="1:18" x14ac:dyDescent="0.2">
      <c r="A32" s="94" t="s">
        <v>195</v>
      </c>
      <c r="B32" s="94" t="s">
        <v>175</v>
      </c>
      <c r="C32" s="94" t="s">
        <v>175</v>
      </c>
      <c r="D32" s="94" t="s">
        <v>176</v>
      </c>
      <c r="E32" s="94" t="s">
        <v>175</v>
      </c>
      <c r="F32" s="94" t="s">
        <v>176</v>
      </c>
      <c r="G32" s="94" t="s">
        <v>176</v>
      </c>
      <c r="H32" s="94" t="s">
        <v>176</v>
      </c>
      <c r="I32" s="94" t="s">
        <v>176</v>
      </c>
      <c r="J32" s="94" t="s">
        <v>176</v>
      </c>
      <c r="K32" s="94" t="s">
        <v>176</v>
      </c>
      <c r="L32" s="94"/>
      <c r="M32" s="94"/>
      <c r="N32" s="94"/>
      <c r="O32" s="94"/>
      <c r="P32" s="94"/>
      <c r="Q32" s="94"/>
      <c r="R32" s="94"/>
    </row>
    <row r="33" spans="1:18" x14ac:dyDescent="0.2">
      <c r="A33" s="94" t="s">
        <v>196</v>
      </c>
      <c r="B33" s="94" t="s">
        <v>175</v>
      </c>
      <c r="C33" s="94" t="s">
        <v>175</v>
      </c>
      <c r="D33" s="94" t="s">
        <v>176</v>
      </c>
      <c r="E33" s="94" t="s">
        <v>175</v>
      </c>
      <c r="F33" s="94" t="s">
        <v>176</v>
      </c>
      <c r="G33" s="94" t="s">
        <v>176</v>
      </c>
      <c r="H33" s="94"/>
      <c r="I33" s="94"/>
      <c r="J33" s="94"/>
      <c r="K33" s="94"/>
      <c r="L33" s="94"/>
      <c r="M33" s="94"/>
      <c r="N33" s="94"/>
      <c r="O33" s="94"/>
      <c r="P33" s="94"/>
      <c r="Q33" s="94"/>
      <c r="R33" s="94"/>
    </row>
    <row r="34" spans="1:18" x14ac:dyDescent="0.2">
      <c r="A34" s="94"/>
      <c r="B34" s="94"/>
      <c r="C34" s="94"/>
      <c r="D34" s="94"/>
      <c r="E34" s="94"/>
      <c r="F34" s="94"/>
      <c r="G34" s="94"/>
      <c r="H34" s="94"/>
      <c r="I34" s="94"/>
      <c r="J34" s="94"/>
      <c r="K34" s="94"/>
      <c r="L34" s="94"/>
      <c r="M34" s="94"/>
      <c r="N34" s="94"/>
      <c r="O34" s="94"/>
      <c r="P34" s="94"/>
      <c r="Q34" s="94"/>
      <c r="R34" s="94"/>
    </row>
    <row r="35" spans="1:18" x14ac:dyDescent="0.2">
      <c r="A35" s="96" t="s">
        <v>197</v>
      </c>
      <c r="B35" s="94"/>
      <c r="C35" s="94"/>
      <c r="D35" s="94"/>
      <c r="E35" s="94"/>
      <c r="F35" s="94"/>
      <c r="G35" s="94"/>
      <c r="H35" s="94"/>
      <c r="I35" s="94"/>
      <c r="J35" s="94"/>
      <c r="K35" s="94"/>
      <c r="L35" s="94"/>
      <c r="M35" s="94"/>
      <c r="N35" s="94"/>
      <c r="O35" s="94"/>
      <c r="P35" s="94"/>
      <c r="Q35" s="94"/>
      <c r="R35" s="94"/>
    </row>
    <row r="36" spans="1:18" x14ac:dyDescent="0.2">
      <c r="A36" s="94" t="s">
        <v>198</v>
      </c>
      <c r="B36" s="94" t="s">
        <v>175</v>
      </c>
      <c r="C36" s="94"/>
      <c r="D36" s="94"/>
      <c r="E36" s="94" t="s">
        <v>175</v>
      </c>
      <c r="F36" s="94"/>
      <c r="G36" s="94" t="s">
        <v>175</v>
      </c>
      <c r="H36" s="94" t="s">
        <v>176</v>
      </c>
      <c r="I36" s="94"/>
      <c r="J36" s="94"/>
      <c r="K36" s="94"/>
      <c r="L36" s="94"/>
      <c r="M36" s="94"/>
      <c r="N36" s="94"/>
      <c r="O36" s="94"/>
      <c r="P36" s="94"/>
      <c r="Q36" s="94"/>
      <c r="R36" s="94" t="s">
        <v>176</v>
      </c>
    </row>
    <row r="37" spans="1:18" x14ac:dyDescent="0.2">
      <c r="A37" s="94" t="s">
        <v>199</v>
      </c>
      <c r="B37" s="94" t="s">
        <v>175</v>
      </c>
      <c r="C37" s="94" t="s">
        <v>175</v>
      </c>
      <c r="D37" s="94" t="s">
        <v>175</v>
      </c>
      <c r="E37" s="94" t="s">
        <v>175</v>
      </c>
      <c r="F37" s="94" t="s">
        <v>175</v>
      </c>
      <c r="G37" s="94" t="s">
        <v>175</v>
      </c>
      <c r="H37" s="94" t="s">
        <v>175</v>
      </c>
      <c r="I37" s="94" t="s">
        <v>175</v>
      </c>
      <c r="J37" s="94" t="s">
        <v>175</v>
      </c>
      <c r="K37" s="94" t="s">
        <v>175</v>
      </c>
      <c r="L37" s="94" t="s">
        <v>176</v>
      </c>
      <c r="M37" s="94" t="s">
        <v>176</v>
      </c>
      <c r="N37" s="94" t="s">
        <v>176</v>
      </c>
      <c r="O37" s="94" t="s">
        <v>176</v>
      </c>
      <c r="P37" s="94" t="s">
        <v>176</v>
      </c>
      <c r="Q37" s="94" t="s">
        <v>176</v>
      </c>
      <c r="R37" s="94" t="s">
        <v>176</v>
      </c>
    </row>
    <row r="38" spans="1:18" x14ac:dyDescent="0.2">
      <c r="A38" s="94" t="s">
        <v>200</v>
      </c>
      <c r="B38" s="94" t="s">
        <v>175</v>
      </c>
      <c r="C38" s="94" t="s">
        <v>175</v>
      </c>
      <c r="D38" s="94" t="s">
        <v>175</v>
      </c>
      <c r="E38" s="94" t="s">
        <v>175</v>
      </c>
      <c r="F38" s="94" t="s">
        <v>175</v>
      </c>
      <c r="G38" s="94" t="s">
        <v>175</v>
      </c>
      <c r="H38" s="94" t="s">
        <v>175</v>
      </c>
      <c r="I38" s="94" t="s">
        <v>176</v>
      </c>
      <c r="J38" s="94" t="s">
        <v>176</v>
      </c>
      <c r="K38" s="94" t="s">
        <v>176</v>
      </c>
      <c r="L38" s="94" t="s">
        <v>176</v>
      </c>
      <c r="M38" s="94" t="s">
        <v>176</v>
      </c>
      <c r="N38" s="94" t="s">
        <v>176</v>
      </c>
      <c r="O38" s="94" t="s">
        <v>176</v>
      </c>
      <c r="P38" s="94" t="s">
        <v>176</v>
      </c>
      <c r="Q38" s="94" t="s">
        <v>176</v>
      </c>
      <c r="R38" s="94"/>
    </row>
    <row r="39" spans="1:18" x14ac:dyDescent="0.2">
      <c r="A39" s="94" t="s">
        <v>201</v>
      </c>
      <c r="B39" s="94" t="s">
        <v>175</v>
      </c>
      <c r="C39" s="94" t="s">
        <v>175</v>
      </c>
      <c r="D39" s="94" t="s">
        <v>175</v>
      </c>
      <c r="E39" s="94" t="s">
        <v>175</v>
      </c>
      <c r="F39" s="94" t="s">
        <v>175</v>
      </c>
      <c r="G39" s="94" t="s">
        <v>175</v>
      </c>
      <c r="H39" s="94" t="s">
        <v>175</v>
      </c>
      <c r="I39" s="94" t="s">
        <v>176</v>
      </c>
      <c r="J39" s="94" t="s">
        <v>176</v>
      </c>
      <c r="K39" s="94" t="s">
        <v>176</v>
      </c>
      <c r="L39" s="94" t="s">
        <v>176</v>
      </c>
      <c r="M39" s="94" t="s">
        <v>176</v>
      </c>
      <c r="N39" s="94" t="s">
        <v>176</v>
      </c>
      <c r="O39" s="94" t="s">
        <v>176</v>
      </c>
      <c r="P39" s="94" t="s">
        <v>176</v>
      </c>
      <c r="Q39" s="94" t="s">
        <v>176</v>
      </c>
      <c r="R39" s="94" t="s">
        <v>176</v>
      </c>
    </row>
    <row r="40" spans="1:18" x14ac:dyDescent="0.2">
      <c r="A40" s="94"/>
      <c r="B40" s="94"/>
      <c r="C40" s="94"/>
      <c r="D40" s="94"/>
      <c r="E40" s="94"/>
      <c r="F40" s="94"/>
      <c r="G40" s="94"/>
      <c r="H40" s="94"/>
      <c r="I40" s="94"/>
      <c r="J40" s="94"/>
      <c r="K40" s="94"/>
      <c r="L40" s="94"/>
      <c r="M40" s="94"/>
      <c r="N40" s="94"/>
      <c r="O40" s="94"/>
      <c r="P40" s="94"/>
      <c r="Q40" s="94"/>
      <c r="R40" s="94"/>
    </row>
    <row r="41" spans="1:18" x14ac:dyDescent="0.2">
      <c r="A41" s="96" t="s">
        <v>202</v>
      </c>
      <c r="B41" s="94"/>
      <c r="C41" s="94"/>
      <c r="D41" s="94"/>
      <c r="E41" s="94"/>
      <c r="F41" s="94"/>
      <c r="G41" s="94"/>
      <c r="H41" s="94"/>
      <c r="I41" s="94"/>
      <c r="J41" s="94"/>
      <c r="K41" s="94"/>
      <c r="L41" s="94"/>
      <c r="M41" s="94"/>
      <c r="N41" s="94"/>
      <c r="O41" s="94"/>
      <c r="P41" s="94"/>
      <c r="Q41" s="94"/>
      <c r="R41" s="94"/>
    </row>
    <row r="42" spans="1:18" x14ac:dyDescent="0.2">
      <c r="A42" s="94" t="s">
        <v>203</v>
      </c>
      <c r="B42" s="94" t="s">
        <v>175</v>
      </c>
      <c r="C42" s="94"/>
      <c r="D42" s="94" t="s">
        <v>176</v>
      </c>
      <c r="E42" s="94" t="s">
        <v>175</v>
      </c>
      <c r="F42" s="94" t="s">
        <v>175</v>
      </c>
      <c r="G42" s="94" t="s">
        <v>175</v>
      </c>
      <c r="H42" s="94" t="s">
        <v>175</v>
      </c>
      <c r="I42" s="94" t="s">
        <v>176</v>
      </c>
      <c r="J42" s="94" t="s">
        <v>176</v>
      </c>
      <c r="K42" s="94" t="s">
        <v>176</v>
      </c>
      <c r="L42" s="94"/>
      <c r="M42" s="94"/>
      <c r="N42" s="94"/>
      <c r="O42" s="94"/>
      <c r="P42" s="94"/>
      <c r="Q42" s="94"/>
      <c r="R42" s="94"/>
    </row>
    <row r="43" spans="1:18" x14ac:dyDescent="0.2">
      <c r="A43" s="94" t="s">
        <v>204</v>
      </c>
      <c r="B43" s="94"/>
      <c r="C43" s="94"/>
      <c r="D43" s="94"/>
      <c r="E43" s="94"/>
      <c r="F43" s="94" t="s">
        <v>175</v>
      </c>
      <c r="G43" s="94" t="s">
        <v>175</v>
      </c>
      <c r="H43" s="94" t="s">
        <v>175</v>
      </c>
      <c r="I43" s="94" t="s">
        <v>176</v>
      </c>
      <c r="J43" s="94" t="s">
        <v>176</v>
      </c>
      <c r="K43" s="94" t="s">
        <v>176</v>
      </c>
      <c r="L43" s="94" t="s">
        <v>176</v>
      </c>
      <c r="M43" s="94" t="s">
        <v>176</v>
      </c>
      <c r="N43" s="94"/>
      <c r="O43" s="94"/>
      <c r="P43" s="94"/>
      <c r="Q43" s="94"/>
      <c r="R43" s="94"/>
    </row>
    <row r="44" spans="1:18" x14ac:dyDescent="0.2">
      <c r="A44" s="94" t="s">
        <v>205</v>
      </c>
      <c r="B44" s="94" t="s">
        <v>175</v>
      </c>
      <c r="C44" s="94" t="s">
        <v>175</v>
      </c>
      <c r="D44" s="94" t="s">
        <v>175</v>
      </c>
      <c r="E44" s="94" t="s">
        <v>175</v>
      </c>
      <c r="F44" s="94" t="s">
        <v>175</v>
      </c>
      <c r="G44" s="94" t="s">
        <v>175</v>
      </c>
      <c r="H44" s="94" t="s">
        <v>175</v>
      </c>
      <c r="I44" s="94" t="s">
        <v>175</v>
      </c>
      <c r="J44" s="94" t="s">
        <v>175</v>
      </c>
      <c r="K44" s="94" t="s">
        <v>175</v>
      </c>
      <c r="L44" s="94" t="s">
        <v>175</v>
      </c>
      <c r="M44" s="94" t="s">
        <v>175</v>
      </c>
      <c r="N44" s="94" t="s">
        <v>176</v>
      </c>
      <c r="O44" s="94" t="s">
        <v>176</v>
      </c>
      <c r="P44" s="94" t="s">
        <v>176</v>
      </c>
      <c r="Q44" s="94" t="s">
        <v>176</v>
      </c>
      <c r="R44" s="94"/>
    </row>
    <row r="45" spans="1:18" x14ac:dyDescent="0.2">
      <c r="A45" s="94" t="s">
        <v>206</v>
      </c>
      <c r="B45" s="94" t="s">
        <v>176</v>
      </c>
      <c r="C45" s="94"/>
      <c r="D45" s="94"/>
      <c r="E45" s="94" t="s">
        <v>175</v>
      </c>
      <c r="F45" s="94" t="s">
        <v>176</v>
      </c>
      <c r="G45" s="94" t="s">
        <v>175</v>
      </c>
      <c r="H45" s="94" t="s">
        <v>176</v>
      </c>
      <c r="I45" s="94"/>
      <c r="J45" s="94"/>
      <c r="K45" s="94"/>
      <c r="L45" s="94"/>
      <c r="M45" s="94"/>
      <c r="N45" s="94"/>
      <c r="O45" s="94"/>
      <c r="P45" s="94"/>
      <c r="Q45" s="94"/>
      <c r="R45" s="94"/>
    </row>
    <row r="46" spans="1:18" x14ac:dyDescent="0.2">
      <c r="A46" s="94" t="s">
        <v>207</v>
      </c>
      <c r="B46" s="94" t="s">
        <v>175</v>
      </c>
      <c r="C46" s="94"/>
      <c r="D46" s="94"/>
      <c r="E46" s="94" t="s">
        <v>175</v>
      </c>
      <c r="F46" s="94" t="s">
        <v>175</v>
      </c>
      <c r="G46" s="94" t="s">
        <v>175</v>
      </c>
      <c r="H46" s="94" t="s">
        <v>175</v>
      </c>
      <c r="I46" s="94" t="s">
        <v>175</v>
      </c>
      <c r="J46" s="94" t="s">
        <v>175</v>
      </c>
      <c r="K46" s="94" t="s">
        <v>175</v>
      </c>
      <c r="L46" s="94" t="s">
        <v>175</v>
      </c>
      <c r="M46" s="94" t="s">
        <v>176</v>
      </c>
      <c r="N46" s="94" t="s">
        <v>176</v>
      </c>
      <c r="O46" s="94"/>
      <c r="P46" s="94"/>
      <c r="Q46" s="94"/>
      <c r="R46" s="94"/>
    </row>
    <row r="47" spans="1:18" x14ac:dyDescent="0.2">
      <c r="A47" s="94"/>
      <c r="B47" s="94"/>
      <c r="C47" s="94"/>
      <c r="D47" s="94"/>
      <c r="E47" s="94"/>
      <c r="F47" s="94"/>
      <c r="G47" s="94"/>
      <c r="H47" s="94"/>
      <c r="I47" s="94"/>
      <c r="J47" s="94"/>
      <c r="K47" s="94"/>
      <c r="L47" s="94"/>
      <c r="M47" s="94"/>
      <c r="N47" s="94"/>
      <c r="O47" s="94"/>
      <c r="P47" s="94"/>
      <c r="Q47" s="94"/>
      <c r="R47" s="94"/>
    </row>
    <row r="48" spans="1:18" x14ac:dyDescent="0.2">
      <c r="A48" s="96" t="s">
        <v>208</v>
      </c>
      <c r="B48" s="94"/>
      <c r="C48" s="94"/>
      <c r="D48" s="94"/>
      <c r="E48" s="94"/>
      <c r="F48" s="94"/>
      <c r="G48" s="94"/>
      <c r="H48" s="94"/>
      <c r="I48" s="94"/>
      <c r="J48" s="94"/>
      <c r="K48" s="94"/>
      <c r="L48" s="94"/>
      <c r="M48" s="94"/>
      <c r="N48" s="94"/>
      <c r="O48" s="94"/>
      <c r="P48" s="94"/>
      <c r="Q48" s="94"/>
      <c r="R48" s="94"/>
    </row>
    <row r="49" spans="1:18" x14ac:dyDescent="0.2">
      <c r="A49" s="94" t="s">
        <v>209</v>
      </c>
      <c r="B49" s="94" t="s">
        <v>175</v>
      </c>
      <c r="C49" s="94"/>
      <c r="D49" s="94"/>
      <c r="E49" s="94" t="s">
        <v>175</v>
      </c>
      <c r="F49" s="94"/>
      <c r="G49" s="94" t="s">
        <v>175</v>
      </c>
      <c r="H49" s="94" t="s">
        <v>175</v>
      </c>
      <c r="I49" s="94" t="s">
        <v>175</v>
      </c>
      <c r="J49" s="94" t="s">
        <v>175</v>
      </c>
      <c r="K49" s="94" t="s">
        <v>175</v>
      </c>
      <c r="L49" s="94" t="s">
        <v>175</v>
      </c>
      <c r="M49" s="94" t="s">
        <v>175</v>
      </c>
      <c r="N49" s="94" t="s">
        <v>175</v>
      </c>
      <c r="O49" s="94" t="s">
        <v>175</v>
      </c>
      <c r="P49" s="94" t="s">
        <v>175</v>
      </c>
      <c r="Q49" s="94" t="s">
        <v>175</v>
      </c>
      <c r="R49" s="94"/>
    </row>
    <row r="50" spans="1:18" x14ac:dyDescent="0.2">
      <c r="A50" s="94" t="s">
        <v>210</v>
      </c>
      <c r="B50" s="94" t="s">
        <v>175</v>
      </c>
      <c r="C50" s="94" t="s">
        <v>175</v>
      </c>
      <c r="D50" s="94" t="s">
        <v>175</v>
      </c>
      <c r="E50" s="94" t="s">
        <v>175</v>
      </c>
      <c r="F50" s="94" t="s">
        <v>175</v>
      </c>
      <c r="G50" s="94" t="s">
        <v>175</v>
      </c>
      <c r="H50" s="94" t="s">
        <v>175</v>
      </c>
      <c r="I50" s="94" t="s">
        <v>175</v>
      </c>
      <c r="J50" s="94" t="s">
        <v>175</v>
      </c>
      <c r="K50" s="94" t="s">
        <v>175</v>
      </c>
      <c r="L50" s="94" t="s">
        <v>175</v>
      </c>
      <c r="M50" s="94" t="s">
        <v>176</v>
      </c>
      <c r="N50" s="94" t="s">
        <v>176</v>
      </c>
      <c r="O50" s="94"/>
      <c r="P50" s="94"/>
      <c r="Q50" s="94"/>
      <c r="R50" s="94"/>
    </row>
    <row r="51" spans="1:18" x14ac:dyDescent="0.2">
      <c r="A51" s="94" t="s">
        <v>211</v>
      </c>
      <c r="B51" s="94" t="s">
        <v>175</v>
      </c>
      <c r="C51" s="94" t="s">
        <v>176</v>
      </c>
      <c r="D51" s="94" t="s">
        <v>176</v>
      </c>
      <c r="E51" s="94" t="s">
        <v>175</v>
      </c>
      <c r="F51" s="94" t="s">
        <v>176</v>
      </c>
      <c r="G51" s="94" t="s">
        <v>175</v>
      </c>
      <c r="H51" s="94" t="s">
        <v>175</v>
      </c>
      <c r="I51" s="94" t="s">
        <v>175</v>
      </c>
      <c r="J51" s="94" t="s">
        <v>175</v>
      </c>
      <c r="K51" s="94" t="s">
        <v>175</v>
      </c>
      <c r="L51" s="94" t="s">
        <v>175</v>
      </c>
      <c r="M51" s="94" t="s">
        <v>176</v>
      </c>
      <c r="N51" s="94" t="s">
        <v>176</v>
      </c>
      <c r="O51" s="94"/>
      <c r="P51" s="94"/>
      <c r="Q51" s="94"/>
      <c r="R51" s="94"/>
    </row>
    <row r="52" spans="1:18" x14ac:dyDescent="0.2">
      <c r="A52" s="94"/>
      <c r="B52" s="94"/>
      <c r="C52" s="94"/>
      <c r="D52" s="94"/>
      <c r="E52" s="94"/>
      <c r="F52" s="94"/>
      <c r="G52" s="94"/>
      <c r="H52" s="94"/>
      <c r="I52" s="94"/>
      <c r="J52" s="94"/>
      <c r="K52" s="94"/>
      <c r="L52" s="94"/>
      <c r="M52" s="94"/>
      <c r="N52" s="94"/>
      <c r="O52" s="94"/>
      <c r="P52" s="94"/>
      <c r="Q52" s="94"/>
      <c r="R52" s="94"/>
    </row>
  </sheetData>
  <sheetProtection algorithmName="SHA-512" hashValue="Zdxl3weZ8dX3zEgK/2OayPivOUZRB4w5MsQ/MxqMNWOe7WartZIjjjkHOt1pFjo14jmfS7pAE/K7KE5d5cNthA==" saltValue="tM/pcIrmTb4CjmcXCe35DA==" spinCount="100000" sheet="1" objects="1" scenarios="1" selectLockedCells="1"/>
  <mergeCells count="17">
    <mergeCell ref="M4:M7"/>
    <mergeCell ref="B4:B7"/>
    <mergeCell ref="C4:C7"/>
    <mergeCell ref="D4:D7"/>
    <mergeCell ref="E4:E7"/>
    <mergeCell ref="F4:F7"/>
    <mergeCell ref="G4:G7"/>
    <mergeCell ref="H4:H7"/>
    <mergeCell ref="I4:I7"/>
    <mergeCell ref="J4:J7"/>
    <mergeCell ref="K4:K7"/>
    <mergeCell ref="L4:L7"/>
    <mergeCell ref="N4:N7"/>
    <mergeCell ref="O4:O7"/>
    <mergeCell ref="P4:P7"/>
    <mergeCell ref="Q4:Q7"/>
    <mergeCell ref="R4:R7"/>
  </mergeCells>
  <pageMargins left="0.70866141732283472" right="0.70866141732283472" top="0.74803149606299213" bottom="0.74803149606299213" header="0.31496062992125984" footer="0.31496062992125984"/>
  <pageSetup paperSize="9" fitToHeight="0" orientation="landscape" r:id="rId1"/>
  <rowBreaks count="2" manualBreakCount="2">
    <brk id="19" max="16383" man="1"/>
    <brk id="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584DE-DD13-474E-960C-B04C1528354B}">
  <dimension ref="A1:E22"/>
  <sheetViews>
    <sheetView showZeros="0" view="pageBreakPreview" zoomScale="90" zoomScaleNormal="100" zoomScaleSheetLayoutView="90" workbookViewId="0">
      <selection activeCell="E19" sqref="E19"/>
    </sheetView>
  </sheetViews>
  <sheetFormatPr defaultRowHeight="15" x14ac:dyDescent="0.2"/>
  <cols>
    <col min="2" max="2" width="25" bestFit="1" customWidth="1"/>
    <col min="3" max="3" width="24.77734375" customWidth="1"/>
    <col min="4" max="5" width="19.77734375" customWidth="1"/>
  </cols>
  <sheetData>
    <row r="1" spans="1:5" ht="26.25" x14ac:dyDescent="0.2">
      <c r="A1" s="178" t="str">
        <f>Title</f>
        <v xml:space="preserve">Concrete Road Framework - Design </v>
      </c>
      <c r="B1" s="178"/>
      <c r="C1" s="178"/>
    </row>
    <row r="5" spans="1:5" ht="31.5" x14ac:dyDescent="0.2">
      <c r="B5" s="172" t="s">
        <v>33</v>
      </c>
      <c r="C5" s="115" t="s">
        <v>247</v>
      </c>
      <c r="D5" s="115" t="s">
        <v>354</v>
      </c>
      <c r="E5" s="115" t="s">
        <v>349</v>
      </c>
    </row>
    <row r="6" spans="1:5" x14ac:dyDescent="0.2">
      <c r="B6" s="40" t="str">
        <f>'1.Max Rates'!B9</f>
        <v>Programme Delivery Manager</v>
      </c>
      <c r="C6" s="40">
        <f>'1.Max Rates'!C9</f>
        <v>0</v>
      </c>
      <c r="D6" s="173"/>
      <c r="E6" s="173"/>
    </row>
    <row r="7" spans="1:5" x14ac:dyDescent="0.2">
      <c r="B7" s="40" t="str">
        <f>'1.Max Rates'!B10</f>
        <v xml:space="preserve">Commercial Manager </v>
      </c>
      <c r="C7" s="40">
        <f>'1.Max Rates'!C10</f>
        <v>0</v>
      </c>
      <c r="D7" s="173"/>
      <c r="E7" s="173"/>
    </row>
    <row r="8" spans="1:5" x14ac:dyDescent="0.2">
      <c r="B8" s="40" t="str">
        <f>'1.Max Rates'!B11</f>
        <v>Quality Manager</v>
      </c>
      <c r="C8" s="40">
        <f>'1.Max Rates'!C11</f>
        <v>0</v>
      </c>
      <c r="D8" s="173"/>
      <c r="E8" s="173"/>
    </row>
    <row r="9" spans="1:5" x14ac:dyDescent="0.2">
      <c r="B9" s="40" t="str">
        <f>'1.Max Rates'!B12</f>
        <v>Lead Principal Designer</v>
      </c>
      <c r="C9" s="40">
        <f>'1.Max Rates'!C12</f>
        <v>0</v>
      </c>
      <c r="D9" s="173"/>
      <c r="E9" s="173"/>
    </row>
    <row r="10" spans="1:5" x14ac:dyDescent="0.2">
      <c r="B10" s="40" t="str">
        <f>'1.Max Rates'!B13</f>
        <v>Health &amp; Safety Manager</v>
      </c>
      <c r="C10" s="40">
        <f>'1.Max Rates'!C13</f>
        <v>0</v>
      </c>
      <c r="D10" s="173"/>
      <c r="E10" s="173"/>
    </row>
    <row r="11" spans="1:5" x14ac:dyDescent="0.2">
      <c r="B11" s="40" t="str">
        <f>'1.Max Rates'!B14</f>
        <v>Principal Designer</v>
      </c>
      <c r="C11" s="40">
        <f>'1.Max Rates'!C14</f>
        <v>0</v>
      </c>
      <c r="D11" s="173"/>
      <c r="E11" s="173"/>
    </row>
    <row r="12" spans="1:5" x14ac:dyDescent="0.2">
      <c r="B12" s="40" t="str">
        <f>'1.Max Rates'!B15</f>
        <v>Design Team Leader</v>
      </c>
      <c r="C12" s="40">
        <f>'1.Max Rates'!C15</f>
        <v>0</v>
      </c>
      <c r="D12" s="173"/>
      <c r="E12" s="173"/>
    </row>
    <row r="13" spans="1:5" x14ac:dyDescent="0.2">
      <c r="B13" s="40" t="str">
        <f>'1.Max Rates'!B16</f>
        <v>Concrete Specialist</v>
      </c>
      <c r="C13" s="40">
        <f>'1.Max Rates'!C16</f>
        <v>0</v>
      </c>
      <c r="D13" s="173"/>
      <c r="E13" s="173"/>
    </row>
    <row r="14" spans="1:5" x14ac:dyDescent="0.2">
      <c r="B14" s="40" t="str">
        <f>'1.Max Rates'!B17</f>
        <v>Pavement Engineer</v>
      </c>
      <c r="C14" s="40">
        <f>'1.Max Rates'!C17</f>
        <v>0</v>
      </c>
      <c r="D14" s="173"/>
      <c r="E14" s="173"/>
    </row>
    <row r="15" spans="1:5" x14ac:dyDescent="0.2">
      <c r="B15" s="40" t="str">
        <f>'1.Max Rates'!B18</f>
        <v>Senior Engineer</v>
      </c>
      <c r="C15" s="40">
        <f>'1.Max Rates'!C18</f>
        <v>0</v>
      </c>
      <c r="D15" s="173"/>
      <c r="E15" s="173"/>
    </row>
    <row r="16" spans="1:5" x14ac:dyDescent="0.2">
      <c r="B16" s="40" t="str">
        <f>'1.Max Rates'!B19</f>
        <v>Engineer</v>
      </c>
      <c r="C16" s="40">
        <f>'1.Max Rates'!C19</f>
        <v>0</v>
      </c>
      <c r="D16" s="173"/>
      <c r="E16" s="173"/>
    </row>
    <row r="17" spans="2:5" x14ac:dyDescent="0.2">
      <c r="B17" s="40" t="str">
        <f>'1.Max Rates'!B20</f>
        <v>Assistant Engineer</v>
      </c>
      <c r="C17" s="40">
        <f>'1.Max Rates'!C20</f>
        <v>0</v>
      </c>
      <c r="D17" s="173"/>
      <c r="E17" s="173"/>
    </row>
    <row r="18" spans="2:5" x14ac:dyDescent="0.2">
      <c r="B18" s="40" t="str">
        <f>'1.Max Rates'!B21</f>
        <v>Graduate Engineer</v>
      </c>
      <c r="C18" s="40">
        <f>'1.Max Rates'!C21</f>
        <v>0</v>
      </c>
      <c r="D18" s="173"/>
      <c r="E18" s="173"/>
    </row>
    <row r="19" spans="2:5" x14ac:dyDescent="0.2">
      <c r="B19" s="40" t="str">
        <f>'1.Max Rates'!B22</f>
        <v>CAD Technician</v>
      </c>
      <c r="C19" s="40">
        <f>'1.Max Rates'!C22</f>
        <v>0</v>
      </c>
      <c r="D19" s="173"/>
      <c r="E19" s="173"/>
    </row>
    <row r="20" spans="2:5" x14ac:dyDescent="0.2">
      <c r="B20" s="40" t="str">
        <f>'1.Max Rates'!B23</f>
        <v>Lead Technician</v>
      </c>
      <c r="C20" s="40">
        <f>'1.Max Rates'!C23</f>
        <v>0</v>
      </c>
      <c r="D20" s="173"/>
      <c r="E20" s="173"/>
    </row>
    <row r="21" spans="2:5" x14ac:dyDescent="0.2">
      <c r="B21" s="40" t="str">
        <f>'1.Max Rates'!B24</f>
        <v>Technician</v>
      </c>
      <c r="C21" s="40">
        <f>'1.Max Rates'!C24</f>
        <v>0</v>
      </c>
      <c r="D21" s="173"/>
      <c r="E21" s="173"/>
    </row>
    <row r="22" spans="2:5" x14ac:dyDescent="0.2">
      <c r="B22" s="40" t="str">
        <f>'1.Max Rates'!B25</f>
        <v>Administrator</v>
      </c>
      <c r="C22" s="40">
        <f>'1.Max Rates'!C25</f>
        <v>0</v>
      </c>
      <c r="D22" s="173"/>
      <c r="E22" s="173"/>
    </row>
  </sheetData>
  <sheetProtection algorithmName="SHA-512" hashValue="OAojuIiwzGYBmoxIs6K9oOJffHtYslbwwYqIijVknx8i+d7KGkm4+sVdJt4mMlmuZfWfOAIL13apgEMai1EYsg==" saltValue="PjlB+eXaO4vqacqEwimD4w==" spinCount="100000" sheet="1" objects="1" scenarios="1" selectLockedCells="1"/>
  <mergeCells count="1">
    <mergeCell ref="A1:C1"/>
  </mergeCells>
  <pageMargins left="0.7" right="0.7" top="0.75" bottom="0.75" header="0.3" footer="0.3"/>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7339F-E516-4A2B-AD0C-629F3059FCDC}">
  <dimension ref="B2:C2"/>
  <sheetViews>
    <sheetView workbookViewId="0">
      <selection activeCell="G15" sqref="G15"/>
    </sheetView>
  </sheetViews>
  <sheetFormatPr defaultRowHeight="15" x14ac:dyDescent="0.2"/>
  <cols>
    <col min="2" max="2" width="14.109375" bestFit="1" customWidth="1"/>
    <col min="3" max="3" width="18.109375" customWidth="1"/>
  </cols>
  <sheetData>
    <row r="2" spans="2:3" x14ac:dyDescent="0.2">
      <c r="B2" t="s">
        <v>95</v>
      </c>
      <c r="C2" t="s">
        <v>96</v>
      </c>
    </row>
  </sheetData>
  <dataValidations count="1">
    <dataValidation type="list" allowBlank="1" showInputMessage="1" showErrorMessage="1" sqref="C2" xr:uid="{A9D650CF-B518-48D7-B128-1512D8C44434}">
      <formula1>"Tender,Delivery"</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DD08-8AB9-44AF-9091-8878B00F3D75}">
  <sheetPr>
    <pageSetUpPr fitToPage="1"/>
  </sheetPr>
  <dimension ref="A1:F87"/>
  <sheetViews>
    <sheetView view="pageBreakPreview" zoomScale="80" zoomScaleNormal="100" zoomScaleSheetLayoutView="80" workbookViewId="0">
      <selection activeCell="B15" sqref="B15"/>
    </sheetView>
  </sheetViews>
  <sheetFormatPr defaultColWidth="7.44140625" defaultRowHeight="15" x14ac:dyDescent="0.2"/>
  <cols>
    <col min="1" max="1" width="15.6640625" style="50" customWidth="1"/>
    <col min="2" max="2" width="30.77734375" style="50" customWidth="1"/>
    <col min="3" max="3" width="76.5546875" style="50" customWidth="1"/>
    <col min="4" max="4" width="37.33203125" style="50" customWidth="1"/>
    <col min="5" max="5" width="7.44140625" style="50"/>
    <col min="6" max="6" width="8.44140625" style="50" bestFit="1" customWidth="1"/>
    <col min="7" max="16384" width="7.44140625" style="50"/>
  </cols>
  <sheetData>
    <row r="1" spans="1:6" ht="20.25" x14ac:dyDescent="0.2">
      <c r="A1" s="176" t="s">
        <v>97</v>
      </c>
      <c r="B1" s="176"/>
      <c r="C1" s="176"/>
      <c r="D1" s="49"/>
    </row>
    <row r="2" spans="1:6" ht="20.25" x14ac:dyDescent="0.2">
      <c r="A2" s="51" t="s">
        <v>98</v>
      </c>
      <c r="B2" s="51" t="s">
        <v>99</v>
      </c>
      <c r="C2" s="52" t="s">
        <v>100</v>
      </c>
      <c r="D2" s="52"/>
    </row>
    <row r="3" spans="1:6" ht="15.75" x14ac:dyDescent="0.25">
      <c r="A3" s="53">
        <v>0</v>
      </c>
      <c r="B3" s="54" t="s">
        <v>105</v>
      </c>
      <c r="C3" s="55"/>
      <c r="D3" s="56"/>
    </row>
    <row r="4" spans="1:6" ht="15.75" x14ac:dyDescent="0.25">
      <c r="A4" s="53"/>
      <c r="B4" s="54"/>
      <c r="C4" s="57" t="s">
        <v>101</v>
      </c>
      <c r="D4" s="56"/>
    </row>
    <row r="5" spans="1:6" ht="15.75" x14ac:dyDescent="0.25">
      <c r="A5" s="53"/>
      <c r="B5" s="54"/>
      <c r="C5" s="58" t="s">
        <v>104</v>
      </c>
      <c r="D5" s="56"/>
      <c r="F5" s="76"/>
    </row>
    <row r="6" spans="1:6" ht="15.75" x14ac:dyDescent="0.25">
      <c r="A6" s="53"/>
      <c r="B6" s="54"/>
      <c r="C6" s="58" t="s">
        <v>102</v>
      </c>
      <c r="D6" s="56"/>
      <c r="F6" s="76"/>
    </row>
    <row r="7" spans="1:6" ht="15.75" x14ac:dyDescent="0.25">
      <c r="A7" s="53"/>
      <c r="B7" s="54"/>
      <c r="C7" s="59" t="s">
        <v>143</v>
      </c>
      <c r="D7" s="56"/>
      <c r="F7" s="76"/>
    </row>
    <row r="8" spans="1:6" ht="15.75" x14ac:dyDescent="0.25">
      <c r="A8" s="53"/>
      <c r="B8" s="54"/>
      <c r="C8" s="59" t="s">
        <v>235</v>
      </c>
      <c r="D8" s="56"/>
      <c r="F8" s="76"/>
    </row>
    <row r="9" spans="1:6" ht="15.75" x14ac:dyDescent="0.25">
      <c r="A9" s="53"/>
      <c r="B9" s="54"/>
      <c r="C9" s="59" t="s">
        <v>294</v>
      </c>
      <c r="D9" s="56"/>
      <c r="F9" s="76"/>
    </row>
    <row r="10" spans="1:6" ht="15.75" x14ac:dyDescent="0.25">
      <c r="A10" s="53"/>
      <c r="B10" s="54"/>
      <c r="C10" s="59" t="s">
        <v>103</v>
      </c>
      <c r="D10" s="56"/>
      <c r="F10" s="76"/>
    </row>
    <row r="11" spans="1:6" ht="28.5" x14ac:dyDescent="0.25">
      <c r="A11" s="53"/>
      <c r="B11" s="64"/>
      <c r="C11" s="65" t="str">
        <f>"Complete cells in this colour (colour as in Cell "&amp;ADDRESS(ROW(),COLUMN()+1,4)&amp;" of this worksheet) and unlocked cells only, please do not leave any cells blank, enter a value or 0 (Zero) or information as applicable."</f>
        <v>Complete cells in this colour (colour as in Cell D11 of this worksheet) and unlocked cells only, please do not leave any cells blank, enter a value or 0 (Zero) or information as applicable.</v>
      </c>
      <c r="D11" s="69"/>
      <c r="F11" s="76"/>
    </row>
    <row r="12" spans="1:6" ht="15.75" x14ac:dyDescent="0.25">
      <c r="A12" s="53"/>
      <c r="B12" s="54"/>
      <c r="C12" s="57" t="s">
        <v>318</v>
      </c>
      <c r="D12" s="56"/>
      <c r="F12" s="76"/>
    </row>
    <row r="13" spans="1:6" ht="15.75" x14ac:dyDescent="0.25">
      <c r="A13" s="53"/>
      <c r="B13" s="54"/>
      <c r="C13" s="57"/>
      <c r="D13" s="56"/>
      <c r="F13" s="76"/>
    </row>
    <row r="14" spans="1:6" ht="15.75" x14ac:dyDescent="0.25">
      <c r="A14" s="60">
        <v>1</v>
      </c>
      <c r="B14" s="70" t="s">
        <v>104</v>
      </c>
      <c r="C14" s="61"/>
      <c r="D14" s="62"/>
      <c r="F14" s="76"/>
    </row>
    <row r="15" spans="1:6" ht="29.25" x14ac:dyDescent="0.25">
      <c r="A15" s="53"/>
      <c r="B15" s="54"/>
      <c r="C15" s="63" t="s">
        <v>285</v>
      </c>
      <c r="D15" s="56"/>
      <c r="F15" s="76"/>
    </row>
    <row r="16" spans="1:6" ht="28.5" x14ac:dyDescent="0.25">
      <c r="A16" s="53"/>
      <c r="B16" s="54"/>
      <c r="C16" s="66" t="s">
        <v>317</v>
      </c>
      <c r="D16" s="62"/>
      <c r="F16" s="76"/>
    </row>
    <row r="17" spans="1:6" ht="15.75" x14ac:dyDescent="0.25">
      <c r="A17" s="53"/>
      <c r="B17" s="54"/>
      <c r="C17" s="65" t="s">
        <v>234</v>
      </c>
      <c r="D17" s="62"/>
      <c r="F17" s="101"/>
    </row>
    <row r="18" spans="1:6" ht="57" x14ac:dyDescent="0.25">
      <c r="A18" s="53"/>
      <c r="B18" s="54"/>
      <c r="C18" s="65" t="s">
        <v>233</v>
      </c>
      <c r="D18" s="62"/>
      <c r="F18" s="76"/>
    </row>
    <row r="19" spans="1:6" ht="15.75" x14ac:dyDescent="0.25">
      <c r="A19" s="53">
        <v>2</v>
      </c>
      <c r="B19" s="54" t="s">
        <v>102</v>
      </c>
      <c r="C19" s="66"/>
      <c r="D19" s="62"/>
      <c r="F19" s="76"/>
    </row>
    <row r="20" spans="1:6" ht="15.75" x14ac:dyDescent="0.25">
      <c r="A20" s="53"/>
      <c r="B20" s="54"/>
      <c r="C20" s="65" t="s">
        <v>319</v>
      </c>
      <c r="D20" s="62"/>
      <c r="F20" s="76"/>
    </row>
    <row r="21" spans="1:6" ht="42.75" x14ac:dyDescent="0.25">
      <c r="A21" s="53"/>
      <c r="B21" s="54"/>
      <c r="C21" s="65" t="s">
        <v>286</v>
      </c>
      <c r="D21" s="62"/>
      <c r="F21" s="76"/>
    </row>
    <row r="22" spans="1:6" ht="28.5" x14ac:dyDescent="0.25">
      <c r="A22" s="53"/>
      <c r="B22" s="54"/>
      <c r="C22" s="66" t="s">
        <v>218</v>
      </c>
      <c r="D22" s="62"/>
      <c r="F22" s="76"/>
    </row>
    <row r="23" spans="1:6" ht="28.5" customHeight="1" x14ac:dyDescent="0.25">
      <c r="A23" s="53"/>
      <c r="B23" s="54"/>
      <c r="C23" s="67" t="s">
        <v>320</v>
      </c>
      <c r="D23" s="62"/>
      <c r="F23" s="77"/>
    </row>
    <row r="24" spans="1:6" ht="85.5" x14ac:dyDescent="0.25">
      <c r="A24" s="53"/>
      <c r="B24" s="54"/>
      <c r="C24" s="66" t="s">
        <v>321</v>
      </c>
      <c r="D24" s="62"/>
      <c r="F24" s="77"/>
    </row>
    <row r="25" spans="1:6" ht="99.75" x14ac:dyDescent="0.25">
      <c r="A25" s="53"/>
      <c r="B25" s="54"/>
      <c r="C25" s="66" t="s">
        <v>322</v>
      </c>
      <c r="D25" s="62"/>
      <c r="F25" s="77"/>
    </row>
    <row r="26" spans="1:6" ht="28.5" x14ac:dyDescent="0.25">
      <c r="A26" s="53"/>
      <c r="B26" s="54"/>
      <c r="C26" s="66" t="s">
        <v>323</v>
      </c>
      <c r="D26" s="62"/>
      <c r="F26" s="77"/>
    </row>
    <row r="27" spans="1:6" ht="28.5" x14ac:dyDescent="0.25">
      <c r="A27" s="53"/>
      <c r="B27" s="54"/>
      <c r="C27" s="66" t="s">
        <v>324</v>
      </c>
      <c r="D27" s="62"/>
      <c r="F27" s="77"/>
    </row>
    <row r="28" spans="1:6" ht="28.5" x14ac:dyDescent="0.25">
      <c r="A28" s="53"/>
      <c r="B28" s="54"/>
      <c r="C28" s="66" t="s">
        <v>325</v>
      </c>
      <c r="D28" s="62"/>
      <c r="F28" s="68"/>
    </row>
    <row r="29" spans="1:6" ht="28.5" x14ac:dyDescent="0.25">
      <c r="A29" s="53"/>
      <c r="B29" s="54"/>
      <c r="C29" s="66" t="s">
        <v>326</v>
      </c>
      <c r="D29" s="62"/>
      <c r="F29" s="68"/>
    </row>
    <row r="30" spans="1:6" ht="28.5" x14ac:dyDescent="0.25">
      <c r="A30" s="53"/>
      <c r="B30" s="54"/>
      <c r="C30" s="66" t="s">
        <v>327</v>
      </c>
      <c r="D30" s="62"/>
      <c r="F30" s="68"/>
    </row>
    <row r="31" spans="1:6" ht="42.75" x14ac:dyDescent="0.25">
      <c r="A31" s="53"/>
      <c r="B31" s="54"/>
      <c r="C31" s="66" t="s">
        <v>328</v>
      </c>
      <c r="D31" s="62"/>
      <c r="F31" s="68"/>
    </row>
    <row r="32" spans="1:6" ht="28.5" x14ac:dyDescent="0.25">
      <c r="A32" s="53"/>
      <c r="B32" s="54"/>
      <c r="C32" s="66" t="s">
        <v>331</v>
      </c>
      <c r="D32" s="62"/>
      <c r="F32" s="68"/>
    </row>
    <row r="33" spans="1:6" ht="28.5" x14ac:dyDescent="0.25">
      <c r="A33" s="53"/>
      <c r="B33" s="54"/>
      <c r="C33" s="66" t="s">
        <v>337</v>
      </c>
      <c r="D33" s="62"/>
      <c r="F33" s="68"/>
    </row>
    <row r="34" spans="1:6" ht="28.5" x14ac:dyDescent="0.25">
      <c r="A34" s="53"/>
      <c r="B34" s="54"/>
      <c r="C34" s="65" t="s">
        <v>306</v>
      </c>
      <c r="D34" s="62"/>
    </row>
    <row r="35" spans="1:6" ht="28.5" x14ac:dyDescent="0.25">
      <c r="A35" s="53"/>
      <c r="B35" s="54"/>
      <c r="C35" s="65" t="s">
        <v>307</v>
      </c>
      <c r="D35" s="62"/>
    </row>
    <row r="36" spans="1:6" ht="28.5" x14ac:dyDescent="0.25">
      <c r="A36" s="53"/>
      <c r="B36" s="54"/>
      <c r="C36" s="65" t="s">
        <v>308</v>
      </c>
      <c r="D36" s="62"/>
    </row>
    <row r="37" spans="1:6" ht="42.75" x14ac:dyDescent="0.25">
      <c r="A37" s="53"/>
      <c r="B37" s="54"/>
      <c r="C37" s="65" t="s">
        <v>312</v>
      </c>
      <c r="D37" s="62"/>
    </row>
    <row r="38" spans="1:6" ht="42.75" x14ac:dyDescent="0.25">
      <c r="A38" s="53"/>
      <c r="B38" s="54"/>
      <c r="C38" s="65" t="s">
        <v>333</v>
      </c>
      <c r="D38" s="62"/>
    </row>
    <row r="39" spans="1:6" ht="28.5" x14ac:dyDescent="0.25">
      <c r="A39" s="53"/>
      <c r="B39" s="54"/>
      <c r="C39" s="65" t="s">
        <v>313</v>
      </c>
      <c r="D39" s="62"/>
    </row>
    <row r="40" spans="1:6" ht="28.5" x14ac:dyDescent="0.25">
      <c r="A40" s="53"/>
      <c r="B40" s="54"/>
      <c r="C40" s="65" t="s">
        <v>314</v>
      </c>
      <c r="D40" s="62"/>
    </row>
    <row r="41" spans="1:6" ht="28.5" x14ac:dyDescent="0.25">
      <c r="A41" s="53"/>
      <c r="B41" s="54"/>
      <c r="C41" s="65" t="s">
        <v>315</v>
      </c>
      <c r="D41" s="62"/>
    </row>
    <row r="42" spans="1:6" ht="15.75" x14ac:dyDescent="0.25">
      <c r="A42" s="53">
        <v>3</v>
      </c>
      <c r="B42" s="54" t="s">
        <v>147</v>
      </c>
      <c r="C42" s="65"/>
      <c r="D42" s="62"/>
    </row>
    <row r="43" spans="1:6" ht="28.5" x14ac:dyDescent="0.25">
      <c r="A43" s="53"/>
      <c r="B43" s="54"/>
      <c r="C43" s="65" t="s">
        <v>329</v>
      </c>
      <c r="D43" s="62"/>
    </row>
    <row r="44" spans="1:6" ht="42.75" x14ac:dyDescent="0.25">
      <c r="A44" s="53"/>
      <c r="B44" s="54"/>
      <c r="C44" s="65" t="s">
        <v>286</v>
      </c>
      <c r="D44" s="62"/>
    </row>
    <row r="45" spans="1:6" ht="28.5" x14ac:dyDescent="0.25">
      <c r="A45" s="53"/>
      <c r="B45" s="54"/>
      <c r="C45" s="133" t="s">
        <v>218</v>
      </c>
      <c r="D45" s="62"/>
    </row>
    <row r="46" spans="1:6" ht="28.5" customHeight="1" x14ac:dyDescent="0.25">
      <c r="A46" s="53"/>
      <c r="B46" s="54"/>
      <c r="C46" s="134" t="s">
        <v>336</v>
      </c>
      <c r="D46" s="62"/>
      <c r="F46" s="68"/>
    </row>
    <row r="47" spans="1:6" ht="85.5" x14ac:dyDescent="0.25">
      <c r="A47" s="53"/>
      <c r="B47" s="54"/>
      <c r="C47" s="133" t="s">
        <v>334</v>
      </c>
      <c r="D47" s="62"/>
      <c r="F47" s="68"/>
    </row>
    <row r="48" spans="1:6" ht="99.75" x14ac:dyDescent="0.25">
      <c r="A48" s="53"/>
      <c r="B48" s="54"/>
      <c r="C48" s="133" t="s">
        <v>219</v>
      </c>
      <c r="D48" s="62"/>
      <c r="F48" s="68"/>
    </row>
    <row r="49" spans="1:6" ht="28.5" x14ac:dyDescent="0.25">
      <c r="A49" s="53"/>
      <c r="B49" s="54"/>
      <c r="C49" s="133" t="s">
        <v>345</v>
      </c>
      <c r="D49" s="62"/>
      <c r="F49" s="68"/>
    </row>
    <row r="50" spans="1:6" ht="28.5" x14ac:dyDescent="0.25">
      <c r="A50" s="53"/>
      <c r="B50" s="54"/>
      <c r="C50" s="133" t="s">
        <v>344</v>
      </c>
      <c r="D50" s="62"/>
      <c r="F50" s="68"/>
    </row>
    <row r="51" spans="1:6" ht="28.5" x14ac:dyDescent="0.25">
      <c r="A51" s="53"/>
      <c r="B51" s="54"/>
      <c r="C51" s="133" t="s">
        <v>343</v>
      </c>
      <c r="D51" s="62"/>
      <c r="F51" s="68"/>
    </row>
    <row r="52" spans="1:6" ht="28.5" x14ac:dyDescent="0.25">
      <c r="A52" s="53"/>
      <c r="B52" s="54"/>
      <c r="C52" s="133" t="s">
        <v>342</v>
      </c>
      <c r="D52" s="62"/>
      <c r="F52" s="68"/>
    </row>
    <row r="53" spans="1:6" ht="28.5" x14ac:dyDescent="0.25">
      <c r="A53" s="53"/>
      <c r="B53" s="54"/>
      <c r="C53" s="133" t="s">
        <v>339</v>
      </c>
      <c r="D53" s="62"/>
      <c r="F53" s="68"/>
    </row>
    <row r="54" spans="1:6" ht="42.75" x14ac:dyDescent="0.25">
      <c r="A54" s="53"/>
      <c r="B54" s="54"/>
      <c r="C54" s="133" t="s">
        <v>338</v>
      </c>
      <c r="D54" s="62"/>
      <c r="F54" s="68"/>
    </row>
    <row r="55" spans="1:6" ht="28.5" x14ac:dyDescent="0.25">
      <c r="A55" s="53"/>
      <c r="B55" s="54"/>
      <c r="C55" s="133" t="s">
        <v>340</v>
      </c>
      <c r="D55" s="62"/>
      <c r="F55" s="68"/>
    </row>
    <row r="56" spans="1:6" ht="28.5" x14ac:dyDescent="0.25">
      <c r="A56" s="53"/>
      <c r="B56" s="54"/>
      <c r="C56" s="133" t="s">
        <v>341</v>
      </c>
      <c r="D56" s="62"/>
      <c r="F56" s="68"/>
    </row>
    <row r="57" spans="1:6" ht="28.5" x14ac:dyDescent="0.25">
      <c r="A57" s="53"/>
      <c r="B57" s="54"/>
      <c r="C57" s="66" t="s">
        <v>330</v>
      </c>
      <c r="D57" s="62"/>
      <c r="F57" s="68"/>
    </row>
    <row r="58" spans="1:6" ht="28.5" x14ac:dyDescent="0.25">
      <c r="A58" s="53"/>
      <c r="B58" s="54"/>
      <c r="C58" s="66" t="s">
        <v>309</v>
      </c>
      <c r="D58" s="62"/>
      <c r="F58" s="68"/>
    </row>
    <row r="59" spans="1:6" ht="28.5" x14ac:dyDescent="0.25">
      <c r="A59" s="53"/>
      <c r="B59" s="54"/>
      <c r="C59" s="65" t="s">
        <v>310</v>
      </c>
      <c r="D59" s="62"/>
    </row>
    <row r="60" spans="1:6" ht="28.5" x14ac:dyDescent="0.25">
      <c r="A60" s="53"/>
      <c r="B60" s="54"/>
      <c r="C60" s="65" t="s">
        <v>311</v>
      </c>
      <c r="D60" s="62"/>
    </row>
    <row r="61" spans="1:6" ht="28.5" x14ac:dyDescent="0.25">
      <c r="A61" s="53"/>
      <c r="B61" s="54"/>
      <c r="C61" s="65" t="s">
        <v>220</v>
      </c>
      <c r="D61" s="62"/>
    </row>
    <row r="62" spans="1:6" ht="42.75" x14ac:dyDescent="0.25">
      <c r="A62" s="53"/>
      <c r="B62" s="132"/>
      <c r="C62" s="65" t="s">
        <v>332</v>
      </c>
      <c r="D62" s="62"/>
    </row>
    <row r="63" spans="1:6" ht="42.75" x14ac:dyDescent="0.25">
      <c r="A63" s="53"/>
      <c r="B63" s="132"/>
      <c r="C63" s="65" t="s">
        <v>335</v>
      </c>
      <c r="D63" s="62"/>
    </row>
    <row r="64" spans="1:6" ht="28.5" x14ac:dyDescent="0.25">
      <c r="A64" s="53"/>
      <c r="B64" s="132"/>
      <c r="C64" s="65" t="s">
        <v>313</v>
      </c>
      <c r="D64" s="62"/>
    </row>
    <row r="65" spans="1:4" ht="28.5" x14ac:dyDescent="0.25">
      <c r="A65" s="53"/>
      <c r="B65" s="132"/>
      <c r="C65" s="65" t="s">
        <v>314</v>
      </c>
      <c r="D65" s="62"/>
    </row>
    <row r="66" spans="1:4" ht="28.5" x14ac:dyDescent="0.25">
      <c r="A66" s="53"/>
      <c r="B66" s="132"/>
      <c r="C66" s="65" t="s">
        <v>315</v>
      </c>
      <c r="D66" s="62"/>
    </row>
    <row r="67" spans="1:4" ht="15.75" x14ac:dyDescent="0.25">
      <c r="A67" s="53">
        <v>4</v>
      </c>
      <c r="B67" s="132" t="s">
        <v>235</v>
      </c>
      <c r="C67" s="131"/>
      <c r="D67" s="62"/>
    </row>
    <row r="68" spans="1:4" ht="42.75" x14ac:dyDescent="0.25">
      <c r="A68" s="53"/>
      <c r="B68" s="132"/>
      <c r="C68" s="131" t="s">
        <v>236</v>
      </c>
      <c r="D68" s="62"/>
    </row>
    <row r="69" spans="1:4" ht="28.5" x14ac:dyDescent="0.25">
      <c r="A69" s="53"/>
      <c r="B69" s="132"/>
      <c r="C69" s="131" t="s">
        <v>237</v>
      </c>
      <c r="D69" s="62"/>
    </row>
    <row r="70" spans="1:4" ht="28.5" x14ac:dyDescent="0.25">
      <c r="A70" s="53"/>
      <c r="B70" s="132"/>
      <c r="C70" s="131" t="s">
        <v>238</v>
      </c>
      <c r="D70" s="62"/>
    </row>
    <row r="71" spans="1:4" ht="42.75" x14ac:dyDescent="0.25">
      <c r="A71" s="53"/>
      <c r="B71" s="132"/>
      <c r="C71" s="131" t="s">
        <v>239</v>
      </c>
      <c r="D71" s="62"/>
    </row>
    <row r="72" spans="1:4" ht="15.75" x14ac:dyDescent="0.25">
      <c r="A72" s="53"/>
      <c r="B72" s="132"/>
      <c r="C72" s="131" t="s">
        <v>240</v>
      </c>
      <c r="D72" s="62"/>
    </row>
    <row r="73" spans="1:4" ht="15.75" x14ac:dyDescent="0.25">
      <c r="A73" s="53">
        <v>5</v>
      </c>
      <c r="B73" s="132" t="s">
        <v>246</v>
      </c>
      <c r="C73" s="65"/>
      <c r="D73" s="62"/>
    </row>
    <row r="74" spans="1:4" ht="42.75" x14ac:dyDescent="0.25">
      <c r="A74" s="53"/>
      <c r="B74" s="132"/>
      <c r="C74" s="131" t="s">
        <v>236</v>
      </c>
      <c r="D74" s="62"/>
    </row>
    <row r="75" spans="1:4" ht="28.5" x14ac:dyDescent="0.25">
      <c r="A75" s="53"/>
      <c r="B75" s="132"/>
      <c r="C75" s="131" t="s">
        <v>241</v>
      </c>
      <c r="D75" s="62"/>
    </row>
    <row r="76" spans="1:4" ht="28.5" x14ac:dyDescent="0.25">
      <c r="A76" s="53"/>
      <c r="B76" s="132"/>
      <c r="C76" s="131" t="s">
        <v>242</v>
      </c>
      <c r="D76" s="62"/>
    </row>
    <row r="77" spans="1:4" ht="42.75" x14ac:dyDescent="0.25">
      <c r="A77" s="53"/>
      <c r="B77" s="132"/>
      <c r="C77" s="131" t="s">
        <v>243</v>
      </c>
      <c r="D77" s="62"/>
    </row>
    <row r="78" spans="1:4" ht="15.75" x14ac:dyDescent="0.25">
      <c r="A78" s="53"/>
      <c r="B78" s="132"/>
      <c r="C78" s="131" t="s">
        <v>244</v>
      </c>
      <c r="D78" s="62"/>
    </row>
    <row r="79" spans="1:4" ht="15.75" x14ac:dyDescent="0.25">
      <c r="A79" s="53">
        <v>6</v>
      </c>
      <c r="B79" s="54" t="s">
        <v>124</v>
      </c>
      <c r="C79" s="65"/>
      <c r="D79" s="62"/>
    </row>
    <row r="80" spans="1:4" ht="42.75" x14ac:dyDescent="0.25">
      <c r="A80" s="53"/>
      <c r="B80" s="54"/>
      <c r="C80" s="65" t="s">
        <v>125</v>
      </c>
      <c r="D80" s="62"/>
    </row>
    <row r="81" spans="1:6" ht="85.5" x14ac:dyDescent="0.25">
      <c r="A81" s="53"/>
      <c r="B81" s="54"/>
      <c r="C81" s="65" t="s">
        <v>245</v>
      </c>
      <c r="D81" s="62"/>
    </row>
    <row r="82" spans="1:6" ht="42.75" x14ac:dyDescent="0.25">
      <c r="A82" s="53"/>
      <c r="B82" s="54"/>
      <c r="C82" s="65" t="s">
        <v>230</v>
      </c>
      <c r="D82" s="62"/>
    </row>
    <row r="83" spans="1:6" ht="28.5" x14ac:dyDescent="0.25">
      <c r="A83" s="53"/>
      <c r="B83" s="54"/>
      <c r="C83" s="65" t="s">
        <v>348</v>
      </c>
      <c r="D83" s="62"/>
      <c r="F83" s="78"/>
    </row>
    <row r="84" spans="1:6" ht="28.5" x14ac:dyDescent="0.25">
      <c r="A84" s="53"/>
      <c r="B84" s="54"/>
      <c r="C84" s="65" t="s">
        <v>126</v>
      </c>
      <c r="D84" s="62"/>
    </row>
    <row r="85" spans="1:6" ht="28.5" x14ac:dyDescent="0.25">
      <c r="A85" s="53"/>
      <c r="B85" s="54"/>
      <c r="C85" s="65" t="s">
        <v>222</v>
      </c>
      <c r="D85" s="62"/>
    </row>
    <row r="86" spans="1:6" ht="15.75" x14ac:dyDescent="0.25">
      <c r="A86" s="60">
        <v>7</v>
      </c>
      <c r="B86" s="132" t="s">
        <v>350</v>
      </c>
      <c r="C86" s="65"/>
      <c r="D86" s="62"/>
    </row>
    <row r="87" spans="1:6" ht="15.75" x14ac:dyDescent="0.25">
      <c r="A87" s="60"/>
      <c r="B87" s="132"/>
      <c r="C87" s="65" t="s">
        <v>351</v>
      </c>
      <c r="D87" s="62"/>
    </row>
  </sheetData>
  <sheetProtection algorithmName="SHA-512" hashValue="wlaey15fhTDWm12mIUDIoegC+qQOJ4iwKjwU2RYHp1ULh723vMNVCPP5KkoEehcos2ynAxvLkzwopXb6Aaqkcw==" saltValue="pbkbFOfGMSWJjigC5sBVRA==" spinCount="100000" sheet="1" objects="1" selectLockedCells="1"/>
  <mergeCells count="1">
    <mergeCell ref="A1:C1"/>
  </mergeCells>
  <pageMargins left="0.70866141732283472" right="0.70866141732283472" top="0.74803149606299213" bottom="0.74803149606299213" header="0.31496062992125984" footer="0.31496062992125984"/>
  <pageSetup paperSize="8" scale="4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39"/>
  <sheetViews>
    <sheetView view="pageBreakPreview" zoomScale="85" zoomScaleNormal="85" zoomScaleSheetLayoutView="85" workbookViewId="0">
      <selection activeCell="C20" sqref="C20"/>
    </sheetView>
  </sheetViews>
  <sheetFormatPr defaultRowHeight="15" x14ac:dyDescent="0.2"/>
  <cols>
    <col min="2" max="3" width="29.77734375" customWidth="1"/>
    <col min="4" max="9" width="12.5546875" customWidth="1"/>
    <col min="10" max="10" width="4.109375" customWidth="1"/>
    <col min="11" max="16" width="12.5546875" customWidth="1"/>
  </cols>
  <sheetData>
    <row r="1" spans="1:24" ht="26.25" customHeight="1" x14ac:dyDescent="0.2">
      <c r="A1" s="178" t="str">
        <f>Title</f>
        <v xml:space="preserve">Concrete Road Framework - Design </v>
      </c>
      <c r="B1" s="178"/>
      <c r="C1" s="178"/>
    </row>
    <row r="2" spans="1:24" ht="20.25" x14ac:dyDescent="0.3">
      <c r="A2" s="2"/>
      <c r="B2" s="1"/>
      <c r="C2" s="13"/>
    </row>
    <row r="3" spans="1:24" ht="15.75" x14ac:dyDescent="0.25">
      <c r="B3" s="117" t="s">
        <v>248</v>
      </c>
    </row>
    <row r="4" spans="1:24" ht="15.75" x14ac:dyDescent="0.25">
      <c r="B4" s="17" t="s">
        <v>217</v>
      </c>
    </row>
    <row r="5" spans="1:24" ht="15.75" x14ac:dyDescent="0.25">
      <c r="B5" s="17"/>
    </row>
    <row r="7" spans="1:24" ht="15.75" x14ac:dyDescent="0.25">
      <c r="B7" s="17" t="s">
        <v>85</v>
      </c>
      <c r="C7" s="113"/>
      <c r="D7" s="177" t="s">
        <v>268</v>
      </c>
      <c r="E7" s="177"/>
      <c r="F7" s="177"/>
      <c r="G7" s="177"/>
      <c r="H7" s="177"/>
      <c r="I7" s="177"/>
      <c r="J7" s="114"/>
      <c r="K7" s="177" t="s">
        <v>269</v>
      </c>
      <c r="L7" s="177"/>
      <c r="M7" s="177"/>
      <c r="N7" s="177"/>
      <c r="O7" s="177"/>
      <c r="P7" s="177"/>
    </row>
    <row r="8" spans="1:24" s="39" customFormat="1" ht="125.25" x14ac:dyDescent="0.25">
      <c r="B8" s="172" t="s">
        <v>33</v>
      </c>
      <c r="C8" s="115" t="s">
        <v>247</v>
      </c>
      <c r="D8" s="115" t="s">
        <v>287</v>
      </c>
      <c r="E8" s="115" t="s">
        <v>288</v>
      </c>
      <c r="F8" s="115" t="s">
        <v>289</v>
      </c>
      <c r="G8" s="115" t="s">
        <v>290</v>
      </c>
      <c r="H8" s="115" t="s">
        <v>291</v>
      </c>
      <c r="I8" s="115" t="s">
        <v>292</v>
      </c>
      <c r="J8" s="116"/>
      <c r="K8" s="115" t="s">
        <v>287</v>
      </c>
      <c r="L8" s="115" t="s">
        <v>288</v>
      </c>
      <c r="M8" s="115" t="s">
        <v>293</v>
      </c>
      <c r="N8" s="115" t="s">
        <v>290</v>
      </c>
      <c r="O8" s="115" t="s">
        <v>291</v>
      </c>
      <c r="P8" s="115" t="s">
        <v>292</v>
      </c>
      <c r="U8"/>
      <c r="V8"/>
      <c r="W8"/>
      <c r="X8"/>
    </row>
    <row r="9" spans="1:24" ht="15" customHeight="1" x14ac:dyDescent="0.2">
      <c r="B9" s="40" t="s">
        <v>127</v>
      </c>
      <c r="C9" s="75"/>
      <c r="D9" s="135">
        <f>IFERROR(INDEX('2.UK employed Rate Build Up'!$D$48:$T$48,MATCH($B9,'2.UK employed Rate Build Up'!$D$9:$T$9,0)),0)</f>
        <v>0</v>
      </c>
      <c r="E9" s="135">
        <f>IFERROR(INDEX('2.UK employed Rate Build Up'!$D$66:$T$66,MATCH($B9,'2.UK employed Rate Build Up'!$D$9:$T$9,0)),0)</f>
        <v>0</v>
      </c>
      <c r="F9" s="135">
        <f>IFERROR(INDEX('2.UK employed Rate Build Up'!$D$56:$T$56,MATCH($B9,'2.UK employed Rate Build Up'!$D$9:$T$9,0)),0)</f>
        <v>0</v>
      </c>
      <c r="G9" s="135">
        <f>IFERROR(INDEX('2.UK employed Rate Build Up'!$D$71:$T$71,MATCH($B9,'2.UK employed Rate Build Up'!$D$9:$T$9,0)),0)</f>
        <v>0</v>
      </c>
      <c r="H9" s="136">
        <f>IFERROR(INDEX('2.UK employed Rate Build Up'!$D$61:$T$61,MATCH($B9,'2.UK employed Rate Build Up'!$D$9:$T$9,0)),0)</f>
        <v>0</v>
      </c>
      <c r="I9" s="136">
        <f>IFERROR(INDEX('2.UK employed Rate Build Up'!$D$76:$T$76,MATCH($B9,'2.UK employed Rate Build Up'!$D$9:$T$9,0)),0)</f>
        <v>0</v>
      </c>
      <c r="J9" s="44"/>
      <c r="K9" s="135">
        <f>IFERROR(INDEX('3.Non-UK employed Rate Build Up'!$D$48:$T$48,MATCH($B9,'3.Non-UK employed Rate Build Up'!$D$9:$T$9,0)),0)</f>
        <v>0</v>
      </c>
      <c r="L9" s="135">
        <f>IFERROR(INDEX('3.Non-UK employed Rate Build Up'!$D$66:$T$66,MATCH($B9,'3.Non-UK employed Rate Build Up'!$D$9:$T$9,0)),0)</f>
        <v>0</v>
      </c>
      <c r="M9" s="135">
        <f>IFERROR(INDEX('3.Non-UK employed Rate Build Up'!$D$56:$T$56,MATCH($B9,'3.Non-UK employed Rate Build Up'!$D$9:$T$9,0)),0)</f>
        <v>0</v>
      </c>
      <c r="N9" s="135">
        <f>IFERROR(INDEX('3.Non-UK employed Rate Build Up'!$D$71:$T$71,MATCH($B9,'3.Non-UK employed Rate Build Up'!$D$9:$T$9,0)),0)</f>
        <v>0</v>
      </c>
      <c r="O9" s="136">
        <f>IFERROR(INDEX('3.Non-UK employed Rate Build Up'!$D$61:$T$61,MATCH($B9,'3.Non-UK employed Rate Build Up'!$D$9:$T$9,0)),0)</f>
        <v>0</v>
      </c>
      <c r="P9" s="136">
        <f>IFERROR(INDEX('3.Non-UK employed Rate Build Up'!$D$76:$T$76,MATCH($B9,'3.Non-UK employed Rate Build Up'!$D$9:$T$9,0)),0)</f>
        <v>0</v>
      </c>
    </row>
    <row r="10" spans="1:24" ht="15" customHeight="1" x14ac:dyDescent="0.2">
      <c r="B10" s="40" t="s">
        <v>165</v>
      </c>
      <c r="C10" s="75"/>
      <c r="D10" s="135">
        <f>IFERROR(INDEX('2.UK employed Rate Build Up'!$D$48:$T$48,MATCH($B10,'2.UK employed Rate Build Up'!$D$9:$T$9,0)),0)</f>
        <v>0</v>
      </c>
      <c r="E10" s="135">
        <f>IFERROR(INDEX('2.UK employed Rate Build Up'!$D$66:$T$66,MATCH($B10,'2.UK employed Rate Build Up'!$D$9:$T$9,0)),0)</f>
        <v>0</v>
      </c>
      <c r="F10" s="135">
        <f>IFERROR(INDEX('2.UK employed Rate Build Up'!$D$56:$T$56,MATCH($B10,'2.UK employed Rate Build Up'!$D$9:$T$9,0)),0)</f>
        <v>0</v>
      </c>
      <c r="G10" s="135">
        <f>IFERROR(INDEX('2.UK employed Rate Build Up'!$D$71:$T$71,MATCH($B10,'2.UK employed Rate Build Up'!$D$9:$T$9,0)),0)</f>
        <v>0</v>
      </c>
      <c r="H10" s="136">
        <f>IFERROR(INDEX('2.UK employed Rate Build Up'!$D$61:$T$61,MATCH($B10,'2.UK employed Rate Build Up'!$D$9:$T$9,0)),0)</f>
        <v>0</v>
      </c>
      <c r="I10" s="136">
        <f>IFERROR(INDEX('2.UK employed Rate Build Up'!$D$76:$T$76,MATCH($B10,'2.UK employed Rate Build Up'!$D$9:$T$9,0)),0)</f>
        <v>0</v>
      </c>
      <c r="J10" s="44"/>
      <c r="K10" s="135">
        <f>IFERROR(INDEX('3.Non-UK employed Rate Build Up'!$D$48:$T$48,MATCH($B10,'3.Non-UK employed Rate Build Up'!$D$9:$T$9,0)),0)</f>
        <v>0</v>
      </c>
      <c r="L10" s="135">
        <f>IFERROR(INDEX('3.Non-UK employed Rate Build Up'!$D$66:$T$66,MATCH($B10,'3.Non-UK employed Rate Build Up'!$D$9:$T$9,0)),0)</f>
        <v>0</v>
      </c>
      <c r="M10" s="135">
        <f>IFERROR(INDEX('3.Non-UK employed Rate Build Up'!$D$56:$T$56,MATCH($B10,'3.Non-UK employed Rate Build Up'!$D$9:$T$9,0)),0)</f>
        <v>0</v>
      </c>
      <c r="N10" s="135">
        <f>IFERROR(INDEX('3.Non-UK employed Rate Build Up'!$D$71:$T$71,MATCH($B10,'3.Non-UK employed Rate Build Up'!$D$9:$T$9,0)),0)</f>
        <v>0</v>
      </c>
      <c r="O10" s="136">
        <f>IFERROR(INDEX('3.Non-UK employed Rate Build Up'!$D$61:$T$61,MATCH($B10,'3.Non-UK employed Rate Build Up'!$D$9:$T$9,0)),0)</f>
        <v>0</v>
      </c>
      <c r="P10" s="136">
        <f>IFERROR(INDEX('3.Non-UK employed Rate Build Up'!$D$76:$T$76,MATCH($B10,'3.Non-UK employed Rate Build Up'!$D$9:$T$9,0)),0)</f>
        <v>0</v>
      </c>
    </row>
    <row r="11" spans="1:24" ht="15" customHeight="1" x14ac:dyDescent="0.2">
      <c r="B11" s="40" t="s">
        <v>137</v>
      </c>
      <c r="C11" s="75"/>
      <c r="D11" s="135">
        <f>IFERROR(INDEX('2.UK employed Rate Build Up'!$D$48:$T$48,MATCH($B11,'2.UK employed Rate Build Up'!$D$9:$T$9,0)),0)</f>
        <v>0</v>
      </c>
      <c r="E11" s="135">
        <f>IFERROR(INDEX('2.UK employed Rate Build Up'!$D$66:$T$66,MATCH($B11,'2.UK employed Rate Build Up'!$D$9:$T$9,0)),0)</f>
        <v>0</v>
      </c>
      <c r="F11" s="135">
        <f>IFERROR(INDEX('2.UK employed Rate Build Up'!$D$56:$T$56,MATCH($B11,'2.UK employed Rate Build Up'!$D$9:$T$9,0)),0)</f>
        <v>0</v>
      </c>
      <c r="G11" s="135">
        <f>IFERROR(INDEX('2.UK employed Rate Build Up'!$D$71:$T$71,MATCH($B11,'2.UK employed Rate Build Up'!$D$9:$T$9,0)),0)</f>
        <v>0</v>
      </c>
      <c r="H11" s="136">
        <f>IFERROR(INDEX('2.UK employed Rate Build Up'!$D$61:$T$61,MATCH($B11,'2.UK employed Rate Build Up'!$D$9:$T$9,0)),0)</f>
        <v>0</v>
      </c>
      <c r="I11" s="136">
        <f>IFERROR(INDEX('2.UK employed Rate Build Up'!$D$76:$T$76,MATCH($B11,'2.UK employed Rate Build Up'!$D$9:$T$9,0)),0)</f>
        <v>0</v>
      </c>
      <c r="J11" s="44"/>
      <c r="K11" s="135">
        <f>IFERROR(INDEX('3.Non-UK employed Rate Build Up'!$D$48:$T$48,MATCH($B11,'3.Non-UK employed Rate Build Up'!$D$9:$T$9,0)),0)</f>
        <v>0</v>
      </c>
      <c r="L11" s="135">
        <f>IFERROR(INDEX('3.Non-UK employed Rate Build Up'!$D$66:$T$66,MATCH($B11,'3.Non-UK employed Rate Build Up'!$D$9:$T$9,0)),0)</f>
        <v>0</v>
      </c>
      <c r="M11" s="135">
        <f>IFERROR(INDEX('3.Non-UK employed Rate Build Up'!$D$56:$T$56,MATCH($B11,'3.Non-UK employed Rate Build Up'!$D$9:$T$9,0)),0)</f>
        <v>0</v>
      </c>
      <c r="N11" s="135">
        <f>IFERROR(INDEX('3.Non-UK employed Rate Build Up'!$D$71:$T$71,MATCH($B11,'3.Non-UK employed Rate Build Up'!$D$9:$T$9,0)),0)</f>
        <v>0</v>
      </c>
      <c r="O11" s="136">
        <f>IFERROR(INDEX('3.Non-UK employed Rate Build Up'!$D$61:$T$61,MATCH($B11,'3.Non-UK employed Rate Build Up'!$D$9:$T$9,0)),0)</f>
        <v>0</v>
      </c>
      <c r="P11" s="136">
        <f>IFERROR(INDEX('3.Non-UK employed Rate Build Up'!$D$76:$T$76,MATCH($B11,'3.Non-UK employed Rate Build Up'!$D$9:$T$9,0)),0)</f>
        <v>0</v>
      </c>
    </row>
    <row r="12" spans="1:24" ht="15" customHeight="1" x14ac:dyDescent="0.2">
      <c r="B12" s="40" t="s">
        <v>166</v>
      </c>
      <c r="C12" s="75"/>
      <c r="D12" s="135">
        <f>IFERROR(INDEX('2.UK employed Rate Build Up'!$D$48:$T$48,MATCH($B12,'2.UK employed Rate Build Up'!$D$9:$T$9,0)),0)</f>
        <v>0</v>
      </c>
      <c r="E12" s="135">
        <f>IFERROR(INDEX('2.UK employed Rate Build Up'!$D$66:$T$66,MATCH($B12,'2.UK employed Rate Build Up'!$D$9:$T$9,0)),0)</f>
        <v>0</v>
      </c>
      <c r="F12" s="135">
        <f>IFERROR(INDEX('2.UK employed Rate Build Up'!$D$56:$T$56,MATCH($B12,'2.UK employed Rate Build Up'!$D$9:$T$9,0)),0)</f>
        <v>0</v>
      </c>
      <c r="G12" s="135">
        <f>IFERROR(INDEX('2.UK employed Rate Build Up'!$D$71:$T$71,MATCH($B12,'2.UK employed Rate Build Up'!$D$9:$T$9,0)),0)</f>
        <v>0</v>
      </c>
      <c r="H12" s="136">
        <f>IFERROR(INDEX('2.UK employed Rate Build Up'!$D$61:$T$61,MATCH($B12,'2.UK employed Rate Build Up'!$D$9:$T$9,0)),0)</f>
        <v>0</v>
      </c>
      <c r="I12" s="136">
        <f>IFERROR(INDEX('2.UK employed Rate Build Up'!$D$76:$T$76,MATCH($B12,'2.UK employed Rate Build Up'!$D$9:$T$9,0)),0)</f>
        <v>0</v>
      </c>
      <c r="J12" s="44"/>
      <c r="K12" s="135">
        <f>IFERROR(INDEX('3.Non-UK employed Rate Build Up'!$D$48:$T$48,MATCH($B12,'3.Non-UK employed Rate Build Up'!$D$9:$T$9,0)),0)</f>
        <v>0</v>
      </c>
      <c r="L12" s="135">
        <f>IFERROR(INDEX('3.Non-UK employed Rate Build Up'!$D$66:$T$66,MATCH($B12,'3.Non-UK employed Rate Build Up'!$D$9:$T$9,0)),0)</f>
        <v>0</v>
      </c>
      <c r="M12" s="135">
        <f>IFERROR(INDEX('3.Non-UK employed Rate Build Up'!$D$56:$T$56,MATCH($B12,'3.Non-UK employed Rate Build Up'!$D$9:$T$9,0)),0)</f>
        <v>0</v>
      </c>
      <c r="N12" s="135">
        <f>IFERROR(INDEX('3.Non-UK employed Rate Build Up'!$D$71:$T$71,MATCH($B12,'3.Non-UK employed Rate Build Up'!$D$9:$T$9,0)),0)</f>
        <v>0</v>
      </c>
      <c r="O12" s="136">
        <f>IFERROR(INDEX('3.Non-UK employed Rate Build Up'!$D$61:$T$61,MATCH($B12,'3.Non-UK employed Rate Build Up'!$D$9:$T$9,0)),0)</f>
        <v>0</v>
      </c>
      <c r="P12" s="136">
        <f>IFERROR(INDEX('3.Non-UK employed Rate Build Up'!$D$76:$T$76,MATCH($B12,'3.Non-UK employed Rate Build Up'!$D$9:$T$9,0)),0)</f>
        <v>0</v>
      </c>
    </row>
    <row r="13" spans="1:24" ht="15" customHeight="1" x14ac:dyDescent="0.2">
      <c r="B13" s="40" t="s">
        <v>167</v>
      </c>
      <c r="C13" s="75"/>
      <c r="D13" s="135">
        <f>IFERROR(INDEX('2.UK employed Rate Build Up'!$D$48:$T$48,MATCH($B13,'2.UK employed Rate Build Up'!$D$9:$T$9,0)),0)</f>
        <v>0</v>
      </c>
      <c r="E13" s="135">
        <f>IFERROR(INDEX('2.UK employed Rate Build Up'!$D$66:$T$66,MATCH($B13,'2.UK employed Rate Build Up'!$D$9:$T$9,0)),0)</f>
        <v>0</v>
      </c>
      <c r="F13" s="135">
        <f>IFERROR(INDEX('2.UK employed Rate Build Up'!$D$56:$T$56,MATCH($B13,'2.UK employed Rate Build Up'!$D$9:$T$9,0)),0)</f>
        <v>0</v>
      </c>
      <c r="G13" s="135">
        <f>IFERROR(INDEX('2.UK employed Rate Build Up'!$D$71:$T$71,MATCH($B13,'2.UK employed Rate Build Up'!$D$9:$T$9,0)),0)</f>
        <v>0</v>
      </c>
      <c r="H13" s="136">
        <f>IFERROR(INDEX('2.UK employed Rate Build Up'!$D$61:$T$61,MATCH($B13,'2.UK employed Rate Build Up'!$D$9:$T$9,0)),0)</f>
        <v>0</v>
      </c>
      <c r="I13" s="136">
        <f>IFERROR(INDEX('2.UK employed Rate Build Up'!$D$76:$T$76,MATCH($B13,'2.UK employed Rate Build Up'!$D$9:$T$9,0)),0)</f>
        <v>0</v>
      </c>
      <c r="J13" s="44"/>
      <c r="K13" s="135">
        <f>IFERROR(INDEX('3.Non-UK employed Rate Build Up'!$D$48:$T$48,MATCH($B13,'3.Non-UK employed Rate Build Up'!$D$9:$T$9,0)),0)</f>
        <v>0</v>
      </c>
      <c r="L13" s="135">
        <f>IFERROR(INDEX('3.Non-UK employed Rate Build Up'!$D$66:$T$66,MATCH($B13,'3.Non-UK employed Rate Build Up'!$D$9:$T$9,0)),0)</f>
        <v>0</v>
      </c>
      <c r="M13" s="135">
        <f>IFERROR(INDEX('3.Non-UK employed Rate Build Up'!$D$56:$T$56,MATCH($B13,'3.Non-UK employed Rate Build Up'!$D$9:$T$9,0)),0)</f>
        <v>0</v>
      </c>
      <c r="N13" s="135">
        <f>IFERROR(INDEX('3.Non-UK employed Rate Build Up'!$D$71:$T$71,MATCH($B13,'3.Non-UK employed Rate Build Up'!$D$9:$T$9,0)),0)</f>
        <v>0</v>
      </c>
      <c r="O13" s="136">
        <f>IFERROR(INDEX('3.Non-UK employed Rate Build Up'!$D$61:$T$61,MATCH($B13,'3.Non-UK employed Rate Build Up'!$D$9:$T$9,0)),0)</f>
        <v>0</v>
      </c>
      <c r="P13" s="136">
        <f>IFERROR(INDEX('3.Non-UK employed Rate Build Up'!$D$76:$T$76,MATCH($B13,'3.Non-UK employed Rate Build Up'!$D$9:$T$9,0)),0)</f>
        <v>0</v>
      </c>
    </row>
    <row r="14" spans="1:24" ht="15" customHeight="1" x14ac:dyDescent="0.2">
      <c r="B14" s="40" t="s">
        <v>138</v>
      </c>
      <c r="C14" s="75"/>
      <c r="D14" s="135">
        <f>IFERROR(INDEX('2.UK employed Rate Build Up'!$D$48:$T$48,MATCH($B14,'2.UK employed Rate Build Up'!$D$9:$T$9,0)),0)</f>
        <v>0</v>
      </c>
      <c r="E14" s="135">
        <f>IFERROR(INDEX('2.UK employed Rate Build Up'!$D$66:$T$66,MATCH($B14,'2.UK employed Rate Build Up'!$D$9:$T$9,0)),0)</f>
        <v>0</v>
      </c>
      <c r="F14" s="135">
        <f>IFERROR(INDEX('2.UK employed Rate Build Up'!$D$56:$T$56,MATCH($B14,'2.UK employed Rate Build Up'!$D$9:$T$9,0)),0)</f>
        <v>0</v>
      </c>
      <c r="G14" s="135">
        <f>IFERROR(INDEX('2.UK employed Rate Build Up'!$D$71:$T$71,MATCH($B14,'2.UK employed Rate Build Up'!$D$9:$T$9,0)),0)</f>
        <v>0</v>
      </c>
      <c r="H14" s="136">
        <f>IFERROR(INDEX('2.UK employed Rate Build Up'!$D$61:$T$61,MATCH($B14,'2.UK employed Rate Build Up'!$D$9:$T$9,0)),0)</f>
        <v>0</v>
      </c>
      <c r="I14" s="136">
        <f>IFERROR(INDEX('2.UK employed Rate Build Up'!$D$76:$T$76,MATCH($B14,'2.UK employed Rate Build Up'!$D$9:$T$9,0)),0)</f>
        <v>0</v>
      </c>
      <c r="J14" s="44"/>
      <c r="K14" s="135">
        <f>IFERROR(INDEX('3.Non-UK employed Rate Build Up'!$D$48:$T$48,MATCH($B14,'3.Non-UK employed Rate Build Up'!$D$9:$T$9,0)),0)</f>
        <v>0</v>
      </c>
      <c r="L14" s="135">
        <f>IFERROR(INDEX('3.Non-UK employed Rate Build Up'!$D$66:$T$66,MATCH($B14,'3.Non-UK employed Rate Build Up'!$D$9:$T$9,0)),0)</f>
        <v>0</v>
      </c>
      <c r="M14" s="135">
        <f>IFERROR(INDEX('3.Non-UK employed Rate Build Up'!$D$56:$T$56,MATCH($B14,'3.Non-UK employed Rate Build Up'!$D$9:$T$9,0)),0)</f>
        <v>0</v>
      </c>
      <c r="N14" s="135">
        <f>IFERROR(INDEX('3.Non-UK employed Rate Build Up'!$D$71:$T$71,MATCH($B14,'3.Non-UK employed Rate Build Up'!$D$9:$T$9,0)),0)</f>
        <v>0</v>
      </c>
      <c r="O14" s="136">
        <f>IFERROR(INDEX('3.Non-UK employed Rate Build Up'!$D$61:$T$61,MATCH($B14,'3.Non-UK employed Rate Build Up'!$D$9:$T$9,0)),0)</f>
        <v>0</v>
      </c>
      <c r="P14" s="136">
        <f>IFERROR(INDEX('3.Non-UK employed Rate Build Up'!$D$76:$T$76,MATCH($B14,'3.Non-UK employed Rate Build Up'!$D$9:$T$9,0)),0)</f>
        <v>0</v>
      </c>
    </row>
    <row r="15" spans="1:24" ht="15" customHeight="1" x14ac:dyDescent="0.2">
      <c r="B15" s="40" t="s">
        <v>128</v>
      </c>
      <c r="C15" s="75"/>
      <c r="D15" s="135">
        <f>IFERROR(INDEX('2.UK employed Rate Build Up'!$D$48:$T$48,MATCH($B15,'2.UK employed Rate Build Up'!$D$9:$T$9,0)),0)</f>
        <v>0</v>
      </c>
      <c r="E15" s="135">
        <f>IFERROR(INDEX('2.UK employed Rate Build Up'!$D$66:$T$66,MATCH($B15,'2.UK employed Rate Build Up'!$D$9:$T$9,0)),0)</f>
        <v>0</v>
      </c>
      <c r="F15" s="135">
        <f>IFERROR(INDEX('2.UK employed Rate Build Up'!$D$56:$T$56,MATCH($B15,'2.UK employed Rate Build Up'!$D$9:$T$9,0)),0)</f>
        <v>0</v>
      </c>
      <c r="G15" s="135">
        <f>IFERROR(INDEX('2.UK employed Rate Build Up'!$D$71:$T$71,MATCH($B15,'2.UK employed Rate Build Up'!$D$9:$T$9,0)),0)</f>
        <v>0</v>
      </c>
      <c r="H15" s="136">
        <f>IFERROR(INDEX('2.UK employed Rate Build Up'!$D$61:$T$61,MATCH($B15,'2.UK employed Rate Build Up'!$D$9:$T$9,0)),0)</f>
        <v>0</v>
      </c>
      <c r="I15" s="136">
        <f>IFERROR(INDEX('2.UK employed Rate Build Up'!$D$76:$T$76,MATCH($B15,'2.UK employed Rate Build Up'!$D$9:$T$9,0)),0)</f>
        <v>0</v>
      </c>
      <c r="J15" s="44"/>
      <c r="K15" s="135">
        <f>IFERROR(INDEX('3.Non-UK employed Rate Build Up'!$D$48:$T$48,MATCH($B15,'3.Non-UK employed Rate Build Up'!$D$9:$T$9,0)),0)</f>
        <v>0</v>
      </c>
      <c r="L15" s="135">
        <f>IFERROR(INDEX('3.Non-UK employed Rate Build Up'!$D$66:$T$66,MATCH($B15,'3.Non-UK employed Rate Build Up'!$D$9:$T$9,0)),0)</f>
        <v>0</v>
      </c>
      <c r="M15" s="135">
        <f>IFERROR(INDEX('3.Non-UK employed Rate Build Up'!$D$56:$T$56,MATCH($B15,'3.Non-UK employed Rate Build Up'!$D$9:$T$9,0)),0)</f>
        <v>0</v>
      </c>
      <c r="N15" s="135">
        <f>IFERROR(INDEX('3.Non-UK employed Rate Build Up'!$D$71:$T$71,MATCH($B15,'3.Non-UK employed Rate Build Up'!$D$9:$T$9,0)),0)</f>
        <v>0</v>
      </c>
      <c r="O15" s="136">
        <f>IFERROR(INDEX('3.Non-UK employed Rate Build Up'!$D$61:$T$61,MATCH($B15,'3.Non-UK employed Rate Build Up'!$D$9:$T$9,0)),0)</f>
        <v>0</v>
      </c>
      <c r="P15" s="136">
        <f>IFERROR(INDEX('3.Non-UK employed Rate Build Up'!$D$76:$T$76,MATCH($B15,'3.Non-UK employed Rate Build Up'!$D$9:$T$9,0)),0)</f>
        <v>0</v>
      </c>
    </row>
    <row r="16" spans="1:24" ht="15" customHeight="1" x14ac:dyDescent="0.2">
      <c r="B16" s="40" t="s">
        <v>168</v>
      </c>
      <c r="C16" s="75"/>
      <c r="D16" s="135">
        <f>IFERROR(INDEX('2.UK employed Rate Build Up'!$D$48:$T$48,MATCH($B16,'2.UK employed Rate Build Up'!$D$9:$T$9,0)),0)</f>
        <v>0</v>
      </c>
      <c r="E16" s="135">
        <f>IFERROR(INDEX('2.UK employed Rate Build Up'!$D$66:$T$66,MATCH($B16,'2.UK employed Rate Build Up'!$D$9:$T$9,0)),0)</f>
        <v>0</v>
      </c>
      <c r="F16" s="135">
        <f>IFERROR(INDEX('2.UK employed Rate Build Up'!$D$56:$T$56,MATCH($B16,'2.UK employed Rate Build Up'!$D$9:$T$9,0)),0)</f>
        <v>0</v>
      </c>
      <c r="G16" s="135">
        <f>IFERROR(INDEX('2.UK employed Rate Build Up'!$D$71:$T$71,MATCH($B16,'2.UK employed Rate Build Up'!$D$9:$T$9,0)),0)</f>
        <v>0</v>
      </c>
      <c r="H16" s="136">
        <f>IFERROR(INDEX('2.UK employed Rate Build Up'!$D$61:$T$61,MATCH($B16,'2.UK employed Rate Build Up'!$D$9:$T$9,0)),0)</f>
        <v>0</v>
      </c>
      <c r="I16" s="136">
        <f>IFERROR(INDEX('2.UK employed Rate Build Up'!$D$76:$T$76,MATCH($B16,'2.UK employed Rate Build Up'!$D$9:$T$9,0)),0)</f>
        <v>0</v>
      </c>
      <c r="J16" s="44"/>
      <c r="K16" s="135">
        <f>IFERROR(INDEX('3.Non-UK employed Rate Build Up'!$D$48:$T$48,MATCH($B16,'3.Non-UK employed Rate Build Up'!$D$9:$T$9,0)),0)</f>
        <v>0</v>
      </c>
      <c r="L16" s="135">
        <f>IFERROR(INDEX('3.Non-UK employed Rate Build Up'!$D$66:$T$66,MATCH($B16,'3.Non-UK employed Rate Build Up'!$D$9:$T$9,0)),0)</f>
        <v>0</v>
      </c>
      <c r="M16" s="135">
        <f>IFERROR(INDEX('3.Non-UK employed Rate Build Up'!$D$56:$T$56,MATCH($B16,'3.Non-UK employed Rate Build Up'!$D$9:$T$9,0)),0)</f>
        <v>0</v>
      </c>
      <c r="N16" s="135">
        <f>IFERROR(INDEX('3.Non-UK employed Rate Build Up'!$D$71:$T$71,MATCH($B16,'3.Non-UK employed Rate Build Up'!$D$9:$T$9,0)),0)</f>
        <v>0</v>
      </c>
      <c r="O16" s="136">
        <f>IFERROR(INDEX('3.Non-UK employed Rate Build Up'!$D$61:$T$61,MATCH($B16,'3.Non-UK employed Rate Build Up'!$D$9:$T$9,0)),0)</f>
        <v>0</v>
      </c>
      <c r="P16" s="136">
        <f>IFERROR(INDEX('3.Non-UK employed Rate Build Up'!$D$76:$T$76,MATCH($B16,'3.Non-UK employed Rate Build Up'!$D$9:$T$9,0)),0)</f>
        <v>0</v>
      </c>
    </row>
    <row r="17" spans="2:16" ht="15" customHeight="1" x14ac:dyDescent="0.2">
      <c r="B17" s="40" t="s">
        <v>169</v>
      </c>
      <c r="C17" s="75"/>
      <c r="D17" s="135">
        <f>IFERROR(INDEX('2.UK employed Rate Build Up'!$D$48:$T$48,MATCH($B17,'2.UK employed Rate Build Up'!$D$9:$T$9,0)),0)</f>
        <v>0</v>
      </c>
      <c r="E17" s="135">
        <f>IFERROR(INDEX('2.UK employed Rate Build Up'!$D$66:$T$66,MATCH($B17,'2.UK employed Rate Build Up'!$D$9:$T$9,0)),0)</f>
        <v>0</v>
      </c>
      <c r="F17" s="135">
        <f>IFERROR(INDEX('2.UK employed Rate Build Up'!$D$56:$T$56,MATCH($B17,'2.UK employed Rate Build Up'!$D$9:$T$9,0)),0)</f>
        <v>0</v>
      </c>
      <c r="G17" s="135">
        <f>IFERROR(INDEX('2.UK employed Rate Build Up'!$D$71:$T$71,MATCH($B17,'2.UK employed Rate Build Up'!$D$9:$T$9,0)),0)</f>
        <v>0</v>
      </c>
      <c r="H17" s="136">
        <f>IFERROR(INDEX('2.UK employed Rate Build Up'!$D$61:$T$61,MATCH($B17,'2.UK employed Rate Build Up'!$D$9:$T$9,0)),0)</f>
        <v>0</v>
      </c>
      <c r="I17" s="136">
        <f>IFERROR(INDEX('2.UK employed Rate Build Up'!$D$76:$T$76,MATCH($B17,'2.UK employed Rate Build Up'!$D$9:$T$9,0)),0)</f>
        <v>0</v>
      </c>
      <c r="J17" s="44"/>
      <c r="K17" s="135">
        <f>IFERROR(INDEX('3.Non-UK employed Rate Build Up'!$D$48:$T$48,MATCH($B17,'3.Non-UK employed Rate Build Up'!$D$9:$T$9,0)),0)</f>
        <v>0</v>
      </c>
      <c r="L17" s="135">
        <f>IFERROR(INDEX('3.Non-UK employed Rate Build Up'!$D$66:$T$66,MATCH($B17,'3.Non-UK employed Rate Build Up'!$D$9:$T$9,0)),0)</f>
        <v>0</v>
      </c>
      <c r="M17" s="135">
        <f>IFERROR(INDEX('3.Non-UK employed Rate Build Up'!$D$56:$T$56,MATCH($B17,'3.Non-UK employed Rate Build Up'!$D$9:$T$9,0)),0)</f>
        <v>0</v>
      </c>
      <c r="N17" s="135">
        <f>IFERROR(INDEX('3.Non-UK employed Rate Build Up'!$D$71:$T$71,MATCH($B17,'3.Non-UK employed Rate Build Up'!$D$9:$T$9,0)),0)</f>
        <v>0</v>
      </c>
      <c r="O17" s="136">
        <f>IFERROR(INDEX('3.Non-UK employed Rate Build Up'!$D$61:$T$61,MATCH($B17,'3.Non-UK employed Rate Build Up'!$D$9:$T$9,0)),0)</f>
        <v>0</v>
      </c>
      <c r="P17" s="136">
        <f>IFERROR(INDEX('3.Non-UK employed Rate Build Up'!$D$76:$T$76,MATCH($B17,'3.Non-UK employed Rate Build Up'!$D$9:$T$9,0)),0)</f>
        <v>0</v>
      </c>
    </row>
    <row r="18" spans="2:16" ht="15" customHeight="1" x14ac:dyDescent="0.2">
      <c r="B18" s="40" t="s">
        <v>129</v>
      </c>
      <c r="C18" s="75"/>
      <c r="D18" s="135">
        <f>IFERROR(INDEX('2.UK employed Rate Build Up'!$D$48:$T$48,MATCH($B18,'2.UK employed Rate Build Up'!$D$9:$T$9,0)),0)</f>
        <v>0</v>
      </c>
      <c r="E18" s="135">
        <f>IFERROR(INDEX('2.UK employed Rate Build Up'!$D$66:$T$66,MATCH($B18,'2.UK employed Rate Build Up'!$D$9:$T$9,0)),0)</f>
        <v>0</v>
      </c>
      <c r="F18" s="135">
        <f>IFERROR(INDEX('2.UK employed Rate Build Up'!$D$56:$T$56,MATCH($B18,'2.UK employed Rate Build Up'!$D$9:$T$9,0)),0)</f>
        <v>0</v>
      </c>
      <c r="G18" s="135">
        <f>IFERROR(INDEX('2.UK employed Rate Build Up'!$D$71:$T$71,MATCH($B18,'2.UK employed Rate Build Up'!$D$9:$T$9,0)),0)</f>
        <v>0</v>
      </c>
      <c r="H18" s="136">
        <f>IFERROR(INDEX('2.UK employed Rate Build Up'!$D$61:$T$61,MATCH($B18,'2.UK employed Rate Build Up'!$D$9:$T$9,0)),0)</f>
        <v>0</v>
      </c>
      <c r="I18" s="136">
        <f>IFERROR(INDEX('2.UK employed Rate Build Up'!$D$76:$T$76,MATCH($B18,'2.UK employed Rate Build Up'!$D$9:$T$9,0)),0)</f>
        <v>0</v>
      </c>
      <c r="J18" s="44"/>
      <c r="K18" s="135">
        <f>IFERROR(INDEX('3.Non-UK employed Rate Build Up'!$D$48:$T$48,MATCH($B18,'3.Non-UK employed Rate Build Up'!$D$9:$T$9,0)),0)</f>
        <v>0</v>
      </c>
      <c r="L18" s="135">
        <f>IFERROR(INDEX('3.Non-UK employed Rate Build Up'!$D$66:$T$66,MATCH($B18,'3.Non-UK employed Rate Build Up'!$D$9:$T$9,0)),0)</f>
        <v>0</v>
      </c>
      <c r="M18" s="135">
        <f>IFERROR(INDEX('3.Non-UK employed Rate Build Up'!$D$56:$T$56,MATCH($B18,'3.Non-UK employed Rate Build Up'!$D$9:$T$9,0)),0)</f>
        <v>0</v>
      </c>
      <c r="N18" s="135">
        <f>IFERROR(INDEX('3.Non-UK employed Rate Build Up'!$D$71:$T$71,MATCH($B18,'3.Non-UK employed Rate Build Up'!$D$9:$T$9,0)),0)</f>
        <v>0</v>
      </c>
      <c r="O18" s="136">
        <f>IFERROR(INDEX('3.Non-UK employed Rate Build Up'!$D$61:$T$61,MATCH($B18,'3.Non-UK employed Rate Build Up'!$D$9:$T$9,0)),0)</f>
        <v>0</v>
      </c>
      <c r="P18" s="136">
        <f>IFERROR(INDEX('3.Non-UK employed Rate Build Up'!$D$76:$T$76,MATCH($B18,'3.Non-UK employed Rate Build Up'!$D$9:$T$9,0)),0)</f>
        <v>0</v>
      </c>
    </row>
    <row r="19" spans="2:16" ht="15" customHeight="1" x14ac:dyDescent="0.2">
      <c r="B19" s="40" t="s">
        <v>130</v>
      </c>
      <c r="C19" s="75"/>
      <c r="D19" s="135">
        <f>IFERROR(INDEX('2.UK employed Rate Build Up'!$D$48:$T$48,MATCH($B19,'2.UK employed Rate Build Up'!$D$9:$T$9,0)),0)</f>
        <v>0</v>
      </c>
      <c r="E19" s="135">
        <f>IFERROR(INDEX('2.UK employed Rate Build Up'!$D$66:$T$66,MATCH($B19,'2.UK employed Rate Build Up'!$D$9:$T$9,0)),0)</f>
        <v>0</v>
      </c>
      <c r="F19" s="135">
        <f>IFERROR(INDEX('2.UK employed Rate Build Up'!$D$56:$T$56,MATCH($B19,'2.UK employed Rate Build Up'!$D$9:$T$9,0)),0)</f>
        <v>0</v>
      </c>
      <c r="G19" s="135">
        <f>IFERROR(INDEX('2.UK employed Rate Build Up'!$D$71:$T$71,MATCH($B19,'2.UK employed Rate Build Up'!$D$9:$T$9,0)),0)</f>
        <v>0</v>
      </c>
      <c r="H19" s="136">
        <f>IFERROR(INDEX('2.UK employed Rate Build Up'!$D$61:$T$61,MATCH($B19,'2.UK employed Rate Build Up'!$D$9:$T$9,0)),0)</f>
        <v>0</v>
      </c>
      <c r="I19" s="136">
        <f>IFERROR(INDEX('2.UK employed Rate Build Up'!$D$76:$T$76,MATCH($B19,'2.UK employed Rate Build Up'!$D$9:$T$9,0)),0)</f>
        <v>0</v>
      </c>
      <c r="J19" s="44"/>
      <c r="K19" s="135">
        <f>IFERROR(INDEX('3.Non-UK employed Rate Build Up'!$D$48:$T$48,MATCH($B19,'3.Non-UK employed Rate Build Up'!$D$9:$T$9,0)),0)</f>
        <v>0</v>
      </c>
      <c r="L19" s="135">
        <f>IFERROR(INDEX('3.Non-UK employed Rate Build Up'!$D$66:$T$66,MATCH($B19,'3.Non-UK employed Rate Build Up'!$D$9:$T$9,0)),0)</f>
        <v>0</v>
      </c>
      <c r="M19" s="135">
        <f>IFERROR(INDEX('3.Non-UK employed Rate Build Up'!$D$56:$T$56,MATCH($B19,'3.Non-UK employed Rate Build Up'!$D$9:$T$9,0)),0)</f>
        <v>0</v>
      </c>
      <c r="N19" s="135">
        <f>IFERROR(INDEX('3.Non-UK employed Rate Build Up'!$D$71:$T$71,MATCH($B19,'3.Non-UK employed Rate Build Up'!$D$9:$T$9,0)),0)</f>
        <v>0</v>
      </c>
      <c r="O19" s="136">
        <f>IFERROR(INDEX('3.Non-UK employed Rate Build Up'!$D$61:$T$61,MATCH($B19,'3.Non-UK employed Rate Build Up'!$D$9:$T$9,0)),0)</f>
        <v>0</v>
      </c>
      <c r="P19" s="136">
        <f>IFERROR(INDEX('3.Non-UK employed Rate Build Up'!$D$76:$T$76,MATCH($B19,'3.Non-UK employed Rate Build Up'!$D$9:$T$9,0)),0)</f>
        <v>0</v>
      </c>
    </row>
    <row r="20" spans="2:16" ht="15" customHeight="1" x14ac:dyDescent="0.2">
      <c r="B20" s="40" t="s">
        <v>131</v>
      </c>
      <c r="C20" s="75"/>
      <c r="D20" s="135">
        <f>IFERROR(INDEX('2.UK employed Rate Build Up'!$D$48:$T$48,MATCH($B20,'2.UK employed Rate Build Up'!$D$9:$T$9,0)),0)</f>
        <v>0</v>
      </c>
      <c r="E20" s="135">
        <f>IFERROR(INDEX('2.UK employed Rate Build Up'!$D$66:$T$66,MATCH($B20,'2.UK employed Rate Build Up'!$D$9:$T$9,0)),0)</f>
        <v>0</v>
      </c>
      <c r="F20" s="135">
        <f>IFERROR(INDEX('2.UK employed Rate Build Up'!$D$56:$T$56,MATCH($B20,'2.UK employed Rate Build Up'!$D$9:$T$9,0)),0)</f>
        <v>0</v>
      </c>
      <c r="G20" s="135">
        <f>IFERROR(INDEX('2.UK employed Rate Build Up'!$D$71:$T$71,MATCH($B20,'2.UK employed Rate Build Up'!$D$9:$T$9,0)),0)</f>
        <v>0</v>
      </c>
      <c r="H20" s="136">
        <f>IFERROR(INDEX('2.UK employed Rate Build Up'!$D$61:$T$61,MATCH($B20,'2.UK employed Rate Build Up'!$D$9:$T$9,0)),0)</f>
        <v>0</v>
      </c>
      <c r="I20" s="136">
        <f>IFERROR(INDEX('2.UK employed Rate Build Up'!$D$76:$T$76,MATCH($B20,'2.UK employed Rate Build Up'!$D$9:$T$9,0)),0)</f>
        <v>0</v>
      </c>
      <c r="J20" s="44"/>
      <c r="K20" s="135">
        <f>IFERROR(INDEX('3.Non-UK employed Rate Build Up'!$D$48:$T$48,MATCH($B20,'3.Non-UK employed Rate Build Up'!$D$9:$T$9,0)),0)</f>
        <v>0</v>
      </c>
      <c r="L20" s="135">
        <f>IFERROR(INDEX('3.Non-UK employed Rate Build Up'!$D$66:$T$66,MATCH($B20,'3.Non-UK employed Rate Build Up'!$D$9:$T$9,0)),0)</f>
        <v>0</v>
      </c>
      <c r="M20" s="135">
        <f>IFERROR(INDEX('3.Non-UK employed Rate Build Up'!$D$56:$T$56,MATCH($B20,'3.Non-UK employed Rate Build Up'!$D$9:$T$9,0)),0)</f>
        <v>0</v>
      </c>
      <c r="N20" s="135">
        <f>IFERROR(INDEX('3.Non-UK employed Rate Build Up'!$D$71:$T$71,MATCH($B20,'3.Non-UK employed Rate Build Up'!$D$9:$T$9,0)),0)</f>
        <v>0</v>
      </c>
      <c r="O20" s="136">
        <f>IFERROR(INDEX('3.Non-UK employed Rate Build Up'!$D$61:$T$61,MATCH($B20,'3.Non-UK employed Rate Build Up'!$D$9:$T$9,0)),0)</f>
        <v>0</v>
      </c>
      <c r="P20" s="136">
        <f>IFERROR(INDEX('3.Non-UK employed Rate Build Up'!$D$76:$T$76,MATCH($B20,'3.Non-UK employed Rate Build Up'!$D$9:$T$9,0)),0)</f>
        <v>0</v>
      </c>
    </row>
    <row r="21" spans="2:16" ht="15" customHeight="1" x14ac:dyDescent="0.2">
      <c r="B21" s="40" t="s">
        <v>132</v>
      </c>
      <c r="C21" s="75"/>
      <c r="D21" s="135">
        <f>IFERROR(INDEX('2.UK employed Rate Build Up'!$D$48:$T$48,MATCH($B21,'2.UK employed Rate Build Up'!$D$9:$T$9,0)),0)</f>
        <v>0</v>
      </c>
      <c r="E21" s="135">
        <f>IFERROR(INDEX('2.UK employed Rate Build Up'!$D$66:$T$66,MATCH($B21,'2.UK employed Rate Build Up'!$D$9:$T$9,0)),0)</f>
        <v>0</v>
      </c>
      <c r="F21" s="135">
        <f>IFERROR(INDEX('2.UK employed Rate Build Up'!$D$56:$T$56,MATCH($B21,'2.UK employed Rate Build Up'!$D$9:$T$9,0)),0)</f>
        <v>0</v>
      </c>
      <c r="G21" s="135">
        <f>IFERROR(INDEX('2.UK employed Rate Build Up'!$D$71:$T$71,MATCH($B21,'2.UK employed Rate Build Up'!$D$9:$T$9,0)),0)</f>
        <v>0</v>
      </c>
      <c r="H21" s="136">
        <f>IFERROR(INDEX('2.UK employed Rate Build Up'!$D$61:$T$61,MATCH($B21,'2.UK employed Rate Build Up'!$D$9:$T$9,0)),0)</f>
        <v>0</v>
      </c>
      <c r="I21" s="136">
        <f>IFERROR(INDEX('2.UK employed Rate Build Up'!$D$76:$T$76,MATCH($B21,'2.UK employed Rate Build Up'!$D$9:$T$9,0)),0)</f>
        <v>0</v>
      </c>
      <c r="J21" s="44"/>
      <c r="K21" s="135">
        <f>IFERROR(INDEX('3.Non-UK employed Rate Build Up'!$D$48:$T$48,MATCH($B21,'3.Non-UK employed Rate Build Up'!$D$9:$T$9,0)),0)</f>
        <v>0</v>
      </c>
      <c r="L21" s="135">
        <f>IFERROR(INDEX('3.Non-UK employed Rate Build Up'!$D$66:$T$66,MATCH($B21,'3.Non-UK employed Rate Build Up'!$D$9:$T$9,0)),0)</f>
        <v>0</v>
      </c>
      <c r="M21" s="135">
        <f>IFERROR(INDEX('3.Non-UK employed Rate Build Up'!$D$56:$T$56,MATCH($B21,'3.Non-UK employed Rate Build Up'!$D$9:$T$9,0)),0)</f>
        <v>0</v>
      </c>
      <c r="N21" s="135">
        <f>IFERROR(INDEX('3.Non-UK employed Rate Build Up'!$D$71:$T$71,MATCH($B21,'3.Non-UK employed Rate Build Up'!$D$9:$T$9,0)),0)</f>
        <v>0</v>
      </c>
      <c r="O21" s="136">
        <f>IFERROR(INDEX('3.Non-UK employed Rate Build Up'!$D$61:$T$61,MATCH($B21,'3.Non-UK employed Rate Build Up'!$D$9:$T$9,0)),0)</f>
        <v>0</v>
      </c>
      <c r="P21" s="136">
        <f>IFERROR(INDEX('3.Non-UK employed Rate Build Up'!$D$76:$T$76,MATCH($B21,'3.Non-UK employed Rate Build Up'!$D$9:$T$9,0)),0)</f>
        <v>0</v>
      </c>
    </row>
    <row r="22" spans="2:16" ht="15" customHeight="1" x14ac:dyDescent="0.2">
      <c r="B22" s="40" t="s">
        <v>133</v>
      </c>
      <c r="C22" s="75"/>
      <c r="D22" s="135">
        <f>IFERROR(INDEX('2.UK employed Rate Build Up'!$D$48:$T$48,MATCH($B22,'2.UK employed Rate Build Up'!$D$9:$T$9,0)),0)</f>
        <v>0</v>
      </c>
      <c r="E22" s="135">
        <f>IFERROR(INDEX('2.UK employed Rate Build Up'!$D$66:$T$66,MATCH($B22,'2.UK employed Rate Build Up'!$D$9:$T$9,0)),0)</f>
        <v>0</v>
      </c>
      <c r="F22" s="135">
        <f>IFERROR(INDEX('2.UK employed Rate Build Up'!$D$56:$T$56,MATCH($B22,'2.UK employed Rate Build Up'!$D$9:$T$9,0)),0)</f>
        <v>0</v>
      </c>
      <c r="G22" s="135">
        <f>IFERROR(INDEX('2.UK employed Rate Build Up'!$D$71:$T$71,MATCH($B22,'2.UK employed Rate Build Up'!$D$9:$T$9,0)),0)</f>
        <v>0</v>
      </c>
      <c r="H22" s="136">
        <f>IFERROR(INDEX('2.UK employed Rate Build Up'!$D$61:$T$61,MATCH($B22,'2.UK employed Rate Build Up'!$D$9:$T$9,0)),0)</f>
        <v>0</v>
      </c>
      <c r="I22" s="136">
        <f>IFERROR(INDEX('2.UK employed Rate Build Up'!$D$76:$T$76,MATCH($B22,'2.UK employed Rate Build Up'!$D$9:$T$9,0)),0)</f>
        <v>0</v>
      </c>
      <c r="J22" s="44"/>
      <c r="K22" s="135">
        <f>IFERROR(INDEX('3.Non-UK employed Rate Build Up'!$D$48:$T$48,MATCH($B22,'3.Non-UK employed Rate Build Up'!$D$9:$T$9,0)),0)</f>
        <v>0</v>
      </c>
      <c r="L22" s="135">
        <f>IFERROR(INDEX('3.Non-UK employed Rate Build Up'!$D$66:$T$66,MATCH($B22,'3.Non-UK employed Rate Build Up'!$D$9:$T$9,0)),0)</f>
        <v>0</v>
      </c>
      <c r="M22" s="135">
        <f>IFERROR(INDEX('3.Non-UK employed Rate Build Up'!$D$56:$T$56,MATCH($B22,'3.Non-UK employed Rate Build Up'!$D$9:$T$9,0)),0)</f>
        <v>0</v>
      </c>
      <c r="N22" s="135">
        <f>IFERROR(INDEX('3.Non-UK employed Rate Build Up'!$D$71:$T$71,MATCH($B22,'3.Non-UK employed Rate Build Up'!$D$9:$T$9,0)),0)</f>
        <v>0</v>
      </c>
      <c r="O22" s="136">
        <f>IFERROR(INDEX('3.Non-UK employed Rate Build Up'!$D$61:$T$61,MATCH($B22,'3.Non-UK employed Rate Build Up'!$D$9:$T$9,0)),0)</f>
        <v>0</v>
      </c>
      <c r="P22" s="136">
        <f>IFERROR(INDEX('3.Non-UK employed Rate Build Up'!$D$76:$T$76,MATCH($B22,'3.Non-UK employed Rate Build Up'!$D$9:$T$9,0)),0)</f>
        <v>0</v>
      </c>
    </row>
    <row r="23" spans="2:16" ht="15" customHeight="1" x14ac:dyDescent="0.2">
      <c r="B23" s="40" t="s">
        <v>134</v>
      </c>
      <c r="C23" s="75"/>
      <c r="D23" s="135">
        <f>IFERROR(INDEX('2.UK employed Rate Build Up'!$D$48:$T$48,MATCH($B23,'2.UK employed Rate Build Up'!$D$9:$T$9,0)),0)</f>
        <v>0</v>
      </c>
      <c r="E23" s="135">
        <f>IFERROR(INDEX('2.UK employed Rate Build Up'!$D$66:$T$66,MATCH($B23,'2.UK employed Rate Build Up'!$D$9:$T$9,0)),0)</f>
        <v>0</v>
      </c>
      <c r="F23" s="135">
        <f>IFERROR(INDEX('2.UK employed Rate Build Up'!$D$56:$T$56,MATCH($B23,'2.UK employed Rate Build Up'!$D$9:$T$9,0)),0)</f>
        <v>0</v>
      </c>
      <c r="G23" s="135">
        <f>IFERROR(INDEX('2.UK employed Rate Build Up'!$D$71:$T$71,MATCH($B23,'2.UK employed Rate Build Up'!$D$9:$T$9,0)),0)</f>
        <v>0</v>
      </c>
      <c r="H23" s="136">
        <f>IFERROR(INDEX('2.UK employed Rate Build Up'!$D$61:$T$61,MATCH($B23,'2.UK employed Rate Build Up'!$D$9:$T$9,0)),0)</f>
        <v>0</v>
      </c>
      <c r="I23" s="136">
        <f>IFERROR(INDEX('2.UK employed Rate Build Up'!$D$76:$T$76,MATCH($B23,'2.UK employed Rate Build Up'!$D$9:$T$9,0)),0)</f>
        <v>0</v>
      </c>
      <c r="J23" s="44"/>
      <c r="K23" s="135">
        <f>IFERROR(INDEX('3.Non-UK employed Rate Build Up'!$D$48:$T$48,MATCH($B23,'3.Non-UK employed Rate Build Up'!$D$9:$T$9,0)),0)</f>
        <v>0</v>
      </c>
      <c r="L23" s="135">
        <f>IFERROR(INDEX('3.Non-UK employed Rate Build Up'!$D$66:$T$66,MATCH($B23,'3.Non-UK employed Rate Build Up'!$D$9:$T$9,0)),0)</f>
        <v>0</v>
      </c>
      <c r="M23" s="135">
        <f>IFERROR(INDEX('3.Non-UK employed Rate Build Up'!$D$56:$T$56,MATCH($B23,'3.Non-UK employed Rate Build Up'!$D$9:$T$9,0)),0)</f>
        <v>0</v>
      </c>
      <c r="N23" s="135">
        <f>IFERROR(INDEX('3.Non-UK employed Rate Build Up'!$D$71:$T$71,MATCH($B23,'3.Non-UK employed Rate Build Up'!$D$9:$T$9,0)),0)</f>
        <v>0</v>
      </c>
      <c r="O23" s="136">
        <f>IFERROR(INDEX('3.Non-UK employed Rate Build Up'!$D$61:$T$61,MATCH($B23,'3.Non-UK employed Rate Build Up'!$D$9:$T$9,0)),0)</f>
        <v>0</v>
      </c>
      <c r="P23" s="136">
        <f>IFERROR(INDEX('3.Non-UK employed Rate Build Up'!$D$76:$T$76,MATCH($B23,'3.Non-UK employed Rate Build Up'!$D$9:$T$9,0)),0)</f>
        <v>0</v>
      </c>
    </row>
    <row r="24" spans="2:16" ht="15" customHeight="1" x14ac:dyDescent="0.2">
      <c r="B24" s="40" t="s">
        <v>135</v>
      </c>
      <c r="C24" s="75"/>
      <c r="D24" s="135">
        <f>IFERROR(INDEX('2.UK employed Rate Build Up'!$D$48:$T$48,MATCH($B24,'2.UK employed Rate Build Up'!$D$9:$T$9,0)),0)</f>
        <v>0</v>
      </c>
      <c r="E24" s="135">
        <f>IFERROR(INDEX('2.UK employed Rate Build Up'!$D$66:$T$66,MATCH($B24,'2.UK employed Rate Build Up'!$D$9:$T$9,0)),0)</f>
        <v>0</v>
      </c>
      <c r="F24" s="135">
        <f>IFERROR(INDEX('2.UK employed Rate Build Up'!$D$56:$T$56,MATCH($B24,'2.UK employed Rate Build Up'!$D$9:$T$9,0)),0)</f>
        <v>0</v>
      </c>
      <c r="G24" s="135">
        <f>IFERROR(INDEX('2.UK employed Rate Build Up'!$D$71:$T$71,MATCH($B24,'2.UK employed Rate Build Up'!$D$9:$T$9,0)),0)</f>
        <v>0</v>
      </c>
      <c r="H24" s="136">
        <f>IFERROR(INDEX('2.UK employed Rate Build Up'!$D$61:$T$61,MATCH($B24,'2.UK employed Rate Build Up'!$D$9:$T$9,0)),0)</f>
        <v>0</v>
      </c>
      <c r="I24" s="136">
        <f>IFERROR(INDEX('2.UK employed Rate Build Up'!$D$76:$T$76,MATCH($B24,'2.UK employed Rate Build Up'!$D$9:$T$9,0)),0)</f>
        <v>0</v>
      </c>
      <c r="J24" s="44"/>
      <c r="K24" s="135">
        <f>IFERROR(INDEX('3.Non-UK employed Rate Build Up'!$D$48:$T$48,MATCH($B24,'3.Non-UK employed Rate Build Up'!$D$9:$T$9,0)),0)</f>
        <v>0</v>
      </c>
      <c r="L24" s="135">
        <f>IFERROR(INDEX('3.Non-UK employed Rate Build Up'!$D$66:$T$66,MATCH($B24,'3.Non-UK employed Rate Build Up'!$D$9:$T$9,0)),0)</f>
        <v>0</v>
      </c>
      <c r="M24" s="135">
        <f>IFERROR(INDEX('3.Non-UK employed Rate Build Up'!$D$56:$T$56,MATCH($B24,'3.Non-UK employed Rate Build Up'!$D$9:$T$9,0)),0)</f>
        <v>0</v>
      </c>
      <c r="N24" s="135">
        <f>IFERROR(INDEX('3.Non-UK employed Rate Build Up'!$D$71:$T$71,MATCH($B24,'3.Non-UK employed Rate Build Up'!$D$9:$T$9,0)),0)</f>
        <v>0</v>
      </c>
      <c r="O24" s="136">
        <f>IFERROR(INDEX('3.Non-UK employed Rate Build Up'!$D$61:$T$61,MATCH($B24,'3.Non-UK employed Rate Build Up'!$D$9:$T$9,0)),0)</f>
        <v>0</v>
      </c>
      <c r="P24" s="136">
        <f>IFERROR(INDEX('3.Non-UK employed Rate Build Up'!$D$76:$T$76,MATCH($B24,'3.Non-UK employed Rate Build Up'!$D$9:$T$9,0)),0)</f>
        <v>0</v>
      </c>
    </row>
    <row r="25" spans="2:16" ht="15" customHeight="1" x14ac:dyDescent="0.2">
      <c r="B25" s="40" t="s">
        <v>136</v>
      </c>
      <c r="C25" s="75"/>
      <c r="D25" s="135">
        <f>IFERROR(INDEX('2.UK employed Rate Build Up'!$D$48:$T$48,MATCH($B25,'2.UK employed Rate Build Up'!$D$9:$T$9,0)),0)</f>
        <v>0</v>
      </c>
      <c r="E25" s="135">
        <f>IFERROR(INDEX('2.UK employed Rate Build Up'!$D$66:$T$66,MATCH($B25,'2.UK employed Rate Build Up'!$D$9:$T$9,0)),0)</f>
        <v>0</v>
      </c>
      <c r="F25" s="135">
        <f>IFERROR(INDEX('2.UK employed Rate Build Up'!$D$56:$T$56,MATCH($B25,'2.UK employed Rate Build Up'!$D$9:$T$9,0)),0)</f>
        <v>0</v>
      </c>
      <c r="G25" s="135">
        <f>IFERROR(INDEX('2.UK employed Rate Build Up'!$D$71:$T$71,MATCH($B25,'2.UK employed Rate Build Up'!$D$9:$T$9,0)),0)</f>
        <v>0</v>
      </c>
      <c r="H25" s="136">
        <f>IFERROR(INDEX('2.UK employed Rate Build Up'!$D$61:$T$61,MATCH($B25,'2.UK employed Rate Build Up'!$D$9:$T$9,0)),0)</f>
        <v>0</v>
      </c>
      <c r="I25" s="136">
        <f>IFERROR(INDEX('2.UK employed Rate Build Up'!$D$76:$T$76,MATCH($B25,'2.UK employed Rate Build Up'!$D$9:$T$9,0)),0)</f>
        <v>0</v>
      </c>
      <c r="J25" s="44"/>
      <c r="K25" s="135">
        <f>IFERROR(INDEX('3.Non-UK employed Rate Build Up'!$D$48:$T$48,MATCH($B25,'3.Non-UK employed Rate Build Up'!$D$9:$T$9,0)),0)</f>
        <v>0</v>
      </c>
      <c r="L25" s="135">
        <f>IFERROR(INDEX('3.Non-UK employed Rate Build Up'!$D$66:$T$66,MATCH($B25,'3.Non-UK employed Rate Build Up'!$D$9:$T$9,0)),0)</f>
        <v>0</v>
      </c>
      <c r="M25" s="135">
        <f>IFERROR(INDEX('3.Non-UK employed Rate Build Up'!$D$56:$T$56,MATCH($B25,'3.Non-UK employed Rate Build Up'!$D$9:$T$9,0)),0)</f>
        <v>0</v>
      </c>
      <c r="N25" s="135">
        <f>IFERROR(INDEX('3.Non-UK employed Rate Build Up'!$D$71:$T$71,MATCH($B25,'3.Non-UK employed Rate Build Up'!$D$9:$T$9,0)),0)</f>
        <v>0</v>
      </c>
      <c r="O25" s="136">
        <f>IFERROR(INDEX('3.Non-UK employed Rate Build Up'!$D$61:$T$61,MATCH($B25,'3.Non-UK employed Rate Build Up'!$D$9:$T$9,0)),0)</f>
        <v>0</v>
      </c>
      <c r="P25" s="136">
        <f>IFERROR(INDEX('3.Non-UK employed Rate Build Up'!$D$76:$T$76,MATCH($B25,'3.Non-UK employed Rate Build Up'!$D$9:$T$9,0)),0)</f>
        <v>0</v>
      </c>
    </row>
    <row r="26" spans="2:16" x14ac:dyDescent="0.2">
      <c r="B26" s="40"/>
      <c r="C26" s="75"/>
      <c r="D26" s="41"/>
      <c r="E26" s="41"/>
      <c r="F26" s="41"/>
      <c r="G26" s="41"/>
      <c r="H26" s="41"/>
      <c r="I26" s="41"/>
      <c r="J26" s="44"/>
      <c r="K26" s="41"/>
      <c r="L26" s="41"/>
      <c r="M26" s="41"/>
      <c r="N26" s="41"/>
      <c r="O26" s="41"/>
      <c r="P26" s="41"/>
    </row>
    <row r="27" spans="2:16" x14ac:dyDescent="0.2">
      <c r="B27" s="40"/>
      <c r="C27" s="75"/>
      <c r="D27" s="41"/>
      <c r="E27" s="41"/>
      <c r="F27" s="41"/>
      <c r="G27" s="41"/>
      <c r="H27" s="41"/>
      <c r="I27" s="41"/>
      <c r="J27" s="44"/>
      <c r="K27" s="41"/>
      <c r="L27" s="41"/>
      <c r="M27" s="41"/>
      <c r="N27" s="41"/>
      <c r="O27" s="41"/>
      <c r="P27" s="41"/>
    </row>
    <row r="28" spans="2:16" x14ac:dyDescent="0.2">
      <c r="B28" s="40"/>
      <c r="C28" s="75"/>
      <c r="D28" s="41"/>
      <c r="E28" s="41"/>
      <c r="F28" s="41"/>
      <c r="G28" s="41"/>
      <c r="H28" s="41"/>
      <c r="I28" s="41"/>
      <c r="J28" s="44"/>
      <c r="K28" s="41"/>
      <c r="L28" s="41"/>
      <c r="M28" s="41"/>
      <c r="N28" s="41"/>
      <c r="O28" s="41"/>
      <c r="P28" s="41"/>
    </row>
    <row r="29" spans="2:16" x14ac:dyDescent="0.2">
      <c r="B29" s="40"/>
      <c r="C29" s="75"/>
      <c r="D29" s="41"/>
      <c r="E29" s="41"/>
      <c r="F29" s="41"/>
      <c r="G29" s="41"/>
      <c r="H29" s="41"/>
      <c r="I29" s="41"/>
      <c r="J29" s="44"/>
      <c r="K29" s="41"/>
      <c r="L29" s="41"/>
      <c r="M29" s="41"/>
      <c r="N29" s="41"/>
      <c r="O29" s="41"/>
      <c r="P29" s="41"/>
    </row>
    <row r="30" spans="2:16" x14ac:dyDescent="0.2">
      <c r="B30" s="40"/>
      <c r="C30" s="75"/>
      <c r="D30" s="41"/>
      <c r="E30" s="41"/>
      <c r="F30" s="41"/>
      <c r="G30" s="41"/>
      <c r="H30" s="41"/>
      <c r="I30" s="41"/>
      <c r="J30" s="44"/>
      <c r="K30" s="41"/>
      <c r="L30" s="41"/>
      <c r="M30" s="41"/>
      <c r="N30" s="41"/>
      <c r="O30" s="41"/>
      <c r="P30" s="41"/>
    </row>
    <row r="31" spans="2:16" x14ac:dyDescent="0.2">
      <c r="B31" s="40"/>
      <c r="C31" s="75"/>
      <c r="D31" s="41"/>
      <c r="E31" s="41"/>
      <c r="F31" s="41"/>
      <c r="G31" s="41"/>
      <c r="H31" s="41"/>
      <c r="I31" s="41"/>
      <c r="J31" s="44"/>
      <c r="K31" s="41"/>
      <c r="L31" s="41"/>
      <c r="M31" s="41"/>
      <c r="N31" s="41"/>
      <c r="O31" s="41"/>
      <c r="P31" s="41"/>
    </row>
    <row r="32" spans="2:16" x14ac:dyDescent="0.2">
      <c r="B32" s="40"/>
      <c r="C32" s="75"/>
      <c r="D32" s="41"/>
      <c r="E32" s="41"/>
      <c r="F32" s="41"/>
      <c r="G32" s="41"/>
      <c r="H32" s="41"/>
      <c r="I32" s="41"/>
      <c r="J32" s="44"/>
      <c r="K32" s="41"/>
      <c r="L32" s="41"/>
      <c r="M32" s="41"/>
      <c r="N32" s="41"/>
      <c r="O32" s="41"/>
      <c r="P32" s="41"/>
    </row>
    <row r="33" spans="2:16" x14ac:dyDescent="0.2">
      <c r="B33" s="40"/>
      <c r="C33" s="75"/>
      <c r="D33" s="41"/>
      <c r="E33" s="41"/>
      <c r="F33" s="41"/>
      <c r="G33" s="41"/>
      <c r="H33" s="41"/>
      <c r="I33" s="41"/>
      <c r="J33" s="44"/>
      <c r="K33" s="41"/>
      <c r="L33" s="41"/>
      <c r="M33" s="41"/>
      <c r="N33" s="41"/>
      <c r="O33" s="41"/>
      <c r="P33" s="41"/>
    </row>
    <row r="34" spans="2:16" x14ac:dyDescent="0.2">
      <c r="B34" s="40"/>
      <c r="C34" s="75"/>
      <c r="D34" s="41"/>
      <c r="E34" s="41"/>
      <c r="F34" s="41"/>
      <c r="G34" s="41"/>
      <c r="H34" s="41"/>
      <c r="I34" s="41"/>
      <c r="J34" s="44"/>
      <c r="K34" s="41"/>
      <c r="L34" s="41"/>
      <c r="M34" s="41"/>
      <c r="N34" s="41"/>
      <c r="O34" s="41"/>
      <c r="P34" s="41"/>
    </row>
    <row r="35" spans="2:16" x14ac:dyDescent="0.2">
      <c r="B35" s="40"/>
      <c r="C35" s="75"/>
      <c r="D35" s="41"/>
      <c r="E35" s="41"/>
      <c r="F35" s="41"/>
      <c r="G35" s="41"/>
      <c r="H35" s="41"/>
      <c r="I35" s="41"/>
      <c r="J35" s="44"/>
      <c r="K35" s="41"/>
      <c r="L35" s="41"/>
      <c r="M35" s="41"/>
      <c r="N35" s="41"/>
      <c r="O35" s="41"/>
      <c r="P35" s="41"/>
    </row>
    <row r="36" spans="2:16" x14ac:dyDescent="0.2">
      <c r="B36" s="40"/>
      <c r="C36" s="75"/>
      <c r="D36" s="41"/>
      <c r="E36" s="41"/>
      <c r="F36" s="41"/>
      <c r="G36" s="41"/>
      <c r="H36" s="41"/>
      <c r="I36" s="41"/>
      <c r="J36" s="44"/>
      <c r="K36" s="41"/>
      <c r="L36" s="41"/>
      <c r="M36" s="41"/>
      <c r="N36" s="41"/>
      <c r="O36" s="41"/>
      <c r="P36" s="41"/>
    </row>
    <row r="37" spans="2:16" x14ac:dyDescent="0.2">
      <c r="B37" s="40"/>
      <c r="C37" s="75"/>
      <c r="D37" s="41"/>
      <c r="E37" s="41"/>
      <c r="F37" s="41"/>
      <c r="G37" s="41"/>
      <c r="H37" s="41"/>
      <c r="I37" s="41"/>
      <c r="J37" s="44"/>
      <c r="K37" s="41"/>
      <c r="L37" s="41"/>
      <c r="M37" s="41"/>
      <c r="N37" s="41"/>
      <c r="O37" s="41"/>
      <c r="P37" s="41"/>
    </row>
    <row r="38" spans="2:16" x14ac:dyDescent="0.2">
      <c r="B38" s="40"/>
      <c r="C38" s="75"/>
      <c r="D38" s="41"/>
      <c r="E38" s="41"/>
      <c r="F38" s="41"/>
      <c r="G38" s="41"/>
      <c r="H38" s="41"/>
      <c r="I38" s="41"/>
      <c r="J38" s="44"/>
      <c r="K38" s="41"/>
      <c r="L38" s="41"/>
      <c r="M38" s="41"/>
      <c r="N38" s="41"/>
      <c r="O38" s="41"/>
      <c r="P38" s="41"/>
    </row>
    <row r="39" spans="2:16" x14ac:dyDescent="0.2">
      <c r="B39" s="40"/>
      <c r="C39" s="75"/>
      <c r="D39" s="41"/>
      <c r="E39" s="41"/>
      <c r="F39" s="41"/>
      <c r="G39" s="41"/>
      <c r="H39" s="41"/>
      <c r="I39" s="41"/>
      <c r="J39" s="44"/>
      <c r="K39" s="41"/>
      <c r="L39" s="41"/>
      <c r="M39" s="41"/>
      <c r="N39" s="41"/>
      <c r="O39" s="41"/>
      <c r="P39" s="41"/>
    </row>
  </sheetData>
  <sheetProtection algorithmName="SHA-512" hashValue="Ya2rt7ezJn94HUZq/5anowijlcZSMo1v2VAYILe13PApva1skRwKQhcWmHqUvYBw2YvxQBXCBUMBCvG3GDKaag==" saltValue="j7Env9wpAznzLyz77O48Kw==" spinCount="100000" sheet="1" objects="1" selectLockedCells="1"/>
  <mergeCells count="3">
    <mergeCell ref="D7:I7"/>
    <mergeCell ref="K7:P7"/>
    <mergeCell ref="A1:C1"/>
  </mergeCells>
  <pageMargins left="0.70866141732283472" right="0.70866141732283472" top="0.74803149606299213" bottom="0.74803149606299213" header="0.31496062992125984" footer="0.31496062992125984"/>
  <pageSetup paperSize="9" scale="45" fitToWidth="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76"/>
  <sheetViews>
    <sheetView view="pageBreakPreview" zoomScale="70" zoomScaleNormal="85" zoomScaleSheetLayoutView="70" workbookViewId="0">
      <pane xSplit="3" ySplit="12" topLeftCell="D42" activePane="bottomRight" state="frozen"/>
      <selection activeCell="B60" sqref="B60"/>
      <selection pane="topRight" activeCell="B60" sqref="B60"/>
      <selection pane="bottomLeft" activeCell="B60" sqref="B60"/>
      <selection pane="bottomRight" activeCell="E11" sqref="E11"/>
    </sheetView>
  </sheetViews>
  <sheetFormatPr defaultRowHeight="15" x14ac:dyDescent="0.2"/>
  <cols>
    <col min="1" max="1" width="17.44140625" style="2" customWidth="1"/>
    <col min="2" max="2" width="60" style="2" customWidth="1"/>
    <col min="3" max="3" width="7.5546875" style="13" customWidth="1"/>
    <col min="4" max="20" width="12.77734375" customWidth="1"/>
    <col min="22" max="22" width="8.88671875" customWidth="1"/>
  </cols>
  <sheetData>
    <row r="1" spans="1:20" ht="27" customHeight="1" x14ac:dyDescent="0.2">
      <c r="A1" s="178" t="str">
        <f>Title</f>
        <v xml:space="preserve">Concrete Road Framework - Design </v>
      </c>
      <c r="B1" s="178"/>
      <c r="C1" s="178"/>
    </row>
    <row r="2" spans="1:20" ht="20.25" x14ac:dyDescent="0.3">
      <c r="B2" s="1"/>
    </row>
    <row r="3" spans="1:20" ht="15.75" x14ac:dyDescent="0.25">
      <c r="A3"/>
      <c r="B3" s="17" t="s">
        <v>86</v>
      </c>
      <c r="C3"/>
    </row>
    <row r="4" spans="1:20" ht="15.75" x14ac:dyDescent="0.25">
      <c r="A4"/>
      <c r="B4" s="17" t="s">
        <v>87</v>
      </c>
      <c r="C4"/>
    </row>
    <row r="5" spans="1:20" ht="15.75" x14ac:dyDescent="0.25">
      <c r="A5"/>
      <c r="B5" s="17"/>
      <c r="C5"/>
    </row>
    <row r="6" spans="1:20" ht="15.75" x14ac:dyDescent="0.25">
      <c r="A6"/>
      <c r="B6" s="17"/>
      <c r="C6"/>
    </row>
    <row r="7" spans="1:20" ht="18" x14ac:dyDescent="0.25">
      <c r="B7" s="110" t="s">
        <v>228</v>
      </c>
    </row>
    <row r="8" spans="1:20" x14ac:dyDescent="0.2">
      <c r="B8" s="6" t="s">
        <v>0</v>
      </c>
      <c r="D8" s="75" t="s">
        <v>35</v>
      </c>
      <c r="E8" s="75" t="s">
        <v>36</v>
      </c>
      <c r="F8" s="75" t="s">
        <v>37</v>
      </c>
      <c r="G8" s="75" t="s">
        <v>38</v>
      </c>
      <c r="H8" s="75" t="s">
        <v>39</v>
      </c>
      <c r="I8" s="75" t="s">
        <v>40</v>
      </c>
      <c r="J8" s="75" t="s">
        <v>41</v>
      </c>
      <c r="K8" s="75" t="s">
        <v>42</v>
      </c>
      <c r="L8" s="75" t="s">
        <v>43</v>
      </c>
      <c r="M8" s="75" t="s">
        <v>34</v>
      </c>
      <c r="N8" s="75" t="s">
        <v>139</v>
      </c>
      <c r="O8" s="75" t="s">
        <v>140</v>
      </c>
      <c r="P8" s="75" t="s">
        <v>141</v>
      </c>
      <c r="Q8" s="75" t="s">
        <v>142</v>
      </c>
      <c r="R8" s="75" t="s">
        <v>212</v>
      </c>
      <c r="S8" s="75" t="s">
        <v>213</v>
      </c>
      <c r="T8" s="75" t="s">
        <v>214</v>
      </c>
    </row>
    <row r="9" spans="1:20" ht="45" x14ac:dyDescent="0.2">
      <c r="B9" s="6" t="s">
        <v>33</v>
      </c>
      <c r="D9" s="92" t="s">
        <v>127</v>
      </c>
      <c r="E9" s="92" t="s">
        <v>165</v>
      </c>
      <c r="F9" s="92" t="s">
        <v>137</v>
      </c>
      <c r="G9" s="92" t="s">
        <v>166</v>
      </c>
      <c r="H9" s="92" t="s">
        <v>167</v>
      </c>
      <c r="I9" s="92" t="s">
        <v>138</v>
      </c>
      <c r="J9" s="92" t="s">
        <v>128</v>
      </c>
      <c r="K9" s="92" t="s">
        <v>168</v>
      </c>
      <c r="L9" s="92" t="s">
        <v>169</v>
      </c>
      <c r="M9" s="92" t="s">
        <v>129</v>
      </c>
      <c r="N9" s="92" t="s">
        <v>130</v>
      </c>
      <c r="O9" s="92" t="s">
        <v>131</v>
      </c>
      <c r="P9" s="92" t="s">
        <v>132</v>
      </c>
      <c r="Q9" s="92" t="s">
        <v>133</v>
      </c>
      <c r="R9" s="92" t="s">
        <v>134</v>
      </c>
      <c r="S9" s="92" t="s">
        <v>135</v>
      </c>
      <c r="T9" s="92" t="s">
        <v>136</v>
      </c>
    </row>
    <row r="10" spans="1:20" x14ac:dyDescent="0.2">
      <c r="B10" s="109" t="s">
        <v>249</v>
      </c>
      <c r="D10" s="92">
        <f t="shared" ref="D10:T10" si="0">VLOOKUP(D9,Altrole,2,FALSE)</f>
        <v>0</v>
      </c>
      <c r="E10" s="92">
        <f t="shared" si="0"/>
        <v>0</v>
      </c>
      <c r="F10" s="92">
        <f t="shared" si="0"/>
        <v>0</v>
      </c>
      <c r="G10" s="92">
        <f t="shared" si="0"/>
        <v>0</v>
      </c>
      <c r="H10" s="92">
        <f t="shared" si="0"/>
        <v>0</v>
      </c>
      <c r="I10" s="92">
        <f t="shared" si="0"/>
        <v>0</v>
      </c>
      <c r="J10" s="92">
        <f t="shared" si="0"/>
        <v>0</v>
      </c>
      <c r="K10" s="92">
        <f t="shared" si="0"/>
        <v>0</v>
      </c>
      <c r="L10" s="92">
        <f t="shared" si="0"/>
        <v>0</v>
      </c>
      <c r="M10" s="92">
        <f t="shared" si="0"/>
        <v>0</v>
      </c>
      <c r="N10" s="92">
        <f t="shared" si="0"/>
        <v>0</v>
      </c>
      <c r="O10" s="92">
        <f t="shared" si="0"/>
        <v>0</v>
      </c>
      <c r="P10" s="92">
        <f t="shared" si="0"/>
        <v>0</v>
      </c>
      <c r="Q10" s="92">
        <f t="shared" si="0"/>
        <v>0</v>
      </c>
      <c r="R10" s="92">
        <f t="shared" si="0"/>
        <v>0</v>
      </c>
      <c r="S10" s="92">
        <f t="shared" si="0"/>
        <v>0</v>
      </c>
      <c r="T10" s="92">
        <f t="shared" si="0"/>
        <v>0</v>
      </c>
    </row>
    <row r="11" spans="1:20" x14ac:dyDescent="0.2">
      <c r="B11" s="109" t="s">
        <v>250</v>
      </c>
      <c r="D11" s="137" t="s">
        <v>1</v>
      </c>
      <c r="E11" s="137" t="s">
        <v>1</v>
      </c>
      <c r="F11" s="137" t="s">
        <v>1</v>
      </c>
      <c r="G11" s="137" t="s">
        <v>1</v>
      </c>
      <c r="H11" s="137" t="s">
        <v>1</v>
      </c>
      <c r="I11" s="137" t="s">
        <v>1</v>
      </c>
      <c r="J11" s="137" t="s">
        <v>1</v>
      </c>
      <c r="K11" s="137" t="s">
        <v>1</v>
      </c>
      <c r="L11" s="137" t="s">
        <v>1</v>
      </c>
      <c r="M11" s="137" t="s">
        <v>1</v>
      </c>
      <c r="N11" s="137" t="s">
        <v>1</v>
      </c>
      <c r="O11" s="137" t="s">
        <v>1</v>
      </c>
      <c r="P11" s="137" t="s">
        <v>1</v>
      </c>
      <c r="Q11" s="137" t="s">
        <v>1</v>
      </c>
      <c r="R11" s="137" t="s">
        <v>1</v>
      </c>
      <c r="S11" s="137" t="s">
        <v>1</v>
      </c>
      <c r="T11" s="137" t="s">
        <v>1</v>
      </c>
    </row>
    <row r="12" spans="1:20" x14ac:dyDescent="0.2">
      <c r="D12" s="45"/>
      <c r="E12" s="45"/>
      <c r="F12" s="45"/>
      <c r="G12" s="45"/>
      <c r="H12" s="45"/>
      <c r="I12" s="45"/>
      <c r="J12" s="45"/>
      <c r="K12" s="45"/>
      <c r="L12" s="45"/>
      <c r="M12" s="45"/>
      <c r="N12" s="45"/>
      <c r="O12" s="45"/>
      <c r="P12" s="45"/>
      <c r="Q12" s="45"/>
      <c r="R12" s="45"/>
      <c r="S12" s="45"/>
      <c r="T12" s="45"/>
    </row>
    <row r="13" spans="1:20" ht="15.75" x14ac:dyDescent="0.25">
      <c r="A13" s="21" t="s">
        <v>262</v>
      </c>
      <c r="B13" s="21" t="s">
        <v>2</v>
      </c>
      <c r="C13" s="22"/>
    </row>
    <row r="14" spans="1:20" ht="15.75" x14ac:dyDescent="0.25">
      <c r="B14" s="5" t="s">
        <v>71</v>
      </c>
      <c r="C14"/>
    </row>
    <row r="15" spans="1:20" s="17" customFormat="1" ht="15.75" x14ac:dyDescent="0.25">
      <c r="A15" s="16"/>
      <c r="B15" s="16" t="s">
        <v>78</v>
      </c>
      <c r="C15" s="3" t="s">
        <v>3</v>
      </c>
      <c r="D15" s="138"/>
      <c r="E15" s="138"/>
      <c r="F15" s="138"/>
      <c r="G15" s="138"/>
      <c r="H15" s="138"/>
      <c r="I15" s="138"/>
      <c r="J15" s="138"/>
      <c r="K15" s="138"/>
      <c r="L15" s="138"/>
      <c r="M15" s="138"/>
      <c r="N15" s="138"/>
      <c r="O15" s="138"/>
      <c r="P15" s="138"/>
      <c r="Q15" s="138"/>
      <c r="R15" s="138"/>
      <c r="S15" s="138"/>
      <c r="T15" s="138"/>
    </row>
    <row r="16" spans="1:20" ht="15.75" x14ac:dyDescent="0.25">
      <c r="A16" s="16"/>
      <c r="B16" s="5" t="s">
        <v>4</v>
      </c>
      <c r="C16" s="2"/>
      <c r="D16" s="2"/>
      <c r="E16" s="2"/>
      <c r="F16" s="2"/>
      <c r="G16" s="2"/>
      <c r="H16" s="2"/>
      <c r="I16" s="2"/>
      <c r="J16" s="2"/>
      <c r="K16" s="2"/>
      <c r="L16" s="2"/>
      <c r="M16" s="2"/>
      <c r="N16" s="2"/>
      <c r="O16" s="2"/>
      <c r="P16" s="2"/>
      <c r="Q16" s="2"/>
      <c r="R16" s="2"/>
      <c r="S16" s="2"/>
      <c r="T16" s="2"/>
    </row>
    <row r="17" spans="1:20" x14ac:dyDescent="0.2">
      <c r="A17" s="16"/>
      <c r="B17" s="43" t="s">
        <v>90</v>
      </c>
      <c r="C17" s="13" t="s">
        <v>3</v>
      </c>
      <c r="D17" s="139"/>
      <c r="E17" s="139"/>
      <c r="F17" s="139"/>
      <c r="G17" s="139"/>
      <c r="H17" s="139"/>
      <c r="I17" s="139"/>
      <c r="J17" s="139"/>
      <c r="K17" s="139"/>
      <c r="L17" s="139"/>
      <c r="M17" s="139"/>
      <c r="N17" s="139"/>
      <c r="O17" s="139"/>
      <c r="P17" s="139"/>
      <c r="Q17" s="139"/>
      <c r="R17" s="139"/>
      <c r="S17" s="139"/>
      <c r="T17" s="139"/>
    </row>
    <row r="18" spans="1:20" x14ac:dyDescent="0.2">
      <c r="A18" s="16"/>
      <c r="B18" s="43" t="s">
        <v>91</v>
      </c>
      <c r="C18" s="13" t="s">
        <v>3</v>
      </c>
      <c r="D18" s="139"/>
      <c r="E18" s="139"/>
      <c r="F18" s="139"/>
      <c r="G18" s="139"/>
      <c r="H18" s="139"/>
      <c r="I18" s="139"/>
      <c r="J18" s="139"/>
      <c r="K18" s="139"/>
      <c r="L18" s="139"/>
      <c r="M18" s="139"/>
      <c r="N18" s="139"/>
      <c r="O18" s="139"/>
      <c r="P18" s="139"/>
      <c r="Q18" s="139"/>
      <c r="R18" s="139"/>
      <c r="S18" s="139"/>
      <c r="T18" s="139"/>
    </row>
    <row r="19" spans="1:20" x14ac:dyDescent="0.2">
      <c r="A19" s="16"/>
      <c r="B19" s="2" t="s">
        <v>92</v>
      </c>
      <c r="C19" s="13" t="s">
        <v>3</v>
      </c>
      <c r="D19" s="139"/>
      <c r="E19" s="139"/>
      <c r="F19" s="139"/>
      <c r="G19" s="139"/>
      <c r="H19" s="139"/>
      <c r="I19" s="139"/>
      <c r="J19" s="139"/>
      <c r="K19" s="139"/>
      <c r="L19" s="139"/>
      <c r="M19" s="139"/>
      <c r="N19" s="139"/>
      <c r="O19" s="139"/>
      <c r="P19" s="139"/>
      <c r="Q19" s="139"/>
      <c r="R19" s="139"/>
      <c r="S19" s="139"/>
      <c r="T19" s="139"/>
    </row>
    <row r="20" spans="1:20" x14ac:dyDescent="0.2">
      <c r="A20" s="16"/>
      <c r="B20" s="2" t="s">
        <v>93</v>
      </c>
      <c r="C20" s="13" t="s">
        <v>3</v>
      </c>
      <c r="D20" s="139"/>
      <c r="E20" s="139"/>
      <c r="F20" s="139"/>
      <c r="G20" s="139"/>
      <c r="H20" s="139"/>
      <c r="I20" s="139"/>
      <c r="J20" s="139"/>
      <c r="K20" s="139"/>
      <c r="L20" s="139"/>
      <c r="M20" s="139"/>
      <c r="N20" s="139"/>
      <c r="O20" s="139"/>
      <c r="P20" s="139"/>
      <c r="Q20" s="139"/>
      <c r="R20" s="139"/>
      <c r="S20" s="139"/>
      <c r="T20" s="139"/>
    </row>
    <row r="21" spans="1:20" x14ac:dyDescent="0.2">
      <c r="A21" s="16"/>
      <c r="B21" s="2" t="s">
        <v>46</v>
      </c>
      <c r="C21" s="13" t="s">
        <v>3</v>
      </c>
      <c r="D21" s="139"/>
      <c r="E21" s="139"/>
      <c r="F21" s="139"/>
      <c r="G21" s="139"/>
      <c r="H21" s="139"/>
      <c r="I21" s="139"/>
      <c r="J21" s="139"/>
      <c r="K21" s="139"/>
      <c r="L21" s="139"/>
      <c r="M21" s="139"/>
      <c r="N21" s="139"/>
      <c r="O21" s="139"/>
      <c r="P21" s="139"/>
      <c r="Q21" s="139"/>
      <c r="R21" s="139"/>
      <c r="S21" s="139"/>
      <c r="T21" s="139"/>
    </row>
    <row r="22" spans="1:20" x14ac:dyDescent="0.2">
      <c r="A22" s="16"/>
      <c r="B22" s="2" t="s">
        <v>47</v>
      </c>
      <c r="C22" s="13" t="s">
        <v>3</v>
      </c>
      <c r="D22" s="139"/>
      <c r="E22" s="139"/>
      <c r="F22" s="139"/>
      <c r="G22" s="139"/>
      <c r="H22" s="139"/>
      <c r="I22" s="139"/>
      <c r="J22" s="139"/>
      <c r="K22" s="139"/>
      <c r="L22" s="139"/>
      <c r="M22" s="139"/>
      <c r="N22" s="139"/>
      <c r="O22" s="139"/>
      <c r="P22" s="139"/>
      <c r="Q22" s="139"/>
      <c r="R22" s="139"/>
      <c r="S22" s="139"/>
      <c r="T22" s="139"/>
    </row>
    <row r="23" spans="1:20" x14ac:dyDescent="0.2">
      <c r="A23" s="16"/>
      <c r="B23" s="2" t="s">
        <v>48</v>
      </c>
      <c r="C23" s="13" t="s">
        <v>3</v>
      </c>
      <c r="D23" s="139"/>
      <c r="E23" s="139"/>
      <c r="F23" s="139"/>
      <c r="G23" s="139"/>
      <c r="H23" s="139"/>
      <c r="I23" s="139"/>
      <c r="J23" s="139"/>
      <c r="K23" s="139"/>
      <c r="L23" s="139"/>
      <c r="M23" s="139"/>
      <c r="N23" s="139"/>
      <c r="O23" s="139"/>
      <c r="P23" s="139"/>
      <c r="Q23" s="139"/>
      <c r="R23" s="139"/>
      <c r="S23" s="139"/>
      <c r="T23" s="139"/>
    </row>
    <row r="24" spans="1:20" x14ac:dyDescent="0.2">
      <c r="A24" s="16"/>
      <c r="B24" s="2" t="s">
        <v>49</v>
      </c>
      <c r="C24" s="13" t="s">
        <v>3</v>
      </c>
      <c r="D24" s="139"/>
      <c r="E24" s="139"/>
      <c r="F24" s="139"/>
      <c r="G24" s="139"/>
      <c r="H24" s="139"/>
      <c r="I24" s="139"/>
      <c r="J24" s="139"/>
      <c r="K24" s="139"/>
      <c r="L24" s="139"/>
      <c r="M24" s="139"/>
      <c r="N24" s="139"/>
      <c r="O24" s="139"/>
      <c r="P24" s="139"/>
      <c r="Q24" s="139"/>
      <c r="R24" s="139"/>
      <c r="S24" s="139"/>
      <c r="T24" s="139"/>
    </row>
    <row r="25" spans="1:20" x14ac:dyDescent="0.2">
      <c r="A25" s="16"/>
      <c r="B25" s="2" t="s">
        <v>50</v>
      </c>
      <c r="C25" s="13" t="s">
        <v>3</v>
      </c>
      <c r="D25" s="139"/>
      <c r="E25" s="139"/>
      <c r="F25" s="139"/>
      <c r="G25" s="139"/>
      <c r="H25" s="139"/>
      <c r="I25" s="139"/>
      <c r="J25" s="139"/>
      <c r="K25" s="139"/>
      <c r="L25" s="139"/>
      <c r="M25" s="139"/>
      <c r="N25" s="139"/>
      <c r="O25" s="139"/>
      <c r="P25" s="139"/>
      <c r="Q25" s="139"/>
      <c r="R25" s="139"/>
      <c r="S25" s="139"/>
      <c r="T25" s="139"/>
    </row>
    <row r="26" spans="1:20" x14ac:dyDescent="0.2">
      <c r="A26" s="16"/>
      <c r="B26" s="2" t="s">
        <v>51</v>
      </c>
      <c r="C26" s="13" t="s">
        <v>3</v>
      </c>
      <c r="D26" s="139"/>
      <c r="E26" s="139"/>
      <c r="F26" s="139"/>
      <c r="G26" s="139"/>
      <c r="H26" s="139"/>
      <c r="I26" s="139"/>
      <c r="J26" s="139"/>
      <c r="K26" s="139"/>
      <c r="L26" s="139"/>
      <c r="M26" s="139"/>
      <c r="N26" s="139"/>
      <c r="O26" s="139"/>
      <c r="P26" s="139"/>
      <c r="Q26" s="139"/>
      <c r="R26" s="139"/>
      <c r="S26" s="139"/>
      <c r="T26" s="139"/>
    </row>
    <row r="27" spans="1:20" s="17" customFormat="1" ht="15.75" x14ac:dyDescent="0.25">
      <c r="A27" s="5"/>
      <c r="B27" s="11" t="s">
        <v>4</v>
      </c>
      <c r="C27" s="3" t="s">
        <v>3</v>
      </c>
      <c r="D27" s="23">
        <f>IF(D11="Direct",SUM(D17:D26),0)</f>
        <v>0</v>
      </c>
      <c r="E27" s="23">
        <f t="shared" ref="E27:L27" si="1">IF(E11="Direct",SUM(E17:E26),0)</f>
        <v>0</v>
      </c>
      <c r="F27" s="23">
        <f t="shared" si="1"/>
        <v>0</v>
      </c>
      <c r="G27" s="23">
        <f t="shared" si="1"/>
        <v>0</v>
      </c>
      <c r="H27" s="23">
        <f t="shared" si="1"/>
        <v>0</v>
      </c>
      <c r="I27" s="23">
        <f t="shared" si="1"/>
        <v>0</v>
      </c>
      <c r="J27" s="23">
        <f t="shared" si="1"/>
        <v>0</v>
      </c>
      <c r="K27" s="23">
        <f t="shared" si="1"/>
        <v>0</v>
      </c>
      <c r="L27" s="23">
        <f t="shared" si="1"/>
        <v>0</v>
      </c>
      <c r="M27" s="23">
        <f t="shared" ref="M27:T27" si="2">IF(M11="Direct",SUM(M17:M26),0)</f>
        <v>0</v>
      </c>
      <c r="N27" s="23">
        <f t="shared" si="2"/>
        <v>0</v>
      </c>
      <c r="O27" s="23">
        <f t="shared" si="2"/>
        <v>0</v>
      </c>
      <c r="P27" s="23">
        <f t="shared" si="2"/>
        <v>0</v>
      </c>
      <c r="Q27" s="23">
        <f t="shared" ref="Q27:S27" si="3">IF(Q11="Direct",SUM(Q17:Q26),0)</f>
        <v>0</v>
      </c>
      <c r="R27" s="23">
        <f t="shared" si="3"/>
        <v>0</v>
      </c>
      <c r="S27" s="23">
        <f t="shared" si="3"/>
        <v>0</v>
      </c>
      <c r="T27" s="23">
        <f t="shared" si="2"/>
        <v>0</v>
      </c>
    </row>
    <row r="28" spans="1:20" x14ac:dyDescent="0.2">
      <c r="C28" s="2"/>
      <c r="D28" s="2"/>
      <c r="E28" s="2"/>
      <c r="F28" s="2"/>
      <c r="G28" s="2"/>
      <c r="H28" s="2"/>
      <c r="I28" s="2"/>
      <c r="J28" s="2"/>
      <c r="K28" s="2"/>
      <c r="L28" s="2"/>
      <c r="M28" s="2"/>
      <c r="N28" s="2"/>
      <c r="O28" s="2"/>
      <c r="P28" s="2"/>
      <c r="Q28" s="2"/>
      <c r="R28" s="2"/>
      <c r="S28" s="2"/>
      <c r="T28" s="2"/>
    </row>
    <row r="29" spans="1:20" x14ac:dyDescent="0.2">
      <c r="B29" s="2" t="s">
        <v>297</v>
      </c>
      <c r="C29" s="13" t="s">
        <v>3</v>
      </c>
      <c r="D29" s="7">
        <f>D15+D27</f>
        <v>0</v>
      </c>
      <c r="E29" s="7">
        <f t="shared" ref="E29:L29" si="4">E15+E27</f>
        <v>0</v>
      </c>
      <c r="F29" s="7">
        <f t="shared" si="4"/>
        <v>0</v>
      </c>
      <c r="G29" s="7">
        <f t="shared" si="4"/>
        <v>0</v>
      </c>
      <c r="H29" s="7">
        <f t="shared" si="4"/>
        <v>0</v>
      </c>
      <c r="I29" s="7">
        <f t="shared" si="4"/>
        <v>0</v>
      </c>
      <c r="J29" s="7">
        <f t="shared" si="4"/>
        <v>0</v>
      </c>
      <c r="K29" s="7">
        <f t="shared" si="4"/>
        <v>0</v>
      </c>
      <c r="L29" s="7">
        <f t="shared" si="4"/>
        <v>0</v>
      </c>
      <c r="M29" s="7">
        <f t="shared" ref="M29:T29" si="5">M15+M27</f>
        <v>0</v>
      </c>
      <c r="N29" s="7">
        <f t="shared" si="5"/>
        <v>0</v>
      </c>
      <c r="O29" s="7">
        <f t="shared" si="5"/>
        <v>0</v>
      </c>
      <c r="P29" s="7">
        <f t="shared" si="5"/>
        <v>0</v>
      </c>
      <c r="Q29" s="7">
        <f t="shared" ref="Q29:S29" si="6">Q15+Q27</f>
        <v>0</v>
      </c>
      <c r="R29" s="7">
        <f t="shared" si="6"/>
        <v>0</v>
      </c>
      <c r="S29" s="7">
        <f t="shared" si="6"/>
        <v>0</v>
      </c>
      <c r="T29" s="7">
        <f t="shared" si="5"/>
        <v>0</v>
      </c>
    </row>
    <row r="30" spans="1:20" x14ac:dyDescent="0.2">
      <c r="B30" s="2" t="s">
        <v>298</v>
      </c>
      <c r="C30" s="13" t="s">
        <v>89</v>
      </c>
      <c r="D30" s="42">
        <v>365</v>
      </c>
      <c r="E30" s="42">
        <v>365</v>
      </c>
      <c r="F30" s="42">
        <v>365</v>
      </c>
      <c r="G30" s="42">
        <v>365</v>
      </c>
      <c r="H30" s="42">
        <v>365</v>
      </c>
      <c r="I30" s="42">
        <v>365</v>
      </c>
      <c r="J30" s="42">
        <v>365</v>
      </c>
      <c r="K30" s="42">
        <v>365</v>
      </c>
      <c r="L30" s="42">
        <v>365</v>
      </c>
      <c r="M30" s="42">
        <v>365</v>
      </c>
      <c r="N30" s="42">
        <v>365</v>
      </c>
      <c r="O30" s="42">
        <v>365</v>
      </c>
      <c r="P30" s="42">
        <v>365</v>
      </c>
      <c r="Q30" s="42">
        <v>365</v>
      </c>
      <c r="R30" s="42">
        <v>365</v>
      </c>
      <c r="S30" s="42">
        <v>365</v>
      </c>
      <c r="T30" s="42">
        <v>365</v>
      </c>
    </row>
    <row r="31" spans="1:20" x14ac:dyDescent="0.2">
      <c r="B31" s="2" t="s">
        <v>299</v>
      </c>
      <c r="C31" s="13" t="s">
        <v>89</v>
      </c>
      <c r="D31" s="42">
        <v>104</v>
      </c>
      <c r="E31" s="42">
        <v>104</v>
      </c>
      <c r="F31" s="42">
        <v>104</v>
      </c>
      <c r="G31" s="42">
        <v>104</v>
      </c>
      <c r="H31" s="42">
        <v>104</v>
      </c>
      <c r="I31" s="42">
        <v>104</v>
      </c>
      <c r="J31" s="42">
        <v>104</v>
      </c>
      <c r="K31" s="42">
        <v>104</v>
      </c>
      <c r="L31" s="42">
        <v>104</v>
      </c>
      <c r="M31" s="42">
        <v>104</v>
      </c>
      <c r="N31" s="42">
        <v>104</v>
      </c>
      <c r="O31" s="42">
        <v>104</v>
      </c>
      <c r="P31" s="42">
        <v>104</v>
      </c>
      <c r="Q31" s="42">
        <v>104</v>
      </c>
      <c r="R31" s="42">
        <v>104</v>
      </c>
      <c r="S31" s="42">
        <v>104</v>
      </c>
      <c r="T31" s="42">
        <v>104</v>
      </c>
    </row>
    <row r="32" spans="1:20" x14ac:dyDescent="0.2">
      <c r="B32" s="2" t="s">
        <v>300</v>
      </c>
      <c r="C32" s="13" t="s">
        <v>89</v>
      </c>
      <c r="D32" s="42">
        <v>8</v>
      </c>
      <c r="E32" s="42">
        <v>8</v>
      </c>
      <c r="F32" s="42">
        <v>8</v>
      </c>
      <c r="G32" s="42">
        <v>8</v>
      </c>
      <c r="H32" s="42">
        <v>8</v>
      </c>
      <c r="I32" s="42">
        <v>8</v>
      </c>
      <c r="J32" s="42">
        <v>8</v>
      </c>
      <c r="K32" s="42">
        <v>8</v>
      </c>
      <c r="L32" s="42">
        <v>8</v>
      </c>
      <c r="M32" s="42">
        <v>8</v>
      </c>
      <c r="N32" s="42">
        <v>8</v>
      </c>
      <c r="O32" s="42">
        <v>8</v>
      </c>
      <c r="P32" s="42">
        <v>8</v>
      </c>
      <c r="Q32" s="42">
        <v>8</v>
      </c>
      <c r="R32" s="42">
        <v>8</v>
      </c>
      <c r="S32" s="42">
        <v>8</v>
      </c>
      <c r="T32" s="42">
        <v>8</v>
      </c>
    </row>
    <row r="33" spans="1:22" x14ac:dyDescent="0.2">
      <c r="B33" s="2" t="s">
        <v>301</v>
      </c>
      <c r="C33" s="13" t="s">
        <v>89</v>
      </c>
      <c r="D33" s="139"/>
      <c r="E33" s="139"/>
      <c r="F33" s="139"/>
      <c r="G33" s="139"/>
      <c r="H33" s="139"/>
      <c r="I33" s="139"/>
      <c r="J33" s="139"/>
      <c r="K33" s="139"/>
      <c r="L33" s="139"/>
      <c r="M33" s="139"/>
      <c r="N33" s="139"/>
      <c r="O33" s="139"/>
      <c r="P33" s="139"/>
      <c r="Q33" s="139"/>
      <c r="R33" s="139"/>
      <c r="S33" s="139"/>
      <c r="T33" s="139"/>
    </row>
    <row r="34" spans="1:22" x14ac:dyDescent="0.2">
      <c r="B34" s="2" t="s">
        <v>302</v>
      </c>
      <c r="C34" s="13" t="s">
        <v>89</v>
      </c>
      <c r="D34" s="139"/>
      <c r="E34" s="139"/>
      <c r="F34" s="139"/>
      <c r="G34" s="139"/>
      <c r="H34" s="139"/>
      <c r="I34" s="139"/>
      <c r="J34" s="139"/>
      <c r="K34" s="139"/>
      <c r="L34" s="139"/>
      <c r="M34" s="139"/>
      <c r="N34" s="139"/>
      <c r="O34" s="139"/>
      <c r="P34" s="139"/>
      <c r="Q34" s="139"/>
      <c r="R34" s="139"/>
      <c r="S34" s="139"/>
      <c r="T34" s="139"/>
    </row>
    <row r="35" spans="1:22" x14ac:dyDescent="0.2">
      <c r="B35" s="2" t="s">
        <v>94</v>
      </c>
      <c r="C35" s="13" t="s">
        <v>5</v>
      </c>
      <c r="D35" s="139"/>
      <c r="E35" s="139"/>
      <c r="F35" s="139"/>
      <c r="G35" s="139"/>
      <c r="H35" s="139"/>
      <c r="I35" s="139"/>
      <c r="J35" s="139"/>
      <c r="K35" s="139"/>
      <c r="L35" s="139"/>
      <c r="M35" s="139"/>
      <c r="N35" s="139"/>
      <c r="O35" s="139"/>
      <c r="P35" s="139"/>
      <c r="Q35" s="139"/>
      <c r="R35" s="139"/>
      <c r="S35" s="139"/>
      <c r="T35" s="139"/>
    </row>
    <row r="36" spans="1:22" x14ac:dyDescent="0.2">
      <c r="B36" s="2" t="s">
        <v>303</v>
      </c>
      <c r="C36" s="13" t="s">
        <v>5</v>
      </c>
      <c r="D36" s="42">
        <f>(D30-D31-D32-D33-D34)*D35</f>
        <v>0</v>
      </c>
      <c r="E36" s="42">
        <f>(E30-E31-E32-E33-E34)*E35</f>
        <v>0</v>
      </c>
      <c r="F36" s="42">
        <f t="shared" ref="F36:L36" si="7">(F30-F31-F32-F33-F34)*F35</f>
        <v>0</v>
      </c>
      <c r="G36" s="42">
        <f t="shared" si="7"/>
        <v>0</v>
      </c>
      <c r="H36" s="42">
        <f t="shared" si="7"/>
        <v>0</v>
      </c>
      <c r="I36" s="42">
        <f t="shared" si="7"/>
        <v>0</v>
      </c>
      <c r="J36" s="42">
        <f t="shared" si="7"/>
        <v>0</v>
      </c>
      <c r="K36" s="42">
        <f t="shared" si="7"/>
        <v>0</v>
      </c>
      <c r="L36" s="42">
        <f t="shared" si="7"/>
        <v>0</v>
      </c>
      <c r="M36" s="42">
        <f t="shared" ref="M36:T36" si="8">(M30-M31-M32-M33-M34)*M35</f>
        <v>0</v>
      </c>
      <c r="N36" s="42">
        <f t="shared" si="8"/>
        <v>0</v>
      </c>
      <c r="O36" s="42">
        <f t="shared" si="8"/>
        <v>0</v>
      </c>
      <c r="P36" s="42">
        <f t="shared" si="8"/>
        <v>0</v>
      </c>
      <c r="Q36" s="42">
        <f t="shared" ref="Q36:S36" si="9">(Q30-Q31-Q32-Q33-Q34)*Q35</f>
        <v>0</v>
      </c>
      <c r="R36" s="42">
        <f t="shared" si="9"/>
        <v>0</v>
      </c>
      <c r="S36" s="42">
        <f t="shared" si="9"/>
        <v>0</v>
      </c>
      <c r="T36" s="42">
        <f t="shared" si="8"/>
        <v>0</v>
      </c>
    </row>
    <row r="37" spans="1:22" ht="15.75" x14ac:dyDescent="0.25">
      <c r="B37" s="11" t="s">
        <v>6</v>
      </c>
      <c r="C37" s="3" t="s">
        <v>7</v>
      </c>
      <c r="D37" s="8">
        <f t="shared" ref="D37:L37" si="10">IFERROR(IF(D11="Direct",D29/D36,D29),0)</f>
        <v>0</v>
      </c>
      <c r="E37" s="8">
        <f>IFERROR(IF(E11="Direct",E29/E36,E29),0)</f>
        <v>0</v>
      </c>
      <c r="F37" s="8">
        <f t="shared" si="10"/>
        <v>0</v>
      </c>
      <c r="G37" s="8">
        <f t="shared" si="10"/>
        <v>0</v>
      </c>
      <c r="H37" s="8">
        <f t="shared" si="10"/>
        <v>0</v>
      </c>
      <c r="I37" s="8">
        <f t="shared" si="10"/>
        <v>0</v>
      </c>
      <c r="J37" s="8">
        <f t="shared" si="10"/>
        <v>0</v>
      </c>
      <c r="K37" s="8">
        <f t="shared" si="10"/>
        <v>0</v>
      </c>
      <c r="L37" s="8">
        <f t="shared" si="10"/>
        <v>0</v>
      </c>
      <c r="M37" s="8">
        <f t="shared" ref="M37:T37" si="11">IFERROR(IF(M11="Direct",M29/M36,M29),0)</f>
        <v>0</v>
      </c>
      <c r="N37" s="8">
        <f t="shared" si="11"/>
        <v>0</v>
      </c>
      <c r="O37" s="8">
        <f t="shared" si="11"/>
        <v>0</v>
      </c>
      <c r="P37" s="8">
        <f t="shared" si="11"/>
        <v>0</v>
      </c>
      <c r="Q37" s="8">
        <f t="shared" ref="Q37:S37" si="12">IFERROR(IF(Q11="Direct",Q29/Q36,Q29),0)</f>
        <v>0</v>
      </c>
      <c r="R37" s="8">
        <f t="shared" si="12"/>
        <v>0</v>
      </c>
      <c r="S37" s="8">
        <f t="shared" si="12"/>
        <v>0</v>
      </c>
      <c r="T37" s="8">
        <f t="shared" si="11"/>
        <v>0</v>
      </c>
    </row>
    <row r="38" spans="1:22" ht="15.75" x14ac:dyDescent="0.25">
      <c r="B38" s="5"/>
      <c r="C38" s="3"/>
      <c r="D38" s="9"/>
      <c r="E38" s="10"/>
      <c r="F38" s="10"/>
      <c r="G38" s="10"/>
      <c r="H38" s="10"/>
      <c r="I38" s="10"/>
      <c r="J38" s="10"/>
      <c r="K38" s="10"/>
      <c r="L38" s="10"/>
      <c r="M38" s="10"/>
      <c r="N38" s="10"/>
      <c r="O38" s="10"/>
      <c r="P38" s="10"/>
      <c r="Q38" s="10"/>
      <c r="R38" s="10"/>
      <c r="S38" s="10"/>
      <c r="T38" s="10"/>
    </row>
    <row r="39" spans="1:22" ht="15.75" x14ac:dyDescent="0.25">
      <c r="B39" s="111" t="s">
        <v>253</v>
      </c>
      <c r="C39" s="3"/>
      <c r="D39" s="9"/>
      <c r="E39" s="10"/>
      <c r="F39" s="10"/>
      <c r="G39" s="10"/>
      <c r="H39" s="10"/>
      <c r="I39" s="10"/>
      <c r="J39" s="10"/>
      <c r="K39" s="10"/>
      <c r="L39" s="10"/>
      <c r="M39" s="10"/>
      <c r="N39" s="10"/>
      <c r="O39" s="10"/>
      <c r="P39" s="10"/>
      <c r="Q39" s="10"/>
      <c r="R39" s="10"/>
      <c r="S39" s="10"/>
      <c r="T39" s="10"/>
    </row>
    <row r="41" spans="1:22" ht="18" x14ac:dyDescent="0.25">
      <c r="B41" s="110" t="s">
        <v>225</v>
      </c>
      <c r="C41" s="3"/>
    </row>
    <row r="42" spans="1:22" x14ac:dyDescent="0.2">
      <c r="B42" s="6" t="s">
        <v>72</v>
      </c>
      <c r="D42" s="75" t="s">
        <v>52</v>
      </c>
      <c r="E42" s="75" t="s">
        <v>53</v>
      </c>
      <c r="F42" s="75" t="s">
        <v>53</v>
      </c>
      <c r="G42" s="75" t="s">
        <v>53</v>
      </c>
      <c r="H42" s="75" t="s">
        <v>52</v>
      </c>
      <c r="I42" s="75" t="s">
        <v>53</v>
      </c>
      <c r="J42" s="75" t="s">
        <v>52</v>
      </c>
      <c r="K42" s="75" t="s">
        <v>52</v>
      </c>
      <c r="L42" s="75" t="s">
        <v>52</v>
      </c>
      <c r="M42" s="75" t="s">
        <v>52</v>
      </c>
      <c r="N42" s="75" t="s">
        <v>52</v>
      </c>
      <c r="O42" s="75" t="s">
        <v>52</v>
      </c>
      <c r="P42" s="75" t="s">
        <v>52</v>
      </c>
      <c r="Q42" s="75" t="s">
        <v>52</v>
      </c>
      <c r="R42" s="75" t="s">
        <v>52</v>
      </c>
      <c r="S42" s="75" t="s">
        <v>52</v>
      </c>
      <c r="T42" s="75" t="s">
        <v>52</v>
      </c>
    </row>
    <row r="44" spans="1:22" s="3" customFormat="1" ht="15.75" customHeight="1" x14ac:dyDescent="0.25">
      <c r="A44" s="83"/>
      <c r="B44" s="111" t="s">
        <v>264</v>
      </c>
      <c r="D44"/>
      <c r="E44"/>
      <c r="F44"/>
      <c r="G44"/>
      <c r="H44"/>
      <c r="I44"/>
      <c r="J44"/>
      <c r="K44"/>
      <c r="L44"/>
      <c r="M44"/>
      <c r="N44"/>
      <c r="O44"/>
      <c r="P44"/>
      <c r="Q44"/>
      <c r="R44"/>
      <c r="S44"/>
      <c r="T44"/>
      <c r="U44"/>
    </row>
    <row r="45" spans="1:22" s="3" customFormat="1" ht="15.75" x14ac:dyDescent="0.25">
      <c r="A45" s="83"/>
      <c r="B45" s="2" t="s">
        <v>44</v>
      </c>
      <c r="C45" s="13" t="s">
        <v>7</v>
      </c>
      <c r="D45" s="42">
        <f>D37</f>
        <v>0</v>
      </c>
      <c r="E45" s="42">
        <f t="shared" ref="E45:T45" si="13">E37</f>
        <v>0</v>
      </c>
      <c r="F45" s="42">
        <f>F37</f>
        <v>0</v>
      </c>
      <c r="G45" s="42">
        <f>G37</f>
        <v>0</v>
      </c>
      <c r="H45" s="42">
        <f t="shared" si="13"/>
        <v>0</v>
      </c>
      <c r="I45" s="42">
        <f t="shared" si="13"/>
        <v>0</v>
      </c>
      <c r="J45" s="42">
        <f t="shared" si="13"/>
        <v>0</v>
      </c>
      <c r="K45" s="42">
        <f t="shared" si="13"/>
        <v>0</v>
      </c>
      <c r="L45" s="42">
        <f t="shared" si="13"/>
        <v>0</v>
      </c>
      <c r="M45" s="42">
        <f t="shared" si="13"/>
        <v>0</v>
      </c>
      <c r="N45" s="42">
        <f t="shared" si="13"/>
        <v>0</v>
      </c>
      <c r="O45" s="42">
        <f t="shared" si="13"/>
        <v>0</v>
      </c>
      <c r="P45" s="42">
        <f t="shared" si="13"/>
        <v>0</v>
      </c>
      <c r="Q45" s="42">
        <f t="shared" si="13"/>
        <v>0</v>
      </c>
      <c r="R45" s="42">
        <f t="shared" si="13"/>
        <v>0</v>
      </c>
      <c r="S45" s="42">
        <f t="shared" si="13"/>
        <v>0</v>
      </c>
      <c r="T45" s="42">
        <f t="shared" si="13"/>
        <v>0</v>
      </c>
      <c r="U45"/>
    </row>
    <row r="46" spans="1:22" s="3" customFormat="1" ht="15.75" x14ac:dyDescent="0.25">
      <c r="A46" s="83"/>
      <c r="B46" s="108" t="s">
        <v>251</v>
      </c>
      <c r="C46" s="13" t="s">
        <v>7</v>
      </c>
      <c r="D46" s="42">
        <f>IF(Doc_Stage="Tender",IF(OR(D$11="Direct",D$11="Indirect - Agency"),D$37*MAX('4.UK Offices OH'!$D$24:$M$24),0),IF(OR(D$11="Direct",D$11="Indirect - Agency"),D$37*INDEX('4.UK Offices OH'!$D$24:$M$24,MATCH(D$42,Local,0)),0))</f>
        <v>0</v>
      </c>
      <c r="E46" s="42">
        <f>IF(Doc_Stage="Tender",IF(OR(E$11="Direct",E$11="Indirect - Agency"),E$37*MAX('4.UK Offices OH'!$D$24:$M$24),0),IF(OR(E$11="Direct",E$11="Indirect - Agency"),E$37*INDEX('4.UK Offices OH'!$D$24:$M$24,MATCH(E$42,Local,0)),0))</f>
        <v>0</v>
      </c>
      <c r="F46" s="42">
        <f>IF(Doc_Stage="Tender",IF(OR(F$11="Direct",F$11="Indirect - Agency"),F$37*MAX('4.UK Offices OH'!$D$24:$M$24),0),IF(OR(F$11="Direct",F$11="Indirect - Agency"),F$37*INDEX('4.UK Offices OH'!$D$24:$M$24,MATCH(F$42,Local,0)),0))</f>
        <v>0</v>
      </c>
      <c r="G46" s="42">
        <f>IF(Doc_Stage="Tender",IF(OR(G$11="Direct",G$11="Indirect - Agency"),G$37*MAX('4.UK Offices OH'!$D$24:$M$24),0),IF(OR(G$11="Direct",G$11="Indirect - Agency"),G$37*INDEX('4.UK Offices OH'!$D$24:$M$24,MATCH(G$42,Local,0)),0))</f>
        <v>0</v>
      </c>
      <c r="H46" s="42">
        <f>IF(Doc_Stage="Tender",IF(OR(H$11="Direct",H$11="Indirect - Agency"),H$37*MAX('4.UK Offices OH'!$D$24:$M$24),0),IF(OR(H$11="Direct",H$11="Indirect - Agency"),H$37*INDEX('4.UK Offices OH'!$D$24:$M$24,MATCH(H$42,Local,0)),0))</f>
        <v>0</v>
      </c>
      <c r="I46" s="42">
        <f>IF(Doc_Stage="Tender",IF(OR(I$11="Direct",I$11="Indirect - Agency"),I$37*MAX('4.UK Offices OH'!$D$24:$M$24),0),IF(OR(I$11="Direct",I$11="Indirect - Agency"),I$37*INDEX('4.UK Offices OH'!$D$24:$M$24,MATCH(I$42,Local,0)),0))</f>
        <v>0</v>
      </c>
      <c r="J46" s="42">
        <f>IF(Doc_Stage="Tender",IF(OR(J$11="Direct",J$11="Indirect - Agency"),J$37*MAX('4.UK Offices OH'!$D$24:$M$24),0),IF(OR(J$11="Direct",J$11="Indirect - Agency"),J$37*INDEX('4.UK Offices OH'!$D$24:$M$24,MATCH(J$42,Local,0)),0))</f>
        <v>0</v>
      </c>
      <c r="K46" s="42">
        <f>IF(Doc_Stage="Tender",IF(OR(K$11="Direct",K$11="Indirect - Agency"),K$37*MAX('4.UK Offices OH'!$D$24:$M$24),0),IF(OR(K$11="Direct",K$11="Indirect - Agency"),K$37*INDEX('4.UK Offices OH'!$D$24:$M$24,MATCH(K$42,Local,0)),0))</f>
        <v>0</v>
      </c>
      <c r="L46" s="42">
        <f>IF(Doc_Stage="Tender",IF(OR(L$11="Direct",L$11="Indirect - Agency"),L$37*MAX('4.UK Offices OH'!$D$24:$M$24),0),IF(OR(L$11="Direct",L$11="Indirect - Agency"),L$37*INDEX('4.UK Offices OH'!$D$24:$M$24,MATCH(L$42,Local,0)),0))</f>
        <v>0</v>
      </c>
      <c r="M46" s="42">
        <f>IF(Doc_Stage="Tender",IF(OR(M$11="Direct",M$11="Indirect - Agency"),M$37*MAX('4.UK Offices OH'!$D$24:$M$24),0),IF(OR(M$11="Direct",M$11="Indirect - Agency"),M$37*INDEX('4.UK Offices OH'!$D$24:$M$24,MATCH(M$42,Local,0)),0))</f>
        <v>0</v>
      </c>
      <c r="N46" s="42">
        <f>IF(Doc_Stage="Tender",IF(OR(N$11="Direct",N$11="Indirect - Agency"),N$37*MAX('4.UK Offices OH'!$D$24:$M$24),0),IF(OR(N$11="Direct",N$11="Indirect - Agency"),N$37*INDEX('4.UK Offices OH'!$D$24:$M$24,MATCH(N$42,Local,0)),0))</f>
        <v>0</v>
      </c>
      <c r="O46" s="42">
        <f>IF(Doc_Stage="Tender",IF(OR(O$11="Direct",O$11="Indirect - Agency"),O$37*MAX('4.UK Offices OH'!$D$24:$M$24),0),IF(OR(O$11="Direct",O$11="Indirect - Agency"),O$37*INDEX('4.UK Offices OH'!$D$24:$M$24,MATCH(O$42,Local,0)),0))</f>
        <v>0</v>
      </c>
      <c r="P46" s="42">
        <f>IF(Doc_Stage="Tender",IF(OR(P$11="Direct",P$11="Indirect - Agency"),P$37*MAX('4.UK Offices OH'!$D$24:$M$24),0),IF(OR(P$11="Direct",P$11="Indirect - Agency"),P$37*INDEX('4.UK Offices OH'!$D$24:$M$24,MATCH(P$42,Local,0)),0))</f>
        <v>0</v>
      </c>
      <c r="Q46" s="42">
        <f>IF(Doc_Stage="Tender",IF(OR(Q$11="Direct",Q$11="Indirect - Agency"),Q$37*MAX('4.UK Offices OH'!$D$24:$M$24),0),IF(OR(Q$11="Direct",Q$11="Indirect - Agency"),Q$37*INDEX('4.UK Offices OH'!$D$24:$M$24,MATCH(Q$42,Local,0)),0))</f>
        <v>0</v>
      </c>
      <c r="R46" s="42">
        <f>IF(Doc_Stage="Tender",IF(OR(R$11="Direct",R$11="Indirect - Agency"),R$37*MAX('4.UK Offices OH'!$D$24:$M$24),0),IF(OR(R$11="Direct",R$11="Indirect - Agency"),R$37*INDEX('4.UK Offices OH'!$D$24:$M$24,MATCH(R$42,Local,0)),0))</f>
        <v>0</v>
      </c>
      <c r="S46" s="42">
        <f>IF(Doc_Stage="Tender",IF(OR(S$11="Direct",S$11="Indirect - Agency"),S$37*MAX('4.UK Offices OH'!$D$24:$M$24),0),IF(OR(S$11="Direct",S$11="Indirect - Agency"),S$37*INDEX('4.UK Offices OH'!$D$24:$M$24,MATCH(S$42,Local,0)),0))</f>
        <v>0</v>
      </c>
      <c r="T46" s="42">
        <f>IF(Doc_Stage="Tender",IF(OR(T$11="Direct",T$11="Indirect - Agency"),T$37*MAX('4.UK Offices OH'!$D$24:$M$24),0),IF(OR(T$11="Direct",T$11="Indirect - Agency"),T$37*INDEX('4.UK Offices OH'!$D$24:$M$24,MATCH(T$42,Local,0)),0))</f>
        <v>0</v>
      </c>
      <c r="U46"/>
      <c r="V46" s="5"/>
    </row>
    <row r="47" spans="1:22" s="3" customFormat="1" ht="15.75" x14ac:dyDescent="0.25">
      <c r="A47" s="83"/>
      <c r="B47" s="108" t="s">
        <v>8</v>
      </c>
      <c r="C47" s="13" t="s">
        <v>7</v>
      </c>
      <c r="D47" s="42">
        <f>IF(D$11="Direct",D$37*'4.UK Offices OH'!$D$65,IF(D$11="Indirect - Agency",D$37*'4.UK Offices OH'!$E$65,D$37*'4.UK Offices OH'!$F$65))</f>
        <v>0</v>
      </c>
      <c r="E47" s="42">
        <f>IF(E$11="Direct",E$37*'4.UK Offices OH'!$D$65,IF(E$11="Indirect - Agency",E$37*'4.UK Offices OH'!$E$65,E$37*'4.UK Offices OH'!$F$65))</f>
        <v>0</v>
      </c>
      <c r="F47" s="42">
        <f>IF(F$11="Direct",F$37*'4.UK Offices OH'!$D$65,IF(F$11="Indirect - Agency",F$37*'4.UK Offices OH'!$E$65,F$37*'4.UK Offices OH'!$F$65))</f>
        <v>0</v>
      </c>
      <c r="G47" s="42">
        <f>IF(G$11="Direct",G$37*'4.UK Offices OH'!$D$65,IF(G$11="Indirect - Agency",G$37*'4.UK Offices OH'!$E$65,G$37*'4.UK Offices OH'!$F$65))</f>
        <v>0</v>
      </c>
      <c r="H47" s="42">
        <f>IF(H$11="Direct",H$37*'4.UK Offices OH'!$D$65,IF(H$11="Indirect - Agency",H$37*'4.UK Offices OH'!$E$65,H$37*'4.UK Offices OH'!$F$65))</f>
        <v>0</v>
      </c>
      <c r="I47" s="42">
        <f>IF(I$11="Direct",I$37*'4.UK Offices OH'!$D$65,IF(I$11="Indirect - Agency",I$37*'4.UK Offices OH'!$E$65,I$37*'4.UK Offices OH'!$F$65))</f>
        <v>0</v>
      </c>
      <c r="J47" s="42">
        <f>IF(J$11="Direct",J$37*'4.UK Offices OH'!$D$65,IF(J$11="Indirect - Agency",J$37*'4.UK Offices OH'!$E$65,J$37*'4.UK Offices OH'!$F$65))</f>
        <v>0</v>
      </c>
      <c r="K47" s="42">
        <f>IF(K$11="Direct",K$37*'4.UK Offices OH'!$D$65,IF(K$11="Indirect - Agency",K$37*'4.UK Offices OH'!$E$65,K$37*'4.UK Offices OH'!$F$65))</f>
        <v>0</v>
      </c>
      <c r="L47" s="42">
        <f>IF(L$11="Direct",L$37*'4.UK Offices OH'!$D$65,IF(L$11="Indirect - Agency",L$37*'4.UK Offices OH'!$E$65,L$37*'4.UK Offices OH'!$F$65))</f>
        <v>0</v>
      </c>
      <c r="M47" s="42">
        <f>IF(M$11="Direct",M$37*'4.UK Offices OH'!$D$65,IF(M$11="Indirect - Agency",M$37*'4.UK Offices OH'!$E$65,M$37*'4.UK Offices OH'!$F$65))</f>
        <v>0</v>
      </c>
      <c r="N47" s="42">
        <f>IF(N$11="Direct",N$37*'4.UK Offices OH'!$D$65,IF(N$11="Indirect - Agency",N$37*'4.UK Offices OH'!$E$65,N$37*'4.UK Offices OH'!$F$65))</f>
        <v>0</v>
      </c>
      <c r="O47" s="42">
        <f>IF(O$11="Direct",O$37*'4.UK Offices OH'!$D$65,IF(O$11="Indirect - Agency",O$37*'4.UK Offices OH'!$E$65,O$37*'4.UK Offices OH'!$F$65))</f>
        <v>0</v>
      </c>
      <c r="P47" s="42">
        <f>IF(P$11="Direct",P$37*'4.UK Offices OH'!$D$65,IF(P$11="Indirect - Agency",P$37*'4.UK Offices OH'!$E$65,P$37*'4.UK Offices OH'!$F$65))</f>
        <v>0</v>
      </c>
      <c r="Q47" s="42">
        <f>IF(Q$11="Direct",Q$37*'4.UK Offices OH'!$D$65,IF(Q$11="Indirect - Agency",Q$37*'4.UK Offices OH'!$E$65,Q$37*'4.UK Offices OH'!$F$65))</f>
        <v>0</v>
      </c>
      <c r="R47" s="42">
        <f>IF(R$11="Direct",R$37*'4.UK Offices OH'!$D$65,IF(R$11="Indirect - Agency",R$37*'4.UK Offices OH'!$E$65,R$37*'4.UK Offices OH'!$F$65))</f>
        <v>0</v>
      </c>
      <c r="S47" s="42">
        <f>IF(S$11="Direct",S$37*'4.UK Offices OH'!$D$65,IF(S$11="Indirect - Agency",S$37*'4.UK Offices OH'!$E$65,S$37*'4.UK Offices OH'!$F$65))</f>
        <v>0</v>
      </c>
      <c r="T47" s="42">
        <f>IF(T$11="Direct",T$37*'4.UK Offices OH'!$D$65,IF(T$11="Indirect - Agency",T$37*'4.UK Offices OH'!$E$65,T$37*'4.UK Offices OH'!$F$65))</f>
        <v>0</v>
      </c>
      <c r="U47"/>
    </row>
    <row r="48" spans="1:22" s="3" customFormat="1" ht="15.75" x14ac:dyDescent="0.25">
      <c r="A48" s="83"/>
      <c r="B48" s="112" t="s">
        <v>266</v>
      </c>
      <c r="C48" s="3" t="s">
        <v>7</v>
      </c>
      <c r="D48" s="46">
        <f t="shared" ref="D48:T48" si="14">SUM(D45:D47)</f>
        <v>0</v>
      </c>
      <c r="E48" s="46">
        <f t="shared" si="14"/>
        <v>0</v>
      </c>
      <c r="F48" s="46">
        <f t="shared" si="14"/>
        <v>0</v>
      </c>
      <c r="G48" s="46">
        <f t="shared" si="14"/>
        <v>0</v>
      </c>
      <c r="H48" s="46">
        <f t="shared" si="14"/>
        <v>0</v>
      </c>
      <c r="I48" s="46">
        <f t="shared" si="14"/>
        <v>0</v>
      </c>
      <c r="J48" s="46">
        <f t="shared" si="14"/>
        <v>0</v>
      </c>
      <c r="K48" s="46">
        <f t="shared" si="14"/>
        <v>0</v>
      </c>
      <c r="L48" s="46">
        <f t="shared" si="14"/>
        <v>0</v>
      </c>
      <c r="M48" s="46">
        <f t="shared" si="14"/>
        <v>0</v>
      </c>
      <c r="N48" s="46">
        <f t="shared" si="14"/>
        <v>0</v>
      </c>
      <c r="O48" s="46">
        <f t="shared" si="14"/>
        <v>0</v>
      </c>
      <c r="P48" s="46">
        <f t="shared" si="14"/>
        <v>0</v>
      </c>
      <c r="Q48" s="46">
        <f t="shared" si="14"/>
        <v>0</v>
      </c>
      <c r="R48" s="46">
        <f t="shared" si="14"/>
        <v>0</v>
      </c>
      <c r="S48" s="46">
        <f t="shared" si="14"/>
        <v>0</v>
      </c>
      <c r="T48" s="46">
        <f t="shared" si="14"/>
        <v>0</v>
      </c>
      <c r="U48"/>
    </row>
    <row r="49" spans="1:22" s="3" customFormat="1" ht="15.75" x14ac:dyDescent="0.25">
      <c r="A49" s="83"/>
      <c r="B49" s="2"/>
      <c r="C49" s="13"/>
      <c r="D49" s="10"/>
      <c r="E49" s="10"/>
      <c r="F49" s="10"/>
      <c r="G49" s="10"/>
      <c r="H49" s="10"/>
      <c r="I49" s="10"/>
      <c r="J49" s="10"/>
      <c r="K49" s="10"/>
      <c r="L49" s="10"/>
      <c r="M49" s="10"/>
      <c r="N49" s="10"/>
      <c r="O49" s="10"/>
      <c r="P49" s="10"/>
      <c r="Q49" s="10"/>
      <c r="R49" s="10"/>
      <c r="S49" s="10"/>
      <c r="T49" s="10"/>
      <c r="U49"/>
    </row>
    <row r="50" spans="1:22" x14ac:dyDescent="0.2">
      <c r="A50" s="83"/>
      <c r="B50" s="6" t="s">
        <v>72</v>
      </c>
      <c r="D50" s="75" t="s">
        <v>152</v>
      </c>
      <c r="E50" s="75" t="s">
        <v>153</v>
      </c>
      <c r="F50" s="75" t="s">
        <v>152</v>
      </c>
      <c r="G50" s="75" t="s">
        <v>152</v>
      </c>
      <c r="H50" s="75" t="s">
        <v>152</v>
      </c>
      <c r="I50" s="75" t="s">
        <v>152</v>
      </c>
      <c r="J50" s="75" t="s">
        <v>152</v>
      </c>
      <c r="K50" s="75" t="s">
        <v>152</v>
      </c>
      <c r="L50" s="75" t="s">
        <v>152</v>
      </c>
      <c r="M50" s="75" t="s">
        <v>152</v>
      </c>
      <c r="N50" s="75" t="s">
        <v>152</v>
      </c>
      <c r="O50" s="75" t="s">
        <v>152</v>
      </c>
      <c r="P50" s="75" t="s">
        <v>152</v>
      </c>
      <c r="Q50" s="75" t="s">
        <v>152</v>
      </c>
      <c r="R50" s="75" t="s">
        <v>152</v>
      </c>
      <c r="S50" s="75" t="s">
        <v>152</v>
      </c>
      <c r="T50" s="75" t="s">
        <v>152</v>
      </c>
    </row>
    <row r="51" spans="1:22" x14ac:dyDescent="0.2">
      <c r="A51" s="83"/>
    </row>
    <row r="52" spans="1:22" s="3" customFormat="1" ht="15.75" x14ac:dyDescent="0.25">
      <c r="A52" s="83"/>
      <c r="B52" s="111" t="s">
        <v>257</v>
      </c>
      <c r="D52"/>
      <c r="E52"/>
      <c r="F52"/>
      <c r="G52"/>
      <c r="H52"/>
      <c r="I52"/>
      <c r="J52"/>
      <c r="K52"/>
      <c r="L52"/>
      <c r="M52"/>
      <c r="N52"/>
      <c r="O52"/>
      <c r="P52"/>
      <c r="Q52"/>
      <c r="R52"/>
      <c r="S52"/>
      <c r="T52"/>
      <c r="U52"/>
    </row>
    <row r="53" spans="1:22" s="3" customFormat="1" ht="15.75" x14ac:dyDescent="0.25">
      <c r="A53" s="83"/>
      <c r="B53" s="2" t="s">
        <v>44</v>
      </c>
      <c r="C53" s="13" t="s">
        <v>7</v>
      </c>
      <c r="D53" s="42">
        <f>D$37</f>
        <v>0</v>
      </c>
      <c r="E53" s="42">
        <f t="shared" ref="E53:T53" si="15">E$37</f>
        <v>0</v>
      </c>
      <c r="F53" s="42">
        <f t="shared" si="15"/>
        <v>0</v>
      </c>
      <c r="G53" s="42">
        <f t="shared" si="15"/>
        <v>0</v>
      </c>
      <c r="H53" s="42">
        <f t="shared" si="15"/>
        <v>0</v>
      </c>
      <c r="I53" s="42">
        <f t="shared" si="15"/>
        <v>0</v>
      </c>
      <c r="J53" s="42">
        <f t="shared" si="15"/>
        <v>0</v>
      </c>
      <c r="K53" s="42">
        <f t="shared" si="15"/>
        <v>0</v>
      </c>
      <c r="L53" s="42">
        <f t="shared" si="15"/>
        <v>0</v>
      </c>
      <c r="M53" s="42">
        <f t="shared" si="15"/>
        <v>0</v>
      </c>
      <c r="N53" s="42">
        <f t="shared" si="15"/>
        <v>0</v>
      </c>
      <c r="O53" s="42">
        <f t="shared" si="15"/>
        <v>0</v>
      </c>
      <c r="P53" s="42">
        <f t="shared" si="15"/>
        <v>0</v>
      </c>
      <c r="Q53" s="42">
        <f t="shared" si="15"/>
        <v>0</v>
      </c>
      <c r="R53" s="42">
        <f t="shared" si="15"/>
        <v>0</v>
      </c>
      <c r="S53" s="42">
        <f t="shared" si="15"/>
        <v>0</v>
      </c>
      <c r="T53" s="42">
        <f t="shared" si="15"/>
        <v>0</v>
      </c>
      <c r="U53"/>
    </row>
    <row r="54" spans="1:22" s="3" customFormat="1" ht="15.75" x14ac:dyDescent="0.25">
      <c r="A54" s="83"/>
      <c r="B54" s="108" t="s">
        <v>252</v>
      </c>
      <c r="C54" s="13" t="s">
        <v>7</v>
      </c>
      <c r="D54" s="42">
        <f>IF(Doc_Stage="Tender",IF(OR(D$11="Direct",D$11="Indirect - Agency"),D$37*MAX('5.Non-UK Offices OH'!$D$24:$M$24),0),IF(OR(D$11="Direct",D$11="Indirect - Agency"),D$37*INDEX('5.Non-UK Offices OH'!$D$24:$M$24,MATCH(D$50,Offshore,0)),0))</f>
        <v>0</v>
      </c>
      <c r="E54" s="42">
        <f>IF(Doc_Stage="Tender",IF(OR(E$11="Direct",E$11="Indirect - Agency"),E$37*MAX('5.Non-UK Offices OH'!$D$24:$M$24),0),IF(OR(E$11="Direct",E$11="Indirect - Agency"),E$37*INDEX('5.Non-UK Offices OH'!$D$24:$M$24,MATCH(E$50,Offshore,0)),0))</f>
        <v>0</v>
      </c>
      <c r="F54" s="42">
        <f>IF(Doc_Stage="Tender",IF(OR(F$11="Direct",F$11="Indirect - Agency"),F$37*MAX('5.Non-UK Offices OH'!$D$24:$M$24),0),IF(OR(F$11="Direct",F$11="Indirect - Agency"),F$37*INDEX('5.Non-UK Offices OH'!$D$24:$M$24,MATCH(F$50,Offshore,0)),0))</f>
        <v>0</v>
      </c>
      <c r="G54" s="42">
        <f>IF(Doc_Stage="Tender",IF(OR(G$11="Direct",G$11="Indirect - Agency"),G$37*MAX('5.Non-UK Offices OH'!$D$24:$M$24),0),IF(OR(G$11="Direct",G$11="Indirect - Agency"),G$37*INDEX('5.Non-UK Offices OH'!$D$24:$M$24,MATCH(G$50,Offshore,0)),0))</f>
        <v>0</v>
      </c>
      <c r="H54" s="42">
        <f>IF(Doc_Stage="Tender",IF(OR(H$11="Direct",H$11="Indirect - Agency"),H$37*MAX('5.Non-UK Offices OH'!$D$24:$M$24),0),IF(OR(H$11="Direct",H$11="Indirect - Agency"),H$37*INDEX('5.Non-UK Offices OH'!$D$24:$M$24,MATCH(H$50,Offshore,0)),0))</f>
        <v>0</v>
      </c>
      <c r="I54" s="42">
        <f>IF(Doc_Stage="Tender",IF(OR(I$11="Direct",I$11="Indirect - Agency"),I$37*MAX('5.Non-UK Offices OH'!$D$24:$M$24),0),IF(OR(I$11="Direct",I$11="Indirect - Agency"),I$37*INDEX('5.Non-UK Offices OH'!$D$24:$M$24,MATCH(I$50,Offshore,0)),0))</f>
        <v>0</v>
      </c>
      <c r="J54" s="42">
        <f>IF(Doc_Stage="Tender",IF(OR(J$11="Direct",J$11="Indirect - Agency"),J$37*MAX('5.Non-UK Offices OH'!$D$24:$M$24),0),IF(OR(J$11="Direct",J$11="Indirect - Agency"),J$37*INDEX('5.Non-UK Offices OH'!$D$24:$M$24,MATCH(J$50,Offshore,0)),0))</f>
        <v>0</v>
      </c>
      <c r="K54" s="42">
        <f>IF(Doc_Stage="Tender",IF(OR(K$11="Direct",K$11="Indirect - Agency"),K$37*MAX('5.Non-UK Offices OH'!$D$24:$M$24),0),IF(OR(K$11="Direct",K$11="Indirect - Agency"),K$37*INDEX('5.Non-UK Offices OH'!$D$24:$M$24,MATCH(K$50,Offshore,0)),0))</f>
        <v>0</v>
      </c>
      <c r="L54" s="42">
        <f>IF(Doc_Stage="Tender",IF(OR(L$11="Direct",L$11="Indirect - Agency"),L$37*MAX('5.Non-UK Offices OH'!$D$24:$M$24),0),IF(OR(L$11="Direct",L$11="Indirect - Agency"),L$37*INDEX('5.Non-UK Offices OH'!$D$24:$M$24,MATCH(L$50,Offshore,0)),0))</f>
        <v>0</v>
      </c>
      <c r="M54" s="42">
        <f>IF(Doc_Stage="Tender",IF(OR(M$11="Direct",M$11="Indirect - Agency"),M$37*MAX('5.Non-UK Offices OH'!$D$24:$M$24),0),IF(OR(M$11="Direct",M$11="Indirect - Agency"),M$37*INDEX('5.Non-UK Offices OH'!$D$24:$M$24,MATCH(M$50,Offshore,0)),0))</f>
        <v>0</v>
      </c>
      <c r="N54" s="42">
        <f>IF(Doc_Stage="Tender",IF(OR(N$11="Direct",N$11="Indirect - Agency"),N$37*MAX('5.Non-UK Offices OH'!$D$24:$M$24),0),IF(OR(N$11="Direct",N$11="Indirect - Agency"),N$37*INDEX('5.Non-UK Offices OH'!$D$24:$M$24,MATCH(N$50,Offshore,0)),0))</f>
        <v>0</v>
      </c>
      <c r="O54" s="42">
        <f>IF(Doc_Stage="Tender",IF(OR(O$11="Direct",O$11="Indirect - Agency"),O$37*MAX('5.Non-UK Offices OH'!$D$24:$M$24),0),IF(OR(O$11="Direct",O$11="Indirect - Agency"),O$37*INDEX('5.Non-UK Offices OH'!$D$24:$M$24,MATCH(O$50,Offshore,0)),0))</f>
        <v>0</v>
      </c>
      <c r="P54" s="42">
        <f>IF(Doc_Stage="Tender",IF(OR(P$11="Direct",P$11="Indirect - Agency"),P$37*MAX('5.Non-UK Offices OH'!$D$24:$M$24),0),IF(OR(P$11="Direct",P$11="Indirect - Agency"),P$37*INDEX('5.Non-UK Offices OH'!$D$24:$M$24,MATCH(P$50,Offshore,0)),0))</f>
        <v>0</v>
      </c>
      <c r="Q54" s="42">
        <f>IF(Doc_Stage="Tender",IF(OR(Q$11="Direct",Q$11="Indirect - Agency"),Q$37*MAX('5.Non-UK Offices OH'!$D$24:$M$24),0),IF(OR(Q$11="Direct",Q$11="Indirect - Agency"),Q$37*INDEX('5.Non-UK Offices OH'!$D$24:$M$24,MATCH(Q$50,Offshore,0)),0))</f>
        <v>0</v>
      </c>
      <c r="R54" s="42">
        <f>IF(Doc_Stage="Tender",IF(OR(R$11="Direct",R$11="Indirect - Agency"),R$37*MAX('5.Non-UK Offices OH'!$D$24:$M$24),0),IF(OR(R$11="Direct",R$11="Indirect - Agency"),R$37*INDEX('5.Non-UK Offices OH'!$D$24:$M$24,MATCH(R$50,Offshore,0)),0))</f>
        <v>0</v>
      </c>
      <c r="S54" s="42">
        <f>IF(Doc_Stage="Tender",IF(OR(S$11="Direct",S$11="Indirect - Agency"),S$37*MAX('5.Non-UK Offices OH'!$D$24:$M$24),0),IF(OR(S$11="Direct",S$11="Indirect - Agency"),S$37*INDEX('5.Non-UK Offices OH'!$D$24:$M$24,MATCH(S$50,Offshore,0)),0))</f>
        <v>0</v>
      </c>
      <c r="T54" s="42">
        <f>IF(Doc_Stage="Tender",IF(OR(T$11="Direct",T$11="Indirect - Agency"),T$37*MAX('5.Non-UK Offices OH'!$D$24:$M$24),0),IF(OR(T$11="Direct",T$11="Indirect - Agency"),T$37*INDEX('5.Non-UK Offices OH'!$D$24:$M$24,MATCH(T$50,Offshore,0)),0))</f>
        <v>0</v>
      </c>
      <c r="U54"/>
      <c r="V54" s="5"/>
    </row>
    <row r="55" spans="1:22" s="3" customFormat="1" ht="15.75" x14ac:dyDescent="0.25">
      <c r="A55" s="83"/>
      <c r="B55" s="2" t="s">
        <v>8</v>
      </c>
      <c r="C55" s="13" t="s">
        <v>7</v>
      </c>
      <c r="D55" s="42">
        <f>IF(D$11="Direct",D$37*'5.Non-UK Offices OH'!$D$53,IF(D$11="Indirect - Agency",D$37*'5.Non-UK Offices OH'!$E$53,D$37*'5.Non-UK Offices OH'!$F$53))</f>
        <v>0</v>
      </c>
      <c r="E55" s="42">
        <f>IF(E$11="Direct",E$37*'5.Non-UK Offices OH'!$D$53,IF(E$11="Indirect - Agency",E$37*'5.Non-UK Offices OH'!$E$53,E$37*'5.Non-UK Offices OH'!$F$53))</f>
        <v>0</v>
      </c>
      <c r="F55" s="42">
        <f>IF(F$11="Direct",F$37*'5.Non-UK Offices OH'!$D$53,IF(F$11="Indirect - Agency",F$37*'5.Non-UK Offices OH'!$E$53,F$37*'5.Non-UK Offices OH'!$F$53))</f>
        <v>0</v>
      </c>
      <c r="G55" s="42">
        <f>IF(G$11="Direct",G$37*'5.Non-UK Offices OH'!$D$53,IF(G$11="Indirect - Agency",G$37*'5.Non-UK Offices OH'!$E$53,G$37*'5.Non-UK Offices OH'!$F$53))</f>
        <v>0</v>
      </c>
      <c r="H55" s="42">
        <f>IF(H$11="Direct",H$37*'5.Non-UK Offices OH'!$D$53,IF(H$11="Indirect - Agency",H$37*'5.Non-UK Offices OH'!$E$53,H$37*'5.Non-UK Offices OH'!$F$53))</f>
        <v>0</v>
      </c>
      <c r="I55" s="42">
        <f>IF(I$11="Direct",I$37*'5.Non-UK Offices OH'!$D$53,IF(I$11="Indirect - Agency",I$37*'5.Non-UK Offices OH'!$E$53,I$37*'5.Non-UK Offices OH'!$F$53))</f>
        <v>0</v>
      </c>
      <c r="J55" s="42">
        <f>IF(J$11="Direct",J$37*'5.Non-UK Offices OH'!$D$53,IF(J$11="Indirect - Agency",J$37*'5.Non-UK Offices OH'!$E$53,J$37*'5.Non-UK Offices OH'!$F$53))</f>
        <v>0</v>
      </c>
      <c r="K55" s="42">
        <f>IF(K$11="Direct",K$37*'5.Non-UK Offices OH'!$D$53,IF(K$11="Indirect - Agency",K$37*'5.Non-UK Offices OH'!$E$53,K$37*'5.Non-UK Offices OH'!$F$53))</f>
        <v>0</v>
      </c>
      <c r="L55" s="42">
        <f>IF(L$11="Direct",L$37*'5.Non-UK Offices OH'!$D$53,IF(L$11="Indirect - Agency",L$37*'5.Non-UK Offices OH'!$E$53,L$37*'5.Non-UK Offices OH'!$F$53))</f>
        <v>0</v>
      </c>
      <c r="M55" s="42">
        <f>IF(M$11="Direct",M$37*'5.Non-UK Offices OH'!$D$53,IF(M$11="Indirect - Agency",M$37*'5.Non-UK Offices OH'!$E$53,M$37*'5.Non-UK Offices OH'!$F$53))</f>
        <v>0</v>
      </c>
      <c r="N55" s="42">
        <f>IF(N$11="Direct",N$37*'5.Non-UK Offices OH'!$D$53,IF(N$11="Indirect - Agency",N$37*'5.Non-UK Offices OH'!$E$53,N$37*'5.Non-UK Offices OH'!$F$53))</f>
        <v>0</v>
      </c>
      <c r="O55" s="42">
        <f>IF(O$11="Direct",O$37*'5.Non-UK Offices OH'!$D$53,IF(O$11="Indirect - Agency",O$37*'5.Non-UK Offices OH'!$E$53,O$37*'5.Non-UK Offices OH'!$F$53))</f>
        <v>0</v>
      </c>
      <c r="P55" s="42">
        <f>IF(P$11="Direct",P$37*'5.Non-UK Offices OH'!$D$53,IF(P$11="Indirect - Agency",P$37*'5.Non-UK Offices OH'!$E$53,P$37*'5.Non-UK Offices OH'!$F$53))</f>
        <v>0</v>
      </c>
      <c r="Q55" s="42">
        <f>IF(Q$11="Direct",Q$37*'5.Non-UK Offices OH'!$D$53,IF(Q$11="Indirect - Agency",Q$37*'5.Non-UK Offices OH'!$E$53,Q$37*'5.Non-UK Offices OH'!$F$53))</f>
        <v>0</v>
      </c>
      <c r="R55" s="42">
        <f>IF(R$11="Direct",R$37*'5.Non-UK Offices OH'!$D$53,IF(R$11="Indirect - Agency",R$37*'5.Non-UK Offices OH'!$E$53,R$37*'5.Non-UK Offices OH'!$F$53))</f>
        <v>0</v>
      </c>
      <c r="S55" s="42">
        <f>IF(S$11="Direct",S$37*'5.Non-UK Offices OH'!$D$53,IF(S$11="Indirect - Agency",S$37*'5.Non-UK Offices OH'!$E$53,S$37*'5.Non-UK Offices OH'!$F$53))</f>
        <v>0</v>
      </c>
      <c r="T55" s="42">
        <f>IF(T$11="Direct",T$37*'5.Non-UK Offices OH'!$D$53,IF(T$11="Indirect - Agency",T$37*'5.Non-UK Offices OH'!$E$53,T$37*'5.Non-UK Offices OH'!$F$53))</f>
        <v>0</v>
      </c>
      <c r="U55"/>
    </row>
    <row r="56" spans="1:22" s="3" customFormat="1" ht="15.75" x14ac:dyDescent="0.25">
      <c r="A56" s="83"/>
      <c r="B56" s="112" t="s">
        <v>263</v>
      </c>
      <c r="C56" s="3" t="s">
        <v>7</v>
      </c>
      <c r="D56" s="46">
        <f t="shared" ref="D56:T56" si="16">SUM(D53:D55)</f>
        <v>0</v>
      </c>
      <c r="E56" s="46">
        <f t="shared" si="16"/>
        <v>0</v>
      </c>
      <c r="F56" s="46">
        <f t="shared" si="16"/>
        <v>0</v>
      </c>
      <c r="G56" s="46">
        <f t="shared" si="16"/>
        <v>0</v>
      </c>
      <c r="H56" s="46">
        <f t="shared" si="16"/>
        <v>0</v>
      </c>
      <c r="I56" s="46">
        <f t="shared" si="16"/>
        <v>0</v>
      </c>
      <c r="J56" s="46">
        <f t="shared" si="16"/>
        <v>0</v>
      </c>
      <c r="K56" s="46">
        <f t="shared" si="16"/>
        <v>0</v>
      </c>
      <c r="L56" s="46">
        <f t="shared" si="16"/>
        <v>0</v>
      </c>
      <c r="M56" s="46">
        <f t="shared" si="16"/>
        <v>0</v>
      </c>
      <c r="N56" s="46">
        <f t="shared" si="16"/>
        <v>0</v>
      </c>
      <c r="O56" s="46">
        <f t="shared" si="16"/>
        <v>0</v>
      </c>
      <c r="P56" s="46">
        <f t="shared" si="16"/>
        <v>0</v>
      </c>
      <c r="Q56" s="46">
        <f t="shared" si="16"/>
        <v>0</v>
      </c>
      <c r="R56" s="46">
        <f t="shared" si="16"/>
        <v>0</v>
      </c>
      <c r="S56" s="46">
        <f t="shared" si="16"/>
        <v>0</v>
      </c>
      <c r="T56" s="46">
        <f t="shared" si="16"/>
        <v>0</v>
      </c>
      <c r="U56"/>
    </row>
    <row r="57" spans="1:22" s="3" customFormat="1" ht="15.75" x14ac:dyDescent="0.25">
      <c r="A57" s="83"/>
      <c r="B57" s="2"/>
      <c r="C57" s="13"/>
      <c r="D57" s="10"/>
      <c r="E57" s="10"/>
      <c r="F57" s="10"/>
      <c r="G57" s="10"/>
      <c r="H57" s="10"/>
      <c r="I57" s="10"/>
      <c r="J57" s="10"/>
      <c r="K57" s="10"/>
      <c r="L57" s="10"/>
      <c r="M57" s="10"/>
      <c r="N57" s="10"/>
      <c r="O57" s="10"/>
      <c r="P57" s="10"/>
      <c r="Q57" s="10"/>
      <c r="R57" s="10"/>
      <c r="S57" s="10"/>
      <c r="T57" s="10"/>
      <c r="U57"/>
    </row>
    <row r="58" spans="1:22" s="3" customFormat="1" ht="15.75" x14ac:dyDescent="0.25">
      <c r="A58" s="83"/>
      <c r="B58" s="111" t="s">
        <v>282</v>
      </c>
      <c r="D58"/>
      <c r="E58"/>
      <c r="F58"/>
      <c r="G58"/>
      <c r="H58"/>
      <c r="I58"/>
      <c r="J58"/>
      <c r="K58"/>
      <c r="L58"/>
      <c r="M58"/>
      <c r="N58"/>
      <c r="O58"/>
      <c r="P58"/>
      <c r="Q58"/>
      <c r="R58"/>
      <c r="S58"/>
      <c r="T58"/>
      <c r="U58"/>
    </row>
    <row r="59" spans="1:22" s="3" customFormat="1" ht="15.75" x14ac:dyDescent="0.25">
      <c r="A59" s="83"/>
      <c r="B59" s="2" t="s">
        <v>44</v>
      </c>
      <c r="C59" s="13" t="s">
        <v>7</v>
      </c>
      <c r="D59" s="7">
        <f>D$37</f>
        <v>0</v>
      </c>
      <c r="E59" s="7">
        <f t="shared" ref="E59:T59" si="17">E$37</f>
        <v>0</v>
      </c>
      <c r="F59" s="7">
        <f t="shared" si="17"/>
        <v>0</v>
      </c>
      <c r="G59" s="7">
        <f t="shared" si="17"/>
        <v>0</v>
      </c>
      <c r="H59" s="7">
        <f t="shared" si="17"/>
        <v>0</v>
      </c>
      <c r="I59" s="7">
        <f t="shared" si="17"/>
        <v>0</v>
      </c>
      <c r="J59" s="7">
        <f t="shared" si="17"/>
        <v>0</v>
      </c>
      <c r="K59" s="7">
        <f t="shared" si="17"/>
        <v>0</v>
      </c>
      <c r="L59" s="7">
        <f t="shared" si="17"/>
        <v>0</v>
      </c>
      <c r="M59" s="7">
        <f t="shared" si="17"/>
        <v>0</v>
      </c>
      <c r="N59" s="7">
        <f t="shared" si="17"/>
        <v>0</v>
      </c>
      <c r="O59" s="7">
        <f t="shared" si="17"/>
        <v>0</v>
      </c>
      <c r="P59" s="7">
        <f t="shared" si="17"/>
        <v>0</v>
      </c>
      <c r="Q59" s="7">
        <f t="shared" si="17"/>
        <v>0</v>
      </c>
      <c r="R59" s="7">
        <f t="shared" si="17"/>
        <v>0</v>
      </c>
      <c r="S59" s="7">
        <f t="shared" si="17"/>
        <v>0</v>
      </c>
      <c r="T59" s="7">
        <f t="shared" si="17"/>
        <v>0</v>
      </c>
      <c r="U59"/>
    </row>
    <row r="60" spans="1:22" s="3" customFormat="1" ht="15.75" x14ac:dyDescent="0.25">
      <c r="A60" s="83"/>
      <c r="B60" s="43" t="s">
        <v>8</v>
      </c>
      <c r="C60" s="13" t="s">
        <v>7</v>
      </c>
      <c r="D60" s="42">
        <f>IF(D$11="Direct",D$37*'4.UK Offices OH'!$D$65,IF(D$11="Indirect - Agency",D$37*'4.UK Offices OH'!$E$65,D$37*'4.UK Offices OH'!$F$65))</f>
        <v>0</v>
      </c>
      <c r="E60" s="42">
        <f>IF(E$11="Direct",E$37*'4.UK Offices OH'!$D$65,IF(E$11="Indirect - Agency",E$37*'4.UK Offices OH'!$E$65,E$37*'4.UK Offices OH'!$F$65))</f>
        <v>0</v>
      </c>
      <c r="F60" s="42">
        <f>IF(F$11="Direct",F$37*'4.UK Offices OH'!$D$65,IF(F$11="Indirect - Agency",F$37*'4.UK Offices OH'!$E$65,F$37*'4.UK Offices OH'!$F$65))</f>
        <v>0</v>
      </c>
      <c r="G60" s="42">
        <f>IF(G$11="Direct",G$37*'4.UK Offices OH'!$D$65,IF(G$11="Indirect - Agency",G$37*'4.UK Offices OH'!$E$65,G$37*'4.UK Offices OH'!$F$65))</f>
        <v>0</v>
      </c>
      <c r="H60" s="42">
        <f>IF(H$11="Direct",H$37*'4.UK Offices OH'!$D$65,IF(H$11="Indirect - Agency",H$37*'4.UK Offices OH'!$E$65,H$37*'4.UK Offices OH'!$F$65))</f>
        <v>0</v>
      </c>
      <c r="I60" s="42">
        <f>IF(I$11="Direct",I$37*'4.UK Offices OH'!$D$65,IF(I$11="Indirect - Agency",I$37*'4.UK Offices OH'!$E$65,I$37*'4.UK Offices OH'!$F$65))</f>
        <v>0</v>
      </c>
      <c r="J60" s="42">
        <f>IF(J$11="Direct",J$37*'4.UK Offices OH'!$D$65,IF(J$11="Indirect - Agency",J$37*'4.UK Offices OH'!$E$65,J$37*'4.UK Offices OH'!$F$65))</f>
        <v>0</v>
      </c>
      <c r="K60" s="42">
        <f>IF(K$11="Direct",K$37*'4.UK Offices OH'!$D$65,IF(K$11="Indirect - Agency",K$37*'4.UK Offices OH'!$E$65,K$37*'4.UK Offices OH'!$F$65))</f>
        <v>0</v>
      </c>
      <c r="L60" s="42">
        <f>IF(L$11="Direct",L$37*'4.UK Offices OH'!$D$65,IF(L$11="Indirect - Agency",L$37*'4.UK Offices OH'!$E$65,L$37*'4.UK Offices OH'!$F$65))</f>
        <v>0</v>
      </c>
      <c r="M60" s="42">
        <f>IF(M$11="Direct",M$37*'4.UK Offices OH'!$D$65,IF(M$11="Indirect - Agency",M$37*'4.UK Offices OH'!$E$65,M$37*'4.UK Offices OH'!$F$65))</f>
        <v>0</v>
      </c>
      <c r="N60" s="42">
        <f>IF(N$11="Direct",N$37*'4.UK Offices OH'!$D$65,IF(N$11="Indirect - Agency",N$37*'4.UK Offices OH'!$E$65,N$37*'4.UK Offices OH'!$F$65))</f>
        <v>0</v>
      </c>
      <c r="O60" s="42">
        <f>IF(O$11="Direct",O$37*'4.UK Offices OH'!$D$65,IF(O$11="Indirect - Agency",O$37*'4.UK Offices OH'!$E$65,O$37*'4.UK Offices OH'!$F$65))</f>
        <v>0</v>
      </c>
      <c r="P60" s="42">
        <f>IF(P$11="Direct",P$37*'4.UK Offices OH'!$D$65,IF(P$11="Indirect - Agency",P$37*'4.UK Offices OH'!$E$65,P$37*'4.UK Offices OH'!$F$65))</f>
        <v>0</v>
      </c>
      <c r="Q60" s="42">
        <f>IF(Q$11="Direct",Q$37*'4.UK Offices OH'!$D$65,IF(Q$11="Indirect - Agency",Q$37*'4.UK Offices OH'!$E$65,Q$37*'4.UK Offices OH'!$F$65))</f>
        <v>0</v>
      </c>
      <c r="R60" s="42">
        <f>IF(R$11="Direct",R$37*'4.UK Offices OH'!$D$65,IF(R$11="Indirect - Agency",R$37*'4.UK Offices OH'!$E$65,R$37*'4.UK Offices OH'!$F$65))</f>
        <v>0</v>
      </c>
      <c r="S60" s="42">
        <f>IF(S$11="Direct",S$37*'4.UK Offices OH'!$D$65,IF(S$11="Indirect - Agency",S$37*'4.UK Offices OH'!$E$65,S$37*'4.UK Offices OH'!$F$65))</f>
        <v>0</v>
      </c>
      <c r="T60" s="42">
        <f>IF(T$11="Direct",T$37*'4.UK Offices OH'!$D$65,IF(T$11="Indirect - Agency",T$37*'4.UK Offices OH'!$E$65,T$37*'4.UK Offices OH'!$F$65))</f>
        <v>0</v>
      </c>
      <c r="U60"/>
    </row>
    <row r="61" spans="1:22" ht="15.75" x14ac:dyDescent="0.25">
      <c r="B61" s="11" t="s">
        <v>258</v>
      </c>
      <c r="C61" s="3" t="s">
        <v>7</v>
      </c>
      <c r="D61" s="15">
        <f t="shared" ref="D61:T61" si="18">SUM(D59:D60)</f>
        <v>0</v>
      </c>
      <c r="E61" s="15">
        <f t="shared" si="18"/>
        <v>0</v>
      </c>
      <c r="F61" s="15">
        <f t="shared" si="18"/>
        <v>0</v>
      </c>
      <c r="G61" s="15">
        <f t="shared" si="18"/>
        <v>0</v>
      </c>
      <c r="H61" s="15">
        <f t="shared" si="18"/>
        <v>0</v>
      </c>
      <c r="I61" s="15">
        <f t="shared" si="18"/>
        <v>0</v>
      </c>
      <c r="J61" s="15">
        <f t="shared" si="18"/>
        <v>0</v>
      </c>
      <c r="K61" s="15">
        <f t="shared" si="18"/>
        <v>0</v>
      </c>
      <c r="L61" s="15">
        <f t="shared" si="18"/>
        <v>0</v>
      </c>
      <c r="M61" s="15">
        <f t="shared" si="18"/>
        <v>0</v>
      </c>
      <c r="N61" s="15">
        <f t="shared" si="18"/>
        <v>0</v>
      </c>
      <c r="O61" s="15">
        <f t="shared" si="18"/>
        <v>0</v>
      </c>
      <c r="P61" s="15">
        <f t="shared" si="18"/>
        <v>0</v>
      </c>
      <c r="Q61" s="15">
        <f t="shared" si="18"/>
        <v>0</v>
      </c>
      <c r="R61" s="15">
        <f t="shared" si="18"/>
        <v>0</v>
      </c>
      <c r="S61" s="15">
        <f t="shared" si="18"/>
        <v>0</v>
      </c>
      <c r="T61" s="15">
        <f t="shared" si="18"/>
        <v>0</v>
      </c>
    </row>
    <row r="63" spans="1:22" ht="15.75" x14ac:dyDescent="0.25">
      <c r="A63" s="84"/>
      <c r="B63" s="111" t="s">
        <v>259</v>
      </c>
    </row>
    <row r="64" spans="1:22" x14ac:dyDescent="0.2">
      <c r="A64" s="84"/>
      <c r="B64" s="2" t="s">
        <v>10</v>
      </c>
      <c r="C64" s="13" t="s">
        <v>7</v>
      </c>
      <c r="D64" s="14">
        <f>D$37</f>
        <v>0</v>
      </c>
      <c r="E64" s="14">
        <f t="shared" ref="E64:T64" si="19">E$37</f>
        <v>0</v>
      </c>
      <c r="F64" s="14">
        <f t="shared" si="19"/>
        <v>0</v>
      </c>
      <c r="G64" s="14">
        <f t="shared" si="19"/>
        <v>0</v>
      </c>
      <c r="H64" s="14">
        <f>H$37</f>
        <v>0</v>
      </c>
      <c r="I64" s="14">
        <f t="shared" si="19"/>
        <v>0</v>
      </c>
      <c r="J64" s="14">
        <f t="shared" si="19"/>
        <v>0</v>
      </c>
      <c r="K64" s="14">
        <f t="shared" si="19"/>
        <v>0</v>
      </c>
      <c r="L64" s="14">
        <f t="shared" si="19"/>
        <v>0</v>
      </c>
      <c r="M64" s="14">
        <f t="shared" si="19"/>
        <v>0</v>
      </c>
      <c r="N64" s="14">
        <f t="shared" si="19"/>
        <v>0</v>
      </c>
      <c r="O64" s="14">
        <f t="shared" si="19"/>
        <v>0</v>
      </c>
      <c r="P64" s="14">
        <f t="shared" si="19"/>
        <v>0</v>
      </c>
      <c r="Q64" s="14">
        <f t="shared" si="19"/>
        <v>0</v>
      </c>
      <c r="R64" s="14">
        <f t="shared" si="19"/>
        <v>0</v>
      </c>
      <c r="S64" s="14">
        <f t="shared" si="19"/>
        <v>0</v>
      </c>
      <c r="T64" s="14">
        <f t="shared" si="19"/>
        <v>0</v>
      </c>
    </row>
    <row r="65" spans="1:20" ht="15.75" x14ac:dyDescent="0.25">
      <c r="A65" s="84"/>
      <c r="B65" s="16" t="s">
        <v>316</v>
      </c>
      <c r="C65" s="3" t="s">
        <v>11</v>
      </c>
      <c r="D65" s="75"/>
      <c r="E65" s="75"/>
      <c r="F65" s="75"/>
      <c r="G65" s="75"/>
      <c r="H65" s="75"/>
      <c r="I65" s="75"/>
      <c r="J65" s="75"/>
      <c r="K65" s="75"/>
      <c r="L65" s="75"/>
      <c r="M65" s="75"/>
      <c r="N65" s="75"/>
      <c r="O65" s="75"/>
      <c r="P65" s="75"/>
      <c r="Q65" s="75"/>
      <c r="R65" s="75"/>
      <c r="S65" s="75"/>
      <c r="T65" s="75"/>
    </row>
    <row r="66" spans="1:20" ht="15.75" x14ac:dyDescent="0.25">
      <c r="A66" s="84"/>
      <c r="B66" s="11" t="s">
        <v>45</v>
      </c>
      <c r="C66" s="3" t="s">
        <v>7</v>
      </c>
      <c r="D66" s="15">
        <f>(D64*D65)</f>
        <v>0</v>
      </c>
      <c r="E66" s="15">
        <f t="shared" ref="E66:T66" si="20">(E64*E65)</f>
        <v>0</v>
      </c>
      <c r="F66" s="15">
        <f t="shared" si="20"/>
        <v>0</v>
      </c>
      <c r="G66" s="15">
        <f t="shared" si="20"/>
        <v>0</v>
      </c>
      <c r="H66" s="15">
        <f t="shared" si="20"/>
        <v>0</v>
      </c>
      <c r="I66" s="15">
        <f t="shared" si="20"/>
        <v>0</v>
      </c>
      <c r="J66" s="15">
        <f t="shared" si="20"/>
        <v>0</v>
      </c>
      <c r="K66" s="15">
        <f t="shared" si="20"/>
        <v>0</v>
      </c>
      <c r="L66" s="15">
        <f t="shared" si="20"/>
        <v>0</v>
      </c>
      <c r="M66" s="15">
        <f t="shared" si="20"/>
        <v>0</v>
      </c>
      <c r="N66" s="15">
        <f t="shared" si="20"/>
        <v>0</v>
      </c>
      <c r="O66" s="15">
        <f t="shared" si="20"/>
        <v>0</v>
      </c>
      <c r="P66" s="15">
        <f t="shared" si="20"/>
        <v>0</v>
      </c>
      <c r="Q66" s="15">
        <f t="shared" si="20"/>
        <v>0</v>
      </c>
      <c r="R66" s="15">
        <f t="shared" si="20"/>
        <v>0</v>
      </c>
      <c r="S66" s="15">
        <f t="shared" si="20"/>
        <v>0</v>
      </c>
      <c r="T66" s="15">
        <f t="shared" si="20"/>
        <v>0</v>
      </c>
    </row>
    <row r="67" spans="1:20" x14ac:dyDescent="0.2">
      <c r="A67" s="84"/>
    </row>
    <row r="68" spans="1:20" ht="15.75" x14ac:dyDescent="0.25">
      <c r="A68" s="84"/>
      <c r="B68" s="111" t="s">
        <v>260</v>
      </c>
    </row>
    <row r="69" spans="1:20" x14ac:dyDescent="0.2">
      <c r="A69" s="84"/>
      <c r="B69" s="2" t="s">
        <v>10</v>
      </c>
      <c r="C69" s="13" t="s">
        <v>7</v>
      </c>
      <c r="D69" s="14">
        <f>D$37</f>
        <v>0</v>
      </c>
      <c r="E69" s="14">
        <f t="shared" ref="E69:T69" si="21">E$37</f>
        <v>0</v>
      </c>
      <c r="F69" s="14">
        <f t="shared" si="21"/>
        <v>0</v>
      </c>
      <c r="G69" s="14">
        <f t="shared" si="21"/>
        <v>0</v>
      </c>
      <c r="H69" s="14">
        <f t="shared" si="21"/>
        <v>0</v>
      </c>
      <c r="I69" s="14">
        <f t="shared" si="21"/>
        <v>0</v>
      </c>
      <c r="J69" s="14">
        <f t="shared" si="21"/>
        <v>0</v>
      </c>
      <c r="K69" s="14">
        <f t="shared" si="21"/>
        <v>0</v>
      </c>
      <c r="L69" s="14">
        <f t="shared" si="21"/>
        <v>0</v>
      </c>
      <c r="M69" s="14">
        <f t="shared" si="21"/>
        <v>0</v>
      </c>
      <c r="N69" s="14">
        <f t="shared" si="21"/>
        <v>0</v>
      </c>
      <c r="O69" s="14">
        <f t="shared" si="21"/>
        <v>0</v>
      </c>
      <c r="P69" s="14">
        <f t="shared" si="21"/>
        <v>0</v>
      </c>
      <c r="Q69" s="14">
        <f t="shared" si="21"/>
        <v>0</v>
      </c>
      <c r="R69" s="14">
        <f t="shared" si="21"/>
        <v>0</v>
      </c>
      <c r="S69" s="14">
        <f t="shared" si="21"/>
        <v>0</v>
      </c>
      <c r="T69" s="14">
        <f t="shared" si="21"/>
        <v>0</v>
      </c>
    </row>
    <row r="70" spans="1:20" ht="15.75" x14ac:dyDescent="0.25">
      <c r="A70" s="84"/>
      <c r="B70" s="16" t="s">
        <v>316</v>
      </c>
      <c r="C70" s="3" t="s">
        <v>11</v>
      </c>
      <c r="D70" s="75"/>
      <c r="E70" s="75"/>
      <c r="F70" s="75"/>
      <c r="G70" s="75"/>
      <c r="H70" s="75"/>
      <c r="I70" s="75"/>
      <c r="J70" s="75"/>
      <c r="K70" s="75"/>
      <c r="L70" s="75"/>
      <c r="M70" s="75"/>
      <c r="N70" s="75"/>
      <c r="O70" s="75"/>
      <c r="P70" s="75"/>
      <c r="Q70" s="75"/>
      <c r="R70" s="75"/>
      <c r="S70" s="75"/>
      <c r="T70" s="75"/>
    </row>
    <row r="71" spans="1:20" ht="15.75" x14ac:dyDescent="0.25">
      <c r="A71" s="84"/>
      <c r="B71" s="11" t="s">
        <v>45</v>
      </c>
      <c r="C71" s="3" t="s">
        <v>7</v>
      </c>
      <c r="D71" s="15">
        <f t="shared" ref="D71:T71" si="22">(D69*D70)</f>
        <v>0</v>
      </c>
      <c r="E71" s="15">
        <f t="shared" si="22"/>
        <v>0</v>
      </c>
      <c r="F71" s="15">
        <f t="shared" si="22"/>
        <v>0</v>
      </c>
      <c r="G71" s="15">
        <f t="shared" si="22"/>
        <v>0</v>
      </c>
      <c r="H71" s="15">
        <f t="shared" si="22"/>
        <v>0</v>
      </c>
      <c r="I71" s="15">
        <f t="shared" si="22"/>
        <v>0</v>
      </c>
      <c r="J71" s="15">
        <f t="shared" si="22"/>
        <v>0</v>
      </c>
      <c r="K71" s="15">
        <f t="shared" si="22"/>
        <v>0</v>
      </c>
      <c r="L71" s="15">
        <f t="shared" si="22"/>
        <v>0</v>
      </c>
      <c r="M71" s="15">
        <f t="shared" si="22"/>
        <v>0</v>
      </c>
      <c r="N71" s="15">
        <f t="shared" si="22"/>
        <v>0</v>
      </c>
      <c r="O71" s="15">
        <f t="shared" si="22"/>
        <v>0</v>
      </c>
      <c r="P71" s="15">
        <f t="shared" si="22"/>
        <v>0</v>
      </c>
      <c r="Q71" s="15">
        <f t="shared" si="22"/>
        <v>0</v>
      </c>
      <c r="R71" s="15">
        <f t="shared" si="22"/>
        <v>0</v>
      </c>
      <c r="S71" s="15">
        <f t="shared" si="22"/>
        <v>0</v>
      </c>
      <c r="T71" s="15">
        <f t="shared" si="22"/>
        <v>0</v>
      </c>
    </row>
    <row r="72" spans="1:20" x14ac:dyDescent="0.2">
      <c r="A72" s="84"/>
    </row>
    <row r="73" spans="1:20" ht="15.75" x14ac:dyDescent="0.25">
      <c r="A73" s="84"/>
      <c r="B73" s="171" t="s">
        <v>267</v>
      </c>
    </row>
    <row r="74" spans="1:20" x14ac:dyDescent="0.2">
      <c r="A74" s="84"/>
      <c r="B74" s="2" t="s">
        <v>10</v>
      </c>
      <c r="C74" s="13" t="s">
        <v>7</v>
      </c>
      <c r="D74" s="14">
        <f>D$37</f>
        <v>0</v>
      </c>
      <c r="E74" s="14">
        <f t="shared" ref="E74:T74" si="23">E$37</f>
        <v>0</v>
      </c>
      <c r="F74" s="14">
        <f t="shared" si="23"/>
        <v>0</v>
      </c>
      <c r="G74" s="14">
        <f t="shared" si="23"/>
        <v>0</v>
      </c>
      <c r="H74" s="14">
        <f t="shared" si="23"/>
        <v>0</v>
      </c>
      <c r="I74" s="14">
        <f t="shared" si="23"/>
        <v>0</v>
      </c>
      <c r="J74" s="14">
        <f t="shared" si="23"/>
        <v>0</v>
      </c>
      <c r="K74" s="14">
        <f t="shared" si="23"/>
        <v>0</v>
      </c>
      <c r="L74" s="14">
        <f t="shared" si="23"/>
        <v>0</v>
      </c>
      <c r="M74" s="14">
        <f t="shared" si="23"/>
        <v>0</v>
      </c>
      <c r="N74" s="14">
        <f t="shared" si="23"/>
        <v>0</v>
      </c>
      <c r="O74" s="14">
        <f t="shared" si="23"/>
        <v>0</v>
      </c>
      <c r="P74" s="14">
        <f t="shared" si="23"/>
        <v>0</v>
      </c>
      <c r="Q74" s="14">
        <f t="shared" si="23"/>
        <v>0</v>
      </c>
      <c r="R74" s="14">
        <f t="shared" si="23"/>
        <v>0</v>
      </c>
      <c r="S74" s="14">
        <f t="shared" si="23"/>
        <v>0</v>
      </c>
      <c r="T74" s="14">
        <f t="shared" si="23"/>
        <v>0</v>
      </c>
    </row>
    <row r="75" spans="1:20" ht="15.75" x14ac:dyDescent="0.25">
      <c r="A75" s="84"/>
      <c r="B75" s="16" t="s">
        <v>316</v>
      </c>
      <c r="C75" s="3" t="s">
        <v>11</v>
      </c>
      <c r="D75" s="75"/>
      <c r="E75" s="75"/>
      <c r="F75" s="75"/>
      <c r="G75" s="75"/>
      <c r="H75" s="75"/>
      <c r="I75" s="75"/>
      <c r="J75" s="75"/>
      <c r="K75" s="75"/>
      <c r="L75" s="75"/>
      <c r="M75" s="75"/>
      <c r="N75" s="75"/>
      <c r="O75" s="75"/>
      <c r="P75" s="75"/>
      <c r="Q75" s="75"/>
      <c r="R75" s="75"/>
      <c r="S75" s="75"/>
      <c r="T75" s="75"/>
    </row>
    <row r="76" spans="1:20" ht="15.75" x14ac:dyDescent="0.25">
      <c r="A76" s="84"/>
      <c r="B76" s="11" t="s">
        <v>45</v>
      </c>
      <c r="C76" s="3" t="s">
        <v>7</v>
      </c>
      <c r="D76" s="15">
        <f t="shared" ref="D76" si="24">(D74*D75)</f>
        <v>0</v>
      </c>
      <c r="E76" s="15">
        <f t="shared" ref="E76" si="25">(E74*E75)</f>
        <v>0</v>
      </c>
      <c r="F76" s="15">
        <f t="shared" ref="F76" si="26">(F74*F75)</f>
        <v>0</v>
      </c>
      <c r="G76" s="15">
        <f t="shared" ref="G76" si="27">(G74*G75)</f>
        <v>0</v>
      </c>
      <c r="H76" s="15">
        <f t="shared" ref="H76" si="28">(H74*H75)</f>
        <v>0</v>
      </c>
      <c r="I76" s="15">
        <f t="shared" ref="I76" si="29">(I74*I75)</f>
        <v>0</v>
      </c>
      <c r="J76" s="15">
        <f t="shared" ref="J76" si="30">(J74*J75)</f>
        <v>0</v>
      </c>
      <c r="K76" s="15">
        <f t="shared" ref="K76" si="31">(K74*K75)</f>
        <v>0</v>
      </c>
      <c r="L76" s="15">
        <f t="shared" ref="L76" si="32">(L74*L75)</f>
        <v>0</v>
      </c>
      <c r="M76" s="15">
        <f t="shared" ref="M76" si="33">(M74*M75)</f>
        <v>0</v>
      </c>
      <c r="N76" s="15">
        <f t="shared" ref="N76" si="34">(N74*N75)</f>
        <v>0</v>
      </c>
      <c r="O76" s="15">
        <f t="shared" ref="O76" si="35">(O74*O75)</f>
        <v>0</v>
      </c>
      <c r="P76" s="15">
        <f t="shared" ref="P76" si="36">(P74*P75)</f>
        <v>0</v>
      </c>
      <c r="Q76" s="15">
        <f t="shared" ref="Q76" si="37">(Q74*Q75)</f>
        <v>0</v>
      </c>
      <c r="R76" s="15">
        <f t="shared" ref="R76" si="38">(R74*R75)</f>
        <v>0</v>
      </c>
      <c r="S76" s="15">
        <f t="shared" ref="S76" si="39">(S74*S75)</f>
        <v>0</v>
      </c>
      <c r="T76" s="15">
        <f t="shared" ref="T76" si="40">(T74*T75)</f>
        <v>0</v>
      </c>
    </row>
  </sheetData>
  <sheetProtection algorithmName="SHA-512" hashValue="1WAFqBeVgHq2SYsWYVJJksbTeiNEZUrkR57cjGpFlfCGmR6cjx6Eus4YMZwDjINmX5KPd5hPyhq5VbRHue/7+A==" saltValue="s7mcrJfeMtNc64k1j+Awng==" spinCount="100000" sheet="1" objects="1" scenarios="1" selectLockedCells="1"/>
  <mergeCells count="1">
    <mergeCell ref="A1:C1"/>
  </mergeCells>
  <phoneticPr fontId="19" type="noConversion"/>
  <conditionalFormatting sqref="D17:T26 M33:T35">
    <cfRule type="expression" dxfId="7" priority="8">
      <formula>D$11="Direct"</formula>
    </cfRule>
  </conditionalFormatting>
  <conditionalFormatting sqref="D33:L35">
    <cfRule type="expression" dxfId="6" priority="7">
      <formula>D$11="Direct"</formula>
    </cfRule>
  </conditionalFormatting>
  <dataValidations count="5">
    <dataValidation type="list" allowBlank="1" showInputMessage="1" showErrorMessage="1" sqref="D11:T11" xr:uid="{00000000-0002-0000-0400-000000000000}">
      <formula1>"Direct,Indirect - Agency, Indirect - Subcontractor"</formula1>
    </dataValidation>
    <dataValidation type="list" allowBlank="1" showInputMessage="1" showErrorMessage="1" sqref="D42:T42" xr:uid="{00000000-0002-0000-0400-000002000000}">
      <formula1>Local</formula1>
    </dataValidation>
    <dataValidation type="list" allowBlank="1" showInputMessage="1" showErrorMessage="1" sqref="D50:T50" xr:uid="{D1304B62-25AA-4C49-8713-AB658643442B}">
      <formula1>Offshore</formula1>
    </dataValidation>
    <dataValidation type="custom" allowBlank="1" showInputMessage="1" showErrorMessage="1" sqref="D17:T26" xr:uid="{1F0C9E85-92ED-4EF3-BD20-0B4A7DB03AA6}">
      <formula1>D$11&lt;&gt;"Indirect"</formula1>
    </dataValidation>
    <dataValidation type="custom" allowBlank="1" showInputMessage="1" showErrorMessage="1" sqref="D33:T35" xr:uid="{7D51BB7D-13E1-4D2D-9D2D-7B71CCEAEF22}">
      <formula1>D$11="Direct"</formula1>
    </dataValidation>
  </dataValidations>
  <pageMargins left="0.70866141732283472" right="0.70866141732283472" top="0.74803149606299213" bottom="0.74803149606299213" header="0.31496062992125984" footer="0.31496062992125984"/>
  <pageSetup paperSize="8" scale="54" fitToHeight="0" orientation="landscape" r:id="rId1"/>
  <rowBreaks count="2" manualBreakCount="2">
    <brk id="38" max="16" man="1"/>
    <brk id="62"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6EAA2-E920-41BA-B99B-92F5C04F97CB}">
  <sheetPr>
    <pageSetUpPr fitToPage="1"/>
  </sheetPr>
  <dimension ref="A1:V76"/>
  <sheetViews>
    <sheetView view="pageBreakPreview" zoomScale="70" zoomScaleNormal="85" zoomScaleSheetLayoutView="70" workbookViewId="0">
      <pane xSplit="3" ySplit="12" topLeftCell="D13" activePane="bottomRight" state="frozen"/>
      <selection activeCell="B60" sqref="B60"/>
      <selection pane="topRight" activeCell="B60" sqref="B60"/>
      <selection pane="bottomLeft" activeCell="B60" sqref="B60"/>
      <selection pane="bottomRight" activeCell="M50" sqref="M50"/>
    </sheetView>
  </sheetViews>
  <sheetFormatPr defaultRowHeight="15" x14ac:dyDescent="0.2"/>
  <cols>
    <col min="1" max="1" width="17.44140625" style="2" customWidth="1"/>
    <col min="2" max="2" width="60" style="2" customWidth="1"/>
    <col min="3" max="3" width="7.5546875" style="13" customWidth="1"/>
    <col min="4" max="20" width="12.6640625" customWidth="1"/>
  </cols>
  <sheetData>
    <row r="1" spans="1:20" ht="27" customHeight="1" x14ac:dyDescent="0.2">
      <c r="A1" s="178" t="str">
        <f>Title</f>
        <v xml:space="preserve">Concrete Road Framework - Design </v>
      </c>
      <c r="B1" s="178"/>
      <c r="C1" s="178"/>
    </row>
    <row r="2" spans="1:20" ht="20.25" x14ac:dyDescent="0.3">
      <c r="B2" s="1"/>
    </row>
    <row r="3" spans="1:20" ht="15.75" x14ac:dyDescent="0.25">
      <c r="A3"/>
      <c r="B3" s="17" t="s">
        <v>86</v>
      </c>
      <c r="C3"/>
    </row>
    <row r="4" spans="1:20" ht="15.75" x14ac:dyDescent="0.25">
      <c r="A4"/>
      <c r="B4" s="17" t="s">
        <v>87</v>
      </c>
      <c r="C4"/>
    </row>
    <row r="5" spans="1:20" ht="15.75" x14ac:dyDescent="0.25">
      <c r="A5"/>
      <c r="B5" s="17"/>
      <c r="C5"/>
    </row>
    <row r="6" spans="1:20" ht="15.75" x14ac:dyDescent="0.25">
      <c r="A6"/>
      <c r="B6" s="17"/>
      <c r="C6"/>
    </row>
    <row r="7" spans="1:20" ht="18" x14ac:dyDescent="0.25">
      <c r="B7" s="110" t="s">
        <v>227</v>
      </c>
    </row>
    <row r="8" spans="1:20" x14ac:dyDescent="0.2">
      <c r="B8" s="6" t="s">
        <v>0</v>
      </c>
      <c r="D8" s="75" t="s">
        <v>35</v>
      </c>
      <c r="E8" s="75" t="s">
        <v>36</v>
      </c>
      <c r="F8" s="75" t="s">
        <v>37</v>
      </c>
      <c r="G8" s="75" t="s">
        <v>38</v>
      </c>
      <c r="H8" s="75" t="s">
        <v>39</v>
      </c>
      <c r="I8" s="75" t="s">
        <v>40</v>
      </c>
      <c r="J8" s="75" t="s">
        <v>41</v>
      </c>
      <c r="K8" s="75" t="s">
        <v>42</v>
      </c>
      <c r="L8" s="75" t="s">
        <v>43</v>
      </c>
      <c r="M8" s="75" t="s">
        <v>34</v>
      </c>
      <c r="N8" s="75" t="s">
        <v>139</v>
      </c>
      <c r="O8" s="75" t="s">
        <v>140</v>
      </c>
      <c r="P8" s="75" t="s">
        <v>141</v>
      </c>
      <c r="Q8" s="75" t="s">
        <v>142</v>
      </c>
      <c r="R8" s="75" t="s">
        <v>212</v>
      </c>
      <c r="S8" s="75" t="s">
        <v>213</v>
      </c>
      <c r="T8" s="75" t="s">
        <v>214</v>
      </c>
    </row>
    <row r="9" spans="1:20" ht="45" x14ac:dyDescent="0.2">
      <c r="B9" s="6" t="s">
        <v>33</v>
      </c>
      <c r="D9" s="92" t="s">
        <v>127</v>
      </c>
      <c r="E9" s="92" t="s">
        <v>165</v>
      </c>
      <c r="F9" s="92" t="s">
        <v>137</v>
      </c>
      <c r="G9" s="92" t="s">
        <v>166</v>
      </c>
      <c r="H9" s="92" t="s">
        <v>167</v>
      </c>
      <c r="I9" s="92" t="s">
        <v>138</v>
      </c>
      <c r="J9" s="92" t="s">
        <v>128</v>
      </c>
      <c r="K9" s="92" t="s">
        <v>168</v>
      </c>
      <c r="L9" s="92" t="s">
        <v>169</v>
      </c>
      <c r="M9" s="92" t="s">
        <v>129</v>
      </c>
      <c r="N9" s="92" t="s">
        <v>130</v>
      </c>
      <c r="O9" s="92" t="s">
        <v>131</v>
      </c>
      <c r="P9" s="92" t="s">
        <v>132</v>
      </c>
      <c r="Q9" s="92" t="s">
        <v>133</v>
      </c>
      <c r="R9" s="92" t="s">
        <v>134</v>
      </c>
      <c r="S9" s="92" t="s">
        <v>135</v>
      </c>
      <c r="T9" s="92" t="s">
        <v>136</v>
      </c>
    </row>
    <row r="10" spans="1:20" x14ac:dyDescent="0.2">
      <c r="B10" s="109" t="s">
        <v>254</v>
      </c>
      <c r="D10" s="92">
        <f t="shared" ref="D10:T10" si="0">VLOOKUP(D9,Altrole,2,FALSE)</f>
        <v>0</v>
      </c>
      <c r="E10" s="92">
        <f t="shared" si="0"/>
        <v>0</v>
      </c>
      <c r="F10" s="92">
        <f t="shared" si="0"/>
        <v>0</v>
      </c>
      <c r="G10" s="92">
        <f t="shared" si="0"/>
        <v>0</v>
      </c>
      <c r="H10" s="92">
        <f t="shared" si="0"/>
        <v>0</v>
      </c>
      <c r="I10" s="92">
        <f t="shared" si="0"/>
        <v>0</v>
      </c>
      <c r="J10" s="92">
        <f t="shared" si="0"/>
        <v>0</v>
      </c>
      <c r="K10" s="92">
        <f t="shared" si="0"/>
        <v>0</v>
      </c>
      <c r="L10" s="92">
        <f t="shared" si="0"/>
        <v>0</v>
      </c>
      <c r="M10" s="92">
        <f t="shared" si="0"/>
        <v>0</v>
      </c>
      <c r="N10" s="92">
        <f t="shared" si="0"/>
        <v>0</v>
      </c>
      <c r="O10" s="92">
        <f t="shared" si="0"/>
        <v>0</v>
      </c>
      <c r="P10" s="92">
        <f t="shared" si="0"/>
        <v>0</v>
      </c>
      <c r="Q10" s="92">
        <f t="shared" si="0"/>
        <v>0</v>
      </c>
      <c r="R10" s="92">
        <f t="shared" si="0"/>
        <v>0</v>
      </c>
      <c r="S10" s="92">
        <f t="shared" si="0"/>
        <v>0</v>
      </c>
      <c r="T10" s="92">
        <f t="shared" si="0"/>
        <v>0</v>
      </c>
    </row>
    <row r="11" spans="1:20" x14ac:dyDescent="0.2">
      <c r="B11" s="109" t="s">
        <v>255</v>
      </c>
      <c r="D11" s="137" t="s">
        <v>1</v>
      </c>
      <c r="E11" s="137" t="s">
        <v>1</v>
      </c>
      <c r="F11" s="137" t="s">
        <v>1</v>
      </c>
      <c r="G11" s="137" t="s">
        <v>1</v>
      </c>
      <c r="H11" s="137" t="s">
        <v>1</v>
      </c>
      <c r="I11" s="137" t="s">
        <v>1</v>
      </c>
      <c r="J11" s="137" t="s">
        <v>1</v>
      </c>
      <c r="K11" s="137" t="s">
        <v>1</v>
      </c>
      <c r="L11" s="137" t="s">
        <v>1</v>
      </c>
      <c r="M11" s="137" t="s">
        <v>1</v>
      </c>
      <c r="N11" s="137" t="s">
        <v>1</v>
      </c>
      <c r="O11" s="137" t="s">
        <v>1</v>
      </c>
      <c r="P11" s="137" t="s">
        <v>1</v>
      </c>
      <c r="Q11" s="137" t="s">
        <v>1</v>
      </c>
      <c r="R11" s="137" t="s">
        <v>1</v>
      </c>
      <c r="S11" s="137" t="s">
        <v>1</v>
      </c>
      <c r="T11" s="137" t="s">
        <v>1</v>
      </c>
    </row>
    <row r="12" spans="1:20" x14ac:dyDescent="0.2">
      <c r="D12" s="45"/>
      <c r="E12" s="45"/>
      <c r="F12" s="45"/>
      <c r="G12" s="45"/>
      <c r="H12" s="45"/>
      <c r="I12" s="45"/>
      <c r="J12" s="45"/>
      <c r="K12" s="45"/>
      <c r="L12" s="45"/>
      <c r="M12" s="45"/>
      <c r="N12" s="45"/>
      <c r="O12" s="45"/>
      <c r="P12" s="45"/>
      <c r="Q12" s="45"/>
      <c r="R12" s="45"/>
      <c r="S12" s="45"/>
      <c r="T12" s="45"/>
    </row>
    <row r="13" spans="1:20" ht="15.75" x14ac:dyDescent="0.25">
      <c r="A13" s="21" t="s">
        <v>262</v>
      </c>
      <c r="B13" s="21" t="s">
        <v>2</v>
      </c>
      <c r="C13" s="22"/>
    </row>
    <row r="14" spans="1:20" ht="15.75" x14ac:dyDescent="0.25">
      <c r="B14" s="5" t="s">
        <v>71</v>
      </c>
      <c r="C14"/>
    </row>
    <row r="15" spans="1:20" s="17" customFormat="1" ht="15.75" x14ac:dyDescent="0.25">
      <c r="A15" s="16"/>
      <c r="B15" s="16" t="s">
        <v>78</v>
      </c>
      <c r="C15" s="3" t="s">
        <v>3</v>
      </c>
      <c r="D15" s="138"/>
      <c r="E15" s="138"/>
      <c r="F15" s="138"/>
      <c r="G15" s="138"/>
      <c r="H15" s="138"/>
      <c r="I15" s="138"/>
      <c r="J15" s="138"/>
      <c r="K15" s="138"/>
      <c r="L15" s="138"/>
      <c r="M15" s="138"/>
      <c r="N15" s="138"/>
      <c r="O15" s="138"/>
      <c r="P15" s="138"/>
      <c r="Q15" s="138"/>
      <c r="R15" s="138"/>
      <c r="S15" s="138"/>
      <c r="T15" s="138"/>
    </row>
    <row r="16" spans="1:20" ht="15.75" x14ac:dyDescent="0.25">
      <c r="A16" s="16"/>
      <c r="B16" s="5" t="s">
        <v>4</v>
      </c>
      <c r="C16" s="2"/>
      <c r="D16" s="2"/>
      <c r="E16" s="2"/>
      <c r="F16" s="2"/>
      <c r="G16" s="2"/>
      <c r="H16" s="2"/>
      <c r="I16" s="2"/>
      <c r="J16" s="2"/>
      <c r="K16" s="2"/>
      <c r="L16" s="2"/>
      <c r="M16" s="2"/>
      <c r="N16" s="2"/>
      <c r="O16" s="2"/>
      <c r="P16" s="2"/>
      <c r="Q16" s="2"/>
      <c r="R16" s="2"/>
      <c r="S16" s="2"/>
      <c r="T16" s="2"/>
    </row>
    <row r="17" spans="1:20" x14ac:dyDescent="0.2">
      <c r="A17" s="16"/>
      <c r="B17" s="108" t="s">
        <v>90</v>
      </c>
      <c r="C17" s="13" t="s">
        <v>3</v>
      </c>
      <c r="D17" s="139"/>
      <c r="E17" s="139"/>
      <c r="F17" s="139"/>
      <c r="G17" s="139"/>
      <c r="H17" s="139"/>
      <c r="I17" s="139"/>
      <c r="J17" s="139"/>
      <c r="K17" s="139"/>
      <c r="L17" s="139"/>
      <c r="M17" s="139"/>
      <c r="N17" s="139"/>
      <c r="O17" s="139"/>
      <c r="P17" s="139"/>
      <c r="Q17" s="139"/>
      <c r="R17" s="139"/>
      <c r="S17" s="139"/>
      <c r="T17" s="139"/>
    </row>
    <row r="18" spans="1:20" x14ac:dyDescent="0.2">
      <c r="A18" s="16"/>
      <c r="B18" s="108" t="s">
        <v>91</v>
      </c>
      <c r="C18" s="13" t="s">
        <v>3</v>
      </c>
      <c r="D18" s="139"/>
      <c r="E18" s="139"/>
      <c r="F18" s="139"/>
      <c r="G18" s="139"/>
      <c r="H18" s="139"/>
      <c r="I18" s="139"/>
      <c r="J18" s="139"/>
      <c r="K18" s="139"/>
      <c r="L18" s="139"/>
      <c r="M18" s="139"/>
      <c r="N18" s="139"/>
      <c r="O18" s="139"/>
      <c r="P18" s="139"/>
      <c r="Q18" s="139"/>
      <c r="R18" s="139"/>
      <c r="S18" s="139"/>
      <c r="T18" s="139"/>
    </row>
    <row r="19" spans="1:20" x14ac:dyDescent="0.2">
      <c r="A19" s="16"/>
      <c r="B19" s="2" t="s">
        <v>92</v>
      </c>
      <c r="C19" s="13" t="s">
        <v>3</v>
      </c>
      <c r="D19" s="139"/>
      <c r="E19" s="139"/>
      <c r="F19" s="139"/>
      <c r="G19" s="139"/>
      <c r="H19" s="139"/>
      <c r="I19" s="139"/>
      <c r="J19" s="139"/>
      <c r="K19" s="139"/>
      <c r="L19" s="139"/>
      <c r="M19" s="139"/>
      <c r="N19" s="139"/>
      <c r="O19" s="139"/>
      <c r="P19" s="139"/>
      <c r="Q19" s="139"/>
      <c r="R19" s="139"/>
      <c r="S19" s="139"/>
      <c r="T19" s="139"/>
    </row>
    <row r="20" spans="1:20" x14ac:dyDescent="0.2">
      <c r="A20" s="16"/>
      <c r="B20" s="2" t="s">
        <v>93</v>
      </c>
      <c r="C20" s="13" t="s">
        <v>3</v>
      </c>
      <c r="D20" s="139"/>
      <c r="E20" s="139"/>
      <c r="F20" s="139"/>
      <c r="G20" s="139"/>
      <c r="H20" s="139"/>
      <c r="I20" s="139"/>
      <c r="J20" s="139"/>
      <c r="K20" s="139"/>
      <c r="L20" s="139"/>
      <c r="M20" s="139"/>
      <c r="N20" s="139"/>
      <c r="O20" s="139"/>
      <c r="P20" s="139"/>
      <c r="Q20" s="139"/>
      <c r="R20" s="139"/>
      <c r="S20" s="139"/>
      <c r="T20" s="139"/>
    </row>
    <row r="21" spans="1:20" x14ac:dyDescent="0.2">
      <c r="A21" s="16"/>
      <c r="B21" s="2" t="s">
        <v>46</v>
      </c>
      <c r="C21" s="13" t="s">
        <v>3</v>
      </c>
      <c r="D21" s="139"/>
      <c r="E21" s="139"/>
      <c r="F21" s="139"/>
      <c r="G21" s="139"/>
      <c r="H21" s="139"/>
      <c r="I21" s="139"/>
      <c r="J21" s="139"/>
      <c r="K21" s="139"/>
      <c r="L21" s="139"/>
      <c r="M21" s="139"/>
      <c r="N21" s="139"/>
      <c r="O21" s="139"/>
      <c r="P21" s="139"/>
      <c r="Q21" s="139"/>
      <c r="R21" s="139"/>
      <c r="S21" s="139"/>
      <c r="T21" s="139"/>
    </row>
    <row r="22" spans="1:20" x14ac:dyDescent="0.2">
      <c r="A22" s="16"/>
      <c r="B22" s="2" t="s">
        <v>47</v>
      </c>
      <c r="C22" s="13" t="s">
        <v>3</v>
      </c>
      <c r="D22" s="139"/>
      <c r="E22" s="139"/>
      <c r="F22" s="139"/>
      <c r="G22" s="139"/>
      <c r="H22" s="139"/>
      <c r="I22" s="139"/>
      <c r="J22" s="139"/>
      <c r="K22" s="139"/>
      <c r="L22" s="139"/>
      <c r="M22" s="139"/>
      <c r="N22" s="139"/>
      <c r="O22" s="139"/>
      <c r="P22" s="139"/>
      <c r="Q22" s="139"/>
      <c r="R22" s="139"/>
      <c r="S22" s="139"/>
      <c r="T22" s="139"/>
    </row>
    <row r="23" spans="1:20" x14ac:dyDescent="0.2">
      <c r="A23" s="16"/>
      <c r="B23" s="2" t="s">
        <v>48</v>
      </c>
      <c r="C23" s="13" t="s">
        <v>3</v>
      </c>
      <c r="D23" s="139"/>
      <c r="E23" s="139"/>
      <c r="F23" s="139"/>
      <c r="G23" s="139"/>
      <c r="H23" s="139"/>
      <c r="I23" s="139"/>
      <c r="J23" s="139"/>
      <c r="K23" s="139"/>
      <c r="L23" s="139"/>
      <c r="M23" s="139"/>
      <c r="N23" s="139"/>
      <c r="O23" s="139"/>
      <c r="P23" s="139"/>
      <c r="Q23" s="139"/>
      <c r="R23" s="139"/>
      <c r="S23" s="139"/>
      <c r="T23" s="139"/>
    </row>
    <row r="24" spans="1:20" x14ac:dyDescent="0.2">
      <c r="A24" s="16"/>
      <c r="B24" s="2" t="s">
        <v>49</v>
      </c>
      <c r="C24" s="13" t="s">
        <v>3</v>
      </c>
      <c r="D24" s="139"/>
      <c r="E24" s="139"/>
      <c r="F24" s="139"/>
      <c r="G24" s="139"/>
      <c r="H24" s="139"/>
      <c r="I24" s="139"/>
      <c r="J24" s="139"/>
      <c r="K24" s="139"/>
      <c r="L24" s="139"/>
      <c r="M24" s="139"/>
      <c r="N24" s="139"/>
      <c r="O24" s="139"/>
      <c r="P24" s="139"/>
      <c r="Q24" s="139"/>
      <c r="R24" s="139"/>
      <c r="S24" s="139"/>
      <c r="T24" s="139"/>
    </row>
    <row r="25" spans="1:20" x14ac:dyDescent="0.2">
      <c r="A25" s="16"/>
      <c r="B25" s="2" t="s">
        <v>50</v>
      </c>
      <c r="C25" s="13" t="s">
        <v>3</v>
      </c>
      <c r="D25" s="139"/>
      <c r="E25" s="139"/>
      <c r="F25" s="139"/>
      <c r="G25" s="139"/>
      <c r="H25" s="139"/>
      <c r="I25" s="139"/>
      <c r="J25" s="139"/>
      <c r="K25" s="139"/>
      <c r="L25" s="139"/>
      <c r="M25" s="139"/>
      <c r="N25" s="139"/>
      <c r="O25" s="139"/>
      <c r="P25" s="139"/>
      <c r="Q25" s="139"/>
      <c r="R25" s="139"/>
      <c r="S25" s="139"/>
      <c r="T25" s="139"/>
    </row>
    <row r="26" spans="1:20" x14ac:dyDescent="0.2">
      <c r="A26" s="16"/>
      <c r="B26" s="2" t="s">
        <v>51</v>
      </c>
      <c r="C26" s="13" t="s">
        <v>3</v>
      </c>
      <c r="D26" s="139"/>
      <c r="E26" s="139"/>
      <c r="F26" s="139"/>
      <c r="G26" s="139"/>
      <c r="H26" s="139"/>
      <c r="I26" s="139"/>
      <c r="J26" s="139"/>
      <c r="K26" s="139"/>
      <c r="L26" s="139"/>
      <c r="M26" s="139"/>
      <c r="N26" s="139"/>
      <c r="O26" s="139"/>
      <c r="P26" s="139"/>
      <c r="Q26" s="139"/>
      <c r="R26" s="139"/>
      <c r="S26" s="139"/>
      <c r="T26" s="139"/>
    </row>
    <row r="27" spans="1:20" s="17" customFormat="1" ht="15.75" x14ac:dyDescent="0.25">
      <c r="A27" s="5"/>
      <c r="B27" s="11" t="s">
        <v>4</v>
      </c>
      <c r="C27" s="3" t="s">
        <v>3</v>
      </c>
      <c r="D27" s="23">
        <f t="shared" ref="D27:T27" si="1">IF(D11="Direct",SUM(D17:D26),0)</f>
        <v>0</v>
      </c>
      <c r="E27" s="23">
        <f t="shared" si="1"/>
        <v>0</v>
      </c>
      <c r="F27" s="23">
        <f t="shared" si="1"/>
        <v>0</v>
      </c>
      <c r="G27" s="23">
        <f t="shared" si="1"/>
        <v>0</v>
      </c>
      <c r="H27" s="23">
        <f t="shared" si="1"/>
        <v>0</v>
      </c>
      <c r="I27" s="23">
        <f t="shared" si="1"/>
        <v>0</v>
      </c>
      <c r="J27" s="23">
        <f t="shared" si="1"/>
        <v>0</v>
      </c>
      <c r="K27" s="23">
        <f t="shared" si="1"/>
        <v>0</v>
      </c>
      <c r="L27" s="23">
        <f t="shared" si="1"/>
        <v>0</v>
      </c>
      <c r="M27" s="23">
        <f t="shared" ref="M27:S27" si="2">IF(M11="Direct",SUM(M17:M26),0)</f>
        <v>0</v>
      </c>
      <c r="N27" s="23">
        <f t="shared" si="2"/>
        <v>0</v>
      </c>
      <c r="O27" s="23">
        <f t="shared" si="2"/>
        <v>0</v>
      </c>
      <c r="P27" s="23">
        <f t="shared" si="2"/>
        <v>0</v>
      </c>
      <c r="Q27" s="23">
        <f t="shared" si="2"/>
        <v>0</v>
      </c>
      <c r="R27" s="23">
        <f t="shared" si="2"/>
        <v>0</v>
      </c>
      <c r="S27" s="23">
        <f t="shared" si="2"/>
        <v>0</v>
      </c>
      <c r="T27" s="23">
        <f t="shared" si="1"/>
        <v>0</v>
      </c>
    </row>
    <row r="28" spans="1:20" x14ac:dyDescent="0.2">
      <c r="C28" s="2"/>
      <c r="D28" s="2"/>
      <c r="E28" s="2"/>
      <c r="F28" s="2"/>
      <c r="G28" s="2"/>
      <c r="H28" s="2"/>
      <c r="I28" s="2"/>
      <c r="J28" s="2"/>
      <c r="K28" s="2"/>
      <c r="L28" s="2"/>
      <c r="M28" s="2"/>
      <c r="N28" s="2"/>
      <c r="O28" s="2"/>
      <c r="P28" s="2"/>
      <c r="Q28" s="2"/>
      <c r="R28" s="2"/>
      <c r="S28" s="2"/>
      <c r="T28" s="2"/>
    </row>
    <row r="29" spans="1:20" x14ac:dyDescent="0.2">
      <c r="B29" s="2" t="s">
        <v>297</v>
      </c>
      <c r="C29" s="13" t="s">
        <v>3</v>
      </c>
      <c r="D29" s="7">
        <f t="shared" ref="D29:T29" si="3">D15+D27</f>
        <v>0</v>
      </c>
      <c r="E29" s="7">
        <f t="shared" si="3"/>
        <v>0</v>
      </c>
      <c r="F29" s="7">
        <f t="shared" si="3"/>
        <v>0</v>
      </c>
      <c r="G29" s="7">
        <f t="shared" si="3"/>
        <v>0</v>
      </c>
      <c r="H29" s="7">
        <f t="shared" si="3"/>
        <v>0</v>
      </c>
      <c r="I29" s="7">
        <f t="shared" si="3"/>
        <v>0</v>
      </c>
      <c r="J29" s="7">
        <f t="shared" si="3"/>
        <v>0</v>
      </c>
      <c r="K29" s="7">
        <f t="shared" si="3"/>
        <v>0</v>
      </c>
      <c r="L29" s="7">
        <f t="shared" si="3"/>
        <v>0</v>
      </c>
      <c r="M29" s="7">
        <f t="shared" ref="M29:S29" si="4">M15+M27</f>
        <v>0</v>
      </c>
      <c r="N29" s="7">
        <f t="shared" si="4"/>
        <v>0</v>
      </c>
      <c r="O29" s="7">
        <f t="shared" si="4"/>
        <v>0</v>
      </c>
      <c r="P29" s="7">
        <f t="shared" si="4"/>
        <v>0</v>
      </c>
      <c r="Q29" s="7">
        <f t="shared" si="4"/>
        <v>0</v>
      </c>
      <c r="R29" s="7">
        <f t="shared" si="4"/>
        <v>0</v>
      </c>
      <c r="S29" s="7">
        <f t="shared" si="4"/>
        <v>0</v>
      </c>
      <c r="T29" s="7">
        <f t="shared" si="3"/>
        <v>0</v>
      </c>
    </row>
    <row r="30" spans="1:20" x14ac:dyDescent="0.2">
      <c r="B30" s="2" t="s">
        <v>298</v>
      </c>
      <c r="C30" s="13" t="s">
        <v>89</v>
      </c>
      <c r="D30" s="42">
        <v>365</v>
      </c>
      <c r="E30" s="42">
        <v>365</v>
      </c>
      <c r="F30" s="42">
        <v>365</v>
      </c>
      <c r="G30" s="42">
        <v>365</v>
      </c>
      <c r="H30" s="42">
        <v>365</v>
      </c>
      <c r="I30" s="42">
        <v>365</v>
      </c>
      <c r="J30" s="42">
        <v>365</v>
      </c>
      <c r="K30" s="42">
        <v>365</v>
      </c>
      <c r="L30" s="42">
        <v>365</v>
      </c>
      <c r="M30" s="42">
        <v>365</v>
      </c>
      <c r="N30" s="42">
        <v>365</v>
      </c>
      <c r="O30" s="42">
        <v>365</v>
      </c>
      <c r="P30" s="42">
        <v>365</v>
      </c>
      <c r="Q30" s="42">
        <v>365</v>
      </c>
      <c r="R30" s="42">
        <v>365</v>
      </c>
      <c r="S30" s="42">
        <v>365</v>
      </c>
      <c r="T30" s="42">
        <v>365</v>
      </c>
    </row>
    <row r="31" spans="1:20" x14ac:dyDescent="0.2">
      <c r="B31" s="2" t="s">
        <v>299</v>
      </c>
      <c r="C31" s="13" t="s">
        <v>89</v>
      </c>
      <c r="D31" s="139"/>
      <c r="E31" s="139"/>
      <c r="F31" s="139"/>
      <c r="G31" s="139"/>
      <c r="H31" s="139"/>
      <c r="I31" s="139"/>
      <c r="J31" s="139"/>
      <c r="K31" s="139"/>
      <c r="L31" s="139"/>
      <c r="M31" s="139"/>
      <c r="N31" s="139"/>
      <c r="O31" s="139"/>
      <c r="P31" s="139"/>
      <c r="Q31" s="139"/>
      <c r="R31" s="139"/>
      <c r="S31" s="139"/>
      <c r="T31" s="139"/>
    </row>
    <row r="32" spans="1:20" x14ac:dyDescent="0.2">
      <c r="B32" s="2" t="s">
        <v>300</v>
      </c>
      <c r="C32" s="13" t="s">
        <v>89</v>
      </c>
      <c r="D32" s="139"/>
      <c r="E32" s="139"/>
      <c r="F32" s="139"/>
      <c r="G32" s="139"/>
      <c r="H32" s="139"/>
      <c r="I32" s="139"/>
      <c r="J32" s="139"/>
      <c r="K32" s="139"/>
      <c r="L32" s="139"/>
      <c r="M32" s="139"/>
      <c r="N32" s="139"/>
      <c r="O32" s="139"/>
      <c r="P32" s="139"/>
      <c r="Q32" s="139"/>
      <c r="R32" s="139"/>
      <c r="S32" s="139"/>
      <c r="T32" s="139"/>
    </row>
    <row r="33" spans="1:22" x14ac:dyDescent="0.2">
      <c r="B33" s="2" t="s">
        <v>301</v>
      </c>
      <c r="C33" s="13" t="s">
        <v>89</v>
      </c>
      <c r="D33" s="139"/>
      <c r="E33" s="139"/>
      <c r="F33" s="139"/>
      <c r="G33" s="139"/>
      <c r="H33" s="139"/>
      <c r="I33" s="139"/>
      <c r="J33" s="139"/>
      <c r="K33" s="139"/>
      <c r="L33" s="139"/>
      <c r="M33" s="139"/>
      <c r="N33" s="139"/>
      <c r="O33" s="139"/>
      <c r="P33" s="139"/>
      <c r="Q33" s="139"/>
      <c r="R33" s="139"/>
      <c r="S33" s="139"/>
      <c r="T33" s="139"/>
    </row>
    <row r="34" spans="1:22" x14ac:dyDescent="0.2">
      <c r="B34" s="2" t="s">
        <v>302</v>
      </c>
      <c r="C34" s="13" t="s">
        <v>89</v>
      </c>
      <c r="D34" s="139"/>
      <c r="E34" s="139"/>
      <c r="F34" s="139"/>
      <c r="G34" s="139"/>
      <c r="H34" s="139"/>
      <c r="I34" s="139"/>
      <c r="J34" s="139"/>
      <c r="K34" s="139"/>
      <c r="L34" s="139"/>
      <c r="M34" s="139"/>
      <c r="N34" s="139"/>
      <c r="O34" s="139"/>
      <c r="P34" s="139"/>
      <c r="Q34" s="139"/>
      <c r="R34" s="139"/>
      <c r="S34" s="139"/>
      <c r="T34" s="139"/>
    </row>
    <row r="35" spans="1:22" x14ac:dyDescent="0.2">
      <c r="B35" s="2" t="s">
        <v>94</v>
      </c>
      <c r="C35" s="13" t="s">
        <v>5</v>
      </c>
      <c r="D35" s="139"/>
      <c r="E35" s="139"/>
      <c r="F35" s="139"/>
      <c r="G35" s="139"/>
      <c r="H35" s="139"/>
      <c r="I35" s="139"/>
      <c r="J35" s="139"/>
      <c r="K35" s="139"/>
      <c r="L35" s="139"/>
      <c r="M35" s="139"/>
      <c r="N35" s="139"/>
      <c r="O35" s="139"/>
      <c r="P35" s="139"/>
      <c r="Q35" s="139"/>
      <c r="R35" s="139"/>
      <c r="S35" s="139"/>
      <c r="T35" s="139"/>
    </row>
    <row r="36" spans="1:22" x14ac:dyDescent="0.2">
      <c r="B36" s="2" t="s">
        <v>303</v>
      </c>
      <c r="C36" s="13" t="s">
        <v>5</v>
      </c>
      <c r="D36" s="42">
        <f>(D30-D31-D32-D33-D34)*D35</f>
        <v>0</v>
      </c>
      <c r="E36" s="42">
        <f>(E30-E31-E32-E33-E34)*E35</f>
        <v>0</v>
      </c>
      <c r="F36" s="42">
        <f t="shared" ref="F36:T36" si="5">(F30-F31-F32-F33-F34)*F35</f>
        <v>0</v>
      </c>
      <c r="G36" s="42">
        <f t="shared" si="5"/>
        <v>0</v>
      </c>
      <c r="H36" s="42">
        <f t="shared" si="5"/>
        <v>0</v>
      </c>
      <c r="I36" s="42">
        <f t="shared" si="5"/>
        <v>0</v>
      </c>
      <c r="J36" s="42">
        <f t="shared" si="5"/>
        <v>0</v>
      </c>
      <c r="K36" s="42">
        <f t="shared" si="5"/>
        <v>0</v>
      </c>
      <c r="L36" s="42">
        <f t="shared" si="5"/>
        <v>0</v>
      </c>
      <c r="M36" s="42">
        <f t="shared" ref="M36:S36" si="6">(M30-M31-M32-M33-M34)*M35</f>
        <v>0</v>
      </c>
      <c r="N36" s="42">
        <f t="shared" si="6"/>
        <v>0</v>
      </c>
      <c r="O36" s="42">
        <f t="shared" si="6"/>
        <v>0</v>
      </c>
      <c r="P36" s="42">
        <f t="shared" ref="P36:R36" si="7">(P30-P31-P32-P33-P34)*P35</f>
        <v>0</v>
      </c>
      <c r="Q36" s="42">
        <f t="shared" si="7"/>
        <v>0</v>
      </c>
      <c r="R36" s="42">
        <f t="shared" si="7"/>
        <v>0</v>
      </c>
      <c r="S36" s="42">
        <f t="shared" si="6"/>
        <v>0</v>
      </c>
      <c r="T36" s="42">
        <f t="shared" si="5"/>
        <v>0</v>
      </c>
    </row>
    <row r="37" spans="1:22" ht="15.75" x14ac:dyDescent="0.25">
      <c r="B37" s="11" t="s">
        <v>6</v>
      </c>
      <c r="C37" s="3" t="s">
        <v>7</v>
      </c>
      <c r="D37" s="8">
        <f t="shared" ref="D37:T37" si="8">IFERROR(IF(D11="Direct",D29/D36,D29),0)</f>
        <v>0</v>
      </c>
      <c r="E37" s="8">
        <f t="shared" si="8"/>
        <v>0</v>
      </c>
      <c r="F37" s="8">
        <f t="shared" si="8"/>
        <v>0</v>
      </c>
      <c r="G37" s="8">
        <f t="shared" si="8"/>
        <v>0</v>
      </c>
      <c r="H37" s="8">
        <f t="shared" si="8"/>
        <v>0</v>
      </c>
      <c r="I37" s="8">
        <f t="shared" si="8"/>
        <v>0</v>
      </c>
      <c r="J37" s="8">
        <f t="shared" si="8"/>
        <v>0</v>
      </c>
      <c r="K37" s="8">
        <f t="shared" si="8"/>
        <v>0</v>
      </c>
      <c r="L37" s="8">
        <f t="shared" si="8"/>
        <v>0</v>
      </c>
      <c r="M37" s="8">
        <f t="shared" ref="M37:S37" si="9">IFERROR(IF(M11="Direct",M29/M36,M29),0)</f>
        <v>0</v>
      </c>
      <c r="N37" s="8">
        <f t="shared" si="9"/>
        <v>0</v>
      </c>
      <c r="O37" s="8">
        <f t="shared" si="9"/>
        <v>0</v>
      </c>
      <c r="P37" s="8">
        <f t="shared" ref="P37:R37" si="10">IFERROR(IF(P11="Direct",P29/P36,P29),0)</f>
        <v>0</v>
      </c>
      <c r="Q37" s="8">
        <f t="shared" si="10"/>
        <v>0</v>
      </c>
      <c r="R37" s="8">
        <f t="shared" si="10"/>
        <v>0</v>
      </c>
      <c r="S37" s="8">
        <f t="shared" si="9"/>
        <v>0</v>
      </c>
      <c r="T37" s="8">
        <f t="shared" si="8"/>
        <v>0</v>
      </c>
    </row>
    <row r="38" spans="1:22" ht="15.75" x14ac:dyDescent="0.25">
      <c r="B38" s="5"/>
      <c r="C38" s="3"/>
      <c r="D38" s="9"/>
      <c r="E38" s="10"/>
      <c r="F38" s="10"/>
      <c r="G38" s="10"/>
      <c r="H38" s="10"/>
      <c r="I38" s="10"/>
      <c r="J38" s="10"/>
      <c r="K38" s="10"/>
      <c r="L38" s="10"/>
      <c r="M38" s="10"/>
      <c r="N38" s="10"/>
      <c r="O38" s="10"/>
      <c r="P38" s="10"/>
      <c r="Q38" s="10"/>
      <c r="R38" s="10"/>
      <c r="S38" s="10"/>
      <c r="T38" s="10"/>
    </row>
    <row r="39" spans="1:22" ht="15.75" x14ac:dyDescent="0.25">
      <c r="B39" s="111" t="s">
        <v>253</v>
      </c>
      <c r="C39" s="3"/>
      <c r="D39" s="9"/>
      <c r="E39" s="10"/>
      <c r="F39" s="10"/>
      <c r="G39" s="10"/>
      <c r="H39" s="10"/>
      <c r="I39" s="10"/>
      <c r="J39" s="10"/>
      <c r="K39" s="10"/>
      <c r="L39" s="10"/>
      <c r="M39" s="10"/>
      <c r="N39" s="10"/>
      <c r="O39" s="10"/>
      <c r="P39" s="10"/>
      <c r="Q39" s="10"/>
      <c r="R39" s="10"/>
      <c r="S39" s="10"/>
      <c r="T39" s="10"/>
    </row>
    <row r="41" spans="1:22" ht="18" x14ac:dyDescent="0.25">
      <c r="B41" s="110" t="s">
        <v>226</v>
      </c>
      <c r="C41" s="3"/>
    </row>
    <row r="42" spans="1:22" x14ac:dyDescent="0.2">
      <c r="B42" s="6" t="s">
        <v>72</v>
      </c>
      <c r="D42" s="75" t="s">
        <v>52</v>
      </c>
      <c r="E42" s="75" t="s">
        <v>53</v>
      </c>
      <c r="F42" s="75" t="s">
        <v>53</v>
      </c>
      <c r="G42" s="75" t="s">
        <v>53</v>
      </c>
      <c r="H42" s="75" t="s">
        <v>52</v>
      </c>
      <c r="I42" s="75" t="s">
        <v>53</v>
      </c>
      <c r="J42" s="75" t="s">
        <v>52</v>
      </c>
      <c r="K42" s="75" t="s">
        <v>52</v>
      </c>
      <c r="L42" s="75" t="s">
        <v>52</v>
      </c>
      <c r="M42" s="75" t="s">
        <v>52</v>
      </c>
      <c r="N42" s="75" t="s">
        <v>52</v>
      </c>
      <c r="O42" s="75" t="s">
        <v>52</v>
      </c>
      <c r="P42" s="75" t="s">
        <v>52</v>
      </c>
      <c r="Q42" s="75" t="s">
        <v>52</v>
      </c>
      <c r="R42" s="75" t="s">
        <v>52</v>
      </c>
      <c r="S42" s="75" t="s">
        <v>52</v>
      </c>
      <c r="T42" s="75" t="s">
        <v>52</v>
      </c>
    </row>
    <row r="44" spans="1:22" s="3" customFormat="1" ht="15.75" customHeight="1" x14ac:dyDescent="0.25">
      <c r="A44" s="83"/>
      <c r="B44" s="111" t="s">
        <v>264</v>
      </c>
      <c r="D44"/>
      <c r="E44"/>
      <c r="F44"/>
      <c r="G44"/>
      <c r="H44"/>
      <c r="I44"/>
      <c r="J44"/>
      <c r="K44"/>
      <c r="L44"/>
      <c r="M44"/>
      <c r="N44"/>
      <c r="O44"/>
      <c r="P44"/>
      <c r="Q44"/>
      <c r="R44"/>
      <c r="S44"/>
      <c r="T44"/>
      <c r="U44"/>
    </row>
    <row r="45" spans="1:22" s="3" customFormat="1" ht="15.75" x14ac:dyDescent="0.25">
      <c r="A45" s="83"/>
      <c r="B45" s="2" t="s">
        <v>44</v>
      </c>
      <c r="C45" s="13" t="s">
        <v>7</v>
      </c>
      <c r="D45" s="42">
        <f>D$37</f>
        <v>0</v>
      </c>
      <c r="E45" s="42">
        <f t="shared" ref="E45:T45" si="11">E$37</f>
        <v>0</v>
      </c>
      <c r="F45" s="42">
        <f t="shared" si="11"/>
        <v>0</v>
      </c>
      <c r="G45" s="42">
        <f t="shared" si="11"/>
        <v>0</v>
      </c>
      <c r="H45" s="42">
        <f t="shared" si="11"/>
        <v>0</v>
      </c>
      <c r="I45" s="42">
        <f t="shared" si="11"/>
        <v>0</v>
      </c>
      <c r="J45" s="42">
        <f t="shared" si="11"/>
        <v>0</v>
      </c>
      <c r="K45" s="42">
        <f t="shared" si="11"/>
        <v>0</v>
      </c>
      <c r="L45" s="42">
        <f t="shared" si="11"/>
        <v>0</v>
      </c>
      <c r="M45" s="42">
        <f t="shared" si="11"/>
        <v>0</v>
      </c>
      <c r="N45" s="42">
        <f t="shared" si="11"/>
        <v>0</v>
      </c>
      <c r="O45" s="42">
        <f t="shared" si="11"/>
        <v>0</v>
      </c>
      <c r="P45" s="42">
        <f t="shared" si="11"/>
        <v>0</v>
      </c>
      <c r="Q45" s="42">
        <f t="shared" si="11"/>
        <v>0</v>
      </c>
      <c r="R45" s="42">
        <f t="shared" si="11"/>
        <v>0</v>
      </c>
      <c r="S45" s="42">
        <f t="shared" si="11"/>
        <v>0</v>
      </c>
      <c r="T45" s="42">
        <f t="shared" si="11"/>
        <v>0</v>
      </c>
      <c r="U45"/>
    </row>
    <row r="46" spans="1:22" s="3" customFormat="1" ht="15.75" x14ac:dyDescent="0.25">
      <c r="A46" s="83"/>
      <c r="B46" s="108" t="s">
        <v>251</v>
      </c>
      <c r="C46" s="13" t="s">
        <v>7</v>
      </c>
      <c r="D46" s="42">
        <f>IF(Doc_Stage="Tender",IF(OR(D$11="Direct",D$11="Indirect - Agency"),D$37*MAX('4.UK Offices OH'!$D$24:$M$24),0),IF(OR(D$11="Direct",D$11="Indirect - Agency"),D$37*INDEX('4.UK Offices OH'!$D$24:$M$24,MATCH(D$42,Local,0)),0))</f>
        <v>0</v>
      </c>
      <c r="E46" s="42">
        <f>IF(Doc_Stage="Tender",IF(OR(E$11="Direct",E$11="Indirect - Agency"),E$37*MAX('4.UK Offices OH'!$D$24:$M$24),0),IF(OR(E$11="Direct",E$11="Indirect - Agency"),E$37*INDEX('4.UK Offices OH'!$D$24:$M$24,MATCH(E$42,Local,0)),0))</f>
        <v>0</v>
      </c>
      <c r="F46" s="42">
        <f>IF(Doc_Stage="Tender",IF(OR(F$11="Direct",F$11="Indirect - Agency"),F$37*MAX('4.UK Offices OH'!$D$24:$M$24),0),IF(OR(F$11="Direct",F$11="Indirect - Agency"),F$37*INDEX('4.UK Offices OH'!$D$24:$M$24,MATCH(F$42,Local,0)),0))</f>
        <v>0</v>
      </c>
      <c r="G46" s="42">
        <f>IF(Doc_Stage="Tender",IF(OR(G$11="Direct",G$11="Indirect - Agency"),G$37*MAX('4.UK Offices OH'!$D$24:$M$24),0),IF(OR(G$11="Direct",G$11="Indirect - Agency"),G$37*INDEX('4.UK Offices OH'!$D$24:$M$24,MATCH(G$42,Local,0)),0))</f>
        <v>0</v>
      </c>
      <c r="H46" s="42">
        <f>IF(Doc_Stage="Tender",IF(OR(H$11="Direct",H$11="Indirect - Agency"),H$37*MAX('4.UK Offices OH'!$D$24:$M$24),0),IF(OR(H$11="Direct",H$11="Indirect - Agency"),H$37*INDEX('4.UK Offices OH'!$D$24:$M$24,MATCH(H$42,Local,0)),0))</f>
        <v>0</v>
      </c>
      <c r="I46" s="42">
        <f>IF(Doc_Stage="Tender",IF(OR(I$11="Direct",I$11="Indirect - Agency"),I$37*MAX('4.UK Offices OH'!$D$24:$M$24),0),IF(OR(I$11="Direct",I$11="Indirect - Agency"),I$37*INDEX('4.UK Offices OH'!$D$24:$M$24,MATCH(I$42,Local,0)),0))</f>
        <v>0</v>
      </c>
      <c r="J46" s="42">
        <f>IF(Doc_Stage="Tender",IF(OR(J$11="Direct",J$11="Indirect - Agency"),J$37*MAX('4.UK Offices OH'!$D$24:$M$24),0),IF(OR(J$11="Direct",J$11="Indirect - Agency"),J$37*INDEX('4.UK Offices OH'!$D$24:$M$24,MATCH(J$42,Local,0)),0))</f>
        <v>0</v>
      </c>
      <c r="K46" s="42">
        <f>IF(Doc_Stage="Tender",IF(OR(K$11="Direct",K$11="Indirect - Agency"),K$37*MAX('4.UK Offices OH'!$D$24:$M$24),0),IF(OR(K$11="Direct",K$11="Indirect - Agency"),K$37*INDEX('4.UK Offices OH'!$D$24:$M$24,MATCH(K$42,Local,0)),0))</f>
        <v>0</v>
      </c>
      <c r="L46" s="42">
        <f>IF(Doc_Stage="Tender",IF(OR(L$11="Direct",L$11="Indirect - Agency"),L$37*MAX('4.UK Offices OH'!$D$24:$M$24),0),IF(OR(L$11="Direct",L$11="Indirect - Agency"),L$37*INDEX('4.UK Offices OH'!$D$24:$M$24,MATCH(L$42,Local,0)),0))</f>
        <v>0</v>
      </c>
      <c r="M46" s="42">
        <f>IF(Doc_Stage="Tender",IF(OR(M$11="Direct",M$11="Indirect - Agency"),M$37*MAX('4.UK Offices OH'!$D$24:$M$24),0),IF(OR(M$11="Direct",M$11="Indirect - Agency"),M$37*INDEX('4.UK Offices OH'!$D$24:$M$24,MATCH(M$42,Local,0)),0))</f>
        <v>0</v>
      </c>
      <c r="N46" s="42">
        <f>IF(Doc_Stage="Tender",IF(OR(N$11="Direct",N$11="Indirect - Agency"),N$37*MAX('4.UK Offices OH'!$D$24:$M$24),0),IF(OR(N$11="Direct",N$11="Indirect - Agency"),N$37*INDEX('4.UK Offices OH'!$D$24:$M$24,MATCH(N$42,Local,0)),0))</f>
        <v>0</v>
      </c>
      <c r="O46" s="42">
        <f>IF(Doc_Stage="Tender",IF(OR(O$11="Direct",O$11="Indirect - Agency"),O$37*MAX('4.UK Offices OH'!$D$24:$M$24),0),IF(OR(O$11="Direct",O$11="Indirect - Agency"),O$37*INDEX('4.UK Offices OH'!$D$24:$M$24,MATCH(O$42,Local,0)),0))</f>
        <v>0</v>
      </c>
      <c r="P46" s="42">
        <f>IF(Doc_Stage="Tender",IF(OR(P$11="Direct",P$11="Indirect - Agency"),P$37*MAX('4.UK Offices OH'!$D$24:$M$24),0),IF(OR(P$11="Direct",P$11="Indirect - Agency"),P$37*INDEX('4.UK Offices OH'!$D$24:$M$24,MATCH(P$42,Local,0)),0))</f>
        <v>0</v>
      </c>
      <c r="Q46" s="42">
        <f>IF(Doc_Stage="Tender",IF(OR(Q$11="Direct",Q$11="Indirect - Agency"),Q$37*MAX('4.UK Offices OH'!$D$24:$M$24),0),IF(OR(Q$11="Direct",Q$11="Indirect - Agency"),Q$37*INDEX('4.UK Offices OH'!$D$24:$M$24,MATCH(Q$42,Local,0)),0))</f>
        <v>0</v>
      </c>
      <c r="R46" s="42">
        <f>IF(Doc_Stage="Tender",IF(OR(R$11="Direct",R$11="Indirect - Agency"),R$37*MAX('4.UK Offices OH'!$D$24:$M$24),0),IF(OR(R$11="Direct",R$11="Indirect - Agency"),R$37*INDEX('4.UK Offices OH'!$D$24:$M$24,MATCH(R$42,Local,0)),0))</f>
        <v>0</v>
      </c>
      <c r="S46" s="42">
        <f>IF(Doc_Stage="Tender",IF(OR(S$11="Direct",S$11="Indirect - Agency"),S$37*MAX('4.UK Offices OH'!$D$24:$M$24),0),IF(OR(S$11="Direct",S$11="Indirect - Agency"),S$37*INDEX('4.UK Offices OH'!$D$24:$M$24,MATCH(S$42,Local,0)),0))</f>
        <v>0</v>
      </c>
      <c r="T46" s="42">
        <f>IF(Doc_Stage="Tender",IF(OR(T$11="Direct",T$11="Indirect - Agency"),T$37*MAX('4.UK Offices OH'!$D$24:$M$24),0),IF(OR(T$11="Direct",T$11="Indirect - Agency"),T$37*INDEX('4.UK Offices OH'!$D$24:$M$24,MATCH(T$42,Local,0)),0))</f>
        <v>0</v>
      </c>
      <c r="U46"/>
      <c r="V46" s="5"/>
    </row>
    <row r="47" spans="1:22" s="3" customFormat="1" ht="15.75" x14ac:dyDescent="0.25">
      <c r="A47" s="83"/>
      <c r="B47" s="2" t="s">
        <v>8</v>
      </c>
      <c r="C47" s="13" t="s">
        <v>7</v>
      </c>
      <c r="D47" s="42">
        <f>IF(D$11="Direct",D$37*'4.UK Offices OH'!$D$65,IF(D$11="Indirect - Agency",D$37*'4.UK Offices OH'!$E$65,D$37*'4.UK Offices OH'!$F$65))</f>
        <v>0</v>
      </c>
      <c r="E47" s="42">
        <f>IF(E$11="Direct",E$37*'4.UK Offices OH'!$D$65,IF(E$11="Indirect - Agency",E$37*'4.UK Offices OH'!$E$65,E$37*'4.UK Offices OH'!$F$65))</f>
        <v>0</v>
      </c>
      <c r="F47" s="42">
        <f>IF(F$11="Direct",F$37*'4.UK Offices OH'!$D$65,IF(F$11="Indirect - Agency",F$37*'4.UK Offices OH'!$E$65,F$37*'4.UK Offices OH'!$F$65))</f>
        <v>0</v>
      </c>
      <c r="G47" s="42">
        <f>IF(G$11="Direct",G$37*'4.UK Offices OH'!$D$65,IF(G$11="Indirect - Agency",G$37*'4.UK Offices OH'!$E$65,G$37*'4.UK Offices OH'!$F$65))</f>
        <v>0</v>
      </c>
      <c r="H47" s="42">
        <f>IF(H$11="Direct",H$37*'4.UK Offices OH'!$D$65,IF(H$11="Indirect - Agency",H$37*'4.UK Offices OH'!$E$65,H$37*'4.UK Offices OH'!$F$65))</f>
        <v>0</v>
      </c>
      <c r="I47" s="42">
        <f>IF(I$11="Direct",I$37*'4.UK Offices OH'!$D$65,IF(I$11="Indirect - Agency",I$37*'4.UK Offices OH'!$E$65,I$37*'4.UK Offices OH'!$F$65))</f>
        <v>0</v>
      </c>
      <c r="J47" s="42">
        <f>IF(J$11="Direct",J$37*'4.UK Offices OH'!$D$65,IF(J$11="Indirect - Agency",J$37*'4.UK Offices OH'!$E$65,J$37*'4.UK Offices OH'!$F$65))</f>
        <v>0</v>
      </c>
      <c r="K47" s="42">
        <f>IF(K$11="Direct",K$37*'4.UK Offices OH'!$D$65,IF(K$11="Indirect - Agency",K$37*'4.UK Offices OH'!$E$65,K$37*'4.UK Offices OH'!$F$65))</f>
        <v>0</v>
      </c>
      <c r="L47" s="42">
        <f>IF(L$11="Direct",L$37*'4.UK Offices OH'!$D$65,IF(L$11="Indirect - Agency",L$37*'4.UK Offices OH'!$E$65,L$37*'4.UK Offices OH'!$F$65))</f>
        <v>0</v>
      </c>
      <c r="M47" s="42">
        <f>IF(M$11="Direct",M$37*'4.UK Offices OH'!$D$65,IF(M$11="Indirect - Agency",M$37*'4.UK Offices OH'!$E$65,M$37*'4.UK Offices OH'!$F$65))</f>
        <v>0</v>
      </c>
      <c r="N47" s="42">
        <f>IF(N$11="Direct",N$37*'4.UK Offices OH'!$D$65,IF(N$11="Indirect - Agency",N$37*'4.UK Offices OH'!$E$65,N$37*'4.UK Offices OH'!$F$65))</f>
        <v>0</v>
      </c>
      <c r="O47" s="42">
        <f>IF(O$11="Direct",O$37*'4.UK Offices OH'!$D$65,IF(O$11="Indirect - Agency",O$37*'4.UK Offices OH'!$E$65,O$37*'4.UK Offices OH'!$F$65))</f>
        <v>0</v>
      </c>
      <c r="P47" s="42">
        <f>IF(P$11="Direct",P$37*'4.UK Offices OH'!$D$65,IF(P$11="Indirect - Agency",P$37*'4.UK Offices OH'!$E$65,P$37*'4.UK Offices OH'!$F$65))</f>
        <v>0</v>
      </c>
      <c r="Q47" s="42">
        <f>IF(Q$11="Direct",Q$37*'4.UK Offices OH'!$D$65,IF(Q$11="Indirect - Agency",Q$37*'4.UK Offices OH'!$E$65,Q$37*'4.UK Offices OH'!$F$65))</f>
        <v>0</v>
      </c>
      <c r="R47" s="42">
        <f>IF(R$11="Direct",R$37*'4.UK Offices OH'!$D$65,IF(R$11="Indirect - Agency",R$37*'4.UK Offices OH'!$E$65,R$37*'4.UK Offices OH'!$F$65))</f>
        <v>0</v>
      </c>
      <c r="S47" s="42">
        <f>IF(S$11="Direct",S$37*'4.UK Offices OH'!$D$65,IF(S$11="Indirect - Agency",S$37*'4.UK Offices OH'!$E$65,S$37*'4.UK Offices OH'!$F$65))</f>
        <v>0</v>
      </c>
      <c r="T47" s="42">
        <f>IF(T$11="Direct",T$37*'4.UK Offices OH'!$D$65,IF(T$11="Indirect - Agency",T$37*'4.UK Offices OH'!$E$65,T$37*'4.UK Offices OH'!$F$65))</f>
        <v>0</v>
      </c>
      <c r="U47"/>
    </row>
    <row r="48" spans="1:22" s="3" customFormat="1" ht="15.75" x14ac:dyDescent="0.25">
      <c r="A48" s="83"/>
      <c r="B48" s="112" t="s">
        <v>265</v>
      </c>
      <c r="C48" s="3" t="s">
        <v>7</v>
      </c>
      <c r="D48" s="46">
        <f t="shared" ref="D48:T48" si="12">SUM(D45:D47)</f>
        <v>0</v>
      </c>
      <c r="E48" s="46">
        <f t="shared" si="12"/>
        <v>0</v>
      </c>
      <c r="F48" s="46">
        <f t="shared" si="12"/>
        <v>0</v>
      </c>
      <c r="G48" s="46">
        <f t="shared" si="12"/>
        <v>0</v>
      </c>
      <c r="H48" s="46">
        <f t="shared" si="12"/>
        <v>0</v>
      </c>
      <c r="I48" s="46">
        <f t="shared" si="12"/>
        <v>0</v>
      </c>
      <c r="J48" s="46">
        <f t="shared" si="12"/>
        <v>0</v>
      </c>
      <c r="K48" s="46">
        <f t="shared" si="12"/>
        <v>0</v>
      </c>
      <c r="L48" s="46">
        <f t="shared" si="12"/>
        <v>0</v>
      </c>
      <c r="M48" s="46">
        <f t="shared" si="12"/>
        <v>0</v>
      </c>
      <c r="N48" s="46">
        <f t="shared" si="12"/>
        <v>0</v>
      </c>
      <c r="O48" s="46">
        <f t="shared" si="12"/>
        <v>0</v>
      </c>
      <c r="P48" s="46">
        <f t="shared" si="12"/>
        <v>0</v>
      </c>
      <c r="Q48" s="46">
        <f t="shared" si="12"/>
        <v>0</v>
      </c>
      <c r="R48" s="46">
        <f t="shared" si="12"/>
        <v>0</v>
      </c>
      <c r="S48" s="46">
        <f t="shared" si="12"/>
        <v>0</v>
      </c>
      <c r="T48" s="46">
        <f t="shared" si="12"/>
        <v>0</v>
      </c>
      <c r="U48"/>
    </row>
    <row r="49" spans="1:22" s="3" customFormat="1" ht="15.75" x14ac:dyDescent="0.25">
      <c r="A49" s="83"/>
      <c r="B49" s="2"/>
      <c r="C49" s="13"/>
      <c r="D49" s="10"/>
      <c r="E49" s="10"/>
      <c r="F49" s="10"/>
      <c r="G49" s="10"/>
      <c r="H49" s="10"/>
      <c r="I49" s="10"/>
      <c r="J49" s="10"/>
      <c r="K49" s="10"/>
      <c r="L49" s="10"/>
      <c r="M49" s="10"/>
      <c r="N49" s="10"/>
      <c r="O49" s="10"/>
      <c r="P49" s="10"/>
      <c r="Q49" s="10"/>
      <c r="R49" s="10"/>
      <c r="S49" s="10"/>
      <c r="T49" s="10"/>
      <c r="U49"/>
    </row>
    <row r="50" spans="1:22" x14ac:dyDescent="0.2">
      <c r="A50" s="83"/>
      <c r="B50" s="6" t="s">
        <v>72</v>
      </c>
      <c r="D50" s="75" t="s">
        <v>152</v>
      </c>
      <c r="E50" s="75" t="s">
        <v>153</v>
      </c>
      <c r="F50" s="75" t="s">
        <v>152</v>
      </c>
      <c r="G50" s="75" t="s">
        <v>152</v>
      </c>
      <c r="H50" s="75" t="s">
        <v>152</v>
      </c>
      <c r="I50" s="75" t="s">
        <v>152</v>
      </c>
      <c r="J50" s="75" t="s">
        <v>152</v>
      </c>
      <c r="K50" s="75" t="s">
        <v>152</v>
      </c>
      <c r="L50" s="75" t="s">
        <v>152</v>
      </c>
      <c r="M50" s="75" t="s">
        <v>152</v>
      </c>
      <c r="N50" s="75" t="s">
        <v>152</v>
      </c>
      <c r="O50" s="75" t="s">
        <v>152</v>
      </c>
      <c r="P50" s="75" t="s">
        <v>152</v>
      </c>
      <c r="Q50" s="75" t="s">
        <v>152</v>
      </c>
      <c r="R50" s="75" t="s">
        <v>152</v>
      </c>
      <c r="S50" s="75" t="s">
        <v>152</v>
      </c>
      <c r="T50" s="75" t="s">
        <v>152</v>
      </c>
    </row>
    <row r="51" spans="1:22" x14ac:dyDescent="0.2">
      <c r="A51" s="83"/>
    </row>
    <row r="52" spans="1:22" s="3" customFormat="1" ht="15.75" x14ac:dyDescent="0.25">
      <c r="A52" s="83"/>
      <c r="B52" s="111" t="s">
        <v>257</v>
      </c>
      <c r="D52"/>
      <c r="E52"/>
      <c r="F52"/>
      <c r="G52"/>
      <c r="H52"/>
      <c r="I52"/>
      <c r="J52"/>
      <c r="K52"/>
      <c r="L52"/>
      <c r="M52"/>
      <c r="N52"/>
      <c r="O52"/>
      <c r="P52"/>
      <c r="Q52"/>
      <c r="R52"/>
      <c r="S52"/>
      <c r="T52"/>
      <c r="U52"/>
    </row>
    <row r="53" spans="1:22" s="3" customFormat="1" ht="15.75" x14ac:dyDescent="0.25">
      <c r="A53" s="83"/>
      <c r="B53" s="2" t="s">
        <v>44</v>
      </c>
      <c r="C53" s="13" t="s">
        <v>7</v>
      </c>
      <c r="D53" s="42">
        <f>D$37</f>
        <v>0</v>
      </c>
      <c r="E53" s="42">
        <f t="shared" ref="E53:T53" si="13">E$37</f>
        <v>0</v>
      </c>
      <c r="F53" s="42">
        <f t="shared" si="13"/>
        <v>0</v>
      </c>
      <c r="G53" s="42">
        <f t="shared" si="13"/>
        <v>0</v>
      </c>
      <c r="H53" s="42">
        <f t="shared" si="13"/>
        <v>0</v>
      </c>
      <c r="I53" s="42">
        <f t="shared" si="13"/>
        <v>0</v>
      </c>
      <c r="J53" s="42">
        <f t="shared" si="13"/>
        <v>0</v>
      </c>
      <c r="K53" s="42">
        <f t="shared" si="13"/>
        <v>0</v>
      </c>
      <c r="L53" s="42">
        <f t="shared" si="13"/>
        <v>0</v>
      </c>
      <c r="M53" s="42">
        <f t="shared" si="13"/>
        <v>0</v>
      </c>
      <c r="N53" s="42">
        <f t="shared" si="13"/>
        <v>0</v>
      </c>
      <c r="O53" s="42">
        <f t="shared" si="13"/>
        <v>0</v>
      </c>
      <c r="P53" s="42">
        <f t="shared" si="13"/>
        <v>0</v>
      </c>
      <c r="Q53" s="42">
        <f t="shared" si="13"/>
        <v>0</v>
      </c>
      <c r="R53" s="42">
        <f t="shared" si="13"/>
        <v>0</v>
      </c>
      <c r="S53" s="42">
        <f t="shared" si="13"/>
        <v>0</v>
      </c>
      <c r="T53" s="42">
        <f t="shared" si="13"/>
        <v>0</v>
      </c>
      <c r="U53"/>
    </row>
    <row r="54" spans="1:22" s="3" customFormat="1" ht="15.75" x14ac:dyDescent="0.25">
      <c r="A54" s="83"/>
      <c r="B54" s="108" t="s">
        <v>256</v>
      </c>
      <c r="C54" s="13" t="s">
        <v>7</v>
      </c>
      <c r="D54" s="42">
        <f>IF(Doc_Stage="Tender",IF(OR(D$11="Direct",D$11="Indirect - Agency"),D$37*MAX('5.Non-UK Offices OH'!$D$24:$M$24),0),IF(OR(D$11="Direct",D$11="Indirect - Agency"),D$37*INDEX('5.Non-UK Offices OH'!$D$24:$M$24,MATCH(D$50,Offshore,0)),0))</f>
        <v>0</v>
      </c>
      <c r="E54" s="42">
        <f>IF(Doc_Stage="Tender",IF(OR(E$11="Direct",E$11="Indirect - Agency"),E$37*MAX('5.Non-UK Offices OH'!$D$24:$M$24),0),IF(OR(E$11="Direct",E$11="Indirect - Agency"),E$37*INDEX('5.Non-UK Offices OH'!$D$24:$M$24,MATCH(E$50,Offshore,0)),0))</f>
        <v>0</v>
      </c>
      <c r="F54" s="42">
        <f>IF(Doc_Stage="Tender",IF(OR(F$11="Direct",F$11="Indirect - Agency"),F$37*MAX('5.Non-UK Offices OH'!$D$24:$M$24),0),IF(OR(F$11="Direct",F$11="Indirect - Agency"),F$37*INDEX('5.Non-UK Offices OH'!$D$24:$M$24,MATCH(F$50,Offshore,0)),0))</f>
        <v>0</v>
      </c>
      <c r="G54" s="42">
        <f>IF(Doc_Stage="Tender",IF(OR(G$11="Direct",G$11="Indirect - Agency"),G$37*MAX('5.Non-UK Offices OH'!$D$24:$M$24),0),IF(OR(G$11="Direct",G$11="Indirect - Agency"),G$37*INDEX('5.Non-UK Offices OH'!$D$24:$M$24,MATCH(G$50,Offshore,0)),0))</f>
        <v>0</v>
      </c>
      <c r="H54" s="42">
        <f>IF(Doc_Stage="Tender",IF(OR(H$11="Direct",H$11="Indirect - Agency"),H$37*MAX('5.Non-UK Offices OH'!$D$24:$M$24),0),IF(OR(H$11="Direct",H$11="Indirect - Agency"),H$37*INDEX('5.Non-UK Offices OH'!$D$24:$M$24,MATCH(H$50,Offshore,0)),0))</f>
        <v>0</v>
      </c>
      <c r="I54" s="42">
        <f>IF(Doc_Stage="Tender",IF(OR(I$11="Direct",I$11="Indirect - Agency"),I$37*MAX('5.Non-UK Offices OH'!$D$24:$M$24),0),IF(OR(I$11="Direct",I$11="Indirect - Agency"),I$37*INDEX('5.Non-UK Offices OH'!$D$24:$M$24,MATCH(I$50,Offshore,0)),0))</f>
        <v>0</v>
      </c>
      <c r="J54" s="42">
        <f>IF(Doc_Stage="Tender",IF(OR(J$11="Direct",J$11="Indirect - Agency"),J$37*MAX('5.Non-UK Offices OH'!$D$24:$M$24),0),IF(OR(J$11="Direct",J$11="Indirect - Agency"),J$37*INDEX('5.Non-UK Offices OH'!$D$24:$M$24,MATCH(J$50,Offshore,0)),0))</f>
        <v>0</v>
      </c>
      <c r="K54" s="42">
        <f>IF(Doc_Stage="Tender",IF(OR(K$11="Direct",K$11="Indirect - Agency"),K$37*MAX('5.Non-UK Offices OH'!$D$24:$M$24),0),IF(OR(K$11="Direct",K$11="Indirect - Agency"),K$37*INDEX('5.Non-UK Offices OH'!$D$24:$M$24,MATCH(K$50,Offshore,0)),0))</f>
        <v>0</v>
      </c>
      <c r="L54" s="42">
        <f>IF(Doc_Stage="Tender",IF(OR(L$11="Direct",L$11="Indirect - Agency"),L$37*MAX('5.Non-UK Offices OH'!$D$24:$M$24),0),IF(OR(L$11="Direct",L$11="Indirect - Agency"),L$37*INDEX('5.Non-UK Offices OH'!$D$24:$M$24,MATCH(L$50,Offshore,0)),0))</f>
        <v>0</v>
      </c>
      <c r="M54" s="42">
        <f>IF(Doc_Stage="Tender",IF(OR(M$11="Direct",M$11="Indirect - Agency"),M$37*MAX('5.Non-UK Offices OH'!$D$24:$M$24),0),IF(OR(M$11="Direct",M$11="Indirect - Agency"),M$37*INDEX('5.Non-UK Offices OH'!$D$24:$M$24,MATCH(M$50,Offshore,0)),0))</f>
        <v>0</v>
      </c>
      <c r="N54" s="42">
        <f>IF(Doc_Stage="Tender",IF(OR(N$11="Direct",N$11="Indirect - Agency"),N$37*MAX('5.Non-UK Offices OH'!$D$24:$M$24),0),IF(OR(N$11="Direct",N$11="Indirect - Agency"),N$37*INDEX('5.Non-UK Offices OH'!$D$24:$M$24,MATCH(N$50,Offshore,0)),0))</f>
        <v>0</v>
      </c>
      <c r="O54" s="42">
        <f>IF(Doc_Stage="Tender",IF(OR(O$11="Direct",O$11="Indirect - Agency"),O$37*MAX('5.Non-UK Offices OH'!$D$24:$M$24),0),IF(OR(O$11="Direct",O$11="Indirect - Agency"),O$37*INDEX('5.Non-UK Offices OH'!$D$24:$M$24,MATCH(O$50,Offshore,0)),0))</f>
        <v>0</v>
      </c>
      <c r="P54" s="42">
        <f>IF(Doc_Stage="Tender",IF(OR(P$11="Direct",P$11="Indirect - Agency"),P$37*MAX('5.Non-UK Offices OH'!$D$24:$M$24),0),IF(OR(P$11="Direct",P$11="Indirect - Agency"),P$37*INDEX('5.Non-UK Offices OH'!$D$24:$M$24,MATCH(P$50,Offshore,0)),0))</f>
        <v>0</v>
      </c>
      <c r="Q54" s="42">
        <f>IF(Doc_Stage="Tender",IF(OR(Q$11="Direct",Q$11="Indirect - Agency"),Q$37*MAX('5.Non-UK Offices OH'!$D$24:$M$24),0),IF(OR(Q$11="Direct",Q$11="Indirect - Agency"),Q$37*INDEX('5.Non-UK Offices OH'!$D$24:$M$24,MATCH(Q$50,Offshore,0)),0))</f>
        <v>0</v>
      </c>
      <c r="R54" s="42">
        <f>IF(Doc_Stage="Tender",IF(OR(R$11="Direct",R$11="Indirect - Agency"),R$37*MAX('5.Non-UK Offices OH'!$D$24:$M$24),0),IF(OR(R$11="Direct",R$11="Indirect - Agency"),R$37*INDEX('5.Non-UK Offices OH'!$D$24:$M$24,MATCH(R$50,Offshore,0)),0))</f>
        <v>0</v>
      </c>
      <c r="S54" s="42">
        <f>IF(Doc_Stage="Tender",IF(OR(S$11="Direct",S$11="Indirect - Agency"),S$37*MAX('5.Non-UK Offices OH'!$D$24:$M$24),0),IF(OR(S$11="Direct",S$11="Indirect - Agency"),S$37*INDEX('5.Non-UK Offices OH'!$D$24:$M$24,MATCH(S$50,Offshore,0)),0))</f>
        <v>0</v>
      </c>
      <c r="T54" s="42">
        <f>IF(Doc_Stage="Tender",IF(OR(T$11="Direct",T$11="Indirect - Agency"),T$37*MAX('5.Non-UK Offices OH'!$D$24:$M$24),0),IF(OR(T$11="Direct",T$11="Indirect - Agency"),T$37*INDEX('5.Non-UK Offices OH'!$D$24:$M$24,MATCH(T$50,Offshore,0)),0))</f>
        <v>0</v>
      </c>
      <c r="U54"/>
      <c r="V54" s="5"/>
    </row>
    <row r="55" spans="1:22" s="3" customFormat="1" ht="15.75" x14ac:dyDescent="0.25">
      <c r="A55" s="83"/>
      <c r="B55" s="2" t="s">
        <v>8</v>
      </c>
      <c r="C55" s="13" t="s">
        <v>7</v>
      </c>
      <c r="D55" s="42">
        <f>IF(D$11="Direct",D$37*'5.Non-UK Offices OH'!$D$53,IF(D$11="Indirect - Agency",D$37*'5.Non-UK Offices OH'!$E$53,D$37*'5.Non-UK Offices OH'!$F$53))</f>
        <v>0</v>
      </c>
      <c r="E55" s="42">
        <f>IF(E$11="Direct",E$37*'5.Non-UK Offices OH'!$D$53,IF(E$11="Indirect - Agency",E$37*'5.Non-UK Offices OH'!$E$53,E$37*'5.Non-UK Offices OH'!$F$53))</f>
        <v>0</v>
      </c>
      <c r="F55" s="42">
        <f>IF(F$11="Direct",F$37*'5.Non-UK Offices OH'!$D$53,IF(F$11="Indirect - Agency",F$37*'5.Non-UK Offices OH'!$E$53,F$37*'5.Non-UK Offices OH'!$F$53))</f>
        <v>0</v>
      </c>
      <c r="G55" s="42">
        <f>IF(G$11="Direct",G$37*'5.Non-UK Offices OH'!$D$53,IF(G$11="Indirect - Agency",G$37*'5.Non-UK Offices OH'!$E$53,G$37*'5.Non-UK Offices OH'!$F$53))</f>
        <v>0</v>
      </c>
      <c r="H55" s="42">
        <f>IF(H$11="Direct",H$37*'5.Non-UK Offices OH'!$D$53,IF(H$11="Indirect - Agency",H$37*'5.Non-UK Offices OH'!$E$53,H$37*'5.Non-UK Offices OH'!$F$53))</f>
        <v>0</v>
      </c>
      <c r="I55" s="42">
        <f>IF(I$11="Direct",I$37*'5.Non-UK Offices OH'!$D$53,IF(I$11="Indirect - Agency",I$37*'5.Non-UK Offices OH'!$E$53,I$37*'5.Non-UK Offices OH'!$F$53))</f>
        <v>0</v>
      </c>
      <c r="J55" s="42">
        <f>IF(J$11="Direct",J$37*'5.Non-UK Offices OH'!$D$53,IF(J$11="Indirect - Agency",J$37*'5.Non-UK Offices OH'!$E$53,J$37*'5.Non-UK Offices OH'!$F$53))</f>
        <v>0</v>
      </c>
      <c r="K55" s="42">
        <f>IF(K$11="Direct",K$37*'5.Non-UK Offices OH'!$D$53,IF(K$11="Indirect - Agency",K$37*'5.Non-UK Offices OH'!$E$53,K$37*'5.Non-UK Offices OH'!$F$53))</f>
        <v>0</v>
      </c>
      <c r="L55" s="42">
        <f>IF(L$11="Direct",L$37*'5.Non-UK Offices OH'!$D$53,IF(L$11="Indirect - Agency",L$37*'5.Non-UK Offices OH'!$E$53,L$37*'5.Non-UK Offices OH'!$F$53))</f>
        <v>0</v>
      </c>
      <c r="M55" s="42">
        <f>IF(M$11="Direct",M$37*'5.Non-UK Offices OH'!$D$53,IF(M$11="Indirect - Agency",M$37*'5.Non-UK Offices OH'!$E$53,M$37*'5.Non-UK Offices OH'!$F$53))</f>
        <v>0</v>
      </c>
      <c r="N55" s="42">
        <f>IF(N$11="Direct",N$37*'5.Non-UK Offices OH'!$D$53,IF(N$11="Indirect - Agency",N$37*'5.Non-UK Offices OH'!$E$53,N$37*'5.Non-UK Offices OH'!$F$53))</f>
        <v>0</v>
      </c>
      <c r="O55" s="42">
        <f>IF(O$11="Direct",O$37*'5.Non-UK Offices OH'!$D$53,IF(O$11="Indirect - Agency",O$37*'5.Non-UK Offices OH'!$E$53,O$37*'5.Non-UK Offices OH'!$F$53))</f>
        <v>0</v>
      </c>
      <c r="P55" s="42">
        <f>IF(P$11="Direct",P$37*'5.Non-UK Offices OH'!$D$53,IF(P$11="Indirect - Agency",P$37*'5.Non-UK Offices OH'!$E$53,P$37*'5.Non-UK Offices OH'!$F$53))</f>
        <v>0</v>
      </c>
      <c r="Q55" s="42">
        <f>IF(Q$11="Direct",Q$37*'5.Non-UK Offices OH'!$D$53,IF(Q$11="Indirect - Agency",Q$37*'5.Non-UK Offices OH'!$E$53,Q$37*'5.Non-UK Offices OH'!$F$53))</f>
        <v>0</v>
      </c>
      <c r="R55" s="42">
        <f>IF(R$11="Direct",R$37*'5.Non-UK Offices OH'!$D$53,IF(R$11="Indirect - Agency",R$37*'5.Non-UK Offices OH'!$E$53,R$37*'5.Non-UK Offices OH'!$F$53))</f>
        <v>0</v>
      </c>
      <c r="S55" s="42">
        <f>IF(S$11="Direct",S$37*'5.Non-UK Offices OH'!$D$53,IF(S$11="Indirect - Agency",S$37*'5.Non-UK Offices OH'!$E$53,S$37*'5.Non-UK Offices OH'!$F$53))</f>
        <v>0</v>
      </c>
      <c r="T55" s="42">
        <f>IF(T$11="Direct",T$37*'5.Non-UK Offices OH'!$D$53,IF(T$11="Indirect - Agency",T$37*'5.Non-UK Offices OH'!$E$53,T$37*'5.Non-UK Offices OH'!$F$53))</f>
        <v>0</v>
      </c>
      <c r="U55"/>
    </row>
    <row r="56" spans="1:22" s="3" customFormat="1" ht="15.75" x14ac:dyDescent="0.25">
      <c r="A56" s="83"/>
      <c r="B56" s="112" t="s">
        <v>263</v>
      </c>
      <c r="C56" s="3" t="s">
        <v>7</v>
      </c>
      <c r="D56" s="46">
        <f t="shared" ref="D56:T56" si="14">SUM(D53:D55)</f>
        <v>0</v>
      </c>
      <c r="E56" s="46">
        <f t="shared" si="14"/>
        <v>0</v>
      </c>
      <c r="F56" s="46">
        <f t="shared" si="14"/>
        <v>0</v>
      </c>
      <c r="G56" s="46">
        <f t="shared" si="14"/>
        <v>0</v>
      </c>
      <c r="H56" s="46">
        <f t="shared" si="14"/>
        <v>0</v>
      </c>
      <c r="I56" s="46">
        <f t="shared" si="14"/>
        <v>0</v>
      </c>
      <c r="J56" s="46">
        <f t="shared" si="14"/>
        <v>0</v>
      </c>
      <c r="K56" s="46">
        <f t="shared" si="14"/>
        <v>0</v>
      </c>
      <c r="L56" s="46">
        <f t="shared" si="14"/>
        <v>0</v>
      </c>
      <c r="M56" s="46">
        <f t="shared" si="14"/>
        <v>0</v>
      </c>
      <c r="N56" s="46">
        <f t="shared" si="14"/>
        <v>0</v>
      </c>
      <c r="O56" s="46">
        <f t="shared" si="14"/>
        <v>0</v>
      </c>
      <c r="P56" s="46">
        <f t="shared" si="14"/>
        <v>0</v>
      </c>
      <c r="Q56" s="46">
        <f t="shared" si="14"/>
        <v>0</v>
      </c>
      <c r="R56" s="46">
        <f t="shared" si="14"/>
        <v>0</v>
      </c>
      <c r="S56" s="46">
        <f t="shared" si="14"/>
        <v>0</v>
      </c>
      <c r="T56" s="46">
        <f t="shared" si="14"/>
        <v>0</v>
      </c>
      <c r="U56"/>
    </row>
    <row r="57" spans="1:22" s="3" customFormat="1" ht="15.75" x14ac:dyDescent="0.25">
      <c r="A57" s="83"/>
      <c r="B57" s="2"/>
      <c r="C57" s="13"/>
      <c r="D57" s="10"/>
      <c r="E57" s="10"/>
      <c r="F57" s="10"/>
      <c r="G57" s="10"/>
      <c r="H57" s="10"/>
      <c r="I57" s="10"/>
      <c r="J57" s="10"/>
      <c r="K57" s="10"/>
      <c r="L57" s="10"/>
      <c r="M57" s="10"/>
      <c r="N57" s="10"/>
      <c r="O57" s="10"/>
      <c r="P57" s="10"/>
      <c r="Q57" s="10"/>
      <c r="R57" s="10"/>
      <c r="S57" s="10"/>
      <c r="T57" s="10"/>
      <c r="U57"/>
    </row>
    <row r="58" spans="1:22" s="3" customFormat="1" ht="15.75" x14ac:dyDescent="0.25">
      <c r="A58" s="83"/>
      <c r="B58" s="111" t="s">
        <v>282</v>
      </c>
      <c r="D58"/>
      <c r="E58"/>
      <c r="F58"/>
      <c r="G58"/>
      <c r="H58"/>
      <c r="I58"/>
      <c r="J58"/>
      <c r="K58"/>
      <c r="L58"/>
      <c r="M58"/>
      <c r="N58"/>
      <c r="O58"/>
      <c r="P58"/>
      <c r="Q58"/>
      <c r="R58"/>
      <c r="S58"/>
      <c r="T58"/>
      <c r="U58"/>
    </row>
    <row r="59" spans="1:22" s="3" customFormat="1" ht="15.75" x14ac:dyDescent="0.25">
      <c r="A59" s="83"/>
      <c r="B59" s="2" t="s">
        <v>44</v>
      </c>
      <c r="C59" s="13" t="s">
        <v>7</v>
      </c>
      <c r="D59" s="7">
        <f>D$37</f>
        <v>0</v>
      </c>
      <c r="E59" s="7">
        <f t="shared" ref="E59:T59" si="15">E$37</f>
        <v>0</v>
      </c>
      <c r="F59" s="7">
        <f t="shared" si="15"/>
        <v>0</v>
      </c>
      <c r="G59" s="7">
        <f t="shared" si="15"/>
        <v>0</v>
      </c>
      <c r="H59" s="7">
        <f t="shared" si="15"/>
        <v>0</v>
      </c>
      <c r="I59" s="7">
        <f t="shared" si="15"/>
        <v>0</v>
      </c>
      <c r="J59" s="7">
        <f t="shared" si="15"/>
        <v>0</v>
      </c>
      <c r="K59" s="7">
        <f t="shared" si="15"/>
        <v>0</v>
      </c>
      <c r="L59" s="7">
        <f t="shared" si="15"/>
        <v>0</v>
      </c>
      <c r="M59" s="7">
        <f t="shared" si="15"/>
        <v>0</v>
      </c>
      <c r="N59" s="7">
        <f t="shared" si="15"/>
        <v>0</v>
      </c>
      <c r="O59" s="7">
        <f t="shared" si="15"/>
        <v>0</v>
      </c>
      <c r="P59" s="7">
        <f t="shared" si="15"/>
        <v>0</v>
      </c>
      <c r="Q59" s="7">
        <f t="shared" si="15"/>
        <v>0</v>
      </c>
      <c r="R59" s="7">
        <f t="shared" si="15"/>
        <v>0</v>
      </c>
      <c r="S59" s="7">
        <f t="shared" si="15"/>
        <v>0</v>
      </c>
      <c r="T59" s="7">
        <f t="shared" si="15"/>
        <v>0</v>
      </c>
      <c r="U59"/>
    </row>
    <row r="60" spans="1:22" s="3" customFormat="1" ht="15.75" x14ac:dyDescent="0.25">
      <c r="A60" s="83"/>
      <c r="B60" s="43" t="s">
        <v>8</v>
      </c>
      <c r="C60" s="13" t="s">
        <v>7</v>
      </c>
      <c r="D60" s="42">
        <f>IF(D$11="Direct",D$37*'4.UK Offices OH'!$D$65,IF(D$11="Indirect - Agency",D$37*'4.UK Offices OH'!$E$65,D$37*'4.UK Offices OH'!$F$65))</f>
        <v>0</v>
      </c>
      <c r="E60" s="42">
        <f>IF(E$11="Direct",E$37*'4.UK Offices OH'!$D$65,IF(E$11="Indirect - Agency",E$37*'4.UK Offices OH'!$E$65,E$37*'4.UK Offices OH'!$F$65))</f>
        <v>0</v>
      </c>
      <c r="F60" s="42">
        <f>IF(F$11="Direct",F$37*'4.UK Offices OH'!$D$65,IF(F$11="Indirect - Agency",F$37*'4.UK Offices OH'!$E$65,F$37*'4.UK Offices OH'!$F$65))</f>
        <v>0</v>
      </c>
      <c r="G60" s="42">
        <f>IF(G$11="Direct",G$37*'4.UK Offices OH'!$D$65,IF(G$11="Indirect - Agency",G$37*'4.UK Offices OH'!$E$65,G$37*'4.UK Offices OH'!$F$65))</f>
        <v>0</v>
      </c>
      <c r="H60" s="42">
        <f>IF(H$11="Direct",H$37*'4.UK Offices OH'!$D$65,IF(H$11="Indirect - Agency",H$37*'4.UK Offices OH'!$E$65,H$37*'4.UK Offices OH'!$F$65))</f>
        <v>0</v>
      </c>
      <c r="I60" s="42">
        <f>IF(I$11="Direct",I$37*'4.UK Offices OH'!$D$65,IF(I$11="Indirect - Agency",I$37*'4.UK Offices OH'!$E$65,I$37*'4.UK Offices OH'!$F$65))</f>
        <v>0</v>
      </c>
      <c r="J60" s="42">
        <f>IF(J$11="Direct",J$37*'4.UK Offices OH'!$D$65,IF(J$11="Indirect - Agency",J$37*'4.UK Offices OH'!$E$65,J$37*'4.UK Offices OH'!$F$65))</f>
        <v>0</v>
      </c>
      <c r="K60" s="42">
        <f>IF(K$11="Direct",K$37*'4.UK Offices OH'!$D$65,IF(K$11="Indirect - Agency",K$37*'4.UK Offices OH'!$E$65,K$37*'4.UK Offices OH'!$F$65))</f>
        <v>0</v>
      </c>
      <c r="L60" s="42">
        <f>IF(L$11="Direct",L$37*'4.UK Offices OH'!$D$65,IF(L$11="Indirect - Agency",L$37*'4.UK Offices OH'!$E$65,L$37*'4.UK Offices OH'!$F$65))</f>
        <v>0</v>
      </c>
      <c r="M60" s="42">
        <f>IF(M$11="Direct",M$37*'4.UK Offices OH'!$D$65,IF(M$11="Indirect - Agency",M$37*'4.UK Offices OH'!$E$65,M$37*'4.UK Offices OH'!$F$65))</f>
        <v>0</v>
      </c>
      <c r="N60" s="42">
        <f>IF(N$11="Direct",N$37*'4.UK Offices OH'!$D$65,IF(N$11="Indirect - Agency",N$37*'4.UK Offices OH'!$E$65,N$37*'4.UK Offices OH'!$F$65))</f>
        <v>0</v>
      </c>
      <c r="O60" s="42">
        <f>IF(O$11="Direct",O$37*'4.UK Offices OH'!$D$65,IF(O$11="Indirect - Agency",O$37*'4.UK Offices OH'!$E$65,O$37*'4.UK Offices OH'!$F$65))</f>
        <v>0</v>
      </c>
      <c r="P60" s="42">
        <f>IF(P$11="Direct",P$37*'4.UK Offices OH'!$D$65,IF(P$11="Indirect - Agency",P$37*'4.UK Offices OH'!$E$65,P$37*'4.UK Offices OH'!$F$65))</f>
        <v>0</v>
      </c>
      <c r="Q60" s="42">
        <f>IF(Q$11="Direct",Q$37*'4.UK Offices OH'!$D$65,IF(Q$11="Indirect - Agency",Q$37*'4.UK Offices OH'!$E$65,Q$37*'4.UK Offices OH'!$F$65))</f>
        <v>0</v>
      </c>
      <c r="R60" s="42">
        <f>IF(R$11="Direct",R$37*'4.UK Offices OH'!$D$65,IF(R$11="Indirect - Agency",R$37*'4.UK Offices OH'!$E$65,R$37*'4.UK Offices OH'!$F$65))</f>
        <v>0</v>
      </c>
      <c r="S60" s="42">
        <f>IF(S$11="Direct",S$37*'4.UK Offices OH'!$D$65,IF(S$11="Indirect - Agency",S$37*'4.UK Offices OH'!$E$65,S$37*'4.UK Offices OH'!$F$65))</f>
        <v>0</v>
      </c>
      <c r="T60" s="42">
        <f>IF(T$11="Direct",T$37*'4.UK Offices OH'!$D$65,IF(T$11="Indirect - Agency",T$37*'4.UK Offices OH'!$E$65,T$37*'4.UK Offices OH'!$F$65))</f>
        <v>0</v>
      </c>
      <c r="U60"/>
    </row>
    <row r="61" spans="1:22" ht="15.75" x14ac:dyDescent="0.25">
      <c r="B61" s="112" t="s">
        <v>258</v>
      </c>
      <c r="C61" s="3" t="s">
        <v>7</v>
      </c>
      <c r="D61" s="15">
        <f t="shared" ref="D61:T61" si="16">SUM(D59:D60)</f>
        <v>0</v>
      </c>
      <c r="E61" s="15">
        <f t="shared" si="16"/>
        <v>0</v>
      </c>
      <c r="F61" s="15">
        <f t="shared" si="16"/>
        <v>0</v>
      </c>
      <c r="G61" s="15">
        <f t="shared" si="16"/>
        <v>0</v>
      </c>
      <c r="H61" s="15">
        <f t="shared" si="16"/>
        <v>0</v>
      </c>
      <c r="I61" s="15">
        <f t="shared" si="16"/>
        <v>0</v>
      </c>
      <c r="J61" s="15">
        <f t="shared" si="16"/>
        <v>0</v>
      </c>
      <c r="K61" s="15">
        <f t="shared" si="16"/>
        <v>0</v>
      </c>
      <c r="L61" s="15">
        <f t="shared" si="16"/>
        <v>0</v>
      </c>
      <c r="M61" s="15">
        <f t="shared" si="16"/>
        <v>0</v>
      </c>
      <c r="N61" s="15">
        <f t="shared" si="16"/>
        <v>0</v>
      </c>
      <c r="O61" s="15">
        <f t="shared" si="16"/>
        <v>0</v>
      </c>
      <c r="P61" s="15">
        <f t="shared" si="16"/>
        <v>0</v>
      </c>
      <c r="Q61" s="15">
        <f t="shared" si="16"/>
        <v>0</v>
      </c>
      <c r="R61" s="15">
        <f t="shared" si="16"/>
        <v>0</v>
      </c>
      <c r="S61" s="15">
        <f t="shared" si="16"/>
        <v>0</v>
      </c>
      <c r="T61" s="15">
        <f t="shared" si="16"/>
        <v>0</v>
      </c>
    </row>
    <row r="63" spans="1:22" ht="15.75" x14ac:dyDescent="0.25">
      <c r="A63" s="84"/>
      <c r="B63" s="111" t="s">
        <v>259</v>
      </c>
    </row>
    <row r="64" spans="1:22" x14ac:dyDescent="0.2">
      <c r="A64" s="84"/>
      <c r="B64" s="2" t="s">
        <v>10</v>
      </c>
      <c r="C64" s="13" t="s">
        <v>7</v>
      </c>
      <c r="D64" s="14">
        <f>D$37</f>
        <v>0</v>
      </c>
      <c r="E64" s="14">
        <f t="shared" ref="E64:T64" si="17">E$37</f>
        <v>0</v>
      </c>
      <c r="F64" s="14">
        <f t="shared" si="17"/>
        <v>0</v>
      </c>
      <c r="G64" s="14">
        <f t="shared" si="17"/>
        <v>0</v>
      </c>
      <c r="H64" s="14">
        <f t="shared" si="17"/>
        <v>0</v>
      </c>
      <c r="I64" s="14">
        <f t="shared" si="17"/>
        <v>0</v>
      </c>
      <c r="J64" s="14">
        <f t="shared" si="17"/>
        <v>0</v>
      </c>
      <c r="K64" s="14">
        <f t="shared" si="17"/>
        <v>0</v>
      </c>
      <c r="L64" s="14">
        <f t="shared" si="17"/>
        <v>0</v>
      </c>
      <c r="M64" s="14">
        <f t="shared" si="17"/>
        <v>0</v>
      </c>
      <c r="N64" s="14">
        <f t="shared" si="17"/>
        <v>0</v>
      </c>
      <c r="O64" s="14">
        <f t="shared" si="17"/>
        <v>0</v>
      </c>
      <c r="P64" s="14">
        <f t="shared" si="17"/>
        <v>0</v>
      </c>
      <c r="Q64" s="14">
        <f t="shared" si="17"/>
        <v>0</v>
      </c>
      <c r="R64" s="14">
        <f t="shared" si="17"/>
        <v>0</v>
      </c>
      <c r="S64" s="14">
        <f t="shared" si="17"/>
        <v>0</v>
      </c>
      <c r="T64" s="14">
        <f t="shared" si="17"/>
        <v>0</v>
      </c>
    </row>
    <row r="65" spans="1:20" ht="15.75" x14ac:dyDescent="0.25">
      <c r="A65" s="84"/>
      <c r="B65" s="16" t="s">
        <v>316</v>
      </c>
      <c r="C65" s="3" t="s">
        <v>11</v>
      </c>
      <c r="D65" s="75"/>
      <c r="E65" s="75"/>
      <c r="F65" s="75"/>
      <c r="G65" s="75"/>
      <c r="H65" s="75"/>
      <c r="I65" s="75"/>
      <c r="J65" s="75"/>
      <c r="K65" s="75"/>
      <c r="L65" s="75"/>
      <c r="M65" s="75"/>
      <c r="N65" s="75"/>
      <c r="O65" s="75"/>
      <c r="P65" s="75"/>
      <c r="Q65" s="75"/>
      <c r="R65" s="75"/>
      <c r="S65" s="75"/>
      <c r="T65" s="75"/>
    </row>
    <row r="66" spans="1:20" ht="15.75" x14ac:dyDescent="0.25">
      <c r="A66" s="84"/>
      <c r="B66" s="11" t="s">
        <v>45</v>
      </c>
      <c r="C66" s="3" t="s">
        <v>7</v>
      </c>
      <c r="D66" s="15">
        <f>(D64*D65)</f>
        <v>0</v>
      </c>
      <c r="E66" s="15">
        <f t="shared" ref="E66:T66" si="18">(E64*E65)</f>
        <v>0</v>
      </c>
      <c r="F66" s="15">
        <f t="shared" si="18"/>
        <v>0</v>
      </c>
      <c r="G66" s="15">
        <f t="shared" si="18"/>
        <v>0</v>
      </c>
      <c r="H66" s="15">
        <f t="shared" si="18"/>
        <v>0</v>
      </c>
      <c r="I66" s="15">
        <f t="shared" si="18"/>
        <v>0</v>
      </c>
      <c r="J66" s="15">
        <f t="shared" si="18"/>
        <v>0</v>
      </c>
      <c r="K66" s="15">
        <f t="shared" si="18"/>
        <v>0</v>
      </c>
      <c r="L66" s="15">
        <f t="shared" si="18"/>
        <v>0</v>
      </c>
      <c r="M66" s="15">
        <f t="shared" si="18"/>
        <v>0</v>
      </c>
      <c r="N66" s="15">
        <f t="shared" si="18"/>
        <v>0</v>
      </c>
      <c r="O66" s="15">
        <f t="shared" si="18"/>
        <v>0</v>
      </c>
      <c r="P66" s="15">
        <f t="shared" si="18"/>
        <v>0</v>
      </c>
      <c r="Q66" s="15">
        <f t="shared" si="18"/>
        <v>0</v>
      </c>
      <c r="R66" s="15">
        <f t="shared" si="18"/>
        <v>0</v>
      </c>
      <c r="S66" s="15">
        <f t="shared" si="18"/>
        <v>0</v>
      </c>
      <c r="T66" s="15">
        <f t="shared" si="18"/>
        <v>0</v>
      </c>
    </row>
    <row r="67" spans="1:20" x14ac:dyDescent="0.2">
      <c r="A67" s="84"/>
    </row>
    <row r="68" spans="1:20" ht="15.75" x14ac:dyDescent="0.25">
      <c r="A68" s="84"/>
      <c r="B68" s="111" t="s">
        <v>260</v>
      </c>
    </row>
    <row r="69" spans="1:20" x14ac:dyDescent="0.2">
      <c r="A69" s="84"/>
      <c r="B69" s="2" t="s">
        <v>10</v>
      </c>
      <c r="C69" s="13" t="s">
        <v>7</v>
      </c>
      <c r="D69" s="14">
        <f>D$37</f>
        <v>0</v>
      </c>
      <c r="E69" s="14">
        <f t="shared" ref="E69:T69" si="19">E$37</f>
        <v>0</v>
      </c>
      <c r="F69" s="14">
        <f t="shared" si="19"/>
        <v>0</v>
      </c>
      <c r="G69" s="14">
        <f t="shared" si="19"/>
        <v>0</v>
      </c>
      <c r="H69" s="14">
        <f t="shared" si="19"/>
        <v>0</v>
      </c>
      <c r="I69" s="14">
        <f t="shared" si="19"/>
        <v>0</v>
      </c>
      <c r="J69" s="14">
        <f t="shared" si="19"/>
        <v>0</v>
      </c>
      <c r="K69" s="14">
        <f t="shared" si="19"/>
        <v>0</v>
      </c>
      <c r="L69" s="14">
        <f t="shared" si="19"/>
        <v>0</v>
      </c>
      <c r="M69" s="14">
        <f t="shared" si="19"/>
        <v>0</v>
      </c>
      <c r="N69" s="14">
        <f t="shared" si="19"/>
        <v>0</v>
      </c>
      <c r="O69" s="14">
        <f t="shared" si="19"/>
        <v>0</v>
      </c>
      <c r="P69" s="14">
        <f t="shared" si="19"/>
        <v>0</v>
      </c>
      <c r="Q69" s="14">
        <f t="shared" si="19"/>
        <v>0</v>
      </c>
      <c r="R69" s="14">
        <f t="shared" si="19"/>
        <v>0</v>
      </c>
      <c r="S69" s="14">
        <f t="shared" si="19"/>
        <v>0</v>
      </c>
      <c r="T69" s="14">
        <f t="shared" si="19"/>
        <v>0</v>
      </c>
    </row>
    <row r="70" spans="1:20" ht="15.75" x14ac:dyDescent="0.25">
      <c r="A70" s="84"/>
      <c r="B70" s="16" t="s">
        <v>316</v>
      </c>
      <c r="C70" s="3" t="s">
        <v>11</v>
      </c>
      <c r="D70" s="75"/>
      <c r="E70" s="75"/>
      <c r="F70" s="75"/>
      <c r="G70" s="75"/>
      <c r="H70" s="75"/>
      <c r="I70" s="75"/>
      <c r="J70" s="75"/>
      <c r="K70" s="75"/>
      <c r="L70" s="75"/>
      <c r="M70" s="75"/>
      <c r="N70" s="75"/>
      <c r="O70" s="75"/>
      <c r="P70" s="75"/>
      <c r="Q70" s="75"/>
      <c r="R70" s="75"/>
      <c r="S70" s="75"/>
      <c r="T70" s="75"/>
    </row>
    <row r="71" spans="1:20" ht="15.75" x14ac:dyDescent="0.25">
      <c r="A71" s="84"/>
      <c r="B71" s="11" t="s">
        <v>45</v>
      </c>
      <c r="C71" s="3" t="s">
        <v>7</v>
      </c>
      <c r="D71" s="15">
        <f t="shared" ref="D71:T71" si="20">(D69*D70)</f>
        <v>0</v>
      </c>
      <c r="E71" s="15">
        <f t="shared" si="20"/>
        <v>0</v>
      </c>
      <c r="F71" s="15">
        <f t="shared" si="20"/>
        <v>0</v>
      </c>
      <c r="G71" s="15">
        <f t="shared" si="20"/>
        <v>0</v>
      </c>
      <c r="H71" s="15">
        <f t="shared" si="20"/>
        <v>0</v>
      </c>
      <c r="I71" s="15">
        <f t="shared" si="20"/>
        <v>0</v>
      </c>
      <c r="J71" s="15">
        <f t="shared" si="20"/>
        <v>0</v>
      </c>
      <c r="K71" s="15">
        <f t="shared" si="20"/>
        <v>0</v>
      </c>
      <c r="L71" s="15">
        <f t="shared" si="20"/>
        <v>0</v>
      </c>
      <c r="M71" s="15">
        <f t="shared" si="20"/>
        <v>0</v>
      </c>
      <c r="N71" s="15">
        <f t="shared" si="20"/>
        <v>0</v>
      </c>
      <c r="O71" s="15">
        <f t="shared" si="20"/>
        <v>0</v>
      </c>
      <c r="P71" s="15">
        <f t="shared" si="20"/>
        <v>0</v>
      </c>
      <c r="Q71" s="15">
        <f t="shared" si="20"/>
        <v>0</v>
      </c>
      <c r="R71" s="15">
        <f t="shared" si="20"/>
        <v>0</v>
      </c>
      <c r="S71" s="15">
        <f t="shared" si="20"/>
        <v>0</v>
      </c>
      <c r="T71" s="15">
        <f t="shared" si="20"/>
        <v>0</v>
      </c>
    </row>
    <row r="72" spans="1:20" x14ac:dyDescent="0.2">
      <c r="A72" s="84"/>
    </row>
    <row r="73" spans="1:20" ht="15.75" x14ac:dyDescent="0.25">
      <c r="A73" s="84"/>
      <c r="B73" s="111" t="s">
        <v>261</v>
      </c>
    </row>
    <row r="74" spans="1:20" x14ac:dyDescent="0.2">
      <c r="A74" s="84"/>
      <c r="B74" s="2" t="s">
        <v>10</v>
      </c>
      <c r="C74" s="13" t="s">
        <v>7</v>
      </c>
      <c r="D74" s="14">
        <f>D$37</f>
        <v>0</v>
      </c>
      <c r="E74" s="14">
        <f t="shared" ref="E74:T74" si="21">E$37</f>
        <v>0</v>
      </c>
      <c r="F74" s="14">
        <f t="shared" si="21"/>
        <v>0</v>
      </c>
      <c r="G74" s="14">
        <f t="shared" si="21"/>
        <v>0</v>
      </c>
      <c r="H74" s="14">
        <f t="shared" si="21"/>
        <v>0</v>
      </c>
      <c r="I74" s="14">
        <f t="shared" si="21"/>
        <v>0</v>
      </c>
      <c r="J74" s="14">
        <f t="shared" si="21"/>
        <v>0</v>
      </c>
      <c r="K74" s="14">
        <f t="shared" si="21"/>
        <v>0</v>
      </c>
      <c r="L74" s="14">
        <f t="shared" si="21"/>
        <v>0</v>
      </c>
      <c r="M74" s="14">
        <f t="shared" si="21"/>
        <v>0</v>
      </c>
      <c r="N74" s="14">
        <f t="shared" si="21"/>
        <v>0</v>
      </c>
      <c r="O74" s="14">
        <f t="shared" si="21"/>
        <v>0</v>
      </c>
      <c r="P74" s="14">
        <f t="shared" si="21"/>
        <v>0</v>
      </c>
      <c r="Q74" s="14">
        <f t="shared" si="21"/>
        <v>0</v>
      </c>
      <c r="R74" s="14">
        <f t="shared" si="21"/>
        <v>0</v>
      </c>
      <c r="S74" s="14">
        <f t="shared" si="21"/>
        <v>0</v>
      </c>
      <c r="T74" s="14">
        <f t="shared" si="21"/>
        <v>0</v>
      </c>
    </row>
    <row r="75" spans="1:20" ht="15.75" x14ac:dyDescent="0.25">
      <c r="A75" s="84"/>
      <c r="B75" s="16" t="s">
        <v>316</v>
      </c>
      <c r="C75" s="3" t="s">
        <v>11</v>
      </c>
      <c r="D75" s="75"/>
      <c r="E75" s="75"/>
      <c r="F75" s="75"/>
      <c r="G75" s="75"/>
      <c r="H75" s="75"/>
      <c r="I75" s="75"/>
      <c r="J75" s="75"/>
      <c r="K75" s="75"/>
      <c r="L75" s="75"/>
      <c r="M75" s="75"/>
      <c r="N75" s="75"/>
      <c r="O75" s="75"/>
      <c r="P75" s="75"/>
      <c r="Q75" s="75"/>
      <c r="R75" s="75"/>
      <c r="S75" s="75"/>
      <c r="T75" s="75"/>
    </row>
    <row r="76" spans="1:20" ht="15.75" x14ac:dyDescent="0.25">
      <c r="A76" s="84"/>
      <c r="B76" s="11" t="s">
        <v>45</v>
      </c>
      <c r="C76" s="3" t="s">
        <v>7</v>
      </c>
      <c r="D76" s="15">
        <f t="shared" ref="D76" si="22">(D74*D75)</f>
        <v>0</v>
      </c>
      <c r="E76" s="15">
        <f t="shared" ref="E76" si="23">(E74*E75)</f>
        <v>0</v>
      </c>
      <c r="F76" s="15">
        <f t="shared" ref="F76" si="24">(F74*F75)</f>
        <v>0</v>
      </c>
      <c r="G76" s="15">
        <f t="shared" ref="G76" si="25">(G74*G75)</f>
        <v>0</v>
      </c>
      <c r="H76" s="15">
        <f t="shared" ref="H76" si="26">(H74*H75)</f>
        <v>0</v>
      </c>
      <c r="I76" s="15">
        <f t="shared" ref="I76" si="27">(I74*I75)</f>
        <v>0</v>
      </c>
      <c r="J76" s="15">
        <f t="shared" ref="J76" si="28">(J74*J75)</f>
        <v>0</v>
      </c>
      <c r="K76" s="15">
        <f t="shared" ref="K76" si="29">(K74*K75)</f>
        <v>0</v>
      </c>
      <c r="L76" s="15">
        <f t="shared" ref="L76" si="30">(L74*L75)</f>
        <v>0</v>
      </c>
      <c r="M76" s="15">
        <f t="shared" ref="M76" si="31">(M74*M75)</f>
        <v>0</v>
      </c>
      <c r="N76" s="15">
        <f t="shared" ref="N76" si="32">(N74*N75)</f>
        <v>0</v>
      </c>
      <c r="O76" s="15">
        <f t="shared" ref="O76" si="33">(O74*O75)</f>
        <v>0</v>
      </c>
      <c r="P76" s="15">
        <f t="shared" ref="P76" si="34">(P74*P75)</f>
        <v>0</v>
      </c>
      <c r="Q76" s="15">
        <f t="shared" ref="Q76" si="35">(Q74*Q75)</f>
        <v>0</v>
      </c>
      <c r="R76" s="15">
        <f t="shared" ref="R76" si="36">(R74*R75)</f>
        <v>0</v>
      </c>
      <c r="S76" s="15">
        <f t="shared" ref="S76" si="37">(S74*S75)</f>
        <v>0</v>
      </c>
      <c r="T76" s="15">
        <f t="shared" ref="T76" si="38">(T74*T75)</f>
        <v>0</v>
      </c>
    </row>
  </sheetData>
  <sheetProtection algorithmName="SHA-512" hashValue="eolhzUBAMKpVnIP+1/OFC2FKBtq2NBmVNMaukC8MKhisAlqb4k2C71nNfhPB6/MZQ2xkdMTgPA6Ap3Pb8fyLGA==" saltValue="Ba8TUU3Qj0ww7N9YFK5OSA==" spinCount="100000" sheet="1" objects="1" scenarios="1" selectLockedCells="1"/>
  <mergeCells count="1">
    <mergeCell ref="A1:C1"/>
  </mergeCells>
  <phoneticPr fontId="19" type="noConversion"/>
  <conditionalFormatting sqref="D17:L26 T17:T26 T31:T35">
    <cfRule type="expression" dxfId="5" priority="6">
      <formula>D$11="Direct"</formula>
    </cfRule>
  </conditionalFormatting>
  <conditionalFormatting sqref="D33:L35">
    <cfRule type="expression" dxfId="4" priority="5">
      <formula>D$11="Direct"</formula>
    </cfRule>
  </conditionalFormatting>
  <conditionalFormatting sqref="D31:L32">
    <cfRule type="expression" dxfId="3" priority="4">
      <formula>D$11="Direct"</formula>
    </cfRule>
  </conditionalFormatting>
  <conditionalFormatting sqref="M17:S26">
    <cfRule type="expression" dxfId="2" priority="3">
      <formula>M$11="Direct"</formula>
    </cfRule>
  </conditionalFormatting>
  <conditionalFormatting sqref="M33:S35">
    <cfRule type="expression" dxfId="1" priority="2">
      <formula>M$11="Direct"</formula>
    </cfRule>
  </conditionalFormatting>
  <conditionalFormatting sqref="M31:S32">
    <cfRule type="expression" dxfId="0" priority="1">
      <formula>M$11="Direct"</formula>
    </cfRule>
  </conditionalFormatting>
  <dataValidations count="5">
    <dataValidation type="list" allowBlank="1" showInputMessage="1" showErrorMessage="1" sqref="D50:T50" xr:uid="{C05D89EF-90B5-4494-A8E5-FD0BBBF6778F}">
      <formula1>Offshore</formula1>
    </dataValidation>
    <dataValidation type="custom" allowBlank="1" showInputMessage="1" showErrorMessage="1" sqref="D17:T26" xr:uid="{7612F07A-9231-4B29-91CC-0BDE91A9197D}">
      <formula1>D$11&lt;&gt;"Indirect"</formula1>
    </dataValidation>
    <dataValidation type="list" allowBlank="1" showInputMessage="1" showErrorMessage="1" sqref="D42:T42" xr:uid="{5647D494-C2AE-4E32-826F-C688C299ABDC}">
      <formula1>Local</formula1>
    </dataValidation>
    <dataValidation type="list" allowBlank="1" showInputMessage="1" showErrorMessage="1" sqref="D11:T11" xr:uid="{D5AE76CD-61B4-42C3-BEA2-4105BA990FAA}">
      <formula1>"Direct,Indirect - Agency, Indirect - Subcontractor"</formula1>
    </dataValidation>
    <dataValidation type="custom" allowBlank="1" showInputMessage="1" showErrorMessage="1" sqref="D31:T35" xr:uid="{529B19FC-21BA-46B9-ABB3-BC1D4F24348D}">
      <formula1>D$11="Direct"</formula1>
    </dataValidation>
  </dataValidations>
  <pageMargins left="0.70866141732283472" right="0.70866141732283472" top="0.74803149606299213" bottom="0.74803149606299213" header="0.31496062992125984" footer="0.31496062992125984"/>
  <pageSetup paperSize="9" scale="36" fitToHeight="0" orientation="landscape" r:id="rId1"/>
  <rowBreaks count="2" manualBreakCount="2">
    <brk id="38" max="16" man="1"/>
    <brk id="62" max="1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66"/>
  <sheetViews>
    <sheetView view="pageBreakPreview" zoomScale="70" zoomScaleNormal="85" zoomScaleSheetLayoutView="70" workbookViewId="0">
      <selection activeCell="D12" sqref="D12"/>
    </sheetView>
  </sheetViews>
  <sheetFormatPr defaultRowHeight="15" x14ac:dyDescent="0.2"/>
  <cols>
    <col min="1" max="1" width="8.88671875" style="6"/>
    <col min="2" max="2" width="51.77734375" customWidth="1"/>
    <col min="4" max="4" width="13.21875" bestFit="1" customWidth="1"/>
    <col min="5" max="5" width="11.6640625" bestFit="1" customWidth="1"/>
    <col min="8" max="8" width="10.77734375" bestFit="1" customWidth="1"/>
  </cols>
  <sheetData>
    <row r="1" spans="1:14" ht="27" customHeight="1" x14ac:dyDescent="0.2">
      <c r="A1" s="178" t="str">
        <f>Title</f>
        <v xml:space="preserve">Concrete Road Framework - Design </v>
      </c>
      <c r="B1" s="178"/>
      <c r="C1" s="178"/>
    </row>
    <row r="2" spans="1:14" ht="20.25" x14ac:dyDescent="0.3">
      <c r="B2" s="1"/>
      <c r="C2" s="13"/>
    </row>
    <row r="3" spans="1:14" ht="15.75" x14ac:dyDescent="0.25">
      <c r="A3"/>
      <c r="B3" s="17" t="s">
        <v>86</v>
      </c>
    </row>
    <row r="4" spans="1:14" ht="15.75" x14ac:dyDescent="0.25">
      <c r="A4"/>
      <c r="B4" s="17" t="s">
        <v>88</v>
      </c>
    </row>
    <row r="5" spans="1:14" ht="15.75" x14ac:dyDescent="0.25">
      <c r="A5"/>
      <c r="B5" s="17"/>
    </row>
    <row r="6" spans="1:14" ht="26.25" x14ac:dyDescent="0.4">
      <c r="B6" s="130" t="s">
        <v>270</v>
      </c>
      <c r="C6" s="13"/>
    </row>
    <row r="8" spans="1:14" x14ac:dyDescent="0.2">
      <c r="B8" s="2"/>
      <c r="C8" s="13"/>
    </row>
    <row r="9" spans="1:14" ht="15.75" x14ac:dyDescent="0.25">
      <c r="A9" s="21" t="s">
        <v>271</v>
      </c>
      <c r="B9" s="21" t="s">
        <v>229</v>
      </c>
      <c r="C9" s="22"/>
    </row>
    <row r="10" spans="1:14" x14ac:dyDescent="0.2">
      <c r="A10" s="2"/>
      <c r="B10" s="109" t="s">
        <v>272</v>
      </c>
      <c r="C10" s="13"/>
      <c r="D10" s="75" t="s">
        <v>52</v>
      </c>
      <c r="E10" s="75" t="s">
        <v>53</v>
      </c>
      <c r="F10" s="75" t="s">
        <v>54</v>
      </c>
      <c r="G10" s="75" t="s">
        <v>55</v>
      </c>
      <c r="H10" s="75" t="s">
        <v>56</v>
      </c>
      <c r="I10" s="75" t="s">
        <v>57</v>
      </c>
      <c r="J10" s="75" t="s">
        <v>58</v>
      </c>
      <c r="K10" s="75" t="s">
        <v>59</v>
      </c>
      <c r="L10" s="75" t="s">
        <v>60</v>
      </c>
      <c r="M10" s="75" t="s">
        <v>61</v>
      </c>
      <c r="N10" s="4"/>
    </row>
    <row r="11" spans="1:14" x14ac:dyDescent="0.2">
      <c r="A11" s="2"/>
      <c r="B11" s="2" t="s">
        <v>62</v>
      </c>
      <c r="C11" s="13" t="s">
        <v>3</v>
      </c>
      <c r="D11" s="140"/>
      <c r="E11" s="140"/>
      <c r="F11" s="140"/>
      <c r="G11" s="140"/>
      <c r="H11" s="140"/>
      <c r="I11" s="140"/>
      <c r="J11" s="140"/>
      <c r="K11" s="140"/>
      <c r="L11" s="140"/>
      <c r="M11" s="140"/>
    </row>
    <row r="12" spans="1:14" x14ac:dyDescent="0.2">
      <c r="A12" s="2"/>
      <c r="B12" s="2" t="s">
        <v>63</v>
      </c>
      <c r="C12" s="13" t="s">
        <v>3</v>
      </c>
      <c r="D12" s="140"/>
      <c r="E12" s="140"/>
      <c r="F12" s="140"/>
      <c r="G12" s="140"/>
      <c r="H12" s="140"/>
      <c r="I12" s="140"/>
      <c r="J12" s="140"/>
      <c r="K12" s="140"/>
      <c r="L12" s="140"/>
      <c r="M12" s="140"/>
    </row>
    <row r="13" spans="1:14" x14ac:dyDescent="0.2">
      <c r="A13" s="2"/>
      <c r="B13" s="2" t="s">
        <v>64</v>
      </c>
      <c r="C13" s="13" t="s">
        <v>3</v>
      </c>
      <c r="D13" s="140"/>
      <c r="E13" s="140"/>
      <c r="F13" s="140"/>
      <c r="G13" s="140"/>
      <c r="H13" s="140"/>
      <c r="I13" s="140"/>
      <c r="J13" s="140"/>
      <c r="K13" s="140"/>
      <c r="L13" s="140"/>
      <c r="M13" s="140"/>
    </row>
    <row r="14" spans="1:14" x14ac:dyDescent="0.2">
      <c r="A14" s="2"/>
      <c r="B14" s="2" t="s">
        <v>65</v>
      </c>
      <c r="C14" s="13" t="s">
        <v>3</v>
      </c>
      <c r="D14" s="140"/>
      <c r="E14" s="140"/>
      <c r="F14" s="140"/>
      <c r="G14" s="140"/>
      <c r="H14" s="140"/>
      <c r="I14" s="140"/>
      <c r="J14" s="140"/>
      <c r="K14" s="140"/>
      <c r="L14" s="140"/>
      <c r="M14" s="140"/>
    </row>
    <row r="15" spans="1:14" x14ac:dyDescent="0.2">
      <c r="A15" s="2"/>
      <c r="B15" s="2" t="s">
        <v>66</v>
      </c>
      <c r="C15" s="13" t="s">
        <v>3</v>
      </c>
      <c r="D15" s="140"/>
      <c r="E15" s="140"/>
      <c r="F15" s="140"/>
      <c r="G15" s="140"/>
      <c r="H15" s="140"/>
      <c r="I15" s="140"/>
      <c r="J15" s="140"/>
      <c r="K15" s="140"/>
      <c r="L15" s="140"/>
      <c r="M15" s="140"/>
    </row>
    <row r="16" spans="1:14" x14ac:dyDescent="0.2">
      <c r="A16" s="2"/>
      <c r="B16" s="2" t="s">
        <v>67</v>
      </c>
      <c r="C16" s="13" t="s">
        <v>3</v>
      </c>
      <c r="D16" s="140"/>
      <c r="E16" s="140"/>
      <c r="F16" s="140"/>
      <c r="G16" s="140"/>
      <c r="H16" s="140"/>
      <c r="I16" s="140"/>
      <c r="J16" s="140"/>
      <c r="K16" s="140"/>
      <c r="L16" s="140"/>
      <c r="M16" s="140"/>
    </row>
    <row r="17" spans="1:14" x14ac:dyDescent="0.2">
      <c r="A17" s="2"/>
      <c r="B17" s="2" t="s">
        <v>68</v>
      </c>
      <c r="C17" s="13" t="s">
        <v>3</v>
      </c>
      <c r="D17" s="140"/>
      <c r="E17" s="140"/>
      <c r="F17" s="140"/>
      <c r="G17" s="140"/>
      <c r="H17" s="140"/>
      <c r="I17" s="140"/>
      <c r="J17" s="140"/>
      <c r="K17" s="140"/>
      <c r="L17" s="140"/>
      <c r="M17" s="140"/>
    </row>
    <row r="18" spans="1:14" x14ac:dyDescent="0.2">
      <c r="A18" s="2"/>
      <c r="B18" s="2" t="s">
        <v>69</v>
      </c>
      <c r="C18" s="13" t="s">
        <v>3</v>
      </c>
      <c r="D18" s="140"/>
      <c r="E18" s="140"/>
      <c r="F18" s="140"/>
      <c r="G18" s="140"/>
      <c r="H18" s="140"/>
      <c r="I18" s="140"/>
      <c r="J18" s="140"/>
      <c r="K18" s="140"/>
      <c r="L18" s="140"/>
      <c r="M18" s="140"/>
    </row>
    <row r="19" spans="1:14" x14ac:dyDescent="0.2">
      <c r="A19" s="2"/>
      <c r="B19" s="2" t="s">
        <v>70</v>
      </c>
      <c r="C19" s="13" t="s">
        <v>3</v>
      </c>
      <c r="D19" s="140"/>
      <c r="E19" s="140"/>
      <c r="F19" s="140"/>
      <c r="G19" s="140"/>
      <c r="H19" s="140"/>
      <c r="I19" s="140"/>
      <c r="J19" s="140"/>
      <c r="K19" s="140"/>
      <c r="L19" s="140"/>
      <c r="M19" s="140"/>
    </row>
    <row r="20" spans="1:14" s="17" customFormat="1" ht="15.75" x14ac:dyDescent="0.25">
      <c r="A20" s="2"/>
      <c r="B20" s="11" t="s">
        <v>79</v>
      </c>
      <c r="C20" s="3" t="s">
        <v>3</v>
      </c>
      <c r="D20" s="37">
        <f>SUM(D11:D19)</f>
        <v>0</v>
      </c>
      <c r="E20" s="37">
        <f t="shared" ref="E20:M20" si="0">SUM(E11:E19)</f>
        <v>0</v>
      </c>
      <c r="F20" s="37">
        <f t="shared" si="0"/>
        <v>0</v>
      </c>
      <c r="G20" s="37">
        <f t="shared" si="0"/>
        <v>0</v>
      </c>
      <c r="H20" s="37">
        <f t="shared" si="0"/>
        <v>0</v>
      </c>
      <c r="I20" s="37">
        <f t="shared" si="0"/>
        <v>0</v>
      </c>
      <c r="J20" s="37">
        <f t="shared" si="0"/>
        <v>0</v>
      </c>
      <c r="K20" s="37">
        <f t="shared" si="0"/>
        <v>0</v>
      </c>
      <c r="L20" s="37">
        <f t="shared" si="0"/>
        <v>0</v>
      </c>
      <c r="M20" s="37">
        <f t="shared" si="0"/>
        <v>0</v>
      </c>
    </row>
    <row r="21" spans="1:14" ht="15.75" x14ac:dyDescent="0.25">
      <c r="A21" s="2"/>
      <c r="B21" s="2" t="s">
        <v>80</v>
      </c>
      <c r="C21" s="3" t="s">
        <v>3</v>
      </c>
      <c r="D21" s="140"/>
      <c r="E21" s="140"/>
      <c r="F21" s="140"/>
      <c r="G21" s="140"/>
      <c r="H21" s="140"/>
      <c r="I21" s="140"/>
      <c r="J21" s="140"/>
      <c r="K21" s="140"/>
      <c r="L21" s="140"/>
      <c r="M21" s="140"/>
    </row>
    <row r="22" spans="1:14" s="17" customFormat="1" ht="15.75" x14ac:dyDescent="0.25">
      <c r="A22" s="5"/>
      <c r="B22" s="11" t="s">
        <v>81</v>
      </c>
      <c r="C22" s="3" t="s">
        <v>3</v>
      </c>
      <c r="D22" s="38">
        <f>D20+D21</f>
        <v>0</v>
      </c>
      <c r="E22" s="38">
        <f t="shared" ref="E22:M22" si="1">E20+E21</f>
        <v>0</v>
      </c>
      <c r="F22" s="38">
        <f t="shared" si="1"/>
        <v>0</v>
      </c>
      <c r="G22" s="38">
        <f t="shared" si="1"/>
        <v>0</v>
      </c>
      <c r="H22" s="38">
        <f t="shared" si="1"/>
        <v>0</v>
      </c>
      <c r="I22" s="38">
        <f t="shared" si="1"/>
        <v>0</v>
      </c>
      <c r="J22" s="38">
        <f t="shared" si="1"/>
        <v>0</v>
      </c>
      <c r="K22" s="38">
        <f t="shared" si="1"/>
        <v>0</v>
      </c>
      <c r="L22" s="38">
        <f t="shared" si="1"/>
        <v>0</v>
      </c>
      <c r="M22" s="38">
        <f t="shared" si="1"/>
        <v>0</v>
      </c>
    </row>
    <row r="23" spans="1:14" x14ac:dyDescent="0.2">
      <c r="A23" s="2"/>
      <c r="B23" s="2" t="s">
        <v>116</v>
      </c>
      <c r="C23" s="13" t="s">
        <v>3</v>
      </c>
      <c r="D23" s="140"/>
      <c r="E23" s="140"/>
      <c r="F23" s="140"/>
      <c r="G23" s="140"/>
      <c r="H23" s="140"/>
      <c r="I23" s="140"/>
      <c r="J23" s="140"/>
      <c r="K23" s="140"/>
      <c r="L23" s="140"/>
      <c r="M23" s="140"/>
    </row>
    <row r="24" spans="1:14" ht="15.75" x14ac:dyDescent="0.25">
      <c r="B24" s="111" t="s">
        <v>273</v>
      </c>
      <c r="C24" s="3" t="s">
        <v>9</v>
      </c>
      <c r="D24" s="20">
        <f>IFERROR(D22/D23,0)</f>
        <v>0</v>
      </c>
      <c r="E24" s="20">
        <f t="shared" ref="E24:M24" si="2">IFERROR(E22/E23,0)</f>
        <v>0</v>
      </c>
      <c r="F24" s="20">
        <f t="shared" si="2"/>
        <v>0</v>
      </c>
      <c r="G24" s="20">
        <f t="shared" si="2"/>
        <v>0</v>
      </c>
      <c r="H24" s="20">
        <f t="shared" si="2"/>
        <v>0</v>
      </c>
      <c r="I24" s="20">
        <f t="shared" si="2"/>
        <v>0</v>
      </c>
      <c r="J24" s="20">
        <f t="shared" si="2"/>
        <v>0</v>
      </c>
      <c r="K24" s="20">
        <f t="shared" si="2"/>
        <v>0</v>
      </c>
      <c r="L24" s="20">
        <f t="shared" si="2"/>
        <v>0</v>
      </c>
      <c r="M24" s="20">
        <f t="shared" si="2"/>
        <v>0</v>
      </c>
    </row>
    <row r="25" spans="1:14" x14ac:dyDescent="0.2">
      <c r="B25" s="2"/>
      <c r="C25" s="13"/>
    </row>
    <row r="26" spans="1:14" ht="15.75" x14ac:dyDescent="0.25">
      <c r="A26" s="118"/>
      <c r="B26" s="119"/>
      <c r="C26" s="120"/>
      <c r="D26" s="121"/>
      <c r="E26" s="45"/>
      <c r="F26" s="45"/>
      <c r="G26" s="45"/>
      <c r="H26" s="45"/>
      <c r="I26" s="45"/>
      <c r="J26" s="45"/>
      <c r="K26" s="45"/>
      <c r="L26" s="45"/>
      <c r="M26" s="45"/>
    </row>
    <row r="27" spans="1:14" x14ac:dyDescent="0.2">
      <c r="A27" s="118"/>
      <c r="B27" s="122"/>
      <c r="C27" s="123"/>
      <c r="D27" s="124"/>
      <c r="E27" s="124"/>
      <c r="F27" s="124"/>
      <c r="G27" s="124"/>
      <c r="H27" s="124"/>
      <c r="I27" s="124"/>
      <c r="J27" s="124"/>
      <c r="K27" s="124"/>
      <c r="L27" s="124"/>
      <c r="M27" s="124"/>
      <c r="N27" s="4"/>
    </row>
    <row r="28" spans="1:14" x14ac:dyDescent="0.2">
      <c r="A28" s="118"/>
      <c r="B28" s="118"/>
      <c r="C28" s="123"/>
      <c r="D28" s="125"/>
      <c r="E28" s="125"/>
      <c r="F28" s="125"/>
      <c r="G28" s="125"/>
      <c r="H28" s="125"/>
      <c r="I28" s="125"/>
      <c r="J28" s="125"/>
      <c r="K28" s="125"/>
      <c r="L28" s="125"/>
      <c r="M28" s="125"/>
    </row>
    <row r="29" spans="1:14" x14ac:dyDescent="0.2">
      <c r="A29" s="118"/>
      <c r="B29" s="118"/>
      <c r="C29" s="123"/>
      <c r="D29" s="125"/>
      <c r="E29" s="125"/>
      <c r="F29" s="125"/>
      <c r="G29" s="125"/>
      <c r="H29" s="125"/>
      <c r="I29" s="125"/>
      <c r="J29" s="125"/>
      <c r="K29" s="125"/>
      <c r="L29" s="125"/>
      <c r="M29" s="125"/>
    </row>
    <row r="30" spans="1:14" x14ac:dyDescent="0.2">
      <c r="A30" s="118"/>
      <c r="B30" s="118"/>
      <c r="C30" s="123"/>
      <c r="D30" s="125"/>
      <c r="E30" s="125"/>
      <c r="F30" s="125"/>
      <c r="G30" s="125"/>
      <c r="H30" s="125"/>
      <c r="I30" s="125"/>
      <c r="J30" s="125"/>
      <c r="K30" s="125"/>
      <c r="L30" s="125"/>
      <c r="M30" s="125"/>
    </row>
    <row r="31" spans="1:14" x14ac:dyDescent="0.2">
      <c r="A31" s="118"/>
      <c r="B31" s="118"/>
      <c r="C31" s="123"/>
      <c r="D31" s="125"/>
      <c r="E31" s="125"/>
      <c r="F31" s="125"/>
      <c r="G31" s="125"/>
      <c r="H31" s="125"/>
      <c r="I31" s="125"/>
      <c r="J31" s="125"/>
      <c r="K31" s="125"/>
      <c r="L31" s="125"/>
      <c r="M31" s="125"/>
    </row>
    <row r="32" spans="1:14" s="17" customFormat="1" ht="15.75" x14ac:dyDescent="0.25">
      <c r="A32" s="118"/>
      <c r="B32" s="126"/>
      <c r="C32" s="120"/>
      <c r="D32" s="127"/>
      <c r="E32" s="127"/>
      <c r="F32" s="127"/>
      <c r="G32" s="127"/>
      <c r="H32" s="127"/>
      <c r="I32" s="127"/>
      <c r="J32" s="127"/>
      <c r="K32" s="127"/>
      <c r="L32" s="127"/>
      <c r="M32" s="127"/>
    </row>
    <row r="33" spans="1:14" ht="15.75" x14ac:dyDescent="0.25">
      <c r="A33" s="118"/>
      <c r="B33" s="118"/>
      <c r="C33" s="120"/>
      <c r="D33" s="125"/>
      <c r="E33" s="125"/>
      <c r="F33" s="125"/>
      <c r="G33" s="125"/>
      <c r="H33" s="125"/>
      <c r="I33" s="125"/>
      <c r="J33" s="125"/>
      <c r="K33" s="125"/>
      <c r="L33" s="125"/>
      <c r="M33" s="125"/>
    </row>
    <row r="34" spans="1:14" s="17" customFormat="1" ht="15.75" x14ac:dyDescent="0.25">
      <c r="A34" s="119"/>
      <c r="B34" s="126"/>
      <c r="C34" s="120"/>
      <c r="D34" s="128"/>
      <c r="E34" s="128"/>
      <c r="F34" s="128"/>
      <c r="G34" s="128"/>
      <c r="H34" s="128"/>
      <c r="I34" s="128"/>
      <c r="J34" s="128"/>
      <c r="K34" s="128"/>
      <c r="L34" s="128"/>
      <c r="M34" s="128"/>
    </row>
    <row r="35" spans="1:14" x14ac:dyDescent="0.2">
      <c r="A35" s="118"/>
      <c r="B35" s="118"/>
      <c r="C35" s="123"/>
      <c r="D35" s="125"/>
      <c r="E35" s="125"/>
      <c r="F35" s="125"/>
      <c r="G35" s="125"/>
      <c r="H35" s="125"/>
      <c r="I35" s="125"/>
      <c r="J35" s="125"/>
      <c r="K35" s="125"/>
      <c r="L35" s="125"/>
      <c r="M35" s="125"/>
    </row>
    <row r="36" spans="1:14" ht="15.75" x14ac:dyDescent="0.25">
      <c r="A36" s="122"/>
      <c r="B36" s="119"/>
      <c r="C36" s="120"/>
      <c r="D36" s="129"/>
      <c r="E36" s="129"/>
      <c r="F36" s="129"/>
      <c r="G36" s="129"/>
      <c r="H36" s="129"/>
      <c r="I36" s="129"/>
      <c r="J36" s="129"/>
      <c r="K36" s="129"/>
      <c r="L36" s="129"/>
      <c r="M36" s="129"/>
    </row>
    <row r="37" spans="1:14" x14ac:dyDescent="0.2">
      <c r="B37" s="2"/>
      <c r="C37" s="13"/>
    </row>
    <row r="38" spans="1:14" ht="45.75" x14ac:dyDescent="0.25">
      <c r="A38" s="21" t="s">
        <v>274</v>
      </c>
      <c r="B38" s="21" t="s">
        <v>73</v>
      </c>
      <c r="C38" s="22"/>
      <c r="D38" s="107" t="s">
        <v>1</v>
      </c>
      <c r="E38" s="107" t="s">
        <v>215</v>
      </c>
      <c r="F38" s="107" t="s">
        <v>216</v>
      </c>
      <c r="N38" s="4"/>
    </row>
    <row r="39" spans="1:14" ht="15.75" x14ac:dyDescent="0.25">
      <c r="A39" s="2"/>
      <c r="B39" s="2" t="s">
        <v>12</v>
      </c>
      <c r="C39" s="13" t="s">
        <v>9</v>
      </c>
      <c r="D39" s="141"/>
      <c r="E39" s="141"/>
      <c r="F39" s="141"/>
      <c r="G39" s="5"/>
    </row>
    <row r="40" spans="1:14" ht="45" x14ac:dyDescent="0.2">
      <c r="A40" s="2"/>
      <c r="B40" s="18" t="s">
        <v>13</v>
      </c>
      <c r="C40" s="13" t="s">
        <v>9</v>
      </c>
      <c r="D40" s="141"/>
      <c r="E40" s="141"/>
      <c r="F40" s="141"/>
      <c r="G40" s="2"/>
    </row>
    <row r="41" spans="1:14" x14ac:dyDescent="0.2">
      <c r="A41" s="2"/>
      <c r="B41" s="18" t="s">
        <v>14</v>
      </c>
      <c r="C41" s="13" t="s">
        <v>9</v>
      </c>
      <c r="D41" s="141"/>
      <c r="E41" s="141"/>
      <c r="F41" s="141"/>
      <c r="G41" s="2"/>
    </row>
    <row r="42" spans="1:14" x14ac:dyDescent="0.2">
      <c r="A42" s="2"/>
      <c r="B42" s="18" t="s">
        <v>15</v>
      </c>
      <c r="C42" s="13" t="s">
        <v>9</v>
      </c>
      <c r="D42" s="141"/>
      <c r="E42" s="141"/>
      <c r="F42" s="141"/>
      <c r="G42" s="2"/>
    </row>
    <row r="43" spans="1:14" x14ac:dyDescent="0.2">
      <c r="A43" s="2"/>
      <c r="B43" s="18" t="s">
        <v>16</v>
      </c>
      <c r="C43" s="13" t="s">
        <v>9</v>
      </c>
      <c r="D43" s="141"/>
      <c r="E43" s="141"/>
      <c r="F43" s="141"/>
      <c r="G43" s="2"/>
    </row>
    <row r="44" spans="1:14" ht="30" x14ac:dyDescent="0.2">
      <c r="A44" s="2"/>
      <c r="B44" s="18" t="s">
        <v>17</v>
      </c>
      <c r="C44" s="13" t="s">
        <v>9</v>
      </c>
      <c r="D44" s="141"/>
      <c r="E44" s="141"/>
      <c r="F44" s="141"/>
      <c r="G44" s="12"/>
    </row>
    <row r="45" spans="1:14" ht="75" x14ac:dyDescent="0.2">
      <c r="A45" s="2"/>
      <c r="B45" s="18" t="s">
        <v>304</v>
      </c>
      <c r="C45" s="13" t="s">
        <v>9</v>
      </c>
      <c r="D45" s="141"/>
      <c r="E45" s="141"/>
      <c r="F45" s="141"/>
      <c r="G45" s="2"/>
    </row>
    <row r="46" spans="1:14" x14ac:dyDescent="0.2">
      <c r="A46" s="2"/>
      <c r="B46" s="18" t="s">
        <v>18</v>
      </c>
      <c r="C46" s="13" t="s">
        <v>9</v>
      </c>
      <c r="D46" s="141"/>
      <c r="E46" s="141"/>
      <c r="F46" s="141"/>
      <c r="G46" s="2"/>
    </row>
    <row r="47" spans="1:14" x14ac:dyDescent="0.2">
      <c r="A47" s="2"/>
      <c r="B47" s="18" t="s">
        <v>19</v>
      </c>
      <c r="C47" s="13" t="s">
        <v>9</v>
      </c>
      <c r="D47" s="141"/>
      <c r="E47" s="141"/>
      <c r="F47" s="141"/>
      <c r="G47" s="12"/>
    </row>
    <row r="48" spans="1:14" ht="45" x14ac:dyDescent="0.2">
      <c r="A48" s="2"/>
      <c r="B48" s="18" t="s">
        <v>295</v>
      </c>
      <c r="C48" s="13" t="s">
        <v>9</v>
      </c>
      <c r="D48" s="141"/>
      <c r="E48" s="141"/>
      <c r="F48" s="141"/>
      <c r="G48" s="2"/>
    </row>
    <row r="49" spans="1:7" x14ac:dyDescent="0.2">
      <c r="A49" s="2"/>
      <c r="B49" s="18" t="s">
        <v>20</v>
      </c>
      <c r="C49" s="13" t="s">
        <v>9</v>
      </c>
      <c r="D49" s="141"/>
      <c r="E49" s="141"/>
      <c r="F49" s="141"/>
      <c r="G49" s="2"/>
    </row>
    <row r="50" spans="1:7" x14ac:dyDescent="0.2">
      <c r="A50" s="2"/>
      <c r="B50" s="18" t="s">
        <v>21</v>
      </c>
      <c r="C50" s="13" t="s">
        <v>9</v>
      </c>
      <c r="D50" s="141"/>
      <c r="E50" s="141"/>
      <c r="F50" s="141"/>
      <c r="G50" s="2"/>
    </row>
    <row r="51" spans="1:7" x14ac:dyDescent="0.2">
      <c r="A51" s="2"/>
      <c r="B51" s="18" t="s">
        <v>22</v>
      </c>
      <c r="C51" s="13" t="s">
        <v>9</v>
      </c>
      <c r="D51" s="141"/>
      <c r="E51" s="141"/>
      <c r="F51" s="141"/>
      <c r="G51" s="2"/>
    </row>
    <row r="52" spans="1:7" x14ac:dyDescent="0.2">
      <c r="A52" s="2"/>
      <c r="B52" s="18" t="s">
        <v>23</v>
      </c>
      <c r="C52" s="13" t="s">
        <v>9</v>
      </c>
      <c r="D52" s="141"/>
      <c r="E52" s="141"/>
      <c r="F52" s="141"/>
      <c r="G52" s="12"/>
    </row>
    <row r="53" spans="1:7" x14ac:dyDescent="0.2">
      <c r="A53" s="2"/>
      <c r="B53" s="18" t="s">
        <v>24</v>
      </c>
      <c r="C53" s="13" t="s">
        <v>9</v>
      </c>
      <c r="D53" s="141"/>
      <c r="E53" s="141"/>
      <c r="F53" s="141"/>
      <c r="G53" s="2"/>
    </row>
    <row r="54" spans="1:7" x14ac:dyDescent="0.2">
      <c r="A54" s="2"/>
      <c r="B54" s="18" t="s">
        <v>25</v>
      </c>
      <c r="C54" s="13" t="s">
        <v>9</v>
      </c>
      <c r="D54" s="141"/>
      <c r="E54" s="141"/>
      <c r="F54" s="141"/>
      <c r="G54" s="2"/>
    </row>
    <row r="55" spans="1:7" x14ac:dyDescent="0.2">
      <c r="A55" s="2"/>
      <c r="B55" s="18" t="s">
        <v>26</v>
      </c>
      <c r="C55" s="13" t="s">
        <v>9</v>
      </c>
      <c r="D55" s="141"/>
      <c r="E55" s="141"/>
      <c r="F55" s="141"/>
      <c r="G55" s="2"/>
    </row>
    <row r="56" spans="1:7" x14ac:dyDescent="0.2">
      <c r="A56" s="2"/>
      <c r="B56" s="18" t="s">
        <v>27</v>
      </c>
      <c r="C56" s="13" t="s">
        <v>9</v>
      </c>
      <c r="D56" s="141"/>
      <c r="E56" s="141"/>
      <c r="F56" s="141"/>
      <c r="G56" s="2"/>
    </row>
    <row r="57" spans="1:7" x14ac:dyDescent="0.2">
      <c r="A57" s="2"/>
      <c r="B57" s="18" t="s">
        <v>28</v>
      </c>
      <c r="C57" s="13" t="s">
        <v>9</v>
      </c>
      <c r="D57" s="141"/>
      <c r="E57" s="141"/>
      <c r="F57" s="141"/>
      <c r="G57" s="2"/>
    </row>
    <row r="58" spans="1:7" x14ac:dyDescent="0.2">
      <c r="A58" s="2"/>
      <c r="B58" s="18" t="s">
        <v>29</v>
      </c>
      <c r="C58" s="13" t="s">
        <v>9</v>
      </c>
      <c r="D58" s="141"/>
      <c r="E58" s="141"/>
      <c r="F58" s="141"/>
      <c r="G58" s="2"/>
    </row>
    <row r="59" spans="1:7" x14ac:dyDescent="0.2">
      <c r="A59" s="2"/>
      <c r="B59" s="18" t="s">
        <v>30</v>
      </c>
      <c r="C59" s="13" t="s">
        <v>9</v>
      </c>
      <c r="D59" s="141"/>
      <c r="E59" s="141"/>
      <c r="F59" s="141"/>
      <c r="G59" s="2"/>
    </row>
    <row r="60" spans="1:7" x14ac:dyDescent="0.2">
      <c r="A60" s="2"/>
      <c r="B60" s="18" t="s">
        <v>31</v>
      </c>
      <c r="C60" s="13" t="s">
        <v>9</v>
      </c>
      <c r="D60" s="141"/>
      <c r="E60" s="141"/>
      <c r="F60" s="141"/>
      <c r="G60" s="2"/>
    </row>
    <row r="61" spans="1:7" ht="30" x14ac:dyDescent="0.2">
      <c r="A61" s="2"/>
      <c r="B61" s="18" t="s">
        <v>296</v>
      </c>
      <c r="C61" s="13" t="s">
        <v>9</v>
      </c>
      <c r="D61" s="19"/>
      <c r="E61" s="19"/>
      <c r="F61" s="19"/>
      <c r="G61" s="2"/>
    </row>
    <row r="62" spans="1:7" x14ac:dyDescent="0.2">
      <c r="A62" s="2"/>
      <c r="B62" s="142" t="s">
        <v>32</v>
      </c>
      <c r="C62" s="13" t="s">
        <v>9</v>
      </c>
      <c r="D62" s="141"/>
      <c r="E62" s="141"/>
      <c r="F62" s="141"/>
      <c r="G62" s="2"/>
    </row>
    <row r="63" spans="1:7" x14ac:dyDescent="0.2">
      <c r="A63" s="2"/>
      <c r="B63" s="142" t="s">
        <v>32</v>
      </c>
      <c r="C63" s="13" t="s">
        <v>9</v>
      </c>
      <c r="D63" s="141"/>
      <c r="E63" s="141"/>
      <c r="F63" s="141"/>
      <c r="G63" s="2"/>
    </row>
    <row r="64" spans="1:7" x14ac:dyDescent="0.2">
      <c r="A64" s="2"/>
      <c r="B64" s="142" t="s">
        <v>32</v>
      </c>
      <c r="C64" s="13" t="s">
        <v>9</v>
      </c>
      <c r="D64" s="141"/>
      <c r="E64" s="141"/>
      <c r="F64" s="141"/>
      <c r="G64" s="2"/>
    </row>
    <row r="65" spans="1:6" ht="15.75" x14ac:dyDescent="0.25">
      <c r="B65" s="111" t="s">
        <v>284</v>
      </c>
      <c r="C65" s="3" t="s">
        <v>9</v>
      </c>
      <c r="D65" s="20">
        <f>SUM(D39:D64)</f>
        <v>0</v>
      </c>
      <c r="E65" s="20">
        <f>SUM(E39:E64)</f>
        <v>0</v>
      </c>
      <c r="F65" s="20">
        <f>SUM(F39:F64)</f>
        <v>0</v>
      </c>
    </row>
    <row r="66" spans="1:6" x14ac:dyDescent="0.2">
      <c r="A66" s="2"/>
      <c r="B66" s="2"/>
      <c r="C66" s="13"/>
    </row>
  </sheetData>
  <sheetProtection algorithmName="SHA-512" hashValue="13nGylsCmAmt0XI7gvyciNaahsq1BrzyPjo+MZeYOzDFBMY7Km9//dDVSrKTJyKa4k+gMwcWZkkpFml280I8qw==" saltValue="VpWPdRWBFgM0/IC2DVDReA==" spinCount="100000" sheet="1" objects="1" selectLockedCells="1"/>
  <mergeCells count="1">
    <mergeCell ref="A1:C1"/>
  </mergeCells>
  <phoneticPr fontId="19" type="noConversion"/>
  <pageMargins left="0.70866141732283472" right="0.70866141732283472" top="0.74803149606299213" bottom="0.74803149606299213" header="0.31496062992125984" footer="0.31496062992125984"/>
  <pageSetup paperSize="9" scale="65" fitToHeight="0" orientation="landscape" r:id="rId1"/>
  <rowBreaks count="1" manualBreakCount="1">
    <brk id="3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53"/>
  <sheetViews>
    <sheetView view="pageBreakPreview" zoomScale="70" zoomScaleNormal="85" zoomScaleSheetLayoutView="70" workbookViewId="0">
      <selection activeCell="B51" sqref="B51"/>
    </sheetView>
  </sheetViews>
  <sheetFormatPr defaultRowHeight="15" x14ac:dyDescent="0.2"/>
  <cols>
    <col min="2" max="2" width="51.77734375" customWidth="1"/>
    <col min="4" max="4" width="13.5546875" bestFit="1" customWidth="1"/>
    <col min="5" max="5" width="14.33203125" bestFit="1" customWidth="1"/>
    <col min="6" max="6" width="14" customWidth="1"/>
  </cols>
  <sheetData>
    <row r="1" spans="1:14" ht="27" customHeight="1" x14ac:dyDescent="0.2">
      <c r="A1" s="178" t="str">
        <f>Title</f>
        <v xml:space="preserve">Concrete Road Framework - Design </v>
      </c>
      <c r="B1" s="178"/>
      <c r="C1" s="178"/>
    </row>
    <row r="2" spans="1:14" ht="20.25" x14ac:dyDescent="0.3">
      <c r="B2" s="1"/>
      <c r="C2" s="13"/>
    </row>
    <row r="3" spans="1:14" ht="15.75" x14ac:dyDescent="0.25">
      <c r="B3" s="17" t="s">
        <v>86</v>
      </c>
    </row>
    <row r="4" spans="1:14" ht="15.75" x14ac:dyDescent="0.25">
      <c r="B4" s="17" t="s">
        <v>88</v>
      </c>
    </row>
    <row r="5" spans="1:14" ht="15.75" x14ac:dyDescent="0.25">
      <c r="B5" s="17"/>
    </row>
    <row r="6" spans="1:14" ht="26.25" x14ac:dyDescent="0.4">
      <c r="B6" s="130" t="s">
        <v>275</v>
      </c>
      <c r="C6" s="13"/>
    </row>
    <row r="7" spans="1:14" x14ac:dyDescent="0.2">
      <c r="B7" s="36"/>
    </row>
    <row r="8" spans="1:14" x14ac:dyDescent="0.2">
      <c r="B8" s="2"/>
      <c r="C8" s="13"/>
    </row>
    <row r="9" spans="1:14" ht="15.75" x14ac:dyDescent="0.25">
      <c r="A9" s="21" t="s">
        <v>271</v>
      </c>
      <c r="B9" s="21" t="s">
        <v>150</v>
      </c>
      <c r="C9" s="22"/>
    </row>
    <row r="10" spans="1:14" x14ac:dyDescent="0.2">
      <c r="A10" s="2"/>
      <c r="B10" s="109" t="s">
        <v>272</v>
      </c>
      <c r="C10" s="13"/>
      <c r="D10" s="75" t="s">
        <v>152</v>
      </c>
      <c r="E10" s="75" t="s">
        <v>153</v>
      </c>
      <c r="F10" s="75" t="s">
        <v>154</v>
      </c>
      <c r="G10" s="75" t="s">
        <v>155</v>
      </c>
      <c r="H10" s="75" t="s">
        <v>156</v>
      </c>
      <c r="I10" s="75" t="s">
        <v>157</v>
      </c>
      <c r="J10" s="75" t="s">
        <v>158</v>
      </c>
      <c r="K10" s="75" t="s">
        <v>159</v>
      </c>
      <c r="L10" s="75" t="s">
        <v>160</v>
      </c>
      <c r="M10" s="75" t="s">
        <v>161</v>
      </c>
      <c r="N10" s="4"/>
    </row>
    <row r="11" spans="1:14" x14ac:dyDescent="0.2">
      <c r="A11" s="2"/>
      <c r="B11" s="2" t="s">
        <v>62</v>
      </c>
      <c r="C11" s="13" t="s">
        <v>3</v>
      </c>
      <c r="D11" s="140"/>
      <c r="E11" s="140"/>
      <c r="F11" s="140"/>
      <c r="G11" s="140"/>
      <c r="H11" s="140"/>
      <c r="I11" s="140"/>
      <c r="J11" s="140"/>
      <c r="K11" s="140"/>
      <c r="L11" s="140"/>
      <c r="M11" s="140"/>
    </row>
    <row r="12" spans="1:14" x14ac:dyDescent="0.2">
      <c r="A12" s="2"/>
      <c r="B12" s="2" t="s">
        <v>63</v>
      </c>
      <c r="C12" s="13" t="s">
        <v>3</v>
      </c>
      <c r="D12" s="140"/>
      <c r="E12" s="140"/>
      <c r="F12" s="140"/>
      <c r="G12" s="140"/>
      <c r="H12" s="140"/>
      <c r="I12" s="140"/>
      <c r="J12" s="140"/>
      <c r="K12" s="140"/>
      <c r="L12" s="140"/>
      <c r="M12" s="140"/>
    </row>
    <row r="13" spans="1:14" x14ac:dyDescent="0.2">
      <c r="A13" s="2"/>
      <c r="B13" s="2" t="s">
        <v>64</v>
      </c>
      <c r="C13" s="13" t="s">
        <v>3</v>
      </c>
      <c r="D13" s="140"/>
      <c r="E13" s="140"/>
      <c r="F13" s="140"/>
      <c r="G13" s="140"/>
      <c r="H13" s="140"/>
      <c r="I13" s="140"/>
      <c r="J13" s="140"/>
      <c r="K13" s="140"/>
      <c r="L13" s="140"/>
      <c r="M13" s="140"/>
    </row>
    <row r="14" spans="1:14" x14ac:dyDescent="0.2">
      <c r="A14" s="2"/>
      <c r="B14" s="2" t="s">
        <v>65</v>
      </c>
      <c r="C14" s="13" t="s">
        <v>3</v>
      </c>
      <c r="D14" s="140"/>
      <c r="E14" s="140"/>
      <c r="F14" s="140"/>
      <c r="G14" s="140"/>
      <c r="H14" s="140"/>
      <c r="I14" s="140"/>
      <c r="J14" s="140"/>
      <c r="K14" s="140"/>
      <c r="L14" s="140"/>
      <c r="M14" s="140"/>
    </row>
    <row r="15" spans="1:14" x14ac:dyDescent="0.2">
      <c r="A15" s="2"/>
      <c r="B15" s="2" t="s">
        <v>66</v>
      </c>
      <c r="C15" s="13" t="s">
        <v>3</v>
      </c>
      <c r="D15" s="140"/>
      <c r="E15" s="140"/>
      <c r="F15" s="140"/>
      <c r="G15" s="140"/>
      <c r="H15" s="140"/>
      <c r="I15" s="140"/>
      <c r="J15" s="140"/>
      <c r="K15" s="140"/>
      <c r="L15" s="140"/>
      <c r="M15" s="140"/>
    </row>
    <row r="16" spans="1:14" x14ac:dyDescent="0.2">
      <c r="A16" s="2"/>
      <c r="B16" s="2" t="s">
        <v>67</v>
      </c>
      <c r="C16" s="13" t="s">
        <v>3</v>
      </c>
      <c r="D16" s="140"/>
      <c r="E16" s="140"/>
      <c r="F16" s="140"/>
      <c r="G16" s="140"/>
      <c r="H16" s="140"/>
      <c r="I16" s="140"/>
      <c r="J16" s="140"/>
      <c r="K16" s="140"/>
      <c r="L16" s="140"/>
      <c r="M16" s="140"/>
    </row>
    <row r="17" spans="1:14" x14ac:dyDescent="0.2">
      <c r="A17" s="2"/>
      <c r="B17" s="2" t="s">
        <v>68</v>
      </c>
      <c r="C17" s="13" t="s">
        <v>3</v>
      </c>
      <c r="D17" s="140"/>
      <c r="E17" s="140"/>
      <c r="F17" s="140"/>
      <c r="G17" s="140"/>
      <c r="H17" s="140"/>
      <c r="I17" s="140"/>
      <c r="J17" s="140"/>
      <c r="K17" s="140"/>
      <c r="L17" s="140"/>
      <c r="M17" s="140"/>
    </row>
    <row r="18" spans="1:14" x14ac:dyDescent="0.2">
      <c r="A18" s="2"/>
      <c r="B18" s="2" t="s">
        <v>69</v>
      </c>
      <c r="C18" s="13" t="s">
        <v>3</v>
      </c>
      <c r="D18" s="140"/>
      <c r="E18" s="140"/>
      <c r="F18" s="140"/>
      <c r="G18" s="140"/>
      <c r="H18" s="140"/>
      <c r="I18" s="140"/>
      <c r="J18" s="140"/>
      <c r="K18" s="140"/>
      <c r="L18" s="140"/>
      <c r="M18" s="140"/>
    </row>
    <row r="19" spans="1:14" x14ac:dyDescent="0.2">
      <c r="A19" s="2"/>
      <c r="B19" s="2" t="s">
        <v>70</v>
      </c>
      <c r="C19" s="13" t="s">
        <v>3</v>
      </c>
      <c r="D19" s="140"/>
      <c r="E19" s="140"/>
      <c r="F19" s="140"/>
      <c r="G19" s="140"/>
      <c r="H19" s="140"/>
      <c r="I19" s="140"/>
      <c r="J19" s="140"/>
      <c r="K19" s="140"/>
      <c r="L19" s="140"/>
      <c r="M19" s="140"/>
    </row>
    <row r="20" spans="1:14" s="17" customFormat="1" ht="15.75" x14ac:dyDescent="0.25">
      <c r="A20" s="2"/>
      <c r="B20" s="11" t="s">
        <v>83</v>
      </c>
      <c r="C20" s="3" t="s">
        <v>3</v>
      </c>
      <c r="D20" s="37">
        <f>SUM(D11:D19)</f>
        <v>0</v>
      </c>
      <c r="E20" s="37">
        <f t="shared" ref="E20:M20" si="0">SUM(E11:E19)</f>
        <v>0</v>
      </c>
      <c r="F20" s="37">
        <f t="shared" si="0"/>
        <v>0</v>
      </c>
      <c r="G20" s="37">
        <f t="shared" si="0"/>
        <v>0</v>
      </c>
      <c r="H20" s="37">
        <f t="shared" si="0"/>
        <v>0</v>
      </c>
      <c r="I20" s="37">
        <f t="shared" si="0"/>
        <v>0</v>
      </c>
      <c r="J20" s="37">
        <f t="shared" si="0"/>
        <v>0</v>
      </c>
      <c r="K20" s="37">
        <f t="shared" si="0"/>
        <v>0</v>
      </c>
      <c r="L20" s="37">
        <f t="shared" si="0"/>
        <v>0</v>
      </c>
      <c r="M20" s="37">
        <f t="shared" si="0"/>
        <v>0</v>
      </c>
    </row>
    <row r="21" spans="1:14" ht="15.75" x14ac:dyDescent="0.25">
      <c r="A21" s="2"/>
      <c r="B21" s="2" t="s">
        <v>84</v>
      </c>
      <c r="C21" s="3" t="s">
        <v>3</v>
      </c>
      <c r="D21" s="140"/>
      <c r="E21" s="140"/>
      <c r="F21" s="140"/>
      <c r="G21" s="140"/>
      <c r="H21" s="140"/>
      <c r="I21" s="140"/>
      <c r="J21" s="140"/>
      <c r="K21" s="140"/>
      <c r="L21" s="140"/>
      <c r="M21" s="140"/>
    </row>
    <row r="22" spans="1:14" s="17" customFormat="1" ht="15.75" x14ac:dyDescent="0.25">
      <c r="A22" s="5"/>
      <c r="B22" s="11" t="s">
        <v>82</v>
      </c>
      <c r="C22" s="3" t="s">
        <v>3</v>
      </c>
      <c r="D22" s="38">
        <f>D20+D21</f>
        <v>0</v>
      </c>
      <c r="E22" s="38">
        <f t="shared" ref="E22:M22" si="1">E20+E21</f>
        <v>0</v>
      </c>
      <c r="F22" s="38">
        <f t="shared" si="1"/>
        <v>0</v>
      </c>
      <c r="G22" s="38">
        <f t="shared" si="1"/>
        <v>0</v>
      </c>
      <c r="H22" s="38">
        <f t="shared" si="1"/>
        <v>0</v>
      </c>
      <c r="I22" s="38">
        <f t="shared" si="1"/>
        <v>0</v>
      </c>
      <c r="J22" s="38">
        <f t="shared" si="1"/>
        <v>0</v>
      </c>
      <c r="K22" s="38">
        <f t="shared" si="1"/>
        <v>0</v>
      </c>
      <c r="L22" s="38">
        <f t="shared" si="1"/>
        <v>0</v>
      </c>
      <c r="M22" s="38">
        <f t="shared" si="1"/>
        <v>0</v>
      </c>
    </row>
    <row r="23" spans="1:14" x14ac:dyDescent="0.2">
      <c r="A23" s="2"/>
      <c r="B23" s="2" t="s">
        <v>116</v>
      </c>
      <c r="C23" s="13" t="s">
        <v>3</v>
      </c>
      <c r="D23" s="140"/>
      <c r="E23" s="140"/>
      <c r="F23" s="140"/>
      <c r="G23" s="140"/>
      <c r="H23" s="140"/>
      <c r="I23" s="140"/>
      <c r="J23" s="140"/>
      <c r="K23" s="140"/>
      <c r="L23" s="140"/>
      <c r="M23" s="140"/>
    </row>
    <row r="24" spans="1:14" ht="15.75" x14ac:dyDescent="0.25">
      <c r="A24" s="6"/>
      <c r="B24" s="111" t="s">
        <v>276</v>
      </c>
      <c r="C24" s="3" t="s">
        <v>9</v>
      </c>
      <c r="D24" s="20">
        <f>IFERROR(D22/D23,0)</f>
        <v>0</v>
      </c>
      <c r="E24" s="20">
        <f t="shared" ref="E24:M24" si="2">IFERROR(E22/E23,0)</f>
        <v>0</v>
      </c>
      <c r="F24" s="20">
        <f t="shared" si="2"/>
        <v>0</v>
      </c>
      <c r="G24" s="20">
        <f t="shared" si="2"/>
        <v>0</v>
      </c>
      <c r="H24" s="20">
        <f t="shared" si="2"/>
        <v>0</v>
      </c>
      <c r="I24" s="20">
        <f t="shared" si="2"/>
        <v>0</v>
      </c>
      <c r="J24" s="20">
        <f t="shared" si="2"/>
        <v>0</v>
      </c>
      <c r="K24" s="20">
        <f t="shared" si="2"/>
        <v>0</v>
      </c>
      <c r="L24" s="20">
        <f t="shared" si="2"/>
        <v>0</v>
      </c>
      <c r="M24" s="20">
        <f t="shared" si="2"/>
        <v>0</v>
      </c>
    </row>
    <row r="25" spans="1:14" x14ac:dyDescent="0.2">
      <c r="A25" s="6"/>
      <c r="B25" s="2"/>
      <c r="C25" s="13"/>
    </row>
    <row r="26" spans="1:14" ht="30.75" x14ac:dyDescent="0.25">
      <c r="A26" s="21" t="s">
        <v>274</v>
      </c>
      <c r="B26" s="21" t="s">
        <v>151</v>
      </c>
      <c r="C26" s="22"/>
      <c r="D26" s="107" t="s">
        <v>1</v>
      </c>
      <c r="E26" s="107" t="s">
        <v>215</v>
      </c>
      <c r="F26" s="107" t="s">
        <v>216</v>
      </c>
      <c r="N26" s="4"/>
    </row>
    <row r="27" spans="1:14" ht="15.75" x14ac:dyDescent="0.25">
      <c r="A27" s="2"/>
      <c r="B27" s="2" t="s">
        <v>12</v>
      </c>
      <c r="C27" s="13" t="s">
        <v>9</v>
      </c>
      <c r="D27" s="141"/>
      <c r="E27" s="141"/>
      <c r="F27" s="141"/>
      <c r="G27" s="5"/>
    </row>
    <row r="28" spans="1:14" ht="45" x14ac:dyDescent="0.2">
      <c r="A28" s="2"/>
      <c r="B28" s="18" t="s">
        <v>13</v>
      </c>
      <c r="C28" s="13" t="s">
        <v>9</v>
      </c>
      <c r="D28" s="141"/>
      <c r="E28" s="141"/>
      <c r="F28" s="141"/>
      <c r="G28" s="2"/>
    </row>
    <row r="29" spans="1:14" x14ac:dyDescent="0.2">
      <c r="A29" s="2"/>
      <c r="B29" s="18" t="s">
        <v>14</v>
      </c>
      <c r="C29" s="13" t="s">
        <v>9</v>
      </c>
      <c r="D29" s="141"/>
      <c r="E29" s="141"/>
      <c r="F29" s="141"/>
      <c r="G29" s="2"/>
    </row>
    <row r="30" spans="1:14" x14ac:dyDescent="0.2">
      <c r="A30" s="2"/>
      <c r="B30" s="18" t="s">
        <v>15</v>
      </c>
      <c r="C30" s="13" t="s">
        <v>9</v>
      </c>
      <c r="D30" s="141"/>
      <c r="E30" s="141"/>
      <c r="F30" s="141"/>
      <c r="G30" s="2"/>
    </row>
    <row r="31" spans="1:14" x14ac:dyDescent="0.2">
      <c r="A31" s="2"/>
      <c r="B31" s="18" t="s">
        <v>16</v>
      </c>
      <c r="C31" s="13" t="s">
        <v>9</v>
      </c>
      <c r="D31" s="141"/>
      <c r="E31" s="141"/>
      <c r="F31" s="141"/>
      <c r="G31" s="2"/>
    </row>
    <row r="32" spans="1:14" ht="30" x14ac:dyDescent="0.2">
      <c r="A32" s="2"/>
      <c r="B32" s="18" t="s">
        <v>17</v>
      </c>
      <c r="C32" s="13" t="s">
        <v>9</v>
      </c>
      <c r="D32" s="141"/>
      <c r="E32" s="141"/>
      <c r="F32" s="141"/>
      <c r="G32" s="12"/>
    </row>
    <row r="33" spans="1:7" ht="75" x14ac:dyDescent="0.2">
      <c r="A33" s="2"/>
      <c r="B33" s="18" t="s">
        <v>304</v>
      </c>
      <c r="C33" s="13" t="s">
        <v>9</v>
      </c>
      <c r="D33" s="141"/>
      <c r="E33" s="141"/>
      <c r="F33" s="141"/>
      <c r="G33" s="2"/>
    </row>
    <row r="34" spans="1:7" x14ac:dyDescent="0.2">
      <c r="A34" s="2"/>
      <c r="B34" s="18" t="s">
        <v>18</v>
      </c>
      <c r="C34" s="13" t="s">
        <v>9</v>
      </c>
      <c r="D34" s="141"/>
      <c r="E34" s="141"/>
      <c r="F34" s="141"/>
      <c r="G34" s="2"/>
    </row>
    <row r="35" spans="1:7" x14ac:dyDescent="0.2">
      <c r="A35" s="2"/>
      <c r="B35" s="18" t="s">
        <v>19</v>
      </c>
      <c r="C35" s="13" t="s">
        <v>9</v>
      </c>
      <c r="D35" s="141"/>
      <c r="E35" s="141"/>
      <c r="F35" s="141"/>
      <c r="G35" s="12"/>
    </row>
    <row r="36" spans="1:7" ht="45" x14ac:dyDescent="0.2">
      <c r="A36" s="2"/>
      <c r="B36" s="18" t="s">
        <v>305</v>
      </c>
      <c r="C36" s="13" t="s">
        <v>9</v>
      </c>
      <c r="D36" s="141"/>
      <c r="E36" s="141"/>
      <c r="F36" s="141"/>
      <c r="G36" s="2"/>
    </row>
    <row r="37" spans="1:7" x14ac:dyDescent="0.2">
      <c r="A37" s="2"/>
      <c r="B37" s="18" t="s">
        <v>20</v>
      </c>
      <c r="C37" s="13" t="s">
        <v>9</v>
      </c>
      <c r="D37" s="141"/>
      <c r="E37" s="141"/>
      <c r="F37" s="141"/>
      <c r="G37" s="2"/>
    </row>
    <row r="38" spans="1:7" x14ac:dyDescent="0.2">
      <c r="A38" s="2"/>
      <c r="B38" s="18" t="s">
        <v>21</v>
      </c>
      <c r="C38" s="13" t="s">
        <v>9</v>
      </c>
      <c r="D38" s="141"/>
      <c r="E38" s="141"/>
      <c r="F38" s="141"/>
      <c r="G38" s="2"/>
    </row>
    <row r="39" spans="1:7" x14ac:dyDescent="0.2">
      <c r="A39" s="2"/>
      <c r="B39" s="18" t="s">
        <v>22</v>
      </c>
      <c r="C39" s="13" t="s">
        <v>9</v>
      </c>
      <c r="D39" s="141"/>
      <c r="E39" s="141"/>
      <c r="F39" s="141"/>
      <c r="G39" s="2"/>
    </row>
    <row r="40" spans="1:7" x14ac:dyDescent="0.2">
      <c r="A40" s="2"/>
      <c r="B40" s="18" t="s">
        <v>23</v>
      </c>
      <c r="C40" s="13" t="s">
        <v>9</v>
      </c>
      <c r="D40" s="141"/>
      <c r="E40" s="141"/>
      <c r="F40" s="141"/>
      <c r="G40" s="12"/>
    </row>
    <row r="41" spans="1:7" x14ac:dyDescent="0.2">
      <c r="A41" s="2"/>
      <c r="B41" s="18" t="s">
        <v>24</v>
      </c>
      <c r="C41" s="13" t="s">
        <v>9</v>
      </c>
      <c r="D41" s="141"/>
      <c r="E41" s="141"/>
      <c r="F41" s="141"/>
      <c r="G41" s="2"/>
    </row>
    <row r="42" spans="1:7" x14ac:dyDescent="0.2">
      <c r="A42" s="2"/>
      <c r="B42" s="18" t="s">
        <v>25</v>
      </c>
      <c r="C42" s="13" t="s">
        <v>9</v>
      </c>
      <c r="D42" s="141"/>
      <c r="E42" s="141"/>
      <c r="F42" s="141"/>
      <c r="G42" s="2"/>
    </row>
    <row r="43" spans="1:7" x14ac:dyDescent="0.2">
      <c r="A43" s="2"/>
      <c r="B43" s="18" t="s">
        <v>26</v>
      </c>
      <c r="C43" s="13" t="s">
        <v>9</v>
      </c>
      <c r="D43" s="141"/>
      <c r="E43" s="141"/>
      <c r="F43" s="141"/>
      <c r="G43" s="2"/>
    </row>
    <row r="44" spans="1:7" x14ac:dyDescent="0.2">
      <c r="A44" s="2"/>
      <c r="B44" s="18" t="s">
        <v>27</v>
      </c>
      <c r="C44" s="13" t="s">
        <v>9</v>
      </c>
      <c r="D44" s="141"/>
      <c r="E44" s="141"/>
      <c r="F44" s="141"/>
      <c r="G44" s="2"/>
    </row>
    <row r="45" spans="1:7" x14ac:dyDescent="0.2">
      <c r="A45" s="2"/>
      <c r="B45" s="18" t="s">
        <v>28</v>
      </c>
      <c r="C45" s="13" t="s">
        <v>9</v>
      </c>
      <c r="D45" s="141"/>
      <c r="E45" s="141"/>
      <c r="F45" s="141"/>
      <c r="G45" s="2"/>
    </row>
    <row r="46" spans="1:7" x14ac:dyDescent="0.2">
      <c r="A46" s="2"/>
      <c r="B46" s="18" t="s">
        <v>29</v>
      </c>
      <c r="C46" s="13" t="s">
        <v>9</v>
      </c>
      <c r="D46" s="141"/>
      <c r="E46" s="141"/>
      <c r="F46" s="141"/>
      <c r="G46" s="2"/>
    </row>
    <row r="47" spans="1:7" x14ac:dyDescent="0.2">
      <c r="A47" s="2"/>
      <c r="B47" s="18" t="s">
        <v>30</v>
      </c>
      <c r="C47" s="13" t="s">
        <v>9</v>
      </c>
      <c r="D47" s="141"/>
      <c r="E47" s="141"/>
      <c r="F47" s="141"/>
      <c r="G47" s="2"/>
    </row>
    <row r="48" spans="1:7" x14ac:dyDescent="0.2">
      <c r="A48" s="2"/>
      <c r="B48" s="18" t="s">
        <v>31</v>
      </c>
      <c r="C48" s="13" t="s">
        <v>9</v>
      </c>
      <c r="D48" s="141"/>
      <c r="E48" s="141"/>
      <c r="F48" s="141"/>
      <c r="G48" s="2"/>
    </row>
    <row r="49" spans="1:7" ht="30" x14ac:dyDescent="0.2">
      <c r="A49" s="2"/>
      <c r="B49" s="18" t="s">
        <v>296</v>
      </c>
      <c r="C49" s="13" t="s">
        <v>9</v>
      </c>
      <c r="D49" s="19"/>
      <c r="E49" s="19"/>
      <c r="F49" s="19"/>
      <c r="G49" s="2"/>
    </row>
    <row r="50" spans="1:7" x14ac:dyDescent="0.2">
      <c r="A50" s="2"/>
      <c r="B50" s="142" t="s">
        <v>32</v>
      </c>
      <c r="C50" s="13" t="s">
        <v>9</v>
      </c>
      <c r="D50" s="141"/>
      <c r="E50" s="141"/>
      <c r="F50" s="141"/>
      <c r="G50" s="2"/>
    </row>
    <row r="51" spans="1:7" x14ac:dyDescent="0.2">
      <c r="A51" s="2"/>
      <c r="B51" s="142" t="s">
        <v>32</v>
      </c>
      <c r="C51" s="13" t="s">
        <v>9</v>
      </c>
      <c r="D51" s="141"/>
      <c r="E51" s="141"/>
      <c r="F51" s="141"/>
      <c r="G51" s="2"/>
    </row>
    <row r="52" spans="1:7" x14ac:dyDescent="0.2">
      <c r="A52" s="2"/>
      <c r="B52" s="142" t="s">
        <v>32</v>
      </c>
      <c r="C52" s="13" t="s">
        <v>9</v>
      </c>
      <c r="D52" s="141"/>
      <c r="E52" s="141"/>
      <c r="F52" s="141"/>
      <c r="G52" s="2"/>
    </row>
    <row r="53" spans="1:7" ht="15.75" x14ac:dyDescent="0.25">
      <c r="A53" s="6"/>
      <c r="B53" s="111" t="s">
        <v>284</v>
      </c>
      <c r="C53" s="3" t="s">
        <v>9</v>
      </c>
      <c r="D53" s="20">
        <f>SUM(D27:D52)</f>
        <v>0</v>
      </c>
      <c r="E53" s="20">
        <f>SUM(E27:E52)</f>
        <v>0</v>
      </c>
      <c r="F53" s="20">
        <f>SUM(F27:F52)</f>
        <v>0</v>
      </c>
    </row>
  </sheetData>
  <sheetProtection algorithmName="SHA-512" hashValue="+2N/LTZBxACuqJjZxZn1OvUweUEB3NMHR7mZgTD0SCvTegz6M5h1d01QgRLDDIaY/ruFrfL6q1opav+Fe1XIEQ==" saltValue="+agEAOEUvpaictSjfyOi1Q==" spinCount="100000" sheet="1" objects="1" scenarios="1" selectLockedCells="1"/>
  <mergeCells count="1">
    <mergeCell ref="A1:C1"/>
  </mergeCells>
  <pageMargins left="0.70866141732283472" right="0.70866141732283472" top="0.74803149606299213" bottom="0.74803149606299213" header="0.31496062992125984" footer="0.31496062992125984"/>
  <pageSetup paperSize="9" scale="60" fitToHeight="0" orientation="landscape" r:id="rId1"/>
  <rowBreaks count="1" manualBreakCount="1">
    <brk id="2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772A7-48B5-44A1-8A00-BB7C7CE9AFD4}">
  <dimension ref="A1:AC77"/>
  <sheetViews>
    <sheetView view="pageBreakPreview" zoomScale="70" zoomScaleNormal="70" zoomScaleSheetLayoutView="70" workbookViewId="0">
      <selection activeCell="I9" sqref="I9"/>
    </sheetView>
  </sheetViews>
  <sheetFormatPr defaultColWidth="0" defaultRowHeight="15" zeroHeight="1" x14ac:dyDescent="0.2"/>
  <cols>
    <col min="1" max="1" width="2.21875" style="147" customWidth="1"/>
    <col min="2" max="2" width="20.21875" style="143" customWidth="1"/>
    <col min="3" max="3" width="16" style="143" bestFit="1" customWidth="1"/>
    <col min="4" max="4" width="26.109375" style="143" bestFit="1" customWidth="1"/>
    <col min="5" max="19" width="11.44140625" style="143" customWidth="1"/>
    <col min="20" max="20" width="15.33203125" style="143" customWidth="1"/>
    <col min="21" max="21" width="13.5546875" style="143" customWidth="1"/>
    <col min="22" max="22" width="14.21875" style="143" customWidth="1"/>
    <col min="23" max="23" width="15.109375" style="143" customWidth="1"/>
    <col min="24" max="24" width="13.77734375" style="143" customWidth="1"/>
    <col min="25" max="25" width="12.44140625" style="143" customWidth="1"/>
    <col min="26" max="26" width="8.21875" style="147" customWidth="1"/>
    <col min="27" max="28" width="8.21875" style="143" hidden="1" customWidth="1"/>
    <col min="29" max="16384" width="8.21875" style="143" hidden="1"/>
  </cols>
  <sheetData>
    <row r="1" spans="1:29" ht="27" customHeight="1" x14ac:dyDescent="0.2">
      <c r="A1" s="198" t="str">
        <f>Title</f>
        <v xml:space="preserve">Concrete Road Framework - Design </v>
      </c>
      <c r="B1" s="198"/>
      <c r="C1" s="198"/>
      <c r="D1" s="198"/>
      <c r="Z1" s="143"/>
    </row>
    <row r="2" spans="1:29" ht="20.25" x14ac:dyDescent="0.3">
      <c r="A2" s="143"/>
      <c r="B2" s="144"/>
      <c r="C2" s="145"/>
      <c r="Z2" s="143"/>
    </row>
    <row r="3" spans="1:29" ht="15.75" x14ac:dyDescent="0.25">
      <c r="A3" s="143"/>
      <c r="B3" s="146" t="s">
        <v>86</v>
      </c>
      <c r="Z3" s="143"/>
    </row>
    <row r="4" spans="1:29" s="147" customFormat="1" ht="15.75" thickBot="1" x14ac:dyDescent="0.25"/>
    <row r="5" spans="1:29" ht="40.15" customHeight="1" thickBot="1" x14ac:dyDescent="0.25">
      <c r="B5" s="148" t="s">
        <v>106</v>
      </c>
      <c r="C5" s="149"/>
      <c r="D5" s="150" t="s">
        <v>107</v>
      </c>
      <c r="E5" s="185" t="s">
        <v>224</v>
      </c>
      <c r="F5" s="185"/>
      <c r="G5" s="185"/>
      <c r="H5" s="185" t="s">
        <v>118</v>
      </c>
      <c r="I5" s="185"/>
      <c r="J5" s="185"/>
      <c r="K5" s="185" t="s">
        <v>119</v>
      </c>
      <c r="L5" s="185"/>
      <c r="M5" s="185"/>
      <c r="N5" s="185" t="s">
        <v>120</v>
      </c>
      <c r="O5" s="185"/>
      <c r="P5" s="185"/>
      <c r="Q5" s="185" t="s">
        <v>121</v>
      </c>
      <c r="R5" s="185"/>
      <c r="S5" s="185"/>
      <c r="T5" s="185" t="s">
        <v>122</v>
      </c>
      <c r="U5" s="185"/>
      <c r="V5" s="185"/>
      <c r="W5" s="185" t="s">
        <v>123</v>
      </c>
      <c r="X5" s="185"/>
      <c r="Y5" s="186"/>
      <c r="AA5" s="151"/>
      <c r="AB5" s="151"/>
      <c r="AC5" s="151"/>
    </row>
    <row r="6" spans="1:29" ht="29.25" customHeight="1" thickBot="1" x14ac:dyDescent="0.25">
      <c r="B6" s="187" t="s">
        <v>108</v>
      </c>
      <c r="C6" s="188"/>
      <c r="D6" s="188"/>
      <c r="E6" s="188"/>
      <c r="F6" s="188"/>
      <c r="G6" s="188"/>
      <c r="H6" s="188"/>
      <c r="I6" s="188"/>
      <c r="J6" s="188"/>
      <c r="K6" s="188"/>
      <c r="L6" s="188"/>
      <c r="M6" s="188"/>
      <c r="N6" s="188"/>
      <c r="O6" s="188"/>
      <c r="P6" s="188"/>
      <c r="Q6" s="188"/>
      <c r="R6" s="188"/>
      <c r="S6" s="188"/>
      <c r="T6" s="188"/>
      <c r="U6" s="188"/>
      <c r="V6" s="188"/>
      <c r="W6" s="188"/>
      <c r="X6" s="188"/>
      <c r="Y6" s="189"/>
      <c r="AA6" s="151"/>
      <c r="AB6" s="151"/>
      <c r="AC6" s="151"/>
    </row>
    <row r="7" spans="1:29" ht="50.25" customHeight="1" x14ac:dyDescent="0.2">
      <c r="B7" s="190" t="s">
        <v>109</v>
      </c>
      <c r="C7" s="191"/>
      <c r="D7" s="192"/>
      <c r="E7" s="192" t="s">
        <v>117</v>
      </c>
      <c r="F7" s="192"/>
      <c r="G7" s="192"/>
      <c r="H7" s="192" t="s">
        <v>149</v>
      </c>
      <c r="I7" s="192"/>
      <c r="J7" s="192"/>
      <c r="K7" s="193" t="s">
        <v>149</v>
      </c>
      <c r="L7" s="193"/>
      <c r="M7" s="193"/>
      <c r="N7" s="193" t="s">
        <v>149</v>
      </c>
      <c r="O7" s="193"/>
      <c r="P7" s="193"/>
      <c r="Q7" s="192" t="s">
        <v>117</v>
      </c>
      <c r="R7" s="192"/>
      <c r="S7" s="192"/>
      <c r="T7" s="194" t="s">
        <v>148</v>
      </c>
      <c r="U7" s="195"/>
      <c r="V7" s="196"/>
      <c r="W7" s="197" t="s">
        <v>149</v>
      </c>
      <c r="X7" s="197"/>
      <c r="Y7" s="197"/>
      <c r="AA7" s="151"/>
      <c r="AB7" s="151"/>
      <c r="AC7" s="151"/>
    </row>
    <row r="8" spans="1:29" ht="60.75" thickBot="1" x14ac:dyDescent="0.25">
      <c r="B8" s="199" t="s">
        <v>114</v>
      </c>
      <c r="C8" s="200"/>
      <c r="D8" s="201"/>
      <c r="E8" s="152"/>
      <c r="F8" s="152"/>
      <c r="G8" s="152"/>
      <c r="H8" s="152" t="s">
        <v>110</v>
      </c>
      <c r="I8" s="152" t="s">
        <v>281</v>
      </c>
      <c r="J8" s="152" t="s">
        <v>111</v>
      </c>
      <c r="K8" s="152" t="s">
        <v>110</v>
      </c>
      <c r="L8" s="152" t="s">
        <v>281</v>
      </c>
      <c r="M8" s="152" t="s">
        <v>111</v>
      </c>
      <c r="N8" s="152" t="s">
        <v>110</v>
      </c>
      <c r="O8" s="152" t="s">
        <v>281</v>
      </c>
      <c r="P8" s="152" t="s">
        <v>111</v>
      </c>
      <c r="Q8" s="152"/>
      <c r="R8" s="152"/>
      <c r="S8" s="152"/>
      <c r="T8" s="152" t="s">
        <v>112</v>
      </c>
      <c r="U8" s="152" t="s">
        <v>283</v>
      </c>
      <c r="V8" s="153" t="s">
        <v>113</v>
      </c>
      <c r="W8" s="152" t="s">
        <v>110</v>
      </c>
      <c r="X8" s="152" t="s">
        <v>281</v>
      </c>
      <c r="Y8" s="154" t="s">
        <v>113</v>
      </c>
      <c r="AA8" s="151"/>
      <c r="AB8" s="151"/>
      <c r="AC8" s="151"/>
    </row>
    <row r="9" spans="1:29" ht="30" customHeight="1" thickBot="1" x14ac:dyDescent="0.25">
      <c r="B9" s="179" t="s">
        <v>221</v>
      </c>
      <c r="C9" s="180"/>
      <c r="D9" s="155" t="s">
        <v>277</v>
      </c>
      <c r="E9" s="156"/>
      <c r="F9" s="156"/>
      <c r="G9" s="79"/>
      <c r="H9" s="157">
        <v>0.01</v>
      </c>
      <c r="I9" s="81"/>
      <c r="J9" s="71">
        <f>I9+H9</f>
        <v>0.01</v>
      </c>
      <c r="K9" s="157">
        <v>0.02</v>
      </c>
      <c r="L9" s="81"/>
      <c r="M9" s="71">
        <f>L9+K9</f>
        <v>0.02</v>
      </c>
      <c r="N9" s="157">
        <v>6.5000000000000002E-2</v>
      </c>
      <c r="O9" s="81"/>
      <c r="P9" s="71">
        <f>O9+N9</f>
        <v>6.5000000000000002E-2</v>
      </c>
      <c r="Q9" s="156"/>
      <c r="R9" s="156"/>
      <c r="S9" s="79"/>
      <c r="T9" s="158">
        <v>4000</v>
      </c>
      <c r="U9" s="82"/>
      <c r="V9" s="72">
        <f>U9+T9</f>
        <v>4000</v>
      </c>
      <c r="W9" s="157">
        <v>2.5000000000000001E-3</v>
      </c>
      <c r="X9" s="81"/>
      <c r="Y9" s="71">
        <f>X9+W9</f>
        <v>2.5000000000000001E-3</v>
      </c>
      <c r="AA9" s="151"/>
      <c r="AB9" s="151"/>
      <c r="AC9" s="151"/>
    </row>
    <row r="10" spans="1:29" ht="30" customHeight="1" x14ac:dyDescent="0.2">
      <c r="B10" s="181"/>
      <c r="C10" s="182"/>
      <c r="D10" s="159" t="s">
        <v>231</v>
      </c>
      <c r="E10" s="160"/>
      <c r="F10" s="161"/>
      <c r="G10" s="106"/>
      <c r="H10" s="162">
        <v>0.01</v>
      </c>
      <c r="I10" s="104"/>
      <c r="J10" s="71">
        <f>I10+H10</f>
        <v>0.01</v>
      </c>
      <c r="K10" s="162">
        <v>1.7500000000000002E-2</v>
      </c>
      <c r="L10" s="104"/>
      <c r="M10" s="71">
        <f>L10+K10</f>
        <v>1.7500000000000002E-2</v>
      </c>
      <c r="N10" s="162">
        <v>5.5E-2</v>
      </c>
      <c r="O10" s="104"/>
      <c r="P10" s="71">
        <f>O10+N10</f>
        <v>5.5E-2</v>
      </c>
      <c r="Q10" s="161"/>
      <c r="R10" s="161"/>
      <c r="S10" s="106"/>
      <c r="T10" s="163">
        <v>6000</v>
      </c>
      <c r="U10" s="105"/>
      <c r="V10" s="72">
        <f>U10+T10</f>
        <v>6000</v>
      </c>
      <c r="W10" s="162">
        <v>2E-3</v>
      </c>
      <c r="X10" s="104"/>
      <c r="Y10" s="71">
        <f>X10+W10</f>
        <v>2E-3</v>
      </c>
      <c r="AA10" s="151"/>
      <c r="AB10" s="151"/>
      <c r="AC10" s="151"/>
    </row>
    <row r="11" spans="1:29" ht="30" customHeight="1" thickBot="1" x14ac:dyDescent="0.25">
      <c r="B11" s="183"/>
      <c r="C11" s="184"/>
      <c r="D11" s="164" t="s">
        <v>278</v>
      </c>
      <c r="E11" s="165"/>
      <c r="F11" s="165"/>
      <c r="G11" s="80"/>
      <c r="H11" s="166">
        <v>0.01</v>
      </c>
      <c r="I11" s="102"/>
      <c r="J11" s="73">
        <f>I11+H11</f>
        <v>0.01</v>
      </c>
      <c r="K11" s="166">
        <v>1.4999999999999999E-2</v>
      </c>
      <c r="L11" s="102"/>
      <c r="M11" s="73">
        <f>L11+K11</f>
        <v>1.4999999999999999E-2</v>
      </c>
      <c r="N11" s="166">
        <v>4.4999999999999998E-2</v>
      </c>
      <c r="O11" s="102"/>
      <c r="P11" s="73">
        <f>O11+N11</f>
        <v>4.4999999999999998E-2</v>
      </c>
      <c r="Q11" s="165"/>
      <c r="R11" s="165"/>
      <c r="S11" s="80"/>
      <c r="T11" s="167">
        <v>8000</v>
      </c>
      <c r="U11" s="103"/>
      <c r="V11" s="74">
        <f>U11+T11</f>
        <v>8000</v>
      </c>
      <c r="W11" s="166">
        <v>1.5E-3</v>
      </c>
      <c r="X11" s="102"/>
      <c r="Y11" s="73">
        <f>X11+W11</f>
        <v>1.5E-3</v>
      </c>
      <c r="AA11" s="151"/>
      <c r="AB11" s="151"/>
      <c r="AC11" s="151"/>
    </row>
    <row r="12" spans="1:29" s="147" customFormat="1" ht="29.25" customHeight="1" thickBot="1" x14ac:dyDescent="0.25">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row>
    <row r="13" spans="1:29" ht="29.25" customHeight="1" thickBot="1" x14ac:dyDescent="0.25">
      <c r="B13" s="187" t="s">
        <v>108</v>
      </c>
      <c r="C13" s="188"/>
      <c r="D13" s="188"/>
      <c r="E13" s="188"/>
      <c r="F13" s="188"/>
      <c r="G13" s="188"/>
      <c r="H13" s="188"/>
      <c r="I13" s="188"/>
      <c r="J13" s="188"/>
      <c r="K13" s="188"/>
      <c r="L13" s="188"/>
      <c r="M13" s="188"/>
      <c r="N13" s="188"/>
      <c r="O13" s="188"/>
      <c r="P13" s="188"/>
      <c r="Q13" s="188"/>
      <c r="R13" s="188"/>
      <c r="S13" s="188"/>
      <c r="T13" s="188"/>
      <c r="U13" s="188"/>
      <c r="V13" s="188"/>
      <c r="W13" s="188"/>
      <c r="X13" s="188"/>
      <c r="Y13" s="189"/>
      <c r="AA13" s="151"/>
      <c r="AB13" s="151"/>
      <c r="AC13" s="151"/>
    </row>
    <row r="14" spans="1:29" ht="50.25" customHeight="1" x14ac:dyDescent="0.2">
      <c r="B14" s="202" t="s">
        <v>109</v>
      </c>
      <c r="C14" s="203"/>
      <c r="D14" s="204"/>
      <c r="E14" s="204" t="s">
        <v>117</v>
      </c>
      <c r="F14" s="204"/>
      <c r="G14" s="204"/>
      <c r="H14" s="204" t="s">
        <v>149</v>
      </c>
      <c r="I14" s="204"/>
      <c r="J14" s="204"/>
      <c r="K14" s="205" t="s">
        <v>149</v>
      </c>
      <c r="L14" s="205"/>
      <c r="M14" s="205"/>
      <c r="N14" s="205" t="s">
        <v>149</v>
      </c>
      <c r="O14" s="205"/>
      <c r="P14" s="205"/>
      <c r="Q14" s="204" t="s">
        <v>117</v>
      </c>
      <c r="R14" s="204"/>
      <c r="S14" s="204"/>
      <c r="T14" s="205" t="s">
        <v>148</v>
      </c>
      <c r="U14" s="205"/>
      <c r="V14" s="205"/>
      <c r="W14" s="197" t="s">
        <v>149</v>
      </c>
      <c r="X14" s="197"/>
      <c r="Y14" s="197"/>
      <c r="AA14" s="151"/>
      <c r="AB14" s="151"/>
      <c r="AC14" s="151"/>
    </row>
    <row r="15" spans="1:29" ht="60.75" thickBot="1" x14ac:dyDescent="0.25">
      <c r="B15" s="199" t="s">
        <v>115</v>
      </c>
      <c r="C15" s="200"/>
      <c r="D15" s="201"/>
      <c r="E15" s="152"/>
      <c r="F15" s="152"/>
      <c r="G15" s="152"/>
      <c r="H15" s="152" t="s">
        <v>110</v>
      </c>
      <c r="I15" s="152" t="s">
        <v>281</v>
      </c>
      <c r="J15" s="152" t="s">
        <v>111</v>
      </c>
      <c r="K15" s="152" t="s">
        <v>110</v>
      </c>
      <c r="L15" s="152" t="s">
        <v>281</v>
      </c>
      <c r="M15" s="152" t="s">
        <v>111</v>
      </c>
      <c r="N15" s="152" t="s">
        <v>110</v>
      </c>
      <c r="O15" s="152" t="s">
        <v>281</v>
      </c>
      <c r="P15" s="152" t="s">
        <v>111</v>
      </c>
      <c r="Q15" s="152"/>
      <c r="R15" s="152"/>
      <c r="S15" s="152"/>
      <c r="T15" s="152" t="s">
        <v>112</v>
      </c>
      <c r="U15" s="152" t="s">
        <v>283</v>
      </c>
      <c r="V15" s="153" t="s">
        <v>113</v>
      </c>
      <c r="W15" s="152" t="s">
        <v>110</v>
      </c>
      <c r="X15" s="152" t="s">
        <v>281</v>
      </c>
      <c r="Y15" s="169" t="s">
        <v>113</v>
      </c>
      <c r="AA15" s="151"/>
      <c r="AB15" s="151"/>
      <c r="AC15" s="151"/>
    </row>
    <row r="16" spans="1:29" ht="30" customHeight="1" thickBot="1" x14ac:dyDescent="0.25">
      <c r="B16" s="179" t="s">
        <v>221</v>
      </c>
      <c r="C16" s="180"/>
      <c r="D16" s="155" t="s">
        <v>279</v>
      </c>
      <c r="E16" s="156"/>
      <c r="F16" s="156"/>
      <c r="G16" s="79"/>
      <c r="H16" s="157">
        <v>0.01</v>
      </c>
      <c r="I16" s="81"/>
      <c r="J16" s="71">
        <f>I16+H16</f>
        <v>0.01</v>
      </c>
      <c r="K16" s="157">
        <v>3.0000000000000001E-3</v>
      </c>
      <c r="L16" s="81"/>
      <c r="M16" s="71">
        <f>L16+K16</f>
        <v>3.0000000000000001E-3</v>
      </c>
      <c r="N16" s="157">
        <v>7.0000000000000001E-3</v>
      </c>
      <c r="O16" s="81"/>
      <c r="P16" s="71">
        <f>O16+N16</f>
        <v>7.0000000000000001E-3</v>
      </c>
      <c r="Q16" s="156"/>
      <c r="R16" s="156"/>
      <c r="S16" s="79"/>
      <c r="T16" s="158">
        <v>6000</v>
      </c>
      <c r="U16" s="82"/>
      <c r="V16" s="72">
        <f>U16+T16</f>
        <v>6000</v>
      </c>
      <c r="W16" s="157">
        <v>1E-3</v>
      </c>
      <c r="X16" s="81"/>
      <c r="Y16" s="71">
        <f>X16+W16</f>
        <v>1E-3</v>
      </c>
      <c r="AA16" s="151"/>
      <c r="AB16" s="151"/>
      <c r="AC16" s="151"/>
    </row>
    <row r="17" spans="2:29" ht="30" customHeight="1" x14ac:dyDescent="0.2">
      <c r="B17" s="181"/>
      <c r="C17" s="182"/>
      <c r="D17" s="159" t="s">
        <v>232</v>
      </c>
      <c r="E17" s="160"/>
      <c r="F17" s="161"/>
      <c r="G17" s="106"/>
      <c r="H17" s="162">
        <v>8.0000000000000002E-3</v>
      </c>
      <c r="I17" s="104"/>
      <c r="J17" s="71">
        <f>I17+H17</f>
        <v>8.0000000000000002E-3</v>
      </c>
      <c r="K17" s="162">
        <v>2.5000000000000001E-3</v>
      </c>
      <c r="L17" s="104"/>
      <c r="M17" s="71">
        <f>L17+K17</f>
        <v>2.5000000000000001E-3</v>
      </c>
      <c r="N17" s="162">
        <v>6.0000000000000001E-3</v>
      </c>
      <c r="O17" s="104"/>
      <c r="P17" s="71">
        <f>O17+N17</f>
        <v>6.0000000000000001E-3</v>
      </c>
      <c r="Q17" s="161"/>
      <c r="R17" s="161"/>
      <c r="S17" s="106"/>
      <c r="T17" s="163">
        <v>8000</v>
      </c>
      <c r="U17" s="105"/>
      <c r="V17" s="72">
        <f>U17+T17</f>
        <v>8000</v>
      </c>
      <c r="W17" s="162">
        <v>1E-3</v>
      </c>
      <c r="X17" s="104"/>
      <c r="Y17" s="71">
        <f>X17+W17</f>
        <v>1E-3</v>
      </c>
      <c r="AA17" s="151"/>
      <c r="AB17" s="151"/>
      <c r="AC17" s="151"/>
    </row>
    <row r="18" spans="2:29" ht="30" customHeight="1" thickBot="1" x14ac:dyDescent="0.25">
      <c r="B18" s="183"/>
      <c r="C18" s="184"/>
      <c r="D18" s="164" t="s">
        <v>280</v>
      </c>
      <c r="E18" s="165"/>
      <c r="F18" s="165"/>
      <c r="G18" s="80"/>
      <c r="H18" s="166">
        <v>6.0000000000000001E-3</v>
      </c>
      <c r="I18" s="102"/>
      <c r="J18" s="73">
        <f>I18+H18</f>
        <v>6.0000000000000001E-3</v>
      </c>
      <c r="K18" s="166">
        <v>2.5000000000000001E-3</v>
      </c>
      <c r="L18" s="102"/>
      <c r="M18" s="73">
        <f>L18+K18</f>
        <v>2.5000000000000001E-3</v>
      </c>
      <c r="N18" s="166">
        <v>5.0000000000000001E-3</v>
      </c>
      <c r="O18" s="102"/>
      <c r="P18" s="73">
        <f>O18+N18</f>
        <v>5.0000000000000001E-3</v>
      </c>
      <c r="Q18" s="165"/>
      <c r="R18" s="165"/>
      <c r="S18" s="80"/>
      <c r="T18" s="167">
        <v>10000</v>
      </c>
      <c r="U18" s="103"/>
      <c r="V18" s="74">
        <f>U18+T18</f>
        <v>10000</v>
      </c>
      <c r="W18" s="166">
        <v>1E-3</v>
      </c>
      <c r="X18" s="102"/>
      <c r="Y18" s="73">
        <f>X18+W18</f>
        <v>1E-3</v>
      </c>
      <c r="AA18" s="151"/>
      <c r="AB18" s="151"/>
      <c r="AC18" s="151"/>
    </row>
    <row r="19" spans="2:29" s="147" customFormat="1" ht="29.25" customHeight="1" x14ac:dyDescent="0.2">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row>
    <row r="65" x14ac:dyDescent="0.2"/>
    <row r="66" x14ac:dyDescent="0.2"/>
    <row r="67" x14ac:dyDescent="0.2"/>
    <row r="77" x14ac:dyDescent="0.2"/>
  </sheetData>
  <sheetProtection algorithmName="SHA-512" hashValue="YNVHCq54lCNSy11OQqbmpxFwfTusP4Yfw2cey1XzUQ5jeHRMXIObTFMq+WSkyeQr2IeMDpwcoHC6g97NvIs+cA==" saltValue="UJUNt4XfXE/xH0Ly5MhyXQ==" spinCount="100000" sheet="1" objects="1" scenarios="1" selectLockedCells="1"/>
  <mergeCells count="30">
    <mergeCell ref="A1:D1"/>
    <mergeCell ref="Q5:S5"/>
    <mergeCell ref="B8:D8"/>
    <mergeCell ref="B15:D15"/>
    <mergeCell ref="B13:Y13"/>
    <mergeCell ref="B14:D14"/>
    <mergeCell ref="E14:G14"/>
    <mergeCell ref="H14:J14"/>
    <mergeCell ref="K14:M14"/>
    <mergeCell ref="N14:P14"/>
    <mergeCell ref="Q14:S14"/>
    <mergeCell ref="T14:V14"/>
    <mergeCell ref="B9:C11"/>
    <mergeCell ref="W14:Y14"/>
    <mergeCell ref="T5:V5"/>
    <mergeCell ref="B16:C18"/>
    <mergeCell ref="W5:Y5"/>
    <mergeCell ref="B6:Y6"/>
    <mergeCell ref="B7:D7"/>
    <mergeCell ref="E7:G7"/>
    <mergeCell ref="H7:J7"/>
    <mergeCell ref="K7:M7"/>
    <mergeCell ref="N7:P7"/>
    <mergeCell ref="Q7:S7"/>
    <mergeCell ref="T7:V7"/>
    <mergeCell ref="W7:Y7"/>
    <mergeCell ref="E5:G5"/>
    <mergeCell ref="H5:J5"/>
    <mergeCell ref="K5:M5"/>
    <mergeCell ref="N5:P5"/>
  </mergeCells>
  <dataValidations count="1">
    <dataValidation operator="greaterThan" allowBlank="1" showInputMessage="1" showErrorMessage="1" sqref="J16:J18 G9:G11 J9:J11 M9:M11 S9:S11 M16:M18 Y9:Y11 P9:P11 G16:G18 P16:P18 Y16:Y18 S16:S18 V9:V11 V16:V18" xr:uid="{14B76580-2ACC-4EB8-8790-303CE71565B9}"/>
  </dataValidations>
  <pageMargins left="0.70866141732283472" right="0.70866141732283472" top="0.74803149606299213" bottom="0.74803149606299213" header="0.31496062992125984" footer="0.31496062992125984"/>
  <pageSetup paperSize="9" scale="50" fitToWidth="0" fitToHeight="0" orientation="landscape" r:id="rId1"/>
  <colBreaks count="1" manualBreakCount="1">
    <brk id="1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Version</vt:lpstr>
      <vt:lpstr>Stage</vt:lpstr>
      <vt:lpstr>Guidance</vt:lpstr>
      <vt:lpstr>1.Max Rates</vt:lpstr>
      <vt:lpstr>2.UK employed Rate Build Up</vt:lpstr>
      <vt:lpstr>3.Non-UK employed Rate Build Up</vt:lpstr>
      <vt:lpstr>4.UK Offices OH</vt:lpstr>
      <vt:lpstr>5.Non-UK Offices OH</vt:lpstr>
      <vt:lpstr>6.Pricing Matrix</vt:lpstr>
      <vt:lpstr>7. Key People</vt:lpstr>
      <vt:lpstr>8.Staff Deployment</vt:lpstr>
      <vt:lpstr>Altrole</vt:lpstr>
      <vt:lpstr>Doc_Stage</vt:lpstr>
      <vt:lpstr>HElocal</vt:lpstr>
      <vt:lpstr>Local</vt:lpstr>
      <vt:lpstr>Offshore</vt:lpstr>
      <vt:lpstr>'1.Max Rates'!Print_Area</vt:lpstr>
      <vt:lpstr>'2.UK employed Rate Build Up'!Print_Area</vt:lpstr>
      <vt:lpstr>'3.Non-UK employed Rate Build Up'!Print_Area</vt:lpstr>
      <vt:lpstr>'4.UK Offices OH'!Print_Area</vt:lpstr>
      <vt:lpstr>Guidance!Print_Area</vt:lpstr>
      <vt:lpstr>'1.Max Rates'!Print_Titles</vt:lpstr>
      <vt:lpstr>'2.UK employed Rate Build Up'!Print_Titles</vt:lpstr>
      <vt:lpstr>'3.Non-UK employed Rate Build Up'!Print_Titles</vt:lpstr>
      <vt:lpstr>'4.UK Offices OH'!Print_Titles</vt:lpstr>
      <vt:lpstr>'5.Non-UK Offices OH'!Print_Titles</vt:lpstr>
      <vt:lpstr>'6.Pricing Matrix'!Print_Titles</vt:lpstr>
      <vt:lpstr>'7. Key People'!Print_Titles</vt:lpstr>
      <vt:lpstr>Version!Print_Titles</vt:lpstr>
      <vt:lpstr>Role</vt:lpstr>
      <vt:lpstr>Title</vt:lpstr>
    </vt:vector>
  </TitlesOfParts>
  <Company>Highways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XCORDRH</dc:creator>
  <cp:lastModifiedBy>Amaury Fayd'herbe de Maudave</cp:lastModifiedBy>
  <cp:lastPrinted>2020-07-21T22:11:18Z</cp:lastPrinted>
  <dcterms:created xsi:type="dcterms:W3CDTF">2020-04-27T07:08:16Z</dcterms:created>
  <dcterms:modified xsi:type="dcterms:W3CDTF">2020-07-22T11:33:08Z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2fa3fd3-029b-403d-91b4-1dc930cb0e60_Enabled">
    <vt:lpwstr>true</vt:lpwstr>
  </property>
  <property fmtid="{D5CDD505-2E9C-101B-9397-08002B2CF9AE}" pid="3" name="MSIP_Label_82fa3fd3-029b-403d-91b4-1dc930cb0e60_SetDate">
    <vt:lpwstr>2020-06-09T15:26:48Z</vt:lpwstr>
  </property>
  <property fmtid="{D5CDD505-2E9C-101B-9397-08002B2CF9AE}" pid="4" name="MSIP_Label_82fa3fd3-029b-403d-91b4-1dc930cb0e60_Method">
    <vt:lpwstr>Standard</vt:lpwstr>
  </property>
  <property fmtid="{D5CDD505-2E9C-101B-9397-08002B2CF9AE}" pid="5" name="MSIP_Label_82fa3fd3-029b-403d-91b4-1dc930cb0e60_Name">
    <vt:lpwstr>82fa3fd3-029b-403d-91b4-1dc930cb0e60</vt:lpwstr>
  </property>
  <property fmtid="{D5CDD505-2E9C-101B-9397-08002B2CF9AE}" pid="6" name="MSIP_Label_82fa3fd3-029b-403d-91b4-1dc930cb0e60_SiteId">
    <vt:lpwstr>4ae48b41-0137-4599-8661-fc641fe77bea</vt:lpwstr>
  </property>
  <property fmtid="{D5CDD505-2E9C-101B-9397-08002B2CF9AE}" pid="7" name="MSIP_Label_82fa3fd3-029b-403d-91b4-1dc930cb0e60_ActionId">
    <vt:lpwstr>b442ae2c-792d-4484-885e-0bcc21cb1887</vt:lpwstr>
  </property>
  <property fmtid="{D5CDD505-2E9C-101B-9397-08002B2CF9AE}" pid="8" name="MSIP_Label_82fa3fd3-029b-403d-91b4-1dc930cb0e60_ContentBits">
    <vt:lpwstr>0</vt:lpwstr>
  </property>
</Properties>
</file>