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hemonics.sharepoint.com/sites/PRJ6093/700/710-719 Local_Procurement/713 Project Procurements/PFRU2-2025-113_Radio/02 Solicitation/"/>
    </mc:Choice>
  </mc:AlternateContent>
  <xr:revisionPtr revIDLastSave="120" documentId="6_{80C86804-721C-4D60-B8DC-6DA0827E8964}" xr6:coauthVersionLast="47" xr6:coauthVersionMax="47" xr10:uidLastSave="{8BBDCC6D-774C-4809-95A2-BF92DBC67F05}"/>
  <bookViews>
    <workbookView xWindow="-120" yWindow="-120" windowWidth="29040" windowHeight="15720" xr2:uid="{00000000-000D-0000-FFFF-FFFF00000000}"/>
  </bookViews>
  <sheets>
    <sheet name="ToR" sheetId="13" r:id="rId1"/>
    <sheet name="Sheet2" sheetId="15" state="hidden" r:id="rId2"/>
    <sheet name="Sheet1" sheetId="14" state="hidden" r:id="rId3"/>
  </sheets>
  <definedNames>
    <definedName name="_xlnm._FilterDatabase" localSheetId="0" hidden="1">ToR!$A$3:$F$5</definedName>
    <definedName name="_xlnm.Print_Area" localSheetId="0">ToR!$A$1:$H$5</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3" l="1"/>
  <c r="I5" i="13"/>
  <c r="J55" i="15"/>
  <c r="J54" i="15"/>
  <c r="J53" i="15"/>
  <c r="J51" i="15"/>
  <c r="J50" i="15"/>
  <c r="J49" i="15"/>
  <c r="J16" i="15"/>
  <c r="J15" i="15"/>
  <c r="J17" i="15"/>
  <c r="I5" i="15"/>
  <c r="I4" i="15"/>
  <c r="E7" i="15"/>
  <c r="I6" i="15"/>
</calcChain>
</file>

<file path=xl/sharedStrings.xml><?xml version="1.0" encoding="utf-8"?>
<sst xmlns="http://schemas.openxmlformats.org/spreadsheetml/2006/main" count="70" uniqueCount="61">
  <si>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</si>
  <si>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</si>
  <si>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</si>
  <si>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Name according to the proposal 
| 
Назва згідно пропозиції</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</si>
  <si>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</si>
  <si>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</si>
  <si>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</si>
  <si>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</si>
  <si>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</si>
  <si>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</si>
  <si>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</si>
  <si>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</si>
  <si>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</si>
  <si>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</si>
  <si>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</si>
  <si>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</si>
  <si>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</si>
  <si>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</si>
  <si>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</si>
  <si>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</si>
  <si>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</si>
  <si>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</si>
  <si>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</si>
  <si>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</si>
  <si>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</si>
  <si>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</si>
  <si>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</si>
  <si>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</si>
  <si>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</si>
  <si>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</si>
  <si>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</si>
  <si>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</si>
  <si>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</si>
  <si>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</si>
  <si>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</si>
  <si>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</si>
  <si>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</si>
  <si>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</si>
  <si>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</si>
  <si>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</si>
  <si>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</si>
  <si>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</si>
  <si>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</si>
  <si>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</si>
  <si>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</si>
  <si>
    <t>Order Qty
|
Об'єм замовлення</t>
  </si>
  <si>
    <t>Delivery Terms (INCOTERMS 2020): | 
Умови постачання (ІНКОТЕРМС 2020):</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</si>
  <si>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</si>
  <si>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</si>
  <si>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Delivery time - calendar days (after PO signing) 
|
Термін поставки - календарні дні (після підписання Договору на поставку)</t>
  </si>
  <si>
    <t>GBP | Фунти Стерлінги</t>
  </si>
  <si>
    <t>Unit Price, GBP excl. VAT
| 
Ціна за од-цю, Фунти Стерлінги без ПДВ</t>
  </si>
  <si>
    <t>Total Price, GBP excl. VAT
|
 Загальна ціна, фунтів стерлінгів без ПДВ</t>
  </si>
  <si>
    <t xml:space="preserve">Warranty on offered item:
Гарантія на запропонований товар: 		 </t>
  </si>
  <si>
    <t>Proposed description &amp; technical specifications (include brand &amp; model (if applicable), etc.) 
|
Пропонований опис і технічні характеристики (включаючи марку та модель (за наявності), тощо)</t>
  </si>
  <si>
    <t>ITT No. PFRU2-2025-113.2 Procurement of Radios | ITT № PFRU2-2025-113.2 Закупівля рацій
Volume 3 - Terms of Reference (ToR)/Specifications | Розділ 3 - Технічне завдання (ТЗ)/Специфікації</t>
  </si>
  <si>
    <r>
      <rPr>
        <b/>
        <sz val="12"/>
        <rFont val="Calibri"/>
        <family val="2"/>
        <scheme val="minor"/>
      </rPr>
      <t xml:space="preserve">Motorola Mototrbo R7 Premium Portable Full-Keypad Radio </t>
    </r>
    <r>
      <rPr>
        <b/>
        <sz val="12"/>
        <color rgb="FFFF0000"/>
        <rFont val="Calibri"/>
        <family val="2"/>
        <scheme val="minor"/>
      </rPr>
      <t>or equivalent</t>
    </r>
    <r>
      <rPr>
        <sz val="12"/>
        <rFont val="Calibri"/>
        <family val="2"/>
        <scheme val="minor"/>
      </rPr>
      <t xml:space="preserve">
Power: 4 W UHF/5 W VHF
Digital protocol: ETSI TS102 361 -1, -2, -3, -4; DMR Tier II, III
Frequency grid step: 12.5/25/20 kHz
Number of channels: 1000</t>
    </r>
  </si>
  <si>
    <r>
      <rPr>
        <b/>
        <sz val="12"/>
        <rFont val="Calibri"/>
        <family val="2"/>
        <scheme val="minor"/>
      </rPr>
      <t xml:space="preserve">Портативна DMR радіостанція Motorola Mototrbo R7 FKP Premium </t>
    </r>
    <r>
      <rPr>
        <b/>
        <sz val="12"/>
        <color rgb="FFFF0000"/>
        <rFont val="Calibri"/>
        <family val="2"/>
        <scheme val="minor"/>
      </rPr>
      <t>або аналог</t>
    </r>
    <r>
      <rPr>
        <sz val="12"/>
        <rFont val="Calibri"/>
        <family val="2"/>
        <scheme val="minor"/>
      </rPr>
      <t xml:space="preserve">
Потужність: 4 Вт UHF/5 Вт VHF
Цифровий протокол: ETSI TS102 361 -1, -2, -3, -4; DMR Tier II, III
Крок сітки частот: 12,5/25/20 кГц
Кількість каналів: 1000</t>
    </r>
  </si>
  <si>
    <t>Total amount GBP VAT excl. |
Загальна сума фунтів стерлінгів без ПДВ</t>
  </si>
  <si>
    <r>
      <rPr>
        <b/>
        <sz val="14"/>
        <color rgb="FF000000"/>
        <rFont val="Calibri"/>
        <family val="2"/>
        <scheme val="minor"/>
      </rPr>
      <t>Core note 1:</t>
    </r>
    <r>
      <rPr>
        <sz val="14"/>
        <color rgb="FF000000"/>
        <rFont val="Calibri"/>
        <family val="2"/>
        <scheme val="minor"/>
      </rPr>
      <t xml:space="preserve"> Delivery destination - Martusyvka, Kyiv oblast.The contractual delivery address will be provided to the successful bidder in the purchase order. /
</t>
    </r>
    <r>
      <rPr>
        <b/>
        <sz val="14"/>
        <color rgb="FF000000"/>
        <rFont val="Calibri"/>
        <family val="2"/>
        <scheme val="minor"/>
      </rPr>
      <t>Основна примітка 1:</t>
    </r>
    <r>
      <rPr>
        <sz val="14"/>
        <color rgb="FF000000"/>
        <rFont val="Calibri"/>
        <family val="2"/>
        <scheme val="minor"/>
      </rPr>
      <t xml:space="preserve"> Місце доставки - Мартусівка, Київська обл. Контрактна адреса доставки буде надана переможцю тендеру в договорі про закупівлю.
</t>
    </r>
    <r>
      <rPr>
        <b/>
        <sz val="14"/>
        <color rgb="FF000000"/>
        <rFont val="Calibri"/>
        <family val="2"/>
        <scheme val="minor"/>
      </rPr>
      <t>Core note 2:</t>
    </r>
    <r>
      <rPr>
        <sz val="14"/>
        <color rgb="FF000000"/>
        <rFont val="Calibri"/>
        <family val="2"/>
        <scheme val="minor"/>
      </rPr>
      <t xml:space="preserve"> Fixed Price in GBP (the price should be calculated based on the exchange rate of GBP to UAH, according to the OANDA rate ( https://fxds-hcc.oanda.com/ ) on the Friday immediately preceding the date on which the invoice was issued). The exchange rate for this ITT as of the issue date - </t>
    </r>
    <r>
      <rPr>
        <b/>
        <u/>
        <sz val="14"/>
        <color rgb="FF000000"/>
        <rFont val="Calibri"/>
        <family val="2"/>
        <scheme val="minor"/>
      </rPr>
      <t>55.9086 UAH.</t>
    </r>
    <r>
      <rPr>
        <sz val="14"/>
        <color rgb="FF000000"/>
        <rFont val="Calibri"/>
        <family val="2"/>
        <scheme val="minor"/>
      </rPr>
      <t xml:space="preserve">/ 
</t>
    </r>
    <r>
      <rPr>
        <b/>
        <sz val="14"/>
        <color rgb="FF000000"/>
        <rFont val="Calibri"/>
        <family val="2"/>
        <scheme val="minor"/>
      </rPr>
      <t>Основна примітка 2:</t>
    </r>
    <r>
      <rPr>
        <sz val="14"/>
        <color rgb="FF000000"/>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 https://fxds-hcc.oanda.com/ ) у п'ятницю, що безпосередньо передує даті виставлення рахунку-фактури). Обмінний курс для цієї ІТТ на дату публікації - </t>
    </r>
    <r>
      <rPr>
        <b/>
        <u/>
        <sz val="14"/>
        <color rgb="FF000000"/>
        <rFont val="Calibri"/>
        <family val="2"/>
        <scheme val="minor"/>
      </rPr>
      <t>55.9086 грн.</t>
    </r>
    <r>
      <rPr>
        <sz val="14"/>
        <color rgb="FF000000"/>
        <rFont val="Calibri"/>
        <family val="2"/>
        <scheme val="minor"/>
      </rPr>
      <t xml:space="preserve">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sz val="14"/>
        <color rgb="FF000000"/>
        <rFont val="Calibri"/>
        <family val="2"/>
        <scheme val="minor"/>
      </rPr>
      <t xml:space="preserve">	</t>
    </r>
    <r>
      <rPr>
        <sz val="14"/>
        <rFont val="Calibri"/>
        <family val="2"/>
        <scheme val="minor"/>
      </rPr>
      <t xml:space="preserve">Unit prices must include applicable transportation/delivery/unloading costs and local taxes, excluding VAT.  / 
3•	Ціни повинні включати відповідні витрати на транспортування/доставку/розвантаження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thirty six (36)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тридцяти шести (36) місяців після доставки та приймання Товарів, якщо інше не зазначено в технічних специфікаціях.</t>
    </r>
  </si>
  <si>
    <t>DDP Martusyvka, Kyiv oblast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</si>
</sst>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u/>
      <sz val="14"/>
      <color rgb="FF000000"/>
      <name val="Calibri"/>
      <family val="2"/>
      <scheme val="minor"/>
    </font>
    <font>
      <b/>
      <sz val="12"/>
      <name val="Calibri"/>
      <family val="2"/>
      <scheme val="minor"/>
    </font>
    <font>
      <b/>
      <sz val="12"/>
      <color rgb="FFFF0000"/>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2" fillId="0" borderId="0"/>
    <xf numFmtId="164" fontId="2" fillId="0" borderId="0" applyFont="0" applyFill="0" applyBorder="0" applyAlignment="0" applyProtection="0"/>
  </cellStyleXfs>
  <cellXfs count="82">
    <xf numFmtId="0" fontId="0" fillId="0" borderId="0" xfId="0"/>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3" fillId="0" borderId="0" xfId="0" applyFont="1"/>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17" fillId="0" borderId="8" xfId="0" applyFont="1" applyBorder="1" applyAlignment="1">
      <alignment horizontal="center" vertical="center" wrapText="1"/>
    </xf>
    <xf numFmtId="0" fontId="6" fillId="0" borderId="13" xfId="0" applyFont="1" applyBorder="1" applyAlignment="1">
      <alignment vertical="top"/>
    </xf>
    <xf numFmtId="0" fontId="6" fillId="0" borderId="0" xfId="0" applyFont="1" applyAlignment="1">
      <alignment vertical="top"/>
    </xf>
    <xf numFmtId="0" fontId="5"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2" fillId="0" borderId="0" xfId="5"/>
    <xf numFmtId="0" fontId="20" fillId="3" borderId="0" xfId="5" applyFont="1" applyFill="1" applyAlignment="1">
      <alignment vertical="top"/>
    </xf>
    <xf numFmtId="0" fontId="6" fillId="0" borderId="11" xfId="0" applyFont="1" applyBorder="1" applyAlignment="1">
      <alignment horizontal="center" vertical="top"/>
    </xf>
    <xf numFmtId="0" fontId="6" fillId="0" borderId="18" xfId="0" applyFont="1" applyBorder="1" applyAlignment="1">
      <alignment horizontal="center" vertical="top"/>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2" fillId="0" borderId="19" xfId="5" applyFont="1" applyBorder="1" applyAlignment="1">
      <alignment horizontal="left" vertical="top" wrapText="1"/>
    </xf>
    <xf numFmtId="0" fontId="22" fillId="0" borderId="3" xfId="5" applyFont="1" applyBorder="1" applyAlignment="1">
      <alignment horizontal="left" vertical="top" wrapText="1"/>
    </xf>
    <xf numFmtId="0" fontId="22"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3" fillId="3" borderId="1" xfId="5" applyFont="1" applyFill="1" applyBorder="1" applyAlignment="1">
      <alignment horizontal="center" vertical="center" wrapText="1"/>
    </xf>
    <xf numFmtId="0" fontId="23"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3" fillId="3" borderId="21" xfId="5" applyFont="1" applyFill="1" applyBorder="1" applyAlignment="1">
      <alignment horizontal="right" vertical="center" wrapText="1"/>
    </xf>
    <xf numFmtId="0" fontId="23" fillId="3" borderId="0" xfId="5" applyFont="1" applyFill="1" applyAlignment="1">
      <alignment horizontal="right" vertical="center" wrapText="1"/>
    </xf>
    <xf numFmtId="0" fontId="23"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3"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10" fillId="0" borderId="14" xfId="0" applyFont="1" applyBorder="1" applyAlignment="1">
      <alignment horizontal="center" vertical="center" wrapText="1"/>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6</xdr:row>
      <xdr:rowOff>132583</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132583</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85" zoomScaleNormal="85" zoomScaleSheetLayoutView="85" zoomScalePageLayoutView="55" workbookViewId="0">
      <selection sqref="A1:I1"/>
    </sheetView>
  </sheetViews>
  <sheetFormatPr defaultColWidth="9.140625" defaultRowHeight="12.75"/>
  <cols>
    <col min="1" max="1" width="5.7109375" style="30" customWidth="1"/>
    <col min="2" max="3" width="60.7109375" style="38" customWidth="1"/>
    <col min="4" max="4" width="30.7109375" style="39" customWidth="1"/>
    <col min="5" max="5" width="37.7109375" style="36" customWidth="1"/>
    <col min="6" max="6" width="60.7109375" style="36" customWidth="1"/>
    <col min="7" max="7" width="25.7109375" style="2" customWidth="1"/>
    <col min="8" max="9" width="21.28515625" style="36" customWidth="1"/>
    <col min="10" max="16384" width="9.140625" style="36"/>
  </cols>
  <sheetData>
    <row r="1" spans="1:16" s="35" customFormat="1" ht="63.75" customHeight="1">
      <c r="A1" s="51" t="s">
        <v>55</v>
      </c>
      <c r="B1" s="52"/>
      <c r="C1" s="52"/>
      <c r="D1" s="52"/>
      <c r="E1" s="52"/>
      <c r="F1" s="52"/>
      <c r="G1" s="52"/>
      <c r="H1" s="52"/>
      <c r="I1" s="81"/>
    </row>
    <row r="2" spans="1:16" ht="7.5" customHeight="1">
      <c r="A2" s="24"/>
      <c r="B2" s="10"/>
      <c r="C2" s="9"/>
      <c r="D2" s="10"/>
      <c r="E2" s="10"/>
      <c r="F2" s="10"/>
      <c r="G2" s="10"/>
      <c r="H2" s="11"/>
      <c r="I2" s="25"/>
    </row>
    <row r="3" spans="1:16" s="37" customFormat="1" ht="120.6" customHeight="1">
      <c r="A3" s="26" t="s">
        <v>0</v>
      </c>
      <c r="B3" s="16" t="s">
        <v>1</v>
      </c>
      <c r="C3" s="16" t="s">
        <v>2</v>
      </c>
      <c r="D3" s="16" t="s">
        <v>45</v>
      </c>
      <c r="E3" s="17" t="s">
        <v>3</v>
      </c>
      <c r="F3" s="16" t="s">
        <v>54</v>
      </c>
      <c r="G3" s="18" t="s">
        <v>49</v>
      </c>
      <c r="H3" s="32" t="s">
        <v>51</v>
      </c>
      <c r="I3" s="33" t="s">
        <v>52</v>
      </c>
    </row>
    <row r="4" spans="1:16" ht="126">
      <c r="A4" s="27">
        <v>1</v>
      </c>
      <c r="B4" s="19" t="s">
        <v>56</v>
      </c>
      <c r="C4" s="19" t="s">
        <v>57</v>
      </c>
      <c r="D4" s="20">
        <v>100</v>
      </c>
      <c r="E4" s="21"/>
      <c r="F4" s="22"/>
      <c r="G4" s="34"/>
      <c r="H4" s="23">
        <v>0</v>
      </c>
      <c r="I4" s="28">
        <f>D4*H4</f>
        <v>0</v>
      </c>
    </row>
    <row r="5" spans="1:16" ht="15.75">
      <c r="A5" s="44" t="s">
        <v>58</v>
      </c>
      <c r="B5" s="45"/>
      <c r="C5" s="45"/>
      <c r="D5" s="45"/>
      <c r="E5" s="45"/>
      <c r="F5" s="45"/>
      <c r="G5" s="45"/>
      <c r="H5" s="46"/>
      <c r="I5" s="29">
        <f>I4</f>
        <v>0</v>
      </c>
    </row>
    <row r="6" spans="1:16">
      <c r="I6" s="31"/>
    </row>
    <row r="7" spans="1:16" ht="408.75" customHeight="1">
      <c r="A7" s="53" t="s">
        <v>59</v>
      </c>
      <c r="B7" s="54"/>
      <c r="C7" s="54"/>
      <c r="D7" s="54"/>
      <c r="E7" s="54"/>
      <c r="F7" s="54"/>
      <c r="G7" s="54"/>
      <c r="H7" s="54"/>
      <c r="I7" s="55"/>
      <c r="M7" s="40"/>
      <c r="N7" s="40"/>
      <c r="O7" s="40"/>
      <c r="P7" s="40"/>
    </row>
    <row r="8" spans="1:16" ht="15.75">
      <c r="A8" s="56" t="s">
        <v>4</v>
      </c>
      <c r="B8" s="57"/>
      <c r="C8" s="57"/>
      <c r="D8" s="57"/>
      <c r="E8" s="57"/>
      <c r="F8" s="57"/>
      <c r="G8" s="57"/>
      <c r="H8" s="57"/>
      <c r="I8" s="58"/>
      <c r="M8" s="40"/>
      <c r="N8" s="40"/>
      <c r="O8" s="40"/>
      <c r="P8" s="40"/>
    </row>
    <row r="9" spans="1:16" ht="37.9" customHeight="1">
      <c r="A9" s="66" t="s">
        <v>46</v>
      </c>
      <c r="B9" s="67"/>
      <c r="C9" s="67"/>
      <c r="D9" s="67"/>
      <c r="E9" s="67"/>
      <c r="F9" s="67"/>
      <c r="G9" s="68"/>
      <c r="H9" s="49" t="s">
        <v>60</v>
      </c>
      <c r="I9" s="50"/>
      <c r="M9" s="41"/>
      <c r="N9" s="41"/>
      <c r="O9" s="41"/>
      <c r="P9" s="41"/>
    </row>
    <row r="10" spans="1:16" ht="37.9" customHeight="1">
      <c r="A10" s="66" t="s">
        <v>5</v>
      </c>
      <c r="B10" s="67"/>
      <c r="C10" s="67"/>
      <c r="D10" s="67"/>
      <c r="E10" s="67"/>
      <c r="F10" s="67"/>
      <c r="G10" s="68"/>
      <c r="H10" s="47"/>
      <c r="I10" s="48"/>
      <c r="M10" s="41"/>
      <c r="N10" s="41"/>
      <c r="O10" s="41"/>
      <c r="P10" s="41"/>
    </row>
    <row r="11" spans="1:16" ht="37.9" customHeight="1">
      <c r="A11" s="69" t="s">
        <v>6</v>
      </c>
      <c r="B11" s="70"/>
      <c r="C11" s="70"/>
      <c r="D11" s="70"/>
      <c r="E11" s="70"/>
      <c r="F11" s="70"/>
      <c r="G11" s="71"/>
      <c r="H11" s="59"/>
      <c r="I11" s="60"/>
      <c r="M11" s="41"/>
      <c r="N11" s="41"/>
      <c r="O11" s="41"/>
      <c r="P11" s="41"/>
    </row>
    <row r="12" spans="1:16" ht="37.9" customHeight="1">
      <c r="A12" s="66" t="s">
        <v>7</v>
      </c>
      <c r="B12" s="67"/>
      <c r="C12" s="67"/>
      <c r="D12" s="67"/>
      <c r="E12" s="67"/>
      <c r="F12" s="67"/>
      <c r="G12" s="68"/>
      <c r="H12" s="61" t="s">
        <v>50</v>
      </c>
      <c r="I12" s="62"/>
      <c r="M12" s="41"/>
      <c r="N12" s="41"/>
      <c r="O12" s="41"/>
      <c r="P12" s="41"/>
    </row>
    <row r="13" spans="1:16" ht="37.9" customHeight="1">
      <c r="A13" s="66" t="s">
        <v>53</v>
      </c>
      <c r="B13" s="67"/>
      <c r="C13" s="67"/>
      <c r="D13" s="67"/>
      <c r="E13" s="67"/>
      <c r="F13" s="67"/>
      <c r="G13" s="68"/>
      <c r="H13" s="47"/>
      <c r="I13" s="48"/>
    </row>
    <row r="14" spans="1:16" ht="37.9" customHeight="1">
      <c r="A14" s="66" t="s">
        <v>8</v>
      </c>
      <c r="B14" s="67"/>
      <c r="C14" s="67"/>
      <c r="D14" s="67"/>
      <c r="E14" s="67"/>
      <c r="F14" s="67"/>
      <c r="G14" s="68"/>
      <c r="H14" s="47"/>
      <c r="I14" s="48"/>
    </row>
    <row r="15" spans="1:16" ht="37.9" customHeight="1">
      <c r="A15" s="72" t="s">
        <v>9</v>
      </c>
      <c r="B15" s="73"/>
      <c r="C15" s="73"/>
      <c r="D15" s="73"/>
      <c r="E15" s="73"/>
      <c r="F15" s="73"/>
      <c r="G15" s="74"/>
      <c r="H15" s="49"/>
      <c r="I15" s="50"/>
    </row>
    <row r="16" spans="1:16" ht="108" customHeight="1">
      <c r="A16" s="66" t="s">
        <v>10</v>
      </c>
      <c r="B16" s="67"/>
      <c r="C16" s="67"/>
      <c r="D16" s="67"/>
      <c r="E16" s="67"/>
      <c r="F16" s="67"/>
      <c r="G16" s="68"/>
      <c r="H16" s="47"/>
      <c r="I16" s="48"/>
    </row>
    <row r="17" spans="1:9" ht="37.9" customHeight="1">
      <c r="A17" s="72" t="s">
        <v>11</v>
      </c>
      <c r="B17" s="73"/>
      <c r="C17" s="73"/>
      <c r="D17" s="73"/>
      <c r="E17" s="73"/>
      <c r="F17" s="73"/>
      <c r="G17" s="74"/>
      <c r="H17" s="49"/>
      <c r="I17" s="50"/>
    </row>
    <row r="18" spans="1:9" ht="37.9" customHeight="1">
      <c r="A18" s="66" t="s">
        <v>12</v>
      </c>
      <c r="B18" s="67"/>
      <c r="C18" s="67"/>
      <c r="D18" s="67"/>
      <c r="E18" s="67"/>
      <c r="F18" s="67"/>
      <c r="G18" s="68"/>
      <c r="H18" s="47"/>
      <c r="I18" s="48"/>
    </row>
    <row r="19" spans="1:9" ht="37.9" customHeight="1">
      <c r="A19" s="72" t="s">
        <v>13</v>
      </c>
      <c r="B19" s="73"/>
      <c r="C19" s="73"/>
      <c r="D19" s="73"/>
      <c r="E19" s="73"/>
      <c r="F19" s="73"/>
      <c r="G19" s="74"/>
      <c r="H19" s="49"/>
      <c r="I19" s="50"/>
    </row>
    <row r="20" spans="1:9" ht="37.9" customHeight="1">
      <c r="A20" s="75" t="s">
        <v>47</v>
      </c>
      <c r="B20" s="76"/>
      <c r="C20" s="76"/>
      <c r="D20" s="76"/>
      <c r="E20" s="76"/>
      <c r="F20" s="76"/>
      <c r="G20" s="77"/>
      <c r="H20" s="42"/>
      <c r="I20" s="43"/>
    </row>
    <row r="21" spans="1:9" ht="44.25" customHeight="1" thickBot="1">
      <c r="A21" s="63" t="s">
        <v>48</v>
      </c>
      <c r="B21" s="64"/>
      <c r="C21" s="64"/>
      <c r="D21" s="64"/>
      <c r="E21" s="64"/>
      <c r="F21" s="64"/>
      <c r="G21" s="64"/>
      <c r="H21" s="64"/>
      <c r="I21" s="65"/>
    </row>
  </sheetData>
  <protectedRanges>
    <protectedRange sqref="G4" name="data_1"/>
  </protectedRanges>
  <mergeCells count="29">
    <mergeCell ref="A21:I21"/>
    <mergeCell ref="A9:G9"/>
    <mergeCell ref="A10:G10"/>
    <mergeCell ref="A11:G11"/>
    <mergeCell ref="A12:G12"/>
    <mergeCell ref="A13:G13"/>
    <mergeCell ref="A14:G14"/>
    <mergeCell ref="A15:G15"/>
    <mergeCell ref="A16:G16"/>
    <mergeCell ref="A17:G17"/>
    <mergeCell ref="A18:G18"/>
    <mergeCell ref="A19:G19"/>
    <mergeCell ref="H17:I17"/>
    <mergeCell ref="H14:I14"/>
    <mergeCell ref="A20:G20"/>
    <mergeCell ref="H9:I9"/>
    <mergeCell ref="H13:I13"/>
    <mergeCell ref="A7:I7"/>
    <mergeCell ref="A8:I8"/>
    <mergeCell ref="H10:I10"/>
    <mergeCell ref="H11:I11"/>
    <mergeCell ref="H12:I12"/>
    <mergeCell ref="A1:I1"/>
    <mergeCell ref="H20:I20"/>
    <mergeCell ref="A5:H5"/>
    <mergeCell ref="H18:I18"/>
    <mergeCell ref="H19:I19"/>
    <mergeCell ref="H15:I15"/>
    <mergeCell ref="H16:I16"/>
  </mergeCells>
  <phoneticPr fontId="18" type="noConversion"/>
  <pageMargins left="0.25" right="0.25" top="0.75" bottom="0.75" header="0.3" footer="0.3"/>
  <pageSetup paperSize="9" scale="47" fitToHeight="0" orientation="landscape" r:id="rId1"/>
  <headerFooter>
    <oddFooter>&amp;CITT # PFRU2-2025-113.2&amp;RVolume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5"/>
  <cols>
    <col min="5" max="5" width="4.7109375" customWidth="1"/>
    <col min="6" max="6" width="33.28515625" customWidth="1"/>
    <col min="7" max="7" width="12.28515625" customWidth="1"/>
    <col min="8" max="8" width="5.7109375" bestFit="1" customWidth="1"/>
    <col min="10" max="10" width="9" bestFit="1" customWidth="1"/>
    <col min="11" max="11" width="2.85546875" customWidth="1"/>
  </cols>
  <sheetData>
    <row r="3" spans="4:10">
      <c r="E3" s="12" t="s">
        <v>14</v>
      </c>
    </row>
    <row r="4" spans="4:10">
      <c r="D4">
        <v>150</v>
      </c>
      <c r="E4">
        <v>19.420782939910104</v>
      </c>
      <c r="G4">
        <v>19.420000000000002</v>
      </c>
      <c r="I4" s="4">
        <f>D4*G4</f>
        <v>2913.0000000000005</v>
      </c>
    </row>
    <row r="5" spans="4:10">
      <c r="D5">
        <v>30</v>
      </c>
      <c r="E5">
        <v>22.562751967112074</v>
      </c>
      <c r="G5">
        <v>22.57</v>
      </c>
      <c r="I5" s="4">
        <f>G5*D5</f>
        <v>677.1</v>
      </c>
    </row>
    <row r="6" spans="4:10">
      <c r="I6" s="4">
        <f>SUM(I4:I5)</f>
        <v>3590.1000000000004</v>
      </c>
    </row>
    <row r="7" spans="4:10">
      <c r="E7">
        <f>(D4*E4)+(D5*E5)</f>
        <v>3589.9999999998781</v>
      </c>
    </row>
    <row r="8" spans="4:10">
      <c r="E8" s="4"/>
    </row>
    <row r="14" spans="4:10">
      <c r="F14" s="6" t="s">
        <v>15</v>
      </c>
      <c r="G14" s="6" t="s">
        <v>16</v>
      </c>
      <c r="H14" s="6" t="s">
        <v>17</v>
      </c>
      <c r="I14" s="6" t="s">
        <v>18</v>
      </c>
      <c r="J14" s="6" t="s">
        <v>19</v>
      </c>
    </row>
    <row r="15" spans="4:10" ht="180">
      <c r="F15" s="13" t="s">
        <v>20</v>
      </c>
      <c r="G15" s="13" t="s">
        <v>21</v>
      </c>
      <c r="H15" s="5">
        <v>22.57</v>
      </c>
      <c r="I15" s="5">
        <v>30</v>
      </c>
      <c r="J15" s="5">
        <f>H15*I15</f>
        <v>677.1</v>
      </c>
    </row>
    <row r="16" spans="4:10" ht="180">
      <c r="F16" s="13" t="s">
        <v>22</v>
      </c>
      <c r="G16" s="13" t="s">
        <v>23</v>
      </c>
      <c r="H16" s="5">
        <v>19.420000000000002</v>
      </c>
      <c r="I16" s="5">
        <v>150</v>
      </c>
      <c r="J16" s="5">
        <f>H16*I16</f>
        <v>2913.0000000000005</v>
      </c>
    </row>
    <row r="17" spans="10:10" ht="15.75">
      <c r="J17" s="7">
        <f>SUM(J15:J16)</f>
        <v>3590.1000000000004</v>
      </c>
    </row>
    <row r="47" spans="5:10">
      <c r="E47" s="78" t="s">
        <v>24</v>
      </c>
      <c r="F47" s="79"/>
      <c r="G47" s="79"/>
      <c r="H47" s="79"/>
      <c r="I47" s="79"/>
      <c r="J47" s="80"/>
    </row>
    <row r="48" spans="5:10">
      <c r="E48" s="1"/>
      <c r="F48" s="14" t="s">
        <v>25</v>
      </c>
      <c r="G48" s="14" t="s">
        <v>26</v>
      </c>
      <c r="H48" s="14" t="s">
        <v>27</v>
      </c>
      <c r="I48" s="14" t="s">
        <v>28</v>
      </c>
      <c r="J48" s="14" t="s">
        <v>29</v>
      </c>
    </row>
    <row r="49" spans="5:10" ht="120">
      <c r="E49" s="1">
        <v>227</v>
      </c>
      <c r="F49" s="15" t="s">
        <v>30</v>
      </c>
      <c r="G49" s="14" t="s">
        <v>31</v>
      </c>
      <c r="H49" s="1">
        <v>14</v>
      </c>
      <c r="I49" s="1">
        <v>188.3</v>
      </c>
      <c r="J49" s="5">
        <f>H49*I49</f>
        <v>2636.2000000000003</v>
      </c>
    </row>
    <row r="50" spans="5:10" ht="45">
      <c r="E50" s="1">
        <v>228</v>
      </c>
      <c r="F50" s="15" t="s">
        <v>32</v>
      </c>
      <c r="G50" s="14" t="s">
        <v>33</v>
      </c>
      <c r="H50" s="1">
        <v>510</v>
      </c>
      <c r="I50" s="1">
        <v>1.87</v>
      </c>
      <c r="J50" s="5">
        <f>H50*I50</f>
        <v>953.7</v>
      </c>
    </row>
    <row r="51" spans="5:10">
      <c r="E51" s="1"/>
      <c r="F51" s="1"/>
      <c r="G51" s="1"/>
      <c r="H51" s="1"/>
      <c r="I51" s="1"/>
      <c r="J51" s="8">
        <f>SUM(J49:J50)</f>
        <v>3589.9000000000005</v>
      </c>
    </row>
    <row r="52" spans="5:10">
      <c r="E52" s="78" t="s">
        <v>34</v>
      </c>
      <c r="F52" s="79"/>
      <c r="G52" s="79"/>
      <c r="H52" s="79"/>
      <c r="I52" s="79"/>
      <c r="J52" s="80"/>
    </row>
    <row r="53" spans="5:10" ht="60">
      <c r="E53" s="1">
        <v>227</v>
      </c>
      <c r="F53" s="15" t="s">
        <v>35</v>
      </c>
      <c r="G53" s="14" t="s">
        <v>36</v>
      </c>
      <c r="H53" s="1">
        <v>30</v>
      </c>
      <c r="I53" s="1">
        <v>22.57</v>
      </c>
      <c r="J53" s="5">
        <f>H53*I53</f>
        <v>677.1</v>
      </c>
    </row>
    <row r="54" spans="5:10" ht="75">
      <c r="E54" s="1">
        <v>228</v>
      </c>
      <c r="F54" s="15" t="s">
        <v>37</v>
      </c>
      <c r="G54" s="14" t="s">
        <v>36</v>
      </c>
      <c r="H54" s="1">
        <v>150</v>
      </c>
      <c r="I54" s="1">
        <v>19.41</v>
      </c>
      <c r="J54" s="5">
        <f>H54*I54</f>
        <v>2911.5</v>
      </c>
    </row>
    <row r="55" spans="5:10">
      <c r="E55" s="1"/>
      <c r="F55" s="1"/>
      <c r="G55" s="1"/>
      <c r="H55" s="1"/>
      <c r="I55" s="1"/>
      <c r="J55" s="8">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5"/>
  <cols>
    <col min="5" max="5" width="26.28515625" customWidth="1"/>
    <col min="8" max="8" width="50.7109375" customWidth="1"/>
  </cols>
  <sheetData>
    <row r="2" spans="5:8" ht="45">
      <c r="E2" s="3" t="s">
        <v>38</v>
      </c>
      <c r="F2">
        <v>411</v>
      </c>
      <c r="G2" t="s">
        <v>39</v>
      </c>
      <c r="H2" t="s">
        <v>40</v>
      </c>
    </row>
    <row r="3" spans="5:8" ht="45">
      <c r="E3" s="3" t="s">
        <v>41</v>
      </c>
      <c r="F3">
        <v>186</v>
      </c>
      <c r="G3" t="s">
        <v>39</v>
      </c>
      <c r="H3" t="s">
        <v>40</v>
      </c>
    </row>
    <row r="4" spans="5:8" ht="60">
      <c r="E4" s="3" t="s">
        <v>42</v>
      </c>
      <c r="F4">
        <v>33</v>
      </c>
      <c r="G4" t="s">
        <v>39</v>
      </c>
      <c r="H4" t="s">
        <v>40</v>
      </c>
    </row>
    <row r="5" spans="5:8" ht="45">
      <c r="E5" s="3" t="s">
        <v>38</v>
      </c>
      <c r="F5">
        <v>250</v>
      </c>
      <c r="G5" t="s">
        <v>39</v>
      </c>
      <c r="H5" s="3" t="s">
        <v>43</v>
      </c>
    </row>
    <row r="6" spans="5:8" ht="45">
      <c r="E6" s="3" t="s">
        <v>38</v>
      </c>
      <c r="F6">
        <v>300</v>
      </c>
      <c r="G6" t="s">
        <v>39</v>
      </c>
      <c r="H6" s="3"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7ACC4-3813-47CE-9045-F5F77E2C8017}">
  <ds:schemaRef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c7a56a3d-16e2-4b65-9c40-9ed138b763d7"/>
    <ds:schemaRef ds:uri="8d7096d6-fc66-4344-9e3f-2445529a09f6"/>
    <ds:schemaRef ds:uri="http://schemas.microsoft.com/office/2006/metadata/properties"/>
  </ds:schemaRefs>
</ds:datastoreItem>
</file>

<file path=customXml/itemProps2.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Nikita Chahir</cp:lastModifiedBy>
  <cp:revision/>
  <dcterms:created xsi:type="dcterms:W3CDTF">2022-10-12T13:36:00Z</dcterms:created>
  <dcterms:modified xsi:type="dcterms:W3CDTF">2025-09-10T10:54:38Z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