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itt-30054 ME3\"/>
    </mc:Choice>
  </mc:AlternateContent>
  <bookViews>
    <workbookView xWindow="0" yWindow="0" windowWidth="19200" windowHeight="106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s>
  <externalReferences>
    <externalReference r:id="rId6"/>
  </externalReferences>
  <definedNames>
    <definedName name="_xlnm._FilterDatabase" localSheetId="2" hidden="1">'Bulk Upload'!$A$6:$BA$126</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D47" i="5"/>
  <c r="D48" i="5"/>
  <c r="D49" i="5"/>
  <c r="D50" i="5"/>
  <c r="D51" i="5"/>
  <c r="D52" i="5"/>
  <c r="D53" i="5"/>
  <c r="D54" i="5"/>
  <c r="D55" i="5"/>
  <c r="D56" i="5"/>
  <c r="D57" i="5"/>
  <c r="D58" i="5"/>
  <c r="D59" i="5"/>
  <c r="D60" i="5"/>
  <c r="D61" i="5"/>
  <c r="D62" i="5"/>
  <c r="D63" i="5"/>
  <c r="D64" i="5"/>
  <c r="D65" i="5"/>
  <c r="D66" i="5"/>
  <c r="D27" i="5"/>
  <c r="D28" i="5"/>
  <c r="D29" i="5"/>
  <c r="D30" i="5"/>
  <c r="D31" i="5"/>
  <c r="D32" i="5"/>
  <c r="D33" i="5"/>
  <c r="D34" i="5"/>
  <c r="D35" i="5"/>
  <c r="D36" i="5"/>
  <c r="D37" i="5"/>
  <c r="D38" i="5"/>
  <c r="D39" i="5"/>
  <c r="D40" i="5"/>
  <c r="D41" i="5"/>
  <c r="D42" i="5"/>
  <c r="D43" i="5"/>
  <c r="D44" i="5"/>
  <c r="D45" i="5"/>
  <c r="D46" i="5"/>
  <c r="F107" i="5" l="1"/>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86" i="5"/>
  <c r="F67" i="5"/>
  <c r="F68" i="5"/>
  <c r="F69" i="5"/>
  <c r="F70" i="5"/>
  <c r="F71" i="5"/>
  <c r="F72" i="5"/>
  <c r="F73" i="5"/>
  <c r="F74" i="5"/>
  <c r="F75" i="5"/>
  <c r="F76" i="5"/>
  <c r="F77" i="5"/>
  <c r="F78" i="5"/>
  <c r="F79" i="5"/>
  <c r="F80" i="5"/>
  <c r="F81" i="5"/>
  <c r="F82" i="5"/>
  <c r="F83" i="5"/>
  <c r="F84" i="5"/>
  <c r="F85" i="5"/>
  <c r="F47" i="5"/>
  <c r="F48" i="5"/>
  <c r="F49" i="5"/>
  <c r="F50" i="5"/>
  <c r="F51" i="5"/>
  <c r="F52" i="5"/>
  <c r="F53" i="5"/>
  <c r="F54" i="5"/>
  <c r="F55" i="5"/>
  <c r="F56" i="5"/>
  <c r="F57" i="5"/>
  <c r="F58" i="5"/>
  <c r="F59" i="5"/>
  <c r="F60" i="5"/>
  <c r="F61" i="5"/>
  <c r="F62" i="5"/>
  <c r="F63" i="5"/>
  <c r="F64" i="5"/>
  <c r="F65" i="5"/>
  <c r="F66" i="5"/>
  <c r="F27" i="5"/>
  <c r="F28" i="5"/>
  <c r="F29" i="5"/>
  <c r="F30" i="5"/>
  <c r="F31" i="5"/>
  <c r="F32" i="5"/>
  <c r="F33" i="5"/>
  <c r="F34" i="5"/>
  <c r="F35" i="5"/>
  <c r="F36" i="5"/>
  <c r="F37" i="5"/>
  <c r="F38" i="5"/>
  <c r="F39" i="5"/>
  <c r="F40" i="5"/>
  <c r="F41" i="5"/>
  <c r="F42" i="5"/>
  <c r="F43" i="5"/>
  <c r="F44" i="5"/>
  <c r="F45" i="5"/>
  <c r="F46" i="5"/>
  <c r="F7" i="5"/>
  <c r="F8" i="5"/>
  <c r="F9" i="5"/>
  <c r="F10" i="5"/>
  <c r="F11" i="5"/>
  <c r="F12" i="5"/>
  <c r="F13" i="5"/>
  <c r="F14" i="5"/>
  <c r="F15" i="5"/>
  <c r="F16" i="5"/>
  <c r="F17" i="5"/>
  <c r="F18" i="5"/>
  <c r="F19" i="5"/>
  <c r="F20" i="5"/>
  <c r="F21" i="5"/>
  <c r="F22" i="5"/>
  <c r="F23" i="5"/>
  <c r="F24" i="5"/>
  <c r="F25" i="5"/>
  <c r="F26" i="5"/>
  <c r="AH24" i="1" l="1"/>
  <c r="AG24" i="1"/>
  <c r="AF24" i="1"/>
  <c r="AE24" i="1"/>
  <c r="AH23" i="1"/>
  <c r="AG23" i="1"/>
  <c r="AF23" i="1"/>
  <c r="AE23" i="1"/>
  <c r="D3" i="5" l="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AI23" i="1"/>
  <c r="AE21" i="1"/>
  <c r="AF21" i="1"/>
  <c r="AG21" i="1"/>
  <c r="AH21" i="1"/>
  <c r="AE20" i="1"/>
  <c r="AF20" i="1"/>
  <c r="AG20" i="1"/>
  <c r="AH20" i="1"/>
  <c r="AI47" i="1"/>
  <c r="C47" i="1" s="1"/>
  <c r="E47" i="1" s="1"/>
  <c r="AI46" i="1"/>
  <c r="C46" i="1" s="1"/>
  <c r="E46" i="1" s="1"/>
  <c r="AI39" i="1"/>
  <c r="C39" i="1"/>
  <c r="E39" i="1" s="1"/>
  <c r="AI19" i="1"/>
  <c r="C19" i="1" s="1"/>
  <c r="E19" i="1" s="1"/>
  <c r="E60" i="1" l="1"/>
  <c r="E25" i="1"/>
  <c r="C8" i="5"/>
  <c r="C12" i="5"/>
  <c r="C16" i="5"/>
  <c r="C20" i="5"/>
  <c r="C24" i="5"/>
  <c r="C28" i="5"/>
  <c r="C32" i="5"/>
  <c r="C36" i="5"/>
  <c r="C40" i="5"/>
  <c r="C44" i="5"/>
  <c r="C47" i="5"/>
  <c r="C51" i="5"/>
  <c r="C55" i="5"/>
  <c r="C59" i="5"/>
  <c r="C63" i="5"/>
  <c r="C70" i="5"/>
  <c r="C74" i="5"/>
  <c r="C78" i="5"/>
  <c r="C82" i="5"/>
  <c r="C86" i="5"/>
  <c r="C89" i="5"/>
  <c r="C93" i="5"/>
  <c r="C97" i="5"/>
  <c r="C101" i="5"/>
  <c r="C7" i="5"/>
  <c r="C13" i="5"/>
  <c r="C18" i="5"/>
  <c r="C23" i="5"/>
  <c r="C30" i="5"/>
  <c r="C35" i="5"/>
  <c r="C41" i="5"/>
  <c r="C46" i="5"/>
  <c r="C48" i="5"/>
  <c r="C53" i="5"/>
  <c r="C58" i="5"/>
  <c r="C64" i="5"/>
  <c r="C71" i="5"/>
  <c r="C76" i="5"/>
  <c r="C81" i="5"/>
  <c r="C88" i="5"/>
  <c r="C94" i="5"/>
  <c r="C99" i="5"/>
  <c r="C104" i="5"/>
  <c r="C9" i="5"/>
  <c r="C14" i="5"/>
  <c r="C19" i="5"/>
  <c r="C25" i="5"/>
  <c r="C31" i="5"/>
  <c r="C37" i="5"/>
  <c r="C42" i="5"/>
  <c r="C49" i="5"/>
  <c r="C54" i="5"/>
  <c r="C60" i="5"/>
  <c r="C65" i="5"/>
  <c r="C67" i="5"/>
  <c r="C72" i="5"/>
  <c r="C77" i="5"/>
  <c r="C83" i="5"/>
  <c r="C90" i="5"/>
  <c r="C95" i="5"/>
  <c r="C100" i="5"/>
  <c r="C105" i="5"/>
  <c r="C15" i="5"/>
  <c r="C26" i="5"/>
  <c r="C27" i="5"/>
  <c r="C38" i="5"/>
  <c r="C50" i="5"/>
  <c r="C61" i="5"/>
  <c r="C73" i="5"/>
  <c r="C84" i="5"/>
  <c r="C96" i="5"/>
  <c r="C106" i="5"/>
  <c r="C17" i="5"/>
  <c r="C29" i="5"/>
  <c r="C39" i="5"/>
  <c r="C52" i="5"/>
  <c r="C62" i="5"/>
  <c r="C75" i="5"/>
  <c r="C85" i="5"/>
  <c r="C87" i="5"/>
  <c r="C98" i="5"/>
  <c r="C10" i="5"/>
  <c r="C21" i="5"/>
  <c r="C11" i="5"/>
  <c r="C34" i="5"/>
  <c r="C80" i="5"/>
  <c r="C92" i="5"/>
  <c r="C107" i="5"/>
  <c r="C111" i="5"/>
  <c r="C115" i="5"/>
  <c r="C119" i="5"/>
  <c r="C123" i="5"/>
  <c r="C22" i="5"/>
  <c r="C43" i="5"/>
  <c r="C56" i="5"/>
  <c r="C68" i="5"/>
  <c r="C102" i="5"/>
  <c r="C108" i="5"/>
  <c r="C112" i="5"/>
  <c r="C116" i="5"/>
  <c r="C120" i="5"/>
  <c r="C124" i="5"/>
  <c r="C33" i="5"/>
  <c r="C45" i="5"/>
  <c r="C57" i="5"/>
  <c r="C69" i="5"/>
  <c r="C103" i="5"/>
  <c r="C109" i="5"/>
  <c r="C113" i="5"/>
  <c r="C117" i="5"/>
  <c r="C121" i="5"/>
  <c r="C125" i="5"/>
  <c r="C110" i="5"/>
  <c r="C126" i="5"/>
  <c r="C91" i="5"/>
  <c r="C66" i="5"/>
  <c r="C114" i="5"/>
  <c r="C79" i="5"/>
  <c r="C118" i="5"/>
  <c r="C122" i="5"/>
  <c r="AI24" i="1"/>
  <c r="AI25" i="1" s="1"/>
  <c r="AI20" i="1"/>
  <c r="AI21" i="1"/>
  <c r="K9" i="5" l="1"/>
  <c r="K25" i="5"/>
  <c r="K29" i="5"/>
  <c r="K45" i="5"/>
  <c r="K61" i="5"/>
  <c r="K77" i="5"/>
  <c r="K93" i="5"/>
  <c r="K22" i="5"/>
  <c r="K42" i="5"/>
  <c r="K58" i="5"/>
  <c r="K74" i="5"/>
  <c r="K90" i="5"/>
  <c r="K106" i="5"/>
  <c r="K24" i="5"/>
  <c r="K28" i="5"/>
  <c r="K60" i="5"/>
  <c r="K92" i="5"/>
  <c r="K122" i="5"/>
  <c r="K19" i="5"/>
  <c r="K55" i="5"/>
  <c r="K87" i="5"/>
  <c r="K119" i="5"/>
  <c r="K13" i="5"/>
  <c r="K33" i="5"/>
  <c r="K49" i="5"/>
  <c r="K65" i="5"/>
  <c r="K81" i="5"/>
  <c r="K97" i="5"/>
  <c r="K10" i="5"/>
  <c r="K26" i="5"/>
  <c r="K30" i="5"/>
  <c r="K46" i="5"/>
  <c r="K17" i="5"/>
  <c r="K37" i="5"/>
  <c r="K53" i="5"/>
  <c r="K69" i="5"/>
  <c r="K85" i="5"/>
  <c r="K101" i="5"/>
  <c r="K14" i="5"/>
  <c r="K34" i="5"/>
  <c r="K50" i="5"/>
  <c r="K66" i="5"/>
  <c r="K82" i="5"/>
  <c r="K98" i="5"/>
  <c r="K8" i="5"/>
  <c r="K44" i="5"/>
  <c r="K76" i="5"/>
  <c r="K114" i="5"/>
  <c r="K39" i="5"/>
  <c r="K71" i="5"/>
  <c r="K103" i="5"/>
  <c r="K111" i="5"/>
  <c r="K20" i="5"/>
  <c r="K21" i="5"/>
  <c r="K89" i="5"/>
  <c r="K62" i="5"/>
  <c r="K94" i="5"/>
  <c r="K68" i="5"/>
  <c r="K126" i="5"/>
  <c r="K31" i="5"/>
  <c r="K95" i="5"/>
  <c r="K107" i="5"/>
  <c r="K12" i="5"/>
  <c r="K56" i="5"/>
  <c r="K88" i="5"/>
  <c r="K120" i="5"/>
  <c r="K41" i="5"/>
  <c r="K105" i="5"/>
  <c r="K18" i="5"/>
  <c r="K70" i="5"/>
  <c r="K102" i="5"/>
  <c r="K16" i="5"/>
  <c r="K84" i="5"/>
  <c r="K47" i="5"/>
  <c r="K115" i="5"/>
  <c r="K32" i="5"/>
  <c r="K64" i="5"/>
  <c r="K96" i="5"/>
  <c r="K108" i="5"/>
  <c r="K124" i="5"/>
  <c r="K51" i="5"/>
  <c r="K117" i="5"/>
  <c r="K27" i="5"/>
  <c r="K38" i="5"/>
  <c r="K100" i="5"/>
  <c r="K63" i="5"/>
  <c r="K123" i="5"/>
  <c r="K72" i="5"/>
  <c r="K15" i="5"/>
  <c r="K59" i="5"/>
  <c r="K121" i="5"/>
  <c r="K99" i="5"/>
  <c r="K43" i="5"/>
  <c r="K54" i="5"/>
  <c r="K11" i="5"/>
  <c r="K79" i="5"/>
  <c r="K80" i="5"/>
  <c r="K91" i="5"/>
  <c r="K75" i="5"/>
  <c r="K57" i="5"/>
  <c r="K78" i="5"/>
  <c r="K36" i="5"/>
  <c r="K110" i="5"/>
  <c r="K40" i="5"/>
  <c r="K104" i="5"/>
  <c r="K112" i="5"/>
  <c r="K83" i="5"/>
  <c r="K35" i="5"/>
  <c r="K109" i="5"/>
  <c r="K7" i="5"/>
  <c r="K73" i="5"/>
  <c r="K86" i="5"/>
  <c r="K52" i="5"/>
  <c r="K125" i="5"/>
  <c r="K23" i="5"/>
  <c r="K118" i="5"/>
  <c r="K48" i="5"/>
  <c r="K116" i="5"/>
  <c r="K113" i="5"/>
  <c r="K67" i="5"/>
  <c r="AI22" i="1"/>
</calcChain>
</file>

<file path=xl/sharedStrings.xml><?xml version="1.0" encoding="utf-8"?>
<sst xmlns="http://schemas.openxmlformats.org/spreadsheetml/2006/main" count="1336" uniqueCount="362">
  <si>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</si>
  <si>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</si>
  <si>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</si>
  <si>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</si>
  <si>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</si>
  <si>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</si>
  <si>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</si>
  <si>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</si>
  <si>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</si>
  <si>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</si>
  <si>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</si>
  <si>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</si>
  <si>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</si>
  <si>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</si>
  <si>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</si>
  <si>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</si>
  <si>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</si>
  <si>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</si>
  <si>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</si>
  <si>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</si>
  <si>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</si>
  <si>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</si>
  <si>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</si>
  <si>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</si>
  <si>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</si>
  <si>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</si>
  <si>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</si>
  <si>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</si>
  <si>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</si>
  <si>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</si>
  <si>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</si>
  <si>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</si>
  <si>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</si>
  <si>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</si>
  <si>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</si>
  <si>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</si>
  <si>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</si>
  <si>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</si>
  <si>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</si>
  <si>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</si>
  <si>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</si>
  <si>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</si>
  <si>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</si>
  <si>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</si>
  <si>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</si>
  <si>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</si>
  <si>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</si>
  <si>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</si>
  <si>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</si>
  <si>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</si>
  <si>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</si>
  <si>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</si>
  <si>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</si>
  <si>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</si>
  <si>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</si>
  <si>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</si>
  <si>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</si>
  <si>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</si>
  <si>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</si>
  <si>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</si>
  <si>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</si>
  <si>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</si>
  <si>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</si>
  <si>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</si>
  <si>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</si>
  <si>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</si>
  <si>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</si>
  <si>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</si>
  <si>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</si>
  <si>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</si>
  <si>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</si>
  <si>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</si>
  <si>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</si>
  <si>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</si>
  <si>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</si>
  <si>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</si>
  <si>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</si>
  <si>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</si>
  <si>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</si>
  <si>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</si>
  <si>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</si>
  <si>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</si>
  <si>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</si>
  <si>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</si>
  <si>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</si>
  <si>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</si>
  <si>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</si>
  <si>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</si>
  <si>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</si>
  <si>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</si>
  <si>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</si>
  <si>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</si>
  <si>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</si>
  <si>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</si>
  <si>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</si>
  <si>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</si>
  <si>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</si>
  <si>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</si>
  <si>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</si>
  <si>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UKPRN</t>
  </si>
  <si>
    <t>Total</t>
  </si>
  <si>
    <t>Progression Job Search (NPE)</t>
  </si>
  <si>
    <t>Deliverable Code and Description</t>
  </si>
  <si>
    <t>ST01 Learner Assessment and Plan</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</si>
  <si>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</si>
  <si>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</si>
  <si>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</si>
  <si>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</si>
  <si>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</si>
  <si>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</si>
  <si>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</si>
  <si>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</si>
  <si>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</si>
  <si>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</si>
  <si>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</si>
  <si>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</si>
  <si>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</si>
  <si>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</si>
  <si>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</si>
  <si>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</si>
  <si>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</si>
  <si>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</si>
  <si>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</si>
  <si>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</si>
  <si>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</si>
  <si>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</si>
  <si>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</si>
  <si>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</si>
  <si>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</si>
  <si>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</si>
  <si>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</si>
  <si>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</si>
  <si>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</si>
  <si>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</si>
  <si>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</si>
  <si>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</si>
  <si>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</si>
  <si>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</si>
  <si>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</si>
  <si>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</si>
  <si>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</si>
  <si>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</si>
  <si>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</si>
  <si>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</si>
  <si>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</si>
  <si>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</si>
  <si>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</si>
  <si>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</si>
  <si>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</si>
  <si>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</si>
  <si>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</si>
  <si>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</si>
  <si>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</si>
  <si>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</si>
  <si>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</si>
  <si>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</si>
  <si>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</si>
  <si>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</si>
  <si>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</si>
  <si>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</si>
  <si>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</si>
  <si>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</si>
  <si>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</si>
  <si>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</si>
  <si>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</si>
  <si>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</si>
  <si>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</si>
  <si>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</si>
  <si>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</si>
  <si>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</si>
  <si>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</si>
  <si>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</si>
  <si>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</si>
  <si>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</si>
  <si>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</si>
  <si>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</si>
  <si>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</si>
  <si>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</si>
  <si>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</si>
  <si>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</si>
  <si>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</si>
  <si>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</si>
  <si>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</si>
  <si>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</si>
  <si>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</si>
  <si>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</si>
  <si>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</si>
  <si>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</si>
  <si>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</si>
  <si>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</si>
  <si>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</si>
  <si>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</si>
  <si>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</si>
  <si>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</si>
  <si>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</si>
  <si>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</si>
  <si>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</si>
  <si>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</si>
  <si>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</si>
  <si>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</si>
  <si>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</si>
  <si>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</si>
  <si>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</si>
  <si>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</si>
  <si>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</si>
  <si>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</si>
  <si>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</si>
  <si>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</si>
  <si>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</si>
  <si>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</si>
  <si>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</si>
  <si>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</si>
  <si>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</si>
  <si>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</si>
  <si>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</si>
  <si>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</si>
  <si>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</si>
  <si>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</si>
  <si>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</si>
  <si>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</si>
  <si>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</si>
  <si>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</si>
  <si>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</si>
  <si>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</si>
  <si>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</si>
  <si>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</si>
  <si>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</si>
  <si>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</si>
  <si>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</si>
  <si>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</si>
  <si>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</si>
  <si>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</si>
  <si>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</si>
  <si>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</si>
  <si>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</si>
  <si>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</si>
  <si>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</si>
  <si>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</si>
  <si>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</si>
  <si>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</si>
  <si>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</si>
  <si>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</si>
  <si>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</si>
  <si>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</si>
  <si>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</si>
  <si>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</si>
  <si>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</si>
  <si>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</si>
  <si>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</si>
  <si>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</si>
  <si>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</si>
  <si>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</si>
  <si>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</si>
  <si>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</si>
  <si>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</si>
  <si>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</si>
  <si>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</si>
  <si>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</si>
  <si>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</si>
  <si>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</si>
  <si>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</si>
  <si>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</si>
  <si>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</si>
  <si>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</si>
  <si>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</si>
  <si>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</si>
  <si>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</si>
  <si>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</si>
  <si>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</si>
  <si>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</si>
  <si>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</si>
  <si>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</si>
  <si>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</si>
  <si>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</si>
  <si>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</si>
  <si>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</si>
  <si>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</si>
  <si>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</si>
  <si>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</si>
  <si>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</si>
  <si>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</si>
  <si>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</si>
  <si>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</si>
  <si>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</si>
  <si>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</si>
  <si>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</si>
  <si>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</si>
  <si>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</si>
  <si>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</si>
  <si>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</si>
  <si>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</si>
  <si>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</si>
  <si>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</si>
  <si>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</si>
  <si>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</si>
  <si>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</si>
  <si>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</si>
  <si>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</si>
  <si>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</si>
  <si>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</si>
  <si>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</si>
  <si>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</si>
  <si>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</si>
  <si>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</si>
  <si>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</si>
  <si>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</si>
  <si>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</si>
  <si>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</si>
  <si>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</si>
  <si>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</si>
  <si>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</si>
  <si>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</si>
  <si>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</si>
  <si>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</si>
  <si>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</si>
  <si>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</si>
  <si>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</si>
  <si>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</si>
  <si>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</si>
  <si>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</si>
  <si>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</si>
  <si>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</si>
  <si>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</si>
  <si>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</si>
  <si>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</si>
  <si>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</si>
  <si>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</si>
  <si>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</si>
  <si>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</si>
  <si>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</si>
  <si>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</si>
  <si>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</si>
  <si>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</si>
  <si>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</si>
  <si>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</si>
  <si>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</si>
  <si>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</si>
  <si>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</si>
  <si>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</si>
  <si>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</si>
  <si>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</si>
  <si>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</si>
  <si>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</si>
  <si>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</si>
  <si>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</si>
  <si>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</si>
  <si>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</si>
  <si>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</si>
  <si>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</si>
  <si>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</si>
  <si>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</si>
  <si>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</si>
  <si>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Overview tab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</si>
  <si>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ENTERPRISE M3 LEP</t>
  </si>
  <si>
    <t>IAG SUPPORTING SKILLS DEVELOPMENT OF THE WORKFORCE TO ENABLE GROWTH OF SMES</t>
  </si>
  <si>
    <t>itt_30054</t>
  </si>
  <si>
    <t>10-002-00-03</t>
  </si>
  <si>
    <t>SME (&lt;250 employees) organisational/company training needs analysis</t>
  </si>
  <si>
    <t>Completed company individual training plan linked to business objectives</t>
  </si>
  <si>
    <t>Referral to training</t>
  </si>
  <si>
    <t>Employer satisfaction completed</t>
  </si>
  <si>
    <t>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</si>
</sst>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0" x14ac:knownFonts="1">
    <font>
      <sz val="11"/>
      <color theme="1"/>
      <name val="Calibri"/>
      <family val="2"/>
      <scheme val="minor"/>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2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164">
    <xf numFmtId="0" fontId="0" fillId="0" borderId="0" xfId="0"/>
    <xf numFmtId="0" fontId="1" fillId="0" borderId="0" xfId="0" applyFont="1" applyAlignment="1">
      <alignment horizontal="left" vertical="center"/>
    </xf>
    <xf numFmtId="0" fontId="1" fillId="0" borderId="0" xfId="0" applyFont="1"/>
    <xf numFmtId="2" fontId="0" fillId="0" borderId="2" xfId="0" applyNumberFormat="1" applyBorder="1"/>
    <xf numFmtId="0" fontId="3"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0" fillId="0" borderId="0" xfId="0" applyFont="1" applyAlignment="1">
      <alignment horizontal="left" vertical="center"/>
    </xf>
    <xf numFmtId="0" fontId="1" fillId="0" borderId="0" xfId="0" applyFont="1" applyBorder="1" applyAlignment="1">
      <alignment vertical="top"/>
    </xf>
    <xf numFmtId="0" fontId="8" fillId="0" borderId="0" xfId="0" applyFont="1"/>
    <xf numFmtId="0" fontId="1" fillId="0" borderId="0" xfId="0" applyFont="1" applyFill="1" applyBorder="1" applyAlignment="1">
      <alignment vertical="top"/>
    </xf>
    <xf numFmtId="0" fontId="0" fillId="0" borderId="0" xfId="0" applyFill="1"/>
    <xf numFmtId="0" fontId="0" fillId="0" borderId="0" xfId="0" applyFill="1" applyBorder="1"/>
    <xf numFmtId="0" fontId="7"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7" fillId="0" borderId="2" xfId="0" applyFont="1" applyFill="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vertical="center"/>
    </xf>
    <xf numFmtId="1" fontId="0" fillId="0" borderId="2" xfId="0" applyNumberFormat="1" applyBorder="1"/>
    <xf numFmtId="2" fontId="0" fillId="3" borderId="5" xfId="0" applyNumberFormat="1" applyFont="1" applyFill="1" applyBorder="1" applyProtection="1">
      <protection locked="0"/>
    </xf>
    <xf numFmtId="0" fontId="7" fillId="0" borderId="6" xfId="0" applyFont="1" applyFill="1" applyBorder="1" applyAlignment="1">
      <alignment vertical="center"/>
    </xf>
    <xf numFmtId="164" fontId="0" fillId="0" borderId="2" xfId="0" applyNumberFormat="1" applyFill="1" applyBorder="1"/>
    <xf numFmtId="0" fontId="0" fillId="0" borderId="0" xfId="0" applyAlignment="1"/>
    <xf numFmtId="0" fontId="1" fillId="4" borderId="4" xfId="0" applyFont="1" applyFill="1" applyBorder="1" applyAlignment="1" applyProtection="1">
      <alignment horizontal="left" vertical="center"/>
    </xf>
    <xf numFmtId="0" fontId="1" fillId="4" borderId="4" xfId="0" applyFont="1" applyFill="1" applyBorder="1" applyAlignment="1" applyProtection="1">
      <alignment horizontal="left" vertical="center" wrapText="1"/>
    </xf>
    <xf numFmtId="17" fontId="2" fillId="4" borderId="5" xfId="0" applyNumberFormat="1" applyFont="1" applyFill="1" applyBorder="1" applyAlignment="1" applyProtection="1">
      <alignment horizontal="center" vertical="center"/>
    </xf>
    <xf numFmtId="17" fontId="1" fillId="0" borderId="2" xfId="0" applyNumberFormat="1" applyFont="1" applyBorder="1" applyAlignment="1" applyProtection="1">
      <alignment horizontal="center" vertical="center"/>
    </xf>
    <xf numFmtId="0" fontId="1" fillId="4" borderId="15" xfId="0" applyFont="1" applyFill="1" applyBorder="1" applyAlignment="1" applyProtection="1">
      <alignment vertical="center"/>
    </xf>
    <xf numFmtId="0" fontId="1" fillId="4" borderId="6" xfId="0" applyFont="1" applyFill="1" applyBorder="1" applyAlignment="1" applyProtection="1">
      <alignment vertical="center"/>
    </xf>
    <xf numFmtId="49" fontId="5"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0" fontId="0" fillId="0" borderId="5" xfId="0" applyFont="1" applyBorder="1" applyAlignment="1" applyProtection="1">
      <alignment vertical="center"/>
    </xf>
    <xf numFmtId="1" fontId="0" fillId="0" borderId="2" xfId="0" applyNumberFormat="1" applyFont="1" applyFill="1" applyBorder="1" applyAlignment="1" applyProtection="1">
      <alignment horizontal="center"/>
    </xf>
    <xf numFmtId="164" fontId="0" fillId="5" borderId="2" xfId="0" applyNumberFormat="1" applyFont="1" applyFill="1" applyBorder="1" applyProtection="1"/>
    <xf numFmtId="164" fontId="0" fillId="0" borderId="2" xfId="0" applyNumberFormat="1" applyFont="1" applyFill="1" applyBorder="1" applyProtection="1"/>
    <xf numFmtId="2" fontId="0" fillId="5" borderId="2" xfId="0" applyNumberFormat="1" applyFont="1" applyFill="1" applyBorder="1" applyProtection="1"/>
    <xf numFmtId="0" fontId="0" fillId="0" borderId="4" xfId="0" applyFont="1" applyBorder="1" applyAlignment="1" applyProtection="1">
      <alignment vertical="center"/>
    </xf>
    <xf numFmtId="0" fontId="0" fillId="5" borderId="13" xfId="0" applyFont="1" applyFill="1" applyBorder="1" applyAlignment="1" applyProtection="1">
      <alignment vertical="center"/>
    </xf>
    <xf numFmtId="1" fontId="0" fillId="5" borderId="2" xfId="0" applyNumberFormat="1" applyFont="1" applyFill="1" applyBorder="1" applyAlignment="1" applyProtection="1">
      <alignment horizontal="center"/>
    </xf>
    <xf numFmtId="0" fontId="0" fillId="5" borderId="2" xfId="0" applyFont="1" applyFill="1" applyBorder="1" applyProtection="1"/>
    <xf numFmtId="0" fontId="0" fillId="5" borderId="4" xfId="0" applyFont="1" applyFill="1" applyBorder="1" applyAlignment="1" applyProtection="1">
      <alignment vertical="center"/>
    </xf>
    <xf numFmtId="0" fontId="0" fillId="5" borderId="5" xfId="0" applyFont="1" applyFill="1" applyBorder="1" applyProtection="1"/>
    <xf numFmtId="0" fontId="0" fillId="0" borderId="2" xfId="0" applyFont="1" applyFill="1" applyBorder="1" applyAlignment="1" applyProtection="1">
      <alignment vertical="center"/>
    </xf>
    <xf numFmtId="49" fontId="10" fillId="4" borderId="15"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9" fillId="0" borderId="2" xfId="0" applyFont="1" applyFill="1" applyBorder="1" applyAlignment="1" applyProtection="1">
      <alignment vertical="center"/>
    </xf>
    <xf numFmtId="0" fontId="0" fillId="0" borderId="6" xfId="0" applyFont="1" applyBorder="1" applyProtection="1"/>
    <xf numFmtId="164" fontId="0" fillId="0" borderId="5" xfId="0" applyNumberFormat="1" applyFont="1" applyBorder="1" applyProtection="1"/>
    <xf numFmtId="0" fontId="0" fillId="0" borderId="0" xfId="0" applyFont="1" applyProtection="1"/>
    <xf numFmtId="0" fontId="0" fillId="3" borderId="5" xfId="0" applyFont="1" applyFill="1" applyBorder="1" applyProtection="1">
      <protection locked="0"/>
    </xf>
    <xf numFmtId="0" fontId="0" fillId="0" borderId="0" xfId="0" applyNumberFormat="1"/>
    <xf numFmtId="0" fontId="7" fillId="0" borderId="2" xfId="0" applyNumberFormat="1" applyFont="1" applyFill="1" applyBorder="1" applyAlignment="1">
      <alignment horizontal="left" vertical="center"/>
    </xf>
    <xf numFmtId="0" fontId="2" fillId="4" borderId="2" xfId="0" applyNumberFormat="1" applyFont="1" applyFill="1" applyBorder="1" applyAlignment="1">
      <alignment horizontal="center" vertical="center"/>
    </xf>
    <xf numFmtId="0" fontId="7" fillId="0" borderId="2" xfId="0" applyNumberFormat="1" applyFont="1" applyFill="1" applyBorder="1" applyAlignment="1">
      <alignment vertical="center"/>
    </xf>
    <xf numFmtId="0" fontId="4" fillId="0" borderId="0" xfId="0" applyFont="1" applyFill="1" applyBorder="1" applyAlignment="1">
      <alignment horizontal="center" vertical="top"/>
    </xf>
    <xf numFmtId="0" fontId="7" fillId="2" borderId="2" xfId="0" applyFont="1" applyFill="1" applyBorder="1" applyAlignment="1">
      <alignment horizontal="left" vertical="center"/>
    </xf>
    <xf numFmtId="0" fontId="0" fillId="0" borderId="0" xfId="0" applyProtection="1"/>
    <xf numFmtId="0" fontId="0" fillId="0" borderId="0" xfId="0" applyFill="1" applyBorder="1" applyAlignment="1" applyProtection="1">
      <alignment vertical="top"/>
    </xf>
    <xf numFmtId="0" fontId="0" fillId="0" borderId="0" xfId="0" applyFill="1" applyBorder="1" applyProtection="1"/>
    <xf numFmtId="0" fontId="7" fillId="0" borderId="0" xfId="0" applyFont="1" applyFill="1" applyBorder="1" applyAlignment="1" applyProtection="1">
      <alignment vertical="center"/>
    </xf>
    <xf numFmtId="0" fontId="7" fillId="0" borderId="0" xfId="0" applyFont="1" applyFill="1" applyBorder="1" applyAlignment="1">
      <alignment vertical="center"/>
    </xf>
    <xf numFmtId="0" fontId="4" fillId="0" borderId="0" xfId="0" applyFont="1" applyFill="1" applyBorder="1" applyAlignment="1">
      <alignment vertical="top"/>
    </xf>
    <xf numFmtId="0" fontId="0" fillId="0" borderId="0" xfId="0" applyFill="1" applyBorder="1" applyAlignment="1" applyProtection="1">
      <alignment horizontal="center" vertical="center"/>
    </xf>
    <xf numFmtId="0" fontId="4" fillId="0" borderId="0" xfId="0" applyFont="1" applyFill="1" applyBorder="1" applyAlignment="1">
      <alignment vertical="top" wrapText="1"/>
    </xf>
    <xf numFmtId="49" fontId="7"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0" fontId="0" fillId="0" borderId="5" xfId="0" applyFont="1" applyFill="1" applyBorder="1" applyProtection="1"/>
    <xf numFmtId="49" fontId="10" fillId="0" borderId="15" xfId="0" applyNumberFormat="1" applyFont="1" applyFill="1" applyBorder="1" applyAlignment="1" applyProtection="1">
      <alignment vertical="center"/>
    </xf>
    <xf numFmtId="0" fontId="1" fillId="0" borderId="15" xfId="0" applyFont="1" applyFill="1" applyBorder="1" applyAlignment="1" applyProtection="1">
      <alignment vertical="center"/>
    </xf>
    <xf numFmtId="2" fontId="0" fillId="0" borderId="5" xfId="0" applyNumberFormat="1" applyFont="1" applyFill="1" applyBorder="1" applyProtection="1"/>
    <xf numFmtId="17" fontId="2" fillId="0" borderId="5" xfId="0" applyNumberFormat="1" applyFont="1" applyFill="1" applyBorder="1" applyAlignment="1" applyProtection="1">
      <alignment horizontal="center" vertical="center"/>
    </xf>
    <xf numFmtId="0" fontId="1" fillId="5" borderId="2" xfId="0" applyFont="1" applyFill="1" applyBorder="1" applyAlignment="1">
      <alignment horizontal="left" vertical="top" wrapText="1"/>
    </xf>
    <xf numFmtId="0" fontId="1" fillId="5" borderId="2"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0" fontId="0" fillId="5" borderId="0" xfId="0" applyFill="1"/>
    <xf numFmtId="164" fontId="5" fillId="0" borderId="2" xfId="0" applyNumberFormat="1" applyFont="1" applyFill="1" applyBorder="1" applyAlignment="1">
      <alignment horizontal="left" vertical="center"/>
    </xf>
    <xf numFmtId="0" fontId="1" fillId="0" borderId="2" xfId="0" applyFont="1" applyFill="1" applyBorder="1" applyAlignment="1">
      <alignment horizontal="left" vertical="center"/>
    </xf>
    <xf numFmtId="0" fontId="4" fillId="0" borderId="0" xfId="0" applyFont="1" applyFill="1" applyBorder="1" applyAlignment="1">
      <alignment vertical="center" wrapText="1"/>
    </xf>
    <xf numFmtId="17" fontId="2" fillId="0" borderId="5" xfId="0" applyNumberFormat="1" applyFont="1" applyFill="1" applyBorder="1" applyAlignment="1" applyProtection="1">
      <alignment horizontal="center" vertical="center"/>
      <protection locked="0"/>
    </xf>
    <xf numFmtId="0" fontId="1" fillId="0" borderId="15" xfId="0" applyFont="1" applyFill="1" applyBorder="1" applyAlignment="1" applyProtection="1">
      <alignment vertical="center"/>
      <protection locked="0"/>
    </xf>
    <xf numFmtId="2" fontId="0" fillId="0" borderId="2" xfId="0" applyNumberFormat="1" applyFont="1" applyFill="1" applyBorder="1" applyProtection="1">
      <protection locked="0"/>
    </xf>
    <xf numFmtId="0" fontId="0" fillId="0" borderId="2" xfId="0" applyFont="1" applyFill="1" applyBorder="1" applyProtection="1">
      <protection locked="0"/>
    </xf>
    <xf numFmtId="0" fontId="0" fillId="0" borderId="5" xfId="0" applyFont="1" applyFill="1" applyBorder="1" applyProtection="1">
      <protection locked="0"/>
    </xf>
    <xf numFmtId="49" fontId="10" fillId="0" borderId="15" xfId="0" applyNumberFormat="1" applyFont="1" applyFill="1" applyBorder="1" applyAlignment="1" applyProtection="1">
      <alignment vertical="center"/>
      <protection locked="0"/>
    </xf>
    <xf numFmtId="2" fontId="0" fillId="0" borderId="5" xfId="0" applyNumberFormat="1" applyFont="1" applyFill="1" applyBorder="1" applyProtection="1">
      <protection locked="0"/>
    </xf>
    <xf numFmtId="2" fontId="0" fillId="5" borderId="5" xfId="0" applyNumberFormat="1" applyFont="1" applyFill="1" applyBorder="1" applyProtection="1"/>
    <xf numFmtId="0" fontId="0" fillId="0" borderId="2" xfId="0" applyFill="1" applyBorder="1"/>
    <xf numFmtId="0" fontId="13" fillId="0" borderId="0" xfId="0" applyFont="1"/>
    <xf numFmtId="0" fontId="14" fillId="0" borderId="0" xfId="0" applyFont="1"/>
    <xf numFmtId="0" fontId="12" fillId="0" borderId="0" xfId="0" applyFont="1"/>
    <xf numFmtId="0" fontId="15" fillId="0" borderId="0" xfId="0" applyFont="1"/>
    <xf numFmtId="0" fontId="1" fillId="2" borderId="0" xfId="0" applyFont="1" applyFill="1"/>
    <xf numFmtId="0" fontId="16" fillId="0" borderId="0" xfId="0" applyFont="1" applyAlignment="1">
      <alignment horizontal="left" vertical="center"/>
    </xf>
    <xf numFmtId="0" fontId="1" fillId="0" borderId="0" xfId="0" applyFont="1" applyFill="1" applyBorder="1"/>
    <xf numFmtId="0" fontId="18" fillId="0" borderId="0" xfId="0" applyFont="1" applyAlignment="1">
      <alignment vertical="center"/>
    </xf>
    <xf numFmtId="0" fontId="19" fillId="0" borderId="0" xfId="0" applyFont="1" applyAlignment="1">
      <alignment vertical="center"/>
    </xf>
    <xf numFmtId="0" fontId="0" fillId="0" borderId="2" xfId="0" applyFont="1" applyFill="1" applyBorder="1" applyAlignment="1" applyProtection="1">
      <alignment horizontal="center"/>
    </xf>
    <xf numFmtId="1" fontId="0" fillId="0" borderId="2" xfId="0" applyNumberFormat="1" applyFont="1" applyBorder="1" applyAlignment="1" applyProtection="1">
      <alignment horizontal="center" vertical="center"/>
    </xf>
    <xf numFmtId="164" fontId="0" fillId="0" borderId="2" xfId="0" applyNumberFormat="1" applyFont="1" applyFill="1" applyBorder="1" applyAlignment="1" applyProtection="1">
      <alignment vertical="center"/>
    </xf>
    <xf numFmtId="164" fontId="0" fillId="0" borderId="2" xfId="0" applyNumberFormat="1" applyFont="1" applyBorder="1" applyAlignment="1" applyProtection="1">
      <alignment vertical="center"/>
    </xf>
    <xf numFmtId="0" fontId="0" fillId="0" borderId="2" xfId="0" applyFont="1" applyFill="1" applyBorder="1" applyAlignment="1" applyProtection="1">
      <alignment vertical="center"/>
      <protection locked="0"/>
    </xf>
    <xf numFmtId="0" fontId="0" fillId="5" borderId="2" xfId="0" applyFont="1" applyFill="1" applyBorder="1" applyAlignment="1" applyProtection="1">
      <alignment vertical="center"/>
    </xf>
    <xf numFmtId="0" fontId="0" fillId="5" borderId="5" xfId="0" applyFont="1" applyFill="1" applyBorder="1" applyAlignment="1" applyProtection="1">
      <alignment vertical="center"/>
    </xf>
    <xf numFmtId="0" fontId="0" fillId="3" borderId="5" xfId="0" applyFont="1" applyFill="1" applyBorder="1" applyAlignment="1" applyProtection="1">
      <alignment vertical="center"/>
      <protection locked="0"/>
    </xf>
    <xf numFmtId="0" fontId="0" fillId="0" borderId="5" xfId="0" applyFont="1" applyFill="1" applyBorder="1" applyAlignment="1" applyProtection="1">
      <alignment vertical="center"/>
    </xf>
    <xf numFmtId="2" fontId="0" fillId="0" borderId="2"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5" fillId="0" borderId="2" xfId="0" applyFont="1" applyFill="1" applyBorder="1" applyAlignment="1" applyProtection="1">
      <alignment vertical="center" wrapText="1"/>
    </xf>
    <xf numFmtId="0" fontId="5" fillId="0" borderId="2" xfId="0" applyFont="1" applyFill="1" applyBorder="1" applyAlignment="1" applyProtection="1">
      <alignment vertical="center"/>
    </xf>
    <xf numFmtId="49" fontId="0" fillId="0" borderId="2" xfId="0" applyNumberFormat="1" applyBorder="1"/>
    <xf numFmtId="49" fontId="7" fillId="6" borderId="3" xfId="0" applyNumberFormat="1" applyFont="1" applyFill="1" applyBorder="1" applyAlignment="1">
      <alignment horizontal="left" vertical="center"/>
    </xf>
    <xf numFmtId="49" fontId="7" fillId="6" borderId="15" xfId="0" applyNumberFormat="1" applyFont="1" applyFill="1" applyBorder="1" applyAlignment="1">
      <alignment horizontal="left" vertical="center"/>
    </xf>
    <xf numFmtId="49" fontId="7" fillId="6" borderId="6" xfId="0" applyNumberFormat="1" applyFont="1" applyFill="1" applyBorder="1" applyAlignment="1">
      <alignment horizontal="left" vertical="center"/>
    </xf>
    <xf numFmtId="0" fontId="7" fillId="6" borderId="3" xfId="0" applyFont="1" applyFill="1" applyBorder="1" applyAlignment="1">
      <alignment horizontal="left" vertical="center"/>
    </xf>
    <xf numFmtId="0" fontId="7" fillId="6" borderId="15" xfId="0" applyFont="1" applyFill="1" applyBorder="1" applyAlignment="1">
      <alignment horizontal="left" vertical="center"/>
    </xf>
    <xf numFmtId="0" fontId="7" fillId="6" borderId="6" xfId="0" applyFont="1" applyFill="1" applyBorder="1" applyAlignment="1">
      <alignment horizontal="left" vertical="center"/>
    </xf>
    <xf numFmtId="0" fontId="7" fillId="0" borderId="2" xfId="0" applyFont="1" applyFill="1" applyBorder="1" applyAlignment="1">
      <alignment horizontal="center" vertical="center"/>
    </xf>
    <xf numFmtId="0" fontId="7" fillId="6" borderId="2" xfId="0" applyFont="1" applyFill="1" applyBorder="1" applyAlignment="1">
      <alignment horizontal="left" vertical="top"/>
    </xf>
    <xf numFmtId="0" fontId="4" fillId="0" borderId="0" xfId="0" applyFont="1" applyAlignment="1">
      <alignment horizontal="left" vertical="top"/>
    </xf>
    <xf numFmtId="0" fontId="7" fillId="6" borderId="2" xfId="0" applyFont="1" applyFill="1" applyBorder="1" applyAlignment="1">
      <alignment horizontal="left" vertical="center"/>
    </xf>
    <xf numFmtId="0" fontId="1" fillId="0" borderId="0" xfId="0" applyFont="1" applyAlignment="1">
      <alignment horizontal="left" vertical="top" wrapText="1"/>
    </xf>
    <xf numFmtId="0" fontId="1" fillId="4" borderId="3" xfId="0" applyFont="1" applyFill="1" applyBorder="1" applyAlignment="1" applyProtection="1">
      <alignment horizontal="left" vertical="center"/>
    </xf>
    <xf numFmtId="0" fontId="1" fillId="4" borderId="15" xfId="0" applyFont="1" applyFill="1" applyBorder="1" applyAlignment="1" applyProtection="1">
      <alignment horizontal="left"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2" borderId="8"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6" fillId="2" borderId="8"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49" fontId="5" fillId="0" borderId="5" xfId="0" applyNumberFormat="1" applyFont="1" applyFill="1" applyBorder="1" applyAlignment="1" applyProtection="1">
      <alignment horizontal="left" vertical="center"/>
    </xf>
    <xf numFmtId="49" fontId="5" fillId="0" borderId="14" xfId="0" applyNumberFormat="1" applyFont="1" applyFill="1" applyBorder="1" applyAlignment="1" applyProtection="1">
      <alignment horizontal="left" vertical="center"/>
    </xf>
    <xf numFmtId="49" fontId="5" fillId="0" borderId="4" xfId="0" applyNumberFormat="1" applyFont="1" applyFill="1" applyBorder="1" applyAlignment="1" applyProtection="1">
      <alignment horizontal="left" vertical="center"/>
    </xf>
    <xf numFmtId="49" fontId="5" fillId="0" borderId="12" xfId="0" applyNumberFormat="1" applyFont="1" applyFill="1" applyBorder="1" applyAlignment="1" applyProtection="1">
      <alignment horizontal="left" vertical="center"/>
    </xf>
    <xf numFmtId="49" fontId="5" fillId="0" borderId="10" xfId="0" applyNumberFormat="1" applyFont="1" applyFill="1" applyBorder="1" applyAlignment="1" applyProtection="1">
      <alignment horizontal="left" vertical="center"/>
    </xf>
    <xf numFmtId="49" fontId="5" fillId="0" borderId="11" xfId="0" applyNumberFormat="1" applyFont="1" applyFill="1" applyBorder="1" applyAlignment="1" applyProtection="1">
      <alignment horizontal="left" vertical="center"/>
    </xf>
    <xf numFmtId="49" fontId="10" fillId="4" borderId="3" xfId="0" applyNumberFormat="1" applyFont="1" applyFill="1" applyBorder="1" applyAlignment="1" applyProtection="1">
      <alignment horizontal="left" vertical="center"/>
    </xf>
    <xf numFmtId="49" fontId="10" fillId="4" borderId="15" xfId="0" applyNumberFormat="1" applyFont="1" applyFill="1" applyBorder="1" applyAlignment="1" applyProtection="1">
      <alignment horizontal="left" vertical="center"/>
    </xf>
    <xf numFmtId="0" fontId="1" fillId="0" borderId="5"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15" xfId="0" applyFont="1" applyFill="1" applyBorder="1" applyAlignment="1">
      <alignment horizontal="left" vertical="center"/>
    </xf>
    <xf numFmtId="0" fontId="7" fillId="2" borderId="6" xfId="0" applyFont="1" applyFill="1" applyBorder="1" applyAlignment="1">
      <alignment horizontal="left" vertical="center"/>
    </xf>
    <xf numFmtId="49" fontId="7" fillId="3" borderId="2" xfId="0" applyNumberFormat="1"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208</v>
      </c>
      <c r="B1" s="2" t="s">
        <v>209</v>
      </c>
      <c r="C1" s="2" t="s">
        <v>210</v>
      </c>
      <c r="D1" s="100" t="s">
        <v>211</v>
      </c>
      <c r="E1" s="2" t="s">
        <v>208</v>
      </c>
      <c r="F1" s="2" t="s">
        <v>209</v>
      </c>
      <c r="G1" s="2" t="s">
        <v>210</v>
      </c>
      <c r="J1" s="101" t="s">
        <v>212</v>
      </c>
    </row>
    <row r="2" spans="1:10" x14ac:dyDescent="0.3">
      <c r="A2" t="s">
        <v>213</v>
      </c>
      <c r="B2">
        <v>1</v>
      </c>
      <c r="D2" t="s">
        <v>214</v>
      </c>
      <c r="E2" t="s">
        <v>213</v>
      </c>
      <c r="F2" t="s">
        <v>215</v>
      </c>
      <c r="G2" t="s">
        <v>216</v>
      </c>
      <c r="J2" s="102" t="s">
        <v>217</v>
      </c>
    </row>
    <row r="3" spans="1:10" x14ac:dyDescent="0.3">
      <c r="A3" t="s">
        <v>213</v>
      </c>
      <c r="B3">
        <v>2</v>
      </c>
      <c r="D3" t="s">
        <v>218</v>
      </c>
      <c r="E3" t="s">
        <v>213</v>
      </c>
      <c r="F3" t="s">
        <v>219</v>
      </c>
      <c r="G3" t="s">
        <v>216</v>
      </c>
      <c r="J3" s="102" t="s">
        <v>220</v>
      </c>
    </row>
    <row r="4" spans="1:10" x14ac:dyDescent="0.3">
      <c r="A4" t="s">
        <v>221</v>
      </c>
      <c r="B4">
        <v>2</v>
      </c>
      <c r="D4" t="s">
        <v>222</v>
      </c>
      <c r="E4" t="s">
        <v>221</v>
      </c>
      <c r="F4" t="s">
        <v>223</v>
      </c>
      <c r="G4" t="s">
        <v>216</v>
      </c>
      <c r="J4" s="102" t="s">
        <v>224</v>
      </c>
    </row>
    <row r="5" spans="1:10" x14ac:dyDescent="0.3">
      <c r="A5" t="s">
        <v>225</v>
      </c>
      <c r="B5">
        <v>1</v>
      </c>
      <c r="D5" t="s">
        <v>226</v>
      </c>
      <c r="E5" t="s">
        <v>225</v>
      </c>
      <c r="F5" t="s">
        <v>227</v>
      </c>
      <c r="G5" t="s">
        <v>216</v>
      </c>
      <c r="J5" s="102" t="s">
        <v>228</v>
      </c>
    </row>
    <row r="6" spans="1:10" x14ac:dyDescent="0.3">
      <c r="A6" t="s">
        <v>225</v>
      </c>
      <c r="B6">
        <v>2</v>
      </c>
      <c r="D6" t="s">
        <v>229</v>
      </c>
      <c r="E6" t="s">
        <v>225</v>
      </c>
      <c r="F6" t="s">
        <v>223</v>
      </c>
      <c r="G6" t="s">
        <v>216</v>
      </c>
      <c r="J6" s="102" t="s">
        <v>230</v>
      </c>
    </row>
    <row r="7" spans="1:10" x14ac:dyDescent="0.3">
      <c r="A7" t="s">
        <v>231</v>
      </c>
      <c r="B7">
        <v>1</v>
      </c>
      <c r="D7" t="s">
        <v>232</v>
      </c>
      <c r="E7" t="s">
        <v>231</v>
      </c>
      <c r="F7" t="s">
        <v>227</v>
      </c>
      <c r="G7" t="s">
        <v>216</v>
      </c>
      <c r="J7" s="102" t="s">
        <v>233</v>
      </c>
    </row>
    <row r="8" spans="1:10" x14ac:dyDescent="0.3">
      <c r="A8" t="s">
        <v>231</v>
      </c>
      <c r="B8">
        <v>2</v>
      </c>
      <c r="D8" t="s">
        <v>234</v>
      </c>
      <c r="E8" t="s">
        <v>231</v>
      </c>
      <c r="F8" t="s">
        <v>223</v>
      </c>
      <c r="G8" t="s">
        <v>216</v>
      </c>
      <c r="J8" s="102" t="s">
        <v>235</v>
      </c>
    </row>
    <row r="9" spans="1:10" x14ac:dyDescent="0.3">
      <c r="A9" t="s">
        <v>236</v>
      </c>
      <c r="B9">
        <v>1</v>
      </c>
      <c r="D9" t="s">
        <v>237</v>
      </c>
      <c r="E9" t="s">
        <v>236</v>
      </c>
      <c r="F9" t="s">
        <v>227</v>
      </c>
      <c r="G9" t="s">
        <v>111</v>
      </c>
    </row>
    <row r="10" spans="1:10" x14ac:dyDescent="0.3">
      <c r="A10" t="s">
        <v>236</v>
      </c>
      <c r="B10">
        <v>2</v>
      </c>
      <c r="D10" t="s">
        <v>238</v>
      </c>
      <c r="E10" t="s">
        <v>236</v>
      </c>
      <c r="F10" t="s">
        <v>223</v>
      </c>
      <c r="G10" t="s">
        <v>111</v>
      </c>
    </row>
    <row r="11" spans="1:10" x14ac:dyDescent="0.3">
      <c r="A11" t="s">
        <v>239</v>
      </c>
      <c r="B11">
        <v>1</v>
      </c>
      <c r="D11" t="s">
        <v>240</v>
      </c>
      <c r="E11" t="s">
        <v>239</v>
      </c>
      <c r="F11" t="s">
        <v>227</v>
      </c>
      <c r="G11" t="s">
        <v>216</v>
      </c>
    </row>
    <row r="12" spans="1:10" x14ac:dyDescent="0.3">
      <c r="A12" t="s">
        <v>239</v>
      </c>
      <c r="B12">
        <v>2</v>
      </c>
      <c r="D12" t="s">
        <v>241</v>
      </c>
      <c r="E12" t="s">
        <v>239</v>
      </c>
      <c r="F12" t="s">
        <v>223</v>
      </c>
      <c r="G12" t="s">
        <v>216</v>
      </c>
    </row>
    <row r="13" spans="1:10" x14ac:dyDescent="0.3">
      <c r="A13" t="s">
        <v>242</v>
      </c>
      <c r="B13">
        <v>1</v>
      </c>
      <c r="C13" t="s">
        <v>114</v>
      </c>
      <c r="D13" t="s">
        <v>243</v>
      </c>
      <c r="E13" t="s">
        <v>242</v>
      </c>
      <c r="F13" t="s">
        <v>227</v>
      </c>
      <c r="G13" t="s">
        <v>114</v>
      </c>
    </row>
    <row r="14" spans="1:10" x14ac:dyDescent="0.3">
      <c r="A14" t="s">
        <v>242</v>
      </c>
      <c r="B14">
        <v>2</v>
      </c>
      <c r="C14" t="s">
        <v>114</v>
      </c>
      <c r="D14" t="s">
        <v>244</v>
      </c>
      <c r="E14" t="s">
        <v>242</v>
      </c>
      <c r="F14" t="s">
        <v>223</v>
      </c>
      <c r="G14" t="s">
        <v>114</v>
      </c>
    </row>
    <row r="15" spans="1:10" x14ac:dyDescent="0.3">
      <c r="A15" t="s">
        <v>245</v>
      </c>
      <c r="B15">
        <v>1</v>
      </c>
      <c r="D15" t="s">
        <v>246</v>
      </c>
      <c r="E15" t="s">
        <v>245</v>
      </c>
      <c r="F15" t="s">
        <v>227</v>
      </c>
      <c r="G15" t="s">
        <v>216</v>
      </c>
    </row>
    <row r="16" spans="1:10" x14ac:dyDescent="0.3">
      <c r="A16" t="s">
        <v>245</v>
      </c>
      <c r="B16">
        <v>2</v>
      </c>
      <c r="D16" t="s">
        <v>247</v>
      </c>
      <c r="E16" t="s">
        <v>245</v>
      </c>
      <c r="F16" t="s">
        <v>223</v>
      </c>
      <c r="G16" t="s">
        <v>216</v>
      </c>
    </row>
    <row r="17" spans="1:7" x14ac:dyDescent="0.3">
      <c r="A17" t="s">
        <v>248</v>
      </c>
      <c r="B17">
        <v>1</v>
      </c>
      <c r="D17" t="s">
        <v>249</v>
      </c>
      <c r="E17" t="s">
        <v>248</v>
      </c>
      <c r="F17" t="s">
        <v>227</v>
      </c>
      <c r="G17" t="s">
        <v>216</v>
      </c>
    </row>
    <row r="18" spans="1:7" x14ac:dyDescent="0.3">
      <c r="A18" t="s">
        <v>248</v>
      </c>
      <c r="B18">
        <v>2</v>
      </c>
      <c r="D18" t="s">
        <v>250</v>
      </c>
      <c r="E18" t="s">
        <v>248</v>
      </c>
      <c r="F18" t="s">
        <v>223</v>
      </c>
      <c r="G18" t="s">
        <v>216</v>
      </c>
    </row>
    <row r="19" spans="1:7" x14ac:dyDescent="0.3">
      <c r="A19" t="s">
        <v>251</v>
      </c>
      <c r="B19">
        <v>1</v>
      </c>
      <c r="D19" t="s">
        <v>252</v>
      </c>
      <c r="E19" t="s">
        <v>251</v>
      </c>
      <c r="F19" t="s">
        <v>227</v>
      </c>
      <c r="G19" t="s">
        <v>216</v>
      </c>
    </row>
    <row r="20" spans="1:7" x14ac:dyDescent="0.3">
      <c r="A20" t="s">
        <v>251</v>
      </c>
      <c r="B20">
        <v>2</v>
      </c>
      <c r="D20" t="s">
        <v>253</v>
      </c>
      <c r="E20" t="s">
        <v>251</v>
      </c>
      <c r="F20" t="s">
        <v>223</v>
      </c>
      <c r="G20" t="s">
        <v>216</v>
      </c>
    </row>
    <row r="21" spans="1:7" x14ac:dyDescent="0.3">
      <c r="A21" t="s">
        <v>254</v>
      </c>
      <c r="B21">
        <v>2</v>
      </c>
      <c r="D21" t="s">
        <v>255</v>
      </c>
      <c r="E21" t="s">
        <v>254</v>
      </c>
      <c r="F21" t="s">
        <v>223</v>
      </c>
      <c r="G21" t="s">
        <v>216</v>
      </c>
    </row>
    <row r="22" spans="1:7" x14ac:dyDescent="0.3">
      <c r="A22" t="s">
        <v>256</v>
      </c>
      <c r="B22">
        <v>2</v>
      </c>
      <c r="D22" t="s">
        <v>257</v>
      </c>
      <c r="E22" t="s">
        <v>256</v>
      </c>
      <c r="F22" t="s">
        <v>223</v>
      </c>
      <c r="G22" t="s">
        <v>216</v>
      </c>
    </row>
    <row r="23" spans="1:7" x14ac:dyDescent="0.3">
      <c r="A23" t="s">
        <v>258</v>
      </c>
      <c r="B23">
        <v>1</v>
      </c>
      <c r="C23" t="s">
        <v>114</v>
      </c>
      <c r="D23" t="s">
        <v>259</v>
      </c>
      <c r="E23" t="s">
        <v>258</v>
      </c>
      <c r="F23" t="s">
        <v>227</v>
      </c>
      <c r="G23" t="s">
        <v>114</v>
      </c>
    </row>
    <row r="24" spans="1:7" x14ac:dyDescent="0.3">
      <c r="A24" t="s">
        <v>258</v>
      </c>
      <c r="B24">
        <v>2</v>
      </c>
      <c r="C24" t="s">
        <v>114</v>
      </c>
      <c r="D24" t="s">
        <v>260</v>
      </c>
      <c r="E24" t="s">
        <v>258</v>
      </c>
      <c r="F24" t="s">
        <v>223</v>
      </c>
      <c r="G24" t="s">
        <v>114</v>
      </c>
    </row>
    <row r="25" spans="1:7" x14ac:dyDescent="0.3">
      <c r="A25" t="s">
        <v>261</v>
      </c>
      <c r="B25">
        <v>1</v>
      </c>
      <c r="D25" t="s">
        <v>262</v>
      </c>
      <c r="E25" t="s">
        <v>261</v>
      </c>
      <c r="F25" t="s">
        <v>227</v>
      </c>
      <c r="G25" t="s">
        <v>216</v>
      </c>
    </row>
    <row r="26" spans="1:7" x14ac:dyDescent="0.3">
      <c r="A26" t="s">
        <v>261</v>
      </c>
      <c r="B26">
        <v>2</v>
      </c>
      <c r="D26" t="s">
        <v>263</v>
      </c>
      <c r="E26" t="s">
        <v>261</v>
      </c>
      <c r="F26" t="s">
        <v>223</v>
      </c>
      <c r="G26" t="s">
        <v>216</v>
      </c>
    </row>
    <row r="27" spans="1:7" x14ac:dyDescent="0.3">
      <c r="A27" t="s">
        <v>264</v>
      </c>
      <c r="B27">
        <v>1</v>
      </c>
      <c r="D27" t="s">
        <v>265</v>
      </c>
      <c r="E27" t="s">
        <v>264</v>
      </c>
      <c r="F27" t="s">
        <v>227</v>
      </c>
      <c r="G27" t="s">
        <v>216</v>
      </c>
    </row>
    <row r="28" spans="1:7" x14ac:dyDescent="0.3">
      <c r="A28" t="s">
        <v>264</v>
      </c>
      <c r="B28">
        <v>1</v>
      </c>
      <c r="C28" t="s">
        <v>114</v>
      </c>
      <c r="D28" t="s">
        <v>266</v>
      </c>
      <c r="E28" t="s">
        <v>264</v>
      </c>
      <c r="F28" t="s">
        <v>227</v>
      </c>
      <c r="G28" t="s">
        <v>114</v>
      </c>
    </row>
    <row r="29" spans="1:7" x14ac:dyDescent="0.3">
      <c r="A29" t="s">
        <v>264</v>
      </c>
      <c r="B29">
        <v>2</v>
      </c>
      <c r="D29" t="s">
        <v>267</v>
      </c>
      <c r="E29" t="s">
        <v>264</v>
      </c>
      <c r="F29" t="s">
        <v>223</v>
      </c>
      <c r="G29" t="s">
        <v>216</v>
      </c>
    </row>
    <row r="30" spans="1:7" x14ac:dyDescent="0.3">
      <c r="A30" t="s">
        <v>264</v>
      </c>
      <c r="B30">
        <v>2</v>
      </c>
      <c r="C30" t="s">
        <v>114</v>
      </c>
      <c r="D30" t="s">
        <v>268</v>
      </c>
      <c r="E30" t="s">
        <v>264</v>
      </c>
      <c r="F30" t="s">
        <v>223</v>
      </c>
      <c r="G30" t="s">
        <v>114</v>
      </c>
    </row>
    <row r="31" spans="1:7" x14ac:dyDescent="0.3">
      <c r="A31" t="s">
        <v>269</v>
      </c>
      <c r="B31">
        <v>1</v>
      </c>
      <c r="D31" t="s">
        <v>270</v>
      </c>
      <c r="E31" t="s">
        <v>269</v>
      </c>
      <c r="F31" t="s">
        <v>227</v>
      </c>
      <c r="G31" t="s">
        <v>216</v>
      </c>
    </row>
    <row r="32" spans="1:7" x14ac:dyDescent="0.3">
      <c r="A32" t="s">
        <v>269</v>
      </c>
      <c r="B32">
        <v>2</v>
      </c>
      <c r="D32" t="s">
        <v>271</v>
      </c>
      <c r="E32" t="s">
        <v>269</v>
      </c>
      <c r="F32" t="s">
        <v>223</v>
      </c>
      <c r="G32" t="s">
        <v>216</v>
      </c>
    </row>
    <row r="33" spans="1:7" x14ac:dyDescent="0.3">
      <c r="A33" t="s">
        <v>272</v>
      </c>
      <c r="B33">
        <v>1</v>
      </c>
      <c r="C33" t="s">
        <v>114</v>
      </c>
      <c r="D33" t="s">
        <v>273</v>
      </c>
      <c r="E33" t="s">
        <v>272</v>
      </c>
      <c r="F33" t="s">
        <v>227</v>
      </c>
      <c r="G33" t="s">
        <v>114</v>
      </c>
    </row>
    <row r="34" spans="1:7" x14ac:dyDescent="0.3">
      <c r="A34" t="s">
        <v>272</v>
      </c>
      <c r="B34">
        <v>2</v>
      </c>
      <c r="C34" t="s">
        <v>114</v>
      </c>
      <c r="D34" t="s">
        <v>274</v>
      </c>
      <c r="E34" t="s">
        <v>272</v>
      </c>
      <c r="F34" t="s">
        <v>223</v>
      </c>
      <c r="G34" t="s">
        <v>114</v>
      </c>
    </row>
    <row r="35" spans="1:7" x14ac:dyDescent="0.3">
      <c r="A35" t="s">
        <v>275</v>
      </c>
      <c r="B35">
        <v>1</v>
      </c>
      <c r="C35" t="s">
        <v>114</v>
      </c>
      <c r="D35" t="s">
        <v>276</v>
      </c>
      <c r="E35" t="s">
        <v>275</v>
      </c>
      <c r="F35" t="s">
        <v>227</v>
      </c>
      <c r="G35" t="s">
        <v>114</v>
      </c>
    </row>
    <row r="36" spans="1:7" x14ac:dyDescent="0.3">
      <c r="A36" t="s">
        <v>275</v>
      </c>
      <c r="B36">
        <v>2</v>
      </c>
      <c r="C36" t="s">
        <v>114</v>
      </c>
      <c r="D36" t="s">
        <v>277</v>
      </c>
      <c r="E36" t="s">
        <v>275</v>
      </c>
      <c r="F36" t="s">
        <v>223</v>
      </c>
      <c r="G36" t="s">
        <v>114</v>
      </c>
    </row>
    <row r="37" spans="1:7" x14ac:dyDescent="0.3">
      <c r="A37" t="s">
        <v>278</v>
      </c>
      <c r="B37">
        <v>1</v>
      </c>
      <c r="D37" t="s">
        <v>279</v>
      </c>
      <c r="E37" t="s">
        <v>278</v>
      </c>
      <c r="F37" t="s">
        <v>227</v>
      </c>
      <c r="G37" t="s">
        <v>216</v>
      </c>
    </row>
    <row r="38" spans="1:7" x14ac:dyDescent="0.3">
      <c r="A38" t="s">
        <v>278</v>
      </c>
      <c r="B38">
        <v>2</v>
      </c>
      <c r="D38" t="s">
        <v>280</v>
      </c>
      <c r="E38" t="s">
        <v>278</v>
      </c>
      <c r="F38" t="s">
        <v>223</v>
      </c>
      <c r="G38" t="s">
        <v>216</v>
      </c>
    </row>
    <row r="39" spans="1:7" x14ac:dyDescent="0.3">
      <c r="A39" t="s">
        <v>281</v>
      </c>
      <c r="B39">
        <v>1</v>
      </c>
      <c r="D39" t="s">
        <v>282</v>
      </c>
      <c r="E39" t="s">
        <v>281</v>
      </c>
      <c r="F39" t="s">
        <v>227</v>
      </c>
      <c r="G39" t="s">
        <v>216</v>
      </c>
    </row>
    <row r="40" spans="1:7" x14ac:dyDescent="0.3">
      <c r="A40" t="s">
        <v>281</v>
      </c>
      <c r="B40">
        <v>2</v>
      </c>
      <c r="D40" t="s">
        <v>283</v>
      </c>
      <c r="E40" t="s">
        <v>281</v>
      </c>
      <c r="F40" t="s">
        <v>223</v>
      </c>
      <c r="G40" t="s">
        <v>216</v>
      </c>
    </row>
    <row r="41" spans="1:7" x14ac:dyDescent="0.3">
      <c r="A41" t="s">
        <v>284</v>
      </c>
      <c r="B41">
        <v>1</v>
      </c>
      <c r="D41" t="s">
        <v>285</v>
      </c>
      <c r="E41" t="s">
        <v>284</v>
      </c>
      <c r="F41" t="s">
        <v>227</v>
      </c>
      <c r="G41" t="s">
        <v>216</v>
      </c>
    </row>
    <row r="42" spans="1:7" x14ac:dyDescent="0.3">
      <c r="A42" t="s">
        <v>284</v>
      </c>
      <c r="B42">
        <v>1</v>
      </c>
      <c r="C42" t="s">
        <v>114</v>
      </c>
      <c r="D42" t="s">
        <v>286</v>
      </c>
      <c r="E42" t="s">
        <v>284</v>
      </c>
      <c r="F42" t="s">
        <v>227</v>
      </c>
      <c r="G42" t="s">
        <v>114</v>
      </c>
    </row>
    <row r="43" spans="1:7" x14ac:dyDescent="0.3">
      <c r="A43" t="s">
        <v>284</v>
      </c>
      <c r="B43">
        <v>2</v>
      </c>
      <c r="D43" t="s">
        <v>287</v>
      </c>
      <c r="E43" t="s">
        <v>284</v>
      </c>
      <c r="F43" t="s">
        <v>223</v>
      </c>
      <c r="G43" t="s">
        <v>216</v>
      </c>
    </row>
    <row r="44" spans="1:7" x14ac:dyDescent="0.3">
      <c r="A44" t="s">
        <v>284</v>
      </c>
      <c r="B44">
        <v>2</v>
      </c>
      <c r="C44" t="s">
        <v>114</v>
      </c>
      <c r="D44" t="s">
        <v>288</v>
      </c>
      <c r="E44" t="s">
        <v>284</v>
      </c>
      <c r="F44" t="s">
        <v>223</v>
      </c>
      <c r="G44" t="s">
        <v>114</v>
      </c>
    </row>
    <row r="45" spans="1:7" x14ac:dyDescent="0.3">
      <c r="A45" t="s">
        <v>289</v>
      </c>
      <c r="B45">
        <v>1</v>
      </c>
      <c r="D45" t="s">
        <v>290</v>
      </c>
      <c r="E45" t="s">
        <v>289</v>
      </c>
      <c r="F45" t="s">
        <v>227</v>
      </c>
      <c r="G45" t="s">
        <v>216</v>
      </c>
    </row>
    <row r="46" spans="1:7" x14ac:dyDescent="0.3">
      <c r="A46" t="s">
        <v>289</v>
      </c>
      <c r="B46">
        <v>2</v>
      </c>
      <c r="D46" t="s">
        <v>291</v>
      </c>
      <c r="E46" t="s">
        <v>289</v>
      </c>
      <c r="F46" t="s">
        <v>223</v>
      </c>
      <c r="G46" t="s">
        <v>216</v>
      </c>
    </row>
    <row r="47" spans="1:7" x14ac:dyDescent="0.3">
      <c r="A47" t="s">
        <v>292</v>
      </c>
      <c r="B47">
        <v>1</v>
      </c>
      <c r="D47" t="s">
        <v>293</v>
      </c>
      <c r="E47" t="s">
        <v>292</v>
      </c>
      <c r="F47" t="s">
        <v>227</v>
      </c>
      <c r="G47" t="s">
        <v>216</v>
      </c>
    </row>
    <row r="48" spans="1:7" x14ac:dyDescent="0.3">
      <c r="A48" t="s">
        <v>292</v>
      </c>
      <c r="B48">
        <v>2</v>
      </c>
      <c r="D48" t="s">
        <v>294</v>
      </c>
      <c r="E48" t="s">
        <v>292</v>
      </c>
      <c r="F48" t="s">
        <v>223</v>
      </c>
      <c r="G48" t="s">
        <v>216</v>
      </c>
    </row>
    <row r="49" spans="1:7" x14ac:dyDescent="0.3">
      <c r="A49" t="s">
        <v>295</v>
      </c>
      <c r="B49">
        <v>1</v>
      </c>
      <c r="D49" t="s">
        <v>296</v>
      </c>
      <c r="E49" t="s">
        <v>295</v>
      </c>
      <c r="F49" t="s">
        <v>227</v>
      </c>
      <c r="G49" t="s">
        <v>216</v>
      </c>
    </row>
    <row r="50" spans="1:7" x14ac:dyDescent="0.3">
      <c r="A50" t="s">
        <v>295</v>
      </c>
      <c r="B50">
        <v>1</v>
      </c>
      <c r="C50" t="s">
        <v>114</v>
      </c>
      <c r="D50" t="s">
        <v>297</v>
      </c>
      <c r="E50" t="s">
        <v>295</v>
      </c>
      <c r="F50" t="s">
        <v>227</v>
      </c>
      <c r="G50" t="s">
        <v>114</v>
      </c>
    </row>
    <row r="51" spans="1:7" x14ac:dyDescent="0.3">
      <c r="A51" t="s">
        <v>295</v>
      </c>
      <c r="B51">
        <v>2</v>
      </c>
      <c r="D51" t="s">
        <v>298</v>
      </c>
      <c r="E51" t="s">
        <v>295</v>
      </c>
      <c r="F51" t="s">
        <v>223</v>
      </c>
      <c r="G51" t="s">
        <v>216</v>
      </c>
    </row>
    <row r="52" spans="1:7" x14ac:dyDescent="0.3">
      <c r="A52" t="s">
        <v>295</v>
      </c>
      <c r="B52">
        <v>2</v>
      </c>
      <c r="C52" t="s">
        <v>114</v>
      </c>
      <c r="D52" t="s">
        <v>299</v>
      </c>
      <c r="E52" t="s">
        <v>295</v>
      </c>
      <c r="F52" t="s">
        <v>223</v>
      </c>
      <c r="G52" t="s">
        <v>114</v>
      </c>
    </row>
    <row r="53" spans="1:7" x14ac:dyDescent="0.3">
      <c r="A53" t="s">
        <v>300</v>
      </c>
      <c r="B53">
        <v>1</v>
      </c>
      <c r="D53" t="s">
        <v>301</v>
      </c>
      <c r="E53" t="s">
        <v>300</v>
      </c>
      <c r="F53" t="s">
        <v>227</v>
      </c>
      <c r="G53" t="s">
        <v>216</v>
      </c>
    </row>
    <row r="54" spans="1:7" x14ac:dyDescent="0.3">
      <c r="A54" t="s">
        <v>300</v>
      </c>
      <c r="B54">
        <v>2</v>
      </c>
      <c r="D54" t="s">
        <v>302</v>
      </c>
      <c r="E54" t="s">
        <v>300</v>
      </c>
      <c r="F54" t="s">
        <v>223</v>
      </c>
      <c r="G54" t="s">
        <v>216</v>
      </c>
    </row>
    <row r="55" spans="1:7" x14ac:dyDescent="0.3">
      <c r="A55" t="s">
        <v>303</v>
      </c>
      <c r="B55">
        <v>1</v>
      </c>
      <c r="D55" t="s">
        <v>304</v>
      </c>
      <c r="E55" t="s">
        <v>303</v>
      </c>
      <c r="F55" t="s">
        <v>227</v>
      </c>
      <c r="G55" t="s">
        <v>216</v>
      </c>
    </row>
    <row r="56" spans="1:7" x14ac:dyDescent="0.3">
      <c r="A56" t="s">
        <v>303</v>
      </c>
      <c r="B56">
        <v>2</v>
      </c>
      <c r="D56" t="s">
        <v>305</v>
      </c>
      <c r="E56" t="s">
        <v>303</v>
      </c>
      <c r="F56" t="s">
        <v>223</v>
      </c>
      <c r="G56" t="s">
        <v>216</v>
      </c>
    </row>
    <row r="57" spans="1:7" x14ac:dyDescent="0.3">
      <c r="A57" t="s">
        <v>306</v>
      </c>
      <c r="B57">
        <v>1</v>
      </c>
      <c r="D57" t="s">
        <v>307</v>
      </c>
      <c r="E57" t="s">
        <v>306</v>
      </c>
      <c r="F57" t="s">
        <v>227</v>
      </c>
      <c r="G57" t="s">
        <v>216</v>
      </c>
    </row>
    <row r="58" spans="1:7" x14ac:dyDescent="0.3">
      <c r="A58" t="s">
        <v>306</v>
      </c>
      <c r="B58">
        <v>1</v>
      </c>
      <c r="C58" t="s">
        <v>114</v>
      </c>
      <c r="D58" t="s">
        <v>308</v>
      </c>
      <c r="E58" t="s">
        <v>306</v>
      </c>
      <c r="F58" t="s">
        <v>227</v>
      </c>
      <c r="G58" t="s">
        <v>114</v>
      </c>
    </row>
    <row r="59" spans="1:7" x14ac:dyDescent="0.3">
      <c r="A59" t="s">
        <v>306</v>
      </c>
      <c r="B59">
        <v>2</v>
      </c>
      <c r="D59" t="s">
        <v>309</v>
      </c>
      <c r="E59" t="s">
        <v>306</v>
      </c>
      <c r="F59" t="s">
        <v>223</v>
      </c>
      <c r="G59" t="s">
        <v>216</v>
      </c>
    </row>
    <row r="60" spans="1:7" x14ac:dyDescent="0.3">
      <c r="A60" t="s">
        <v>306</v>
      </c>
      <c r="B60">
        <v>2</v>
      </c>
      <c r="C60" t="s">
        <v>114</v>
      </c>
      <c r="D60" t="s">
        <v>310</v>
      </c>
      <c r="E60" t="s">
        <v>306</v>
      </c>
      <c r="F60" t="s">
        <v>223</v>
      </c>
      <c r="G60" t="s">
        <v>114</v>
      </c>
    </row>
    <row r="61" spans="1:7" x14ac:dyDescent="0.3">
      <c r="A61" t="s">
        <v>311</v>
      </c>
      <c r="B61">
        <v>1</v>
      </c>
      <c r="D61" t="s">
        <v>312</v>
      </c>
      <c r="E61" t="s">
        <v>311</v>
      </c>
      <c r="F61" t="s">
        <v>227</v>
      </c>
      <c r="G61" t="s">
        <v>216</v>
      </c>
    </row>
    <row r="62" spans="1:7" x14ac:dyDescent="0.3">
      <c r="A62" t="s">
        <v>311</v>
      </c>
      <c r="B62">
        <v>2</v>
      </c>
      <c r="D62" t="s">
        <v>313</v>
      </c>
      <c r="E62" t="s">
        <v>311</v>
      </c>
      <c r="F62" t="s">
        <v>223</v>
      </c>
      <c r="G62" t="s">
        <v>216</v>
      </c>
    </row>
    <row r="63" spans="1:7" x14ac:dyDescent="0.3">
      <c r="A63" t="s">
        <v>314</v>
      </c>
      <c r="B63">
        <v>1</v>
      </c>
      <c r="D63" t="s">
        <v>315</v>
      </c>
      <c r="E63" t="s">
        <v>314</v>
      </c>
      <c r="F63" t="s">
        <v>227</v>
      </c>
      <c r="G63" t="s">
        <v>216</v>
      </c>
    </row>
    <row r="64" spans="1:7" x14ac:dyDescent="0.3">
      <c r="A64" t="s">
        <v>314</v>
      </c>
      <c r="B64">
        <v>2</v>
      </c>
      <c r="D64" t="s">
        <v>316</v>
      </c>
      <c r="E64" t="s">
        <v>314</v>
      </c>
      <c r="F64" t="s">
        <v>223</v>
      </c>
      <c r="G64" t="s">
        <v>216</v>
      </c>
    </row>
    <row r="65" spans="1:7" x14ac:dyDescent="0.3">
      <c r="A65" t="s">
        <v>317</v>
      </c>
      <c r="B65">
        <v>1</v>
      </c>
      <c r="D65" t="s">
        <v>318</v>
      </c>
      <c r="E65" t="s">
        <v>317</v>
      </c>
      <c r="F65" t="s">
        <v>227</v>
      </c>
      <c r="G65" t="s">
        <v>216</v>
      </c>
    </row>
    <row r="66" spans="1:7" x14ac:dyDescent="0.3">
      <c r="A66" t="s">
        <v>317</v>
      </c>
      <c r="B66">
        <v>2</v>
      </c>
      <c r="D66" t="s">
        <v>319</v>
      </c>
      <c r="E66" t="s">
        <v>317</v>
      </c>
      <c r="F66" t="s">
        <v>223</v>
      </c>
      <c r="G66" t="s">
        <v>216</v>
      </c>
    </row>
    <row r="67" spans="1:7" x14ac:dyDescent="0.3">
      <c r="A67" t="s">
        <v>320</v>
      </c>
      <c r="B67">
        <v>1</v>
      </c>
      <c r="C67" t="s">
        <v>114</v>
      </c>
      <c r="D67" t="s">
        <v>321</v>
      </c>
      <c r="E67" t="s">
        <v>320</v>
      </c>
      <c r="F67" t="s">
        <v>227</v>
      </c>
      <c r="G67" t="s">
        <v>114</v>
      </c>
    </row>
    <row r="68" spans="1:7" x14ac:dyDescent="0.3">
      <c r="A68" t="s">
        <v>320</v>
      </c>
      <c r="B68">
        <v>2</v>
      </c>
      <c r="C68" t="s">
        <v>114</v>
      </c>
      <c r="D68" t="s">
        <v>322</v>
      </c>
      <c r="E68" t="s">
        <v>320</v>
      </c>
      <c r="F68" t="s">
        <v>223</v>
      </c>
      <c r="G68" t="s">
        <v>114</v>
      </c>
    </row>
    <row r="69" spans="1:7" x14ac:dyDescent="0.3">
      <c r="A69" t="s">
        <v>323</v>
      </c>
      <c r="B69">
        <v>1</v>
      </c>
      <c r="D69" t="s">
        <v>324</v>
      </c>
      <c r="E69" t="s">
        <v>323</v>
      </c>
      <c r="F69" t="s">
        <v>227</v>
      </c>
      <c r="G69" t="s">
        <v>216</v>
      </c>
    </row>
    <row r="70" spans="1:7" x14ac:dyDescent="0.3">
      <c r="A70" t="s">
        <v>323</v>
      </c>
      <c r="B70">
        <v>2</v>
      </c>
      <c r="D70" t="s">
        <v>325</v>
      </c>
      <c r="E70" t="s">
        <v>323</v>
      </c>
      <c r="F70" t="s">
        <v>223</v>
      </c>
      <c r="G70" t="s">
        <v>216</v>
      </c>
    </row>
    <row r="71" spans="1:7" x14ac:dyDescent="0.3">
      <c r="A71" t="s">
        <v>326</v>
      </c>
      <c r="B71">
        <v>1</v>
      </c>
      <c r="C71" t="s">
        <v>114</v>
      </c>
      <c r="D71" t="s">
        <v>327</v>
      </c>
      <c r="E71" t="s">
        <v>326</v>
      </c>
      <c r="F71" t="s">
        <v>227</v>
      </c>
      <c r="G71" t="s">
        <v>114</v>
      </c>
    </row>
    <row r="72" spans="1:7" x14ac:dyDescent="0.3">
      <c r="A72" t="s">
        <v>326</v>
      </c>
      <c r="B72">
        <v>2</v>
      </c>
      <c r="C72" t="s">
        <v>114</v>
      </c>
      <c r="D72" t="s">
        <v>328</v>
      </c>
      <c r="E72" t="s">
        <v>326</v>
      </c>
      <c r="F72" t="s">
        <v>223</v>
      </c>
      <c r="G72" t="s">
        <v>114</v>
      </c>
    </row>
    <row r="73" spans="1:7" x14ac:dyDescent="0.3">
      <c r="A73" t="s">
        <v>329</v>
      </c>
      <c r="B73">
        <v>1</v>
      </c>
      <c r="D73" t="s">
        <v>330</v>
      </c>
      <c r="E73" t="s">
        <v>329</v>
      </c>
      <c r="F73" t="s">
        <v>227</v>
      </c>
      <c r="G73" t="s">
        <v>216</v>
      </c>
    </row>
    <row r="74" spans="1:7" x14ac:dyDescent="0.3">
      <c r="A74" t="s">
        <v>329</v>
      </c>
      <c r="B74">
        <v>2</v>
      </c>
      <c r="D74" t="s">
        <v>331</v>
      </c>
      <c r="E74" t="s">
        <v>329</v>
      </c>
      <c r="F74" t="s">
        <v>223</v>
      </c>
      <c r="G74" t="s">
        <v>216</v>
      </c>
    </row>
    <row r="75" spans="1:7" x14ac:dyDescent="0.3">
      <c r="A75" t="s">
        <v>332</v>
      </c>
      <c r="B75">
        <v>1</v>
      </c>
      <c r="D75" t="s">
        <v>333</v>
      </c>
      <c r="E75" t="s">
        <v>332</v>
      </c>
      <c r="F75" t="s">
        <v>227</v>
      </c>
      <c r="G75" t="s">
        <v>216</v>
      </c>
    </row>
    <row r="76" spans="1:7" x14ac:dyDescent="0.3">
      <c r="A76" t="s">
        <v>332</v>
      </c>
      <c r="B76">
        <v>1</v>
      </c>
      <c r="C76" t="s">
        <v>114</v>
      </c>
      <c r="D76" t="s">
        <v>334</v>
      </c>
      <c r="E76" t="s">
        <v>332</v>
      </c>
      <c r="F76" t="s">
        <v>227</v>
      </c>
      <c r="G76" t="s">
        <v>114</v>
      </c>
    </row>
    <row r="77" spans="1:7" x14ac:dyDescent="0.3">
      <c r="A77" t="s">
        <v>332</v>
      </c>
      <c r="B77">
        <v>2</v>
      </c>
      <c r="D77" t="s">
        <v>335</v>
      </c>
      <c r="E77" t="s">
        <v>332</v>
      </c>
      <c r="F77" t="s">
        <v>223</v>
      </c>
      <c r="G77" t="s">
        <v>216</v>
      </c>
    </row>
    <row r="78" spans="1:7" x14ac:dyDescent="0.3">
      <c r="A78" t="s">
        <v>332</v>
      </c>
      <c r="B78">
        <v>2</v>
      </c>
      <c r="C78" t="s">
        <v>114</v>
      </c>
      <c r="D78" t="s">
        <v>336</v>
      </c>
      <c r="E78" t="s">
        <v>332</v>
      </c>
      <c r="F78" t="s">
        <v>223</v>
      </c>
      <c r="G78" t="s">
        <v>114</v>
      </c>
    </row>
    <row r="79" spans="1:7" x14ac:dyDescent="0.3">
      <c r="A79" t="s">
        <v>337</v>
      </c>
      <c r="B79">
        <v>1</v>
      </c>
      <c r="D79" t="s">
        <v>338</v>
      </c>
      <c r="E79" t="s">
        <v>337</v>
      </c>
      <c r="F79" t="s">
        <v>227</v>
      </c>
      <c r="G79" t="s">
        <v>216</v>
      </c>
    </row>
    <row r="80" spans="1:7" x14ac:dyDescent="0.3">
      <c r="A80" t="s">
        <v>337</v>
      </c>
      <c r="B80">
        <v>2</v>
      </c>
      <c r="D80" t="s">
        <v>339</v>
      </c>
      <c r="E80" t="s">
        <v>337</v>
      </c>
      <c r="F80" t="s">
        <v>223</v>
      </c>
      <c r="G80" t="s">
        <v>216</v>
      </c>
    </row>
    <row r="81" spans="1:7" x14ac:dyDescent="0.3">
      <c r="A81" t="s">
        <v>340</v>
      </c>
      <c r="B81">
        <v>1</v>
      </c>
      <c r="D81" t="s">
        <v>341</v>
      </c>
      <c r="E81" t="s">
        <v>340</v>
      </c>
      <c r="F81" t="s">
        <v>227</v>
      </c>
      <c r="G81" t="s">
        <v>216</v>
      </c>
    </row>
    <row r="82" spans="1:7" x14ac:dyDescent="0.3">
      <c r="A82" t="s">
        <v>340</v>
      </c>
      <c r="B82">
        <v>2</v>
      </c>
      <c r="D82" t="s">
        <v>342</v>
      </c>
      <c r="E82" t="s">
        <v>340</v>
      </c>
      <c r="F82" t="s">
        <v>223</v>
      </c>
      <c r="G82" t="s">
        <v>216</v>
      </c>
    </row>
    <row r="83" spans="1:7" x14ac:dyDescent="0.3">
      <c r="A83" t="s">
        <v>343</v>
      </c>
      <c r="B83">
        <v>1</v>
      </c>
      <c r="D83" t="s">
        <v>344</v>
      </c>
      <c r="E83" t="s">
        <v>343</v>
      </c>
      <c r="F83" t="s">
        <v>227</v>
      </c>
      <c r="G83" t="s">
        <v>216</v>
      </c>
    </row>
    <row r="84" spans="1:7" x14ac:dyDescent="0.3">
      <c r="A84" t="s">
        <v>343</v>
      </c>
      <c r="B84">
        <v>1</v>
      </c>
      <c r="C84" t="s">
        <v>114</v>
      </c>
      <c r="D84" t="s">
        <v>345</v>
      </c>
      <c r="E84" t="s">
        <v>343</v>
      </c>
      <c r="F84" t="s">
        <v>227</v>
      </c>
      <c r="G84" t="s">
        <v>114</v>
      </c>
    </row>
    <row r="85" spans="1:7" x14ac:dyDescent="0.3">
      <c r="A85" t="s">
        <v>343</v>
      </c>
      <c r="B85">
        <v>2</v>
      </c>
      <c r="D85" t="s">
        <v>346</v>
      </c>
      <c r="E85" t="s">
        <v>343</v>
      </c>
      <c r="F85" t="s">
        <v>223</v>
      </c>
      <c r="G85" t="s">
        <v>216</v>
      </c>
    </row>
    <row r="86" spans="1:7" x14ac:dyDescent="0.3">
      <c r="A86" t="s">
        <v>343</v>
      </c>
      <c r="B86">
        <v>2</v>
      </c>
      <c r="C86" t="s">
        <v>114</v>
      </c>
      <c r="D86" t="s">
        <v>347</v>
      </c>
      <c r="E86" t="s">
        <v>343</v>
      </c>
      <c r="F86" t="s">
        <v>223</v>
      </c>
      <c r="G86" t="s">
        <v>114</v>
      </c>
    </row>
    <row r="87" spans="1:7" x14ac:dyDescent="0.3">
      <c r="D87" t="s">
        <v>348</v>
      </c>
    </row>
  </sheetData>
  <sheetProtection algorithmName="SHA-512" hashValue="0WgZz21I86BA19ZcM1yzBo4cF0MPQwK6pQug9rZlH+ceENS3Hp0L8S+DQ7yxMUY6NFZFBH446Izg2ygwHVqrGQ==" saltValue="ZA68DAQ3AczEe3FIqDQVC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94" t="s">
        <v>107</v>
      </c>
    </row>
    <row r="2" spans="1:3" x14ac:dyDescent="0.3">
      <c r="A2" s="95"/>
    </row>
    <row r="3" spans="1:3" x14ac:dyDescent="0.3">
      <c r="A3" s="96" t="s">
        <v>108</v>
      </c>
    </row>
    <row r="4" spans="1:3" x14ac:dyDescent="0.3">
      <c r="A4" s="96" t="s">
        <v>109</v>
      </c>
    </row>
    <row r="5" spans="1:3" x14ac:dyDescent="0.3">
      <c r="A5" s="97"/>
    </row>
    <row r="6" spans="1:3" x14ac:dyDescent="0.3">
      <c r="A6" s="96" t="s">
        <v>110</v>
      </c>
    </row>
    <row r="8" spans="1:3" x14ac:dyDescent="0.3">
      <c r="A8" s="98" t="s">
        <v>21</v>
      </c>
      <c r="B8" s="98" t="s">
        <v>20</v>
      </c>
      <c r="C8" s="98" t="s">
        <v>18</v>
      </c>
    </row>
    <row r="9" spans="1:3" x14ac:dyDescent="0.3">
      <c r="A9" t="s">
        <v>111</v>
      </c>
      <c r="B9" s="10" t="s">
        <v>112</v>
      </c>
      <c r="C9" t="s">
        <v>113</v>
      </c>
    </row>
    <row r="10" spans="1:3" x14ac:dyDescent="0.3">
      <c r="A10" t="s">
        <v>114</v>
      </c>
      <c r="B10" s="10" t="s">
        <v>115</v>
      </c>
      <c r="C10" t="s">
        <v>116</v>
      </c>
    </row>
    <row r="11" spans="1:3" x14ac:dyDescent="0.3">
      <c r="A11" t="s">
        <v>117</v>
      </c>
      <c r="B11" s="99" t="s">
        <v>118</v>
      </c>
      <c r="C11" t="s">
        <v>119</v>
      </c>
    </row>
    <row r="12" spans="1:3" x14ac:dyDescent="0.3">
      <c r="B12" s="99" t="s">
        <v>120</v>
      </c>
      <c r="C12" t="s">
        <v>121</v>
      </c>
    </row>
    <row r="13" spans="1:3" x14ac:dyDescent="0.3">
      <c r="B13" s="10" t="s">
        <v>122</v>
      </c>
      <c r="C13" t="s">
        <v>123</v>
      </c>
    </row>
    <row r="14" spans="1:3" x14ac:dyDescent="0.3">
      <c r="B14" s="10" t="s">
        <v>124</v>
      </c>
      <c r="C14" t="s">
        <v>125</v>
      </c>
    </row>
    <row r="15" spans="1:3" x14ac:dyDescent="0.3">
      <c r="B15" s="10" t="s">
        <v>126</v>
      </c>
      <c r="C15" t="s">
        <v>127</v>
      </c>
    </row>
    <row r="16" spans="1:3" x14ac:dyDescent="0.3">
      <c r="B16" s="10" t="s">
        <v>128</v>
      </c>
    </row>
    <row r="17" spans="1:2" x14ac:dyDescent="0.3">
      <c r="B17" s="10" t="s">
        <v>129</v>
      </c>
    </row>
    <row r="19" spans="1:2" x14ac:dyDescent="0.3">
      <c r="A19" s="2" t="s">
        <v>14</v>
      </c>
      <c r="B19" s="2" t="s">
        <v>15</v>
      </c>
    </row>
    <row r="20" spans="1:2" x14ac:dyDescent="0.3">
      <c r="A20" t="s">
        <v>130</v>
      </c>
      <c r="B20" t="s">
        <v>131</v>
      </c>
    </row>
    <row r="21" spans="1:2" x14ac:dyDescent="0.3">
      <c r="A21" t="s">
        <v>132</v>
      </c>
      <c r="B21" t="s">
        <v>133</v>
      </c>
    </row>
    <row r="22" spans="1:2" x14ac:dyDescent="0.3">
      <c r="A22" t="s">
        <v>134</v>
      </c>
      <c r="B22" t="s">
        <v>135</v>
      </c>
    </row>
    <row r="23" spans="1:2" x14ac:dyDescent="0.3">
      <c r="A23" t="s">
        <v>136</v>
      </c>
      <c r="B23" t="s">
        <v>137</v>
      </c>
    </row>
    <row r="24" spans="1:2" x14ac:dyDescent="0.3">
      <c r="A24" t="s">
        <v>138</v>
      </c>
      <c r="B24" t="s">
        <v>139</v>
      </c>
    </row>
    <row r="25" spans="1:2" x14ac:dyDescent="0.3">
      <c r="A25" t="s">
        <v>140</v>
      </c>
      <c r="B25" t="s">
        <v>141</v>
      </c>
    </row>
    <row r="26" spans="1:2" x14ac:dyDescent="0.3">
      <c r="A26" t="s">
        <v>142</v>
      </c>
      <c r="B26" t="s">
        <v>143</v>
      </c>
    </row>
    <row r="27" spans="1:2" x14ac:dyDescent="0.3">
      <c r="A27" t="s">
        <v>144</v>
      </c>
      <c r="B27" t="s">
        <v>145</v>
      </c>
    </row>
    <row r="28" spans="1:2" x14ac:dyDescent="0.3">
      <c r="A28" t="s">
        <v>146</v>
      </c>
      <c r="B28" t="s">
        <v>147</v>
      </c>
    </row>
    <row r="29" spans="1:2" x14ac:dyDescent="0.3">
      <c r="A29" t="s">
        <v>148</v>
      </c>
      <c r="B29" t="s">
        <v>149</v>
      </c>
    </row>
    <row r="30" spans="1:2" x14ac:dyDescent="0.3">
      <c r="A30" t="s">
        <v>150</v>
      </c>
      <c r="B30" t="s">
        <v>151</v>
      </c>
    </row>
    <row r="31" spans="1:2" x14ac:dyDescent="0.3">
      <c r="A31" t="s">
        <v>152</v>
      </c>
      <c r="B31" t="s">
        <v>153</v>
      </c>
    </row>
    <row r="32" spans="1:2" x14ac:dyDescent="0.3">
      <c r="A32" t="s">
        <v>154</v>
      </c>
      <c r="B32" t="s">
        <v>155</v>
      </c>
    </row>
    <row r="33" spans="1:2" x14ac:dyDescent="0.3">
      <c r="A33" t="s">
        <v>156</v>
      </c>
      <c r="B33" t="s">
        <v>157</v>
      </c>
    </row>
    <row r="34" spans="1:2" x14ac:dyDescent="0.3">
      <c r="A34" t="s">
        <v>158</v>
      </c>
      <c r="B34" t="s">
        <v>159</v>
      </c>
    </row>
    <row r="35" spans="1:2" x14ac:dyDescent="0.3">
      <c r="A35" t="s">
        <v>160</v>
      </c>
      <c r="B35" t="s">
        <v>161</v>
      </c>
    </row>
    <row r="36" spans="1:2" x14ac:dyDescent="0.3">
      <c r="A36" t="s">
        <v>162</v>
      </c>
      <c r="B36" t="s">
        <v>163</v>
      </c>
    </row>
    <row r="37" spans="1:2" x14ac:dyDescent="0.3">
      <c r="A37" t="s">
        <v>164</v>
      </c>
      <c r="B37" t="s">
        <v>165</v>
      </c>
    </row>
    <row r="38" spans="1:2" x14ac:dyDescent="0.3">
      <c r="A38" t="s">
        <v>166</v>
      </c>
      <c r="B38" t="s">
        <v>167</v>
      </c>
    </row>
    <row r="39" spans="1:2" x14ac:dyDescent="0.3">
      <c r="A39" t="s">
        <v>168</v>
      </c>
      <c r="B39" t="s">
        <v>169</v>
      </c>
    </row>
    <row r="40" spans="1:2" x14ac:dyDescent="0.3">
      <c r="A40" t="s">
        <v>170</v>
      </c>
      <c r="B40" t="s">
        <v>171</v>
      </c>
    </row>
    <row r="41" spans="1:2" x14ac:dyDescent="0.3">
      <c r="A41" t="s">
        <v>172</v>
      </c>
      <c r="B41" t="s">
        <v>173</v>
      </c>
    </row>
    <row r="42" spans="1:2" x14ac:dyDescent="0.3">
      <c r="A42" t="s">
        <v>174</v>
      </c>
      <c r="B42" t="s">
        <v>175</v>
      </c>
    </row>
    <row r="43" spans="1:2" x14ac:dyDescent="0.3">
      <c r="A43" t="s">
        <v>176</v>
      </c>
      <c r="B43" t="s">
        <v>177</v>
      </c>
    </row>
    <row r="44" spans="1:2" x14ac:dyDescent="0.3">
      <c r="A44" t="s">
        <v>178</v>
      </c>
      <c r="B44" t="s">
        <v>179</v>
      </c>
    </row>
    <row r="45" spans="1:2" x14ac:dyDescent="0.3">
      <c r="A45" t="s">
        <v>180</v>
      </c>
      <c r="B45" t="s">
        <v>181</v>
      </c>
    </row>
    <row r="46" spans="1:2" x14ac:dyDescent="0.3">
      <c r="A46" t="s">
        <v>182</v>
      </c>
      <c r="B46" t="s">
        <v>183</v>
      </c>
    </row>
    <row r="47" spans="1:2" x14ac:dyDescent="0.3">
      <c r="A47" t="s">
        <v>184</v>
      </c>
      <c r="B47" t="s">
        <v>185</v>
      </c>
    </row>
    <row r="48" spans="1:2" x14ac:dyDescent="0.3">
      <c r="A48" t="s">
        <v>186</v>
      </c>
      <c r="B48" t="s">
        <v>187</v>
      </c>
    </row>
    <row r="49" spans="1:2" x14ac:dyDescent="0.3">
      <c r="A49" t="s">
        <v>188</v>
      </c>
      <c r="B49" t="s">
        <v>189</v>
      </c>
    </row>
    <row r="50" spans="1:2" x14ac:dyDescent="0.3">
      <c r="A50" t="s">
        <v>190</v>
      </c>
      <c r="B50" t="s">
        <v>191</v>
      </c>
    </row>
    <row r="51" spans="1:2" x14ac:dyDescent="0.3">
      <c r="A51" t="s">
        <v>192</v>
      </c>
      <c r="B51" t="s">
        <v>193</v>
      </c>
    </row>
    <row r="52" spans="1:2" x14ac:dyDescent="0.3">
      <c r="A52" t="s">
        <v>194</v>
      </c>
      <c r="B52" t="s">
        <v>195</v>
      </c>
    </row>
    <row r="53" spans="1:2" x14ac:dyDescent="0.3">
      <c r="A53" t="s">
        <v>196</v>
      </c>
      <c r="B53" t="s">
        <v>197</v>
      </c>
    </row>
    <row r="54" spans="1:2" x14ac:dyDescent="0.3">
      <c r="A54" t="s">
        <v>198</v>
      </c>
      <c r="B54" t="s">
        <v>199</v>
      </c>
    </row>
    <row r="55" spans="1:2" x14ac:dyDescent="0.3">
      <c r="A55" t="s">
        <v>200</v>
      </c>
      <c r="B55" t="s">
        <v>201</v>
      </c>
    </row>
    <row r="56" spans="1:2" x14ac:dyDescent="0.3">
      <c r="A56" t="s">
        <v>202</v>
      </c>
      <c r="B56" t="s">
        <v>203</v>
      </c>
    </row>
    <row r="57" spans="1:2" x14ac:dyDescent="0.3">
      <c r="A57" t="s">
        <v>204</v>
      </c>
      <c r="B57" t="s">
        <v>205</v>
      </c>
    </row>
    <row r="58" spans="1:2" x14ac:dyDescent="0.3">
      <c r="A58" t="s">
        <v>206</v>
      </c>
      <c r="B58" t="s">
        <v>207</v>
      </c>
    </row>
  </sheetData>
  <sheetProtection algorithmName="SHA-512" hashValue="yeCHNTew7o4nAU7EebIJ3dFHO78/bJwDr+U0d1tBtZmmkKRrOQXWZLFaNPlxeDtfHzk625KVQu01Yy7RIYssgw==" saltValue="CuedzYWv73aoIwgYXF8t9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7"/>
  <sheetViews>
    <sheetView workbookViewId="0">
      <selection activeCell="B118" sqref="B118"/>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9" customWidth="1"/>
    <col min="7" max="8" width="9.109375" style="56"/>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126" t="s">
        <v>3</v>
      </c>
      <c r="B1" s="126"/>
      <c r="C1" s="126"/>
    </row>
    <row r="2" spans="1:28" ht="24" customHeight="1" x14ac:dyDescent="0.3">
      <c r="A2" s="127" t="s">
        <v>4</v>
      </c>
      <c r="B2" s="127"/>
      <c r="C2" s="127"/>
      <c r="D2" s="118">
        <f>Overview!L10</f>
        <v>0</v>
      </c>
      <c r="E2" s="119"/>
      <c r="F2" s="119"/>
      <c r="G2" s="119"/>
      <c r="H2" s="120"/>
      <c r="I2" s="59"/>
      <c r="J2" s="59"/>
      <c r="K2" s="23"/>
      <c r="L2" s="20"/>
      <c r="M2" s="20"/>
      <c r="N2" s="20"/>
      <c r="O2" s="20"/>
      <c r="P2" s="20"/>
      <c r="Q2" s="20"/>
      <c r="R2" s="20"/>
      <c r="S2" s="20"/>
      <c r="T2" s="20"/>
    </row>
    <row r="3" spans="1:28" ht="15.6" x14ac:dyDescent="0.3">
      <c r="A3" s="125" t="s">
        <v>5</v>
      </c>
      <c r="B3" s="125"/>
      <c r="C3" s="125"/>
      <c r="D3" s="121">
        <f>(Overview!L11)</f>
        <v>0</v>
      </c>
      <c r="E3" s="122"/>
      <c r="F3" s="122"/>
      <c r="G3" s="122"/>
      <c r="H3" s="123"/>
      <c r="I3" s="20"/>
      <c r="J3" s="20"/>
      <c r="K3" s="23"/>
      <c r="L3" s="20"/>
      <c r="M3" s="20"/>
      <c r="N3" s="20"/>
      <c r="O3" s="20"/>
      <c r="P3" s="20"/>
      <c r="Q3" s="20"/>
      <c r="R3" s="20"/>
      <c r="S3" s="20"/>
      <c r="T3" s="20"/>
      <c r="U3" s="14"/>
      <c r="V3" s="14"/>
      <c r="W3" s="14"/>
      <c r="X3" s="14"/>
      <c r="Y3" s="14"/>
      <c r="Z3" s="14"/>
      <c r="AA3" s="14"/>
      <c r="AB3" s="14"/>
    </row>
    <row r="4" spans="1:28" ht="15.6" x14ac:dyDescent="0.3">
      <c r="A4" s="18"/>
      <c r="B4" s="18"/>
      <c r="C4" s="18"/>
      <c r="D4" s="18"/>
      <c r="E4" s="18"/>
      <c r="F4" s="83"/>
      <c r="G4" s="57"/>
      <c r="H4" s="57"/>
      <c r="I4" s="18"/>
      <c r="J4" s="18"/>
      <c r="K4" s="19"/>
      <c r="L4" s="19"/>
      <c r="M4" s="19"/>
      <c r="N4" s="19"/>
      <c r="O4" s="19"/>
      <c r="P4" s="19"/>
      <c r="Q4" s="19"/>
      <c r="R4" s="19"/>
      <c r="S4" s="19"/>
      <c r="T4" s="19"/>
      <c r="U4" s="14"/>
      <c r="V4" s="14"/>
      <c r="W4" s="14"/>
      <c r="X4" s="14"/>
      <c r="Y4" s="14"/>
      <c r="Z4" s="14"/>
      <c r="AA4" s="14"/>
      <c r="AB4" s="14"/>
    </row>
    <row r="5" spans="1:28" ht="15.6" x14ac:dyDescent="0.3">
      <c r="A5" s="124" t="s">
        <v>6</v>
      </c>
      <c r="B5" s="124"/>
      <c r="C5" s="124"/>
      <c r="D5" s="18"/>
      <c r="E5" s="18"/>
      <c r="F5" s="83"/>
      <c r="G5" s="57"/>
      <c r="H5" s="57"/>
      <c r="I5" s="18"/>
      <c r="J5" s="18"/>
      <c r="K5" s="19"/>
      <c r="L5" s="19"/>
      <c r="M5" s="19"/>
      <c r="N5" s="19"/>
      <c r="O5" s="19"/>
      <c r="P5" s="19"/>
      <c r="Q5" s="19"/>
      <c r="R5" s="19"/>
      <c r="S5" s="19"/>
      <c r="T5" s="19"/>
      <c r="U5" s="14"/>
      <c r="V5" s="14"/>
      <c r="W5" s="14"/>
      <c r="X5" s="14"/>
      <c r="Y5" s="14"/>
      <c r="Z5" s="14"/>
      <c r="AA5" s="14"/>
      <c r="AB5" s="14"/>
    </row>
    <row r="6" spans="1:28" s="81" customFormat="1" ht="43.2" x14ac:dyDescent="0.3">
      <c r="A6" s="78" t="s">
        <v>105</v>
      </c>
      <c r="B6" s="78" t="s">
        <v>106</v>
      </c>
      <c r="C6" s="78" t="s">
        <v>99</v>
      </c>
      <c r="D6" s="78" t="s">
        <v>102</v>
      </c>
      <c r="E6" s="78" t="s">
        <v>349</v>
      </c>
      <c r="F6" s="78" t="s">
        <v>7</v>
      </c>
      <c r="G6" s="79" t="s">
        <v>8</v>
      </c>
      <c r="H6" s="79" t="s">
        <v>9</v>
      </c>
      <c r="I6" s="78" t="s">
        <v>1</v>
      </c>
      <c r="J6" s="78" t="s">
        <v>10</v>
      </c>
      <c r="K6" s="78" t="s">
        <v>11</v>
      </c>
      <c r="L6" s="78" t="s">
        <v>12</v>
      </c>
      <c r="M6" s="78" t="s">
        <v>13</v>
      </c>
      <c r="N6" s="78" t="s">
        <v>14</v>
      </c>
      <c r="O6" s="78" t="s">
        <v>15</v>
      </c>
      <c r="P6" s="78" t="s">
        <v>16</v>
      </c>
      <c r="Q6" s="78" t="s">
        <v>17</v>
      </c>
      <c r="R6" s="78" t="s">
        <v>18</v>
      </c>
      <c r="S6" s="78" t="s">
        <v>19</v>
      </c>
      <c r="T6" s="78" t="s">
        <v>20</v>
      </c>
      <c r="U6" s="78" t="s">
        <v>21</v>
      </c>
      <c r="V6" s="80" t="s">
        <v>22</v>
      </c>
      <c r="W6" s="80" t="s">
        <v>23</v>
      </c>
    </row>
    <row r="7" spans="1:28" x14ac:dyDescent="0.3">
      <c r="A7" s="21" t="str">
        <f>Overview!$B$12</f>
        <v>itt_30054</v>
      </c>
      <c r="B7" s="21" t="str">
        <f>Overview!$B$13</f>
        <v>10-002-00-03</v>
      </c>
      <c r="C7" s="93">
        <f t="shared" ref="C7:C26" si="0">$D$3</f>
        <v>0</v>
      </c>
      <c r="D7" s="72" t="s">
        <v>103</v>
      </c>
      <c r="E7" s="103">
        <v>1</v>
      </c>
      <c r="F7" s="82">
        <f>Overview!$D$19</f>
        <v>70</v>
      </c>
      <c r="G7" s="58">
        <v>8</v>
      </c>
      <c r="H7" s="58">
        <v>2016</v>
      </c>
      <c r="I7" s="3">
        <f>Overview!K19</f>
        <v>0</v>
      </c>
      <c r="J7" s="24">
        <f>I7*Overview!$D$19</f>
        <v>0</v>
      </c>
      <c r="K7" s="7" t="str">
        <f>CONCATENATE($A$7,"/",$B$7,"/",$C$7)</f>
        <v>itt_30054/10-002-00-03/0</v>
      </c>
      <c r="L7" s="7" t="str">
        <f>Overview!$B$12</f>
        <v>itt_30054</v>
      </c>
      <c r="M7" s="117" t="s">
        <v>361</v>
      </c>
      <c r="N7" s="7" t="str">
        <f>Overview!$B$10</f>
        <v>ENTERPRISE M3 LEP</v>
      </c>
      <c r="O7" s="7" t="s">
        <v>149</v>
      </c>
      <c r="P7" s="7" t="s">
        <v>351</v>
      </c>
      <c r="Q7" s="7" t="str">
        <f>Overview!$B$11</f>
        <v>IAG SUPPORTING SKILLS DEVELOPMENT OF THE WORKFORCE TO ENABLE GROWTH OF SMES</v>
      </c>
      <c r="R7" s="7" t="str">
        <f>'Information for BU'!$C$14</f>
        <v>2.1 Enhancing equal access to lifelong learning</v>
      </c>
      <c r="S7" s="7" t="str">
        <f>'Agreement Numbers'!$D$20</f>
        <v>10S15C00083</v>
      </c>
      <c r="T7" s="7" t="s">
        <v>115</v>
      </c>
      <c r="U7" s="7" t="s">
        <v>117</v>
      </c>
      <c r="V7" s="7"/>
      <c r="W7" s="7"/>
    </row>
    <row r="8" spans="1:28" x14ac:dyDescent="0.3">
      <c r="A8" s="21" t="str">
        <f>Overview!$B$12</f>
        <v>itt_30054</v>
      </c>
      <c r="B8" s="21" t="str">
        <f>Overview!$B$13</f>
        <v>10-002-00-03</v>
      </c>
      <c r="C8" s="93">
        <f t="shared" si="0"/>
        <v>0</v>
      </c>
      <c r="D8" s="72" t="s">
        <v>103</v>
      </c>
      <c r="E8" s="103">
        <v>1</v>
      </c>
      <c r="F8" s="82">
        <f>Overview!$D$19</f>
        <v>70</v>
      </c>
      <c r="G8" s="58">
        <v>9</v>
      </c>
      <c r="H8" s="58">
        <v>2016</v>
      </c>
      <c r="I8" s="3">
        <f>Overview!L19</f>
        <v>0</v>
      </c>
      <c r="J8" s="24">
        <f>I8*Overview!$D$19</f>
        <v>0</v>
      </c>
      <c r="K8" s="7" t="str">
        <f t="shared" ref="K8:K26" si="1">CONCATENATE($A$7,"/",$B$7,"/",$C$7)</f>
        <v>itt_30054/10-002-00-03/0</v>
      </c>
      <c r="L8" s="7" t="str">
        <f>Overview!$B$12</f>
        <v>itt_30054</v>
      </c>
      <c r="M8" s="117" t="s">
        <v>361</v>
      </c>
      <c r="N8" s="7" t="str">
        <f>Overview!$B$10</f>
        <v>ENTERPRISE M3 LEP</v>
      </c>
      <c r="O8" s="7" t="s">
        <v>149</v>
      </c>
      <c r="P8" s="7" t="s">
        <v>351</v>
      </c>
      <c r="Q8" s="7" t="str">
        <f>Overview!$B$11</f>
        <v>IAG SUPPORTING SKILLS DEVELOPMENT OF THE WORKFORCE TO ENABLE GROWTH OF SMES</v>
      </c>
      <c r="R8" s="7" t="str">
        <f>'Information for BU'!$C$14</f>
        <v>2.1 Enhancing equal access to lifelong learning</v>
      </c>
      <c r="S8" s="7" t="str">
        <f>'Agreement Numbers'!$D$20</f>
        <v>10S15C00083</v>
      </c>
      <c r="T8" s="7" t="s">
        <v>115</v>
      </c>
      <c r="U8" s="7" t="s">
        <v>117</v>
      </c>
      <c r="V8" s="3"/>
      <c r="W8" s="3"/>
      <c r="X8" s="8"/>
      <c r="Y8" s="8"/>
      <c r="Z8" s="8"/>
    </row>
    <row r="9" spans="1:28" x14ac:dyDescent="0.3">
      <c r="A9" s="21" t="str">
        <f>Overview!$B$12</f>
        <v>itt_30054</v>
      </c>
      <c r="B9" s="21" t="str">
        <f>Overview!$B$13</f>
        <v>10-002-00-03</v>
      </c>
      <c r="C9" s="93">
        <f t="shared" si="0"/>
        <v>0</v>
      </c>
      <c r="D9" s="72" t="s">
        <v>103</v>
      </c>
      <c r="E9" s="103">
        <v>1</v>
      </c>
      <c r="F9" s="82">
        <f>Overview!$D$19</f>
        <v>70</v>
      </c>
      <c r="G9" s="58">
        <v>10</v>
      </c>
      <c r="H9" s="58">
        <v>2016</v>
      </c>
      <c r="I9" s="3">
        <f>Overview!M19</f>
        <v>0</v>
      </c>
      <c r="J9" s="24">
        <f>I9*Overview!$D$19</f>
        <v>0</v>
      </c>
      <c r="K9" s="7" t="str">
        <f t="shared" si="1"/>
        <v>itt_30054/10-002-00-03/0</v>
      </c>
      <c r="L9" s="7" t="str">
        <f>Overview!$B$12</f>
        <v>itt_30054</v>
      </c>
      <c r="M9" s="117" t="s">
        <v>361</v>
      </c>
      <c r="N9" s="7" t="str">
        <f>Overview!$B$10</f>
        <v>ENTERPRISE M3 LEP</v>
      </c>
      <c r="O9" s="7" t="s">
        <v>149</v>
      </c>
      <c r="P9" s="7" t="s">
        <v>351</v>
      </c>
      <c r="Q9" s="7" t="str">
        <f>Overview!$B$11</f>
        <v>IAG SUPPORTING SKILLS DEVELOPMENT OF THE WORKFORCE TO ENABLE GROWTH OF SMES</v>
      </c>
      <c r="R9" s="7" t="str">
        <f>'Information for BU'!$C$14</f>
        <v>2.1 Enhancing equal access to lifelong learning</v>
      </c>
      <c r="S9" s="7" t="str">
        <f>'Agreement Numbers'!$D$20</f>
        <v>10S15C00083</v>
      </c>
      <c r="T9" s="7" t="s">
        <v>115</v>
      </c>
      <c r="U9" s="7" t="s">
        <v>117</v>
      </c>
      <c r="V9" s="7"/>
      <c r="W9" s="7"/>
    </row>
    <row r="10" spans="1:28" x14ac:dyDescent="0.3">
      <c r="A10" s="21" t="str">
        <f>Overview!$B$12</f>
        <v>itt_30054</v>
      </c>
      <c r="B10" s="21" t="str">
        <f>Overview!$B$13</f>
        <v>10-002-00-03</v>
      </c>
      <c r="C10" s="93">
        <f t="shared" si="0"/>
        <v>0</v>
      </c>
      <c r="D10" s="72" t="s">
        <v>103</v>
      </c>
      <c r="E10" s="103">
        <v>1</v>
      </c>
      <c r="F10" s="82">
        <f>Overview!$D$19</f>
        <v>70</v>
      </c>
      <c r="G10" s="58">
        <v>11</v>
      </c>
      <c r="H10" s="58">
        <v>2016</v>
      </c>
      <c r="I10" s="3">
        <f>Overview!N19</f>
        <v>0</v>
      </c>
      <c r="J10" s="24">
        <f>I10*Overview!$D$19</f>
        <v>0</v>
      </c>
      <c r="K10" s="7" t="str">
        <f t="shared" si="1"/>
        <v>itt_30054/10-002-00-03/0</v>
      </c>
      <c r="L10" s="7" t="str">
        <f>Overview!$B$12</f>
        <v>itt_30054</v>
      </c>
      <c r="M10" s="117" t="s">
        <v>361</v>
      </c>
      <c r="N10" s="7" t="str">
        <f>Overview!$B$10</f>
        <v>ENTERPRISE M3 LEP</v>
      </c>
      <c r="O10" s="7" t="s">
        <v>149</v>
      </c>
      <c r="P10" s="7" t="s">
        <v>351</v>
      </c>
      <c r="Q10" s="7" t="str">
        <f>Overview!$B$11</f>
        <v>IAG SUPPORTING SKILLS DEVELOPMENT OF THE WORKFORCE TO ENABLE GROWTH OF SMES</v>
      </c>
      <c r="R10" s="7" t="str">
        <f>'Information for BU'!$C$14</f>
        <v>2.1 Enhancing equal access to lifelong learning</v>
      </c>
      <c r="S10" s="7" t="str">
        <f>'Agreement Numbers'!$D$20</f>
        <v>10S15C00083</v>
      </c>
      <c r="T10" s="7" t="s">
        <v>115</v>
      </c>
      <c r="U10" s="7" t="s">
        <v>117</v>
      </c>
      <c r="V10" s="7"/>
      <c r="W10" s="7"/>
    </row>
    <row r="11" spans="1:28" x14ac:dyDescent="0.3">
      <c r="A11" s="21" t="str">
        <f>Overview!$B$12</f>
        <v>itt_30054</v>
      </c>
      <c r="B11" s="21" t="str">
        <f>Overview!$B$13</f>
        <v>10-002-00-03</v>
      </c>
      <c r="C11" s="93">
        <f t="shared" si="0"/>
        <v>0</v>
      </c>
      <c r="D11" s="72" t="s">
        <v>103</v>
      </c>
      <c r="E11" s="103">
        <v>1</v>
      </c>
      <c r="F11" s="82">
        <f>Overview!$D$19</f>
        <v>70</v>
      </c>
      <c r="G11" s="58">
        <v>12</v>
      </c>
      <c r="H11" s="58">
        <v>2016</v>
      </c>
      <c r="I11" s="3">
        <f>Overview!O19</f>
        <v>0</v>
      </c>
      <c r="J11" s="24">
        <f>I11*Overview!$D$19</f>
        <v>0</v>
      </c>
      <c r="K11" s="7" t="str">
        <f t="shared" si="1"/>
        <v>itt_30054/10-002-00-03/0</v>
      </c>
      <c r="L11" s="7" t="str">
        <f>Overview!$B$12</f>
        <v>itt_30054</v>
      </c>
      <c r="M11" s="117" t="s">
        <v>361</v>
      </c>
      <c r="N11" s="7" t="str">
        <f>Overview!$B$10</f>
        <v>ENTERPRISE M3 LEP</v>
      </c>
      <c r="O11" s="7" t="s">
        <v>149</v>
      </c>
      <c r="P11" s="7" t="s">
        <v>351</v>
      </c>
      <c r="Q11" s="7" t="str">
        <f>Overview!$B$11</f>
        <v>IAG SUPPORTING SKILLS DEVELOPMENT OF THE WORKFORCE TO ENABLE GROWTH OF SMES</v>
      </c>
      <c r="R11" s="7" t="str">
        <f>'Information for BU'!$C$14</f>
        <v>2.1 Enhancing equal access to lifelong learning</v>
      </c>
      <c r="S11" s="7" t="str">
        <f>'Agreement Numbers'!$D$20</f>
        <v>10S15C00083</v>
      </c>
      <c r="T11" s="7" t="s">
        <v>115</v>
      </c>
      <c r="U11" s="7" t="s">
        <v>117</v>
      </c>
      <c r="V11" s="7"/>
      <c r="W11" s="7"/>
    </row>
    <row r="12" spans="1:28" x14ac:dyDescent="0.3">
      <c r="A12" s="21" t="str">
        <f>Overview!$B$12</f>
        <v>itt_30054</v>
      </c>
      <c r="B12" s="21" t="str">
        <f>Overview!$B$13</f>
        <v>10-002-00-03</v>
      </c>
      <c r="C12" s="93">
        <f t="shared" si="0"/>
        <v>0</v>
      </c>
      <c r="D12" s="72" t="s">
        <v>103</v>
      </c>
      <c r="E12" s="103">
        <v>1</v>
      </c>
      <c r="F12" s="82">
        <f>Overview!$D$19</f>
        <v>70</v>
      </c>
      <c r="G12" s="58">
        <v>1</v>
      </c>
      <c r="H12" s="58">
        <v>2017</v>
      </c>
      <c r="I12" s="3">
        <f>Overview!P19</f>
        <v>0</v>
      </c>
      <c r="J12" s="24">
        <f>I12*Overview!$D$19</f>
        <v>0</v>
      </c>
      <c r="K12" s="7" t="str">
        <f t="shared" si="1"/>
        <v>itt_30054/10-002-00-03/0</v>
      </c>
      <c r="L12" s="7" t="str">
        <f>Overview!$B$12</f>
        <v>itt_30054</v>
      </c>
      <c r="M12" s="117" t="s">
        <v>361</v>
      </c>
      <c r="N12" s="7" t="str">
        <f>Overview!$B$10</f>
        <v>ENTERPRISE M3 LEP</v>
      </c>
      <c r="O12" s="7" t="s">
        <v>149</v>
      </c>
      <c r="P12" s="7" t="s">
        <v>351</v>
      </c>
      <c r="Q12" s="7" t="str">
        <f>Overview!$B$11</f>
        <v>IAG SUPPORTING SKILLS DEVELOPMENT OF THE WORKFORCE TO ENABLE GROWTH OF SMES</v>
      </c>
      <c r="R12" s="7" t="str">
        <f>'Information for BU'!$C$14</f>
        <v>2.1 Enhancing equal access to lifelong learning</v>
      </c>
      <c r="S12" s="7" t="str">
        <f>'Agreement Numbers'!$D$20</f>
        <v>10S15C00083</v>
      </c>
      <c r="T12" s="7" t="s">
        <v>115</v>
      </c>
      <c r="U12" s="7" t="s">
        <v>117</v>
      </c>
      <c r="V12" s="7"/>
      <c r="W12" s="7"/>
    </row>
    <row r="13" spans="1:28" x14ac:dyDescent="0.3">
      <c r="A13" s="21" t="str">
        <f>Overview!$B$12</f>
        <v>itt_30054</v>
      </c>
      <c r="B13" s="21" t="str">
        <f>Overview!$B$13</f>
        <v>10-002-00-03</v>
      </c>
      <c r="C13" s="93">
        <f t="shared" si="0"/>
        <v>0</v>
      </c>
      <c r="D13" s="72" t="s">
        <v>103</v>
      </c>
      <c r="E13" s="103">
        <v>1</v>
      </c>
      <c r="F13" s="82">
        <f>Overview!$D$19</f>
        <v>70</v>
      </c>
      <c r="G13" s="58">
        <v>2</v>
      </c>
      <c r="H13" s="58">
        <v>2017</v>
      </c>
      <c r="I13" s="3">
        <f>Overview!Q19</f>
        <v>0</v>
      </c>
      <c r="J13" s="24">
        <f>I13*Overview!$D$19</f>
        <v>0</v>
      </c>
      <c r="K13" s="7" t="str">
        <f t="shared" si="1"/>
        <v>itt_30054/10-002-00-03/0</v>
      </c>
      <c r="L13" s="7" t="str">
        <f>Overview!$B$12</f>
        <v>itt_30054</v>
      </c>
      <c r="M13" s="117" t="s">
        <v>361</v>
      </c>
      <c r="N13" s="7" t="str">
        <f>Overview!$B$10</f>
        <v>ENTERPRISE M3 LEP</v>
      </c>
      <c r="O13" s="7" t="s">
        <v>149</v>
      </c>
      <c r="P13" s="7" t="s">
        <v>351</v>
      </c>
      <c r="Q13" s="7" t="str">
        <f>Overview!$B$11</f>
        <v>IAG SUPPORTING SKILLS DEVELOPMENT OF THE WORKFORCE TO ENABLE GROWTH OF SMES</v>
      </c>
      <c r="R13" s="7" t="str">
        <f>'Information for BU'!$C$14</f>
        <v>2.1 Enhancing equal access to lifelong learning</v>
      </c>
      <c r="S13" s="7" t="str">
        <f>'Agreement Numbers'!$D$20</f>
        <v>10S15C00083</v>
      </c>
      <c r="T13" s="7" t="s">
        <v>115</v>
      </c>
      <c r="U13" s="7" t="s">
        <v>117</v>
      </c>
      <c r="V13" s="7"/>
      <c r="W13" s="7"/>
    </row>
    <row r="14" spans="1:28" x14ac:dyDescent="0.3">
      <c r="A14" s="21" t="str">
        <f>Overview!$B$12</f>
        <v>itt_30054</v>
      </c>
      <c r="B14" s="21" t="str">
        <f>Overview!$B$13</f>
        <v>10-002-00-03</v>
      </c>
      <c r="C14" s="93">
        <f t="shared" si="0"/>
        <v>0</v>
      </c>
      <c r="D14" s="72" t="s">
        <v>103</v>
      </c>
      <c r="E14" s="103">
        <v>1</v>
      </c>
      <c r="F14" s="82">
        <f>Overview!$D$19</f>
        <v>70</v>
      </c>
      <c r="G14" s="58">
        <v>3</v>
      </c>
      <c r="H14" s="58">
        <v>2017</v>
      </c>
      <c r="I14" s="3">
        <f>Overview!R19</f>
        <v>0</v>
      </c>
      <c r="J14" s="24">
        <f>I14*Overview!$D$19</f>
        <v>0</v>
      </c>
      <c r="K14" s="7" t="str">
        <f t="shared" si="1"/>
        <v>itt_30054/10-002-00-03/0</v>
      </c>
      <c r="L14" s="7" t="str">
        <f>Overview!$B$12</f>
        <v>itt_30054</v>
      </c>
      <c r="M14" s="117" t="s">
        <v>361</v>
      </c>
      <c r="N14" s="7" t="str">
        <f>Overview!$B$10</f>
        <v>ENTERPRISE M3 LEP</v>
      </c>
      <c r="O14" s="7" t="s">
        <v>149</v>
      </c>
      <c r="P14" s="7" t="s">
        <v>351</v>
      </c>
      <c r="Q14" s="7" t="str">
        <f>Overview!$B$11</f>
        <v>IAG SUPPORTING SKILLS DEVELOPMENT OF THE WORKFORCE TO ENABLE GROWTH OF SMES</v>
      </c>
      <c r="R14" s="7" t="str">
        <f>'Information for BU'!$C$14</f>
        <v>2.1 Enhancing equal access to lifelong learning</v>
      </c>
      <c r="S14" s="7" t="str">
        <f>'Agreement Numbers'!$D$20</f>
        <v>10S15C00083</v>
      </c>
      <c r="T14" s="7" t="s">
        <v>115</v>
      </c>
      <c r="U14" s="7" t="s">
        <v>117</v>
      </c>
      <c r="V14" s="7"/>
      <c r="W14" s="7"/>
    </row>
    <row r="15" spans="1:28" x14ac:dyDescent="0.3">
      <c r="A15" s="21" t="str">
        <f>Overview!$B$12</f>
        <v>itt_30054</v>
      </c>
      <c r="B15" s="21" t="str">
        <f>Overview!$B$13</f>
        <v>10-002-00-03</v>
      </c>
      <c r="C15" s="93">
        <f t="shared" si="0"/>
        <v>0</v>
      </c>
      <c r="D15" s="72" t="s">
        <v>103</v>
      </c>
      <c r="E15" s="103">
        <v>1</v>
      </c>
      <c r="F15" s="82">
        <f>Overview!$D$19</f>
        <v>70</v>
      </c>
      <c r="G15" s="58">
        <v>4</v>
      </c>
      <c r="H15" s="58">
        <v>2017</v>
      </c>
      <c r="I15" s="3">
        <f>Overview!S19</f>
        <v>0</v>
      </c>
      <c r="J15" s="24">
        <f>I15*Overview!$D$19</f>
        <v>0</v>
      </c>
      <c r="K15" s="7" t="str">
        <f t="shared" si="1"/>
        <v>itt_30054/10-002-00-03/0</v>
      </c>
      <c r="L15" s="7" t="str">
        <f>Overview!$B$12</f>
        <v>itt_30054</v>
      </c>
      <c r="M15" s="117" t="s">
        <v>361</v>
      </c>
      <c r="N15" s="7" t="str">
        <f>Overview!$B$10</f>
        <v>ENTERPRISE M3 LEP</v>
      </c>
      <c r="O15" s="7" t="s">
        <v>149</v>
      </c>
      <c r="P15" s="7" t="s">
        <v>351</v>
      </c>
      <c r="Q15" s="7" t="str">
        <f>Overview!$B$11</f>
        <v>IAG SUPPORTING SKILLS DEVELOPMENT OF THE WORKFORCE TO ENABLE GROWTH OF SMES</v>
      </c>
      <c r="R15" s="7" t="str">
        <f>'Information for BU'!$C$14</f>
        <v>2.1 Enhancing equal access to lifelong learning</v>
      </c>
      <c r="S15" s="7" t="str">
        <f>'Agreement Numbers'!$D$20</f>
        <v>10S15C00083</v>
      </c>
      <c r="T15" s="7" t="s">
        <v>115</v>
      </c>
      <c r="U15" s="7" t="s">
        <v>117</v>
      </c>
      <c r="V15" s="7"/>
      <c r="W15" s="7"/>
    </row>
    <row r="16" spans="1:28" x14ac:dyDescent="0.3">
      <c r="A16" s="21" t="str">
        <f>Overview!$B$12</f>
        <v>itt_30054</v>
      </c>
      <c r="B16" s="21" t="str">
        <f>Overview!$B$13</f>
        <v>10-002-00-03</v>
      </c>
      <c r="C16" s="93">
        <f t="shared" si="0"/>
        <v>0</v>
      </c>
      <c r="D16" s="72" t="s">
        <v>103</v>
      </c>
      <c r="E16" s="103">
        <v>1</v>
      </c>
      <c r="F16" s="82">
        <f>Overview!$D$19</f>
        <v>70</v>
      </c>
      <c r="G16" s="58">
        <v>5</v>
      </c>
      <c r="H16" s="58">
        <v>2017</v>
      </c>
      <c r="I16" s="3">
        <f>Overview!T19</f>
        <v>0</v>
      </c>
      <c r="J16" s="24">
        <f>I16*Overview!$D$19</f>
        <v>0</v>
      </c>
      <c r="K16" s="7" t="str">
        <f t="shared" si="1"/>
        <v>itt_30054/10-002-00-03/0</v>
      </c>
      <c r="L16" s="7" t="str">
        <f>Overview!$B$12</f>
        <v>itt_30054</v>
      </c>
      <c r="M16" s="117" t="s">
        <v>361</v>
      </c>
      <c r="N16" s="7" t="str">
        <f>Overview!$B$10</f>
        <v>ENTERPRISE M3 LEP</v>
      </c>
      <c r="O16" s="7" t="s">
        <v>149</v>
      </c>
      <c r="P16" s="7" t="s">
        <v>351</v>
      </c>
      <c r="Q16" s="7" t="str">
        <f>Overview!$B$11</f>
        <v>IAG SUPPORTING SKILLS DEVELOPMENT OF THE WORKFORCE TO ENABLE GROWTH OF SMES</v>
      </c>
      <c r="R16" s="7" t="str">
        <f>'Information for BU'!$C$14</f>
        <v>2.1 Enhancing equal access to lifelong learning</v>
      </c>
      <c r="S16" s="7" t="str">
        <f>'Agreement Numbers'!$D$20</f>
        <v>10S15C00083</v>
      </c>
      <c r="T16" s="7" t="s">
        <v>115</v>
      </c>
      <c r="U16" s="7" t="s">
        <v>117</v>
      </c>
      <c r="V16" s="7"/>
      <c r="W16" s="7"/>
    </row>
    <row r="17" spans="1:23" x14ac:dyDescent="0.3">
      <c r="A17" s="21" t="str">
        <f>Overview!$B$12</f>
        <v>itt_30054</v>
      </c>
      <c r="B17" s="21" t="str">
        <f>Overview!$B$13</f>
        <v>10-002-00-03</v>
      </c>
      <c r="C17" s="93">
        <f t="shared" si="0"/>
        <v>0</v>
      </c>
      <c r="D17" s="72" t="s">
        <v>103</v>
      </c>
      <c r="E17" s="103">
        <v>1</v>
      </c>
      <c r="F17" s="82">
        <f>Overview!$D$19</f>
        <v>70</v>
      </c>
      <c r="G17" s="58">
        <v>6</v>
      </c>
      <c r="H17" s="58">
        <v>2017</v>
      </c>
      <c r="I17" s="3">
        <f>Overview!U19</f>
        <v>0</v>
      </c>
      <c r="J17" s="24">
        <f>I17*Overview!$D$19</f>
        <v>0</v>
      </c>
      <c r="K17" s="7" t="str">
        <f t="shared" si="1"/>
        <v>itt_30054/10-002-00-03/0</v>
      </c>
      <c r="L17" s="7" t="str">
        <f>Overview!$B$12</f>
        <v>itt_30054</v>
      </c>
      <c r="M17" s="117" t="s">
        <v>361</v>
      </c>
      <c r="N17" s="7" t="str">
        <f>Overview!$B$10</f>
        <v>ENTERPRISE M3 LEP</v>
      </c>
      <c r="O17" s="7" t="s">
        <v>149</v>
      </c>
      <c r="P17" s="7" t="s">
        <v>351</v>
      </c>
      <c r="Q17" s="7" t="str">
        <f>Overview!$B$11</f>
        <v>IAG SUPPORTING SKILLS DEVELOPMENT OF THE WORKFORCE TO ENABLE GROWTH OF SMES</v>
      </c>
      <c r="R17" s="7" t="str">
        <f>'Information for BU'!$C$14</f>
        <v>2.1 Enhancing equal access to lifelong learning</v>
      </c>
      <c r="S17" s="7" t="str">
        <f>'Agreement Numbers'!$D$20</f>
        <v>10S15C00083</v>
      </c>
      <c r="T17" s="7" t="s">
        <v>115</v>
      </c>
      <c r="U17" s="7" t="s">
        <v>117</v>
      </c>
      <c r="V17" s="7"/>
      <c r="W17" s="7"/>
    </row>
    <row r="18" spans="1:23" x14ac:dyDescent="0.3">
      <c r="A18" s="21" t="str">
        <f>Overview!$B$12</f>
        <v>itt_30054</v>
      </c>
      <c r="B18" s="21" t="str">
        <f>Overview!$B$13</f>
        <v>10-002-00-03</v>
      </c>
      <c r="C18" s="93">
        <f t="shared" si="0"/>
        <v>0</v>
      </c>
      <c r="D18" s="72" t="s">
        <v>103</v>
      </c>
      <c r="E18" s="103">
        <v>1</v>
      </c>
      <c r="F18" s="82">
        <f>Overview!$D$19</f>
        <v>70</v>
      </c>
      <c r="G18" s="58">
        <v>7</v>
      </c>
      <c r="H18" s="58">
        <v>2017</v>
      </c>
      <c r="I18" s="3">
        <f>Overview!V19</f>
        <v>0</v>
      </c>
      <c r="J18" s="24">
        <f>I18*Overview!$D$19</f>
        <v>0</v>
      </c>
      <c r="K18" s="7" t="str">
        <f t="shared" si="1"/>
        <v>itt_30054/10-002-00-03/0</v>
      </c>
      <c r="L18" s="7" t="str">
        <f>Overview!$B$12</f>
        <v>itt_30054</v>
      </c>
      <c r="M18" s="117" t="s">
        <v>361</v>
      </c>
      <c r="N18" s="7" t="str">
        <f>Overview!$B$10</f>
        <v>ENTERPRISE M3 LEP</v>
      </c>
      <c r="O18" s="7" t="s">
        <v>149</v>
      </c>
      <c r="P18" s="7" t="s">
        <v>351</v>
      </c>
      <c r="Q18" s="7" t="str">
        <f>Overview!$B$11</f>
        <v>IAG SUPPORTING SKILLS DEVELOPMENT OF THE WORKFORCE TO ENABLE GROWTH OF SMES</v>
      </c>
      <c r="R18" s="7" t="str">
        <f>'Information for BU'!$C$14</f>
        <v>2.1 Enhancing equal access to lifelong learning</v>
      </c>
      <c r="S18" s="7" t="str">
        <f>'Agreement Numbers'!$D$20</f>
        <v>10S15C00083</v>
      </c>
      <c r="T18" s="7" t="s">
        <v>115</v>
      </c>
      <c r="U18" s="7" t="s">
        <v>117</v>
      </c>
      <c r="V18" s="7"/>
      <c r="W18" s="7"/>
    </row>
    <row r="19" spans="1:23" x14ac:dyDescent="0.3">
      <c r="A19" s="21" t="str">
        <f>Overview!$B$12</f>
        <v>itt_30054</v>
      </c>
      <c r="B19" s="21" t="str">
        <f>Overview!$B$13</f>
        <v>10-002-00-03</v>
      </c>
      <c r="C19" s="93">
        <f t="shared" si="0"/>
        <v>0</v>
      </c>
      <c r="D19" s="72" t="s">
        <v>103</v>
      </c>
      <c r="E19" s="103">
        <v>1</v>
      </c>
      <c r="F19" s="82">
        <f>Overview!$D$19</f>
        <v>70</v>
      </c>
      <c r="G19" s="58">
        <v>8</v>
      </c>
      <c r="H19" s="58">
        <v>2017</v>
      </c>
      <c r="I19" s="3">
        <f>Overview!W19</f>
        <v>0</v>
      </c>
      <c r="J19" s="24">
        <f>I19*Overview!$D$19</f>
        <v>0</v>
      </c>
      <c r="K19" s="7" t="str">
        <f t="shared" si="1"/>
        <v>itt_30054/10-002-00-03/0</v>
      </c>
      <c r="L19" s="7" t="str">
        <f>Overview!$B$12</f>
        <v>itt_30054</v>
      </c>
      <c r="M19" s="117" t="s">
        <v>361</v>
      </c>
      <c r="N19" s="7" t="str">
        <f>Overview!$B$10</f>
        <v>ENTERPRISE M3 LEP</v>
      </c>
      <c r="O19" s="7" t="s">
        <v>149</v>
      </c>
      <c r="P19" s="7" t="s">
        <v>351</v>
      </c>
      <c r="Q19" s="7" t="str">
        <f>Overview!$B$11</f>
        <v>IAG SUPPORTING SKILLS DEVELOPMENT OF THE WORKFORCE TO ENABLE GROWTH OF SMES</v>
      </c>
      <c r="R19" s="7" t="str">
        <f>'Information for BU'!$C$14</f>
        <v>2.1 Enhancing equal access to lifelong learning</v>
      </c>
      <c r="S19" s="7" t="str">
        <f>'Agreement Numbers'!$D$20</f>
        <v>10S15C00083</v>
      </c>
      <c r="T19" s="7" t="s">
        <v>115</v>
      </c>
      <c r="U19" s="7" t="s">
        <v>117</v>
      </c>
      <c r="V19" s="7"/>
      <c r="W19" s="7"/>
    </row>
    <row r="20" spans="1:23" x14ac:dyDescent="0.3">
      <c r="A20" s="21" t="str">
        <f>Overview!$B$12</f>
        <v>itt_30054</v>
      </c>
      <c r="B20" s="21" t="str">
        <f>Overview!$B$13</f>
        <v>10-002-00-03</v>
      </c>
      <c r="C20" s="93">
        <f t="shared" si="0"/>
        <v>0</v>
      </c>
      <c r="D20" s="72" t="s">
        <v>103</v>
      </c>
      <c r="E20" s="103">
        <v>1</v>
      </c>
      <c r="F20" s="82">
        <f>Overview!$D$19</f>
        <v>70</v>
      </c>
      <c r="G20" s="58">
        <v>9</v>
      </c>
      <c r="H20" s="58">
        <v>2017</v>
      </c>
      <c r="I20" s="3">
        <f>Overview!X19</f>
        <v>0</v>
      </c>
      <c r="J20" s="24">
        <f>I20*Overview!$D$19</f>
        <v>0</v>
      </c>
      <c r="K20" s="7" t="str">
        <f t="shared" si="1"/>
        <v>itt_30054/10-002-00-03/0</v>
      </c>
      <c r="L20" s="7" t="str">
        <f>Overview!$B$12</f>
        <v>itt_30054</v>
      </c>
      <c r="M20" s="117" t="s">
        <v>361</v>
      </c>
      <c r="N20" s="7" t="str">
        <f>Overview!$B$10</f>
        <v>ENTERPRISE M3 LEP</v>
      </c>
      <c r="O20" s="7" t="s">
        <v>149</v>
      </c>
      <c r="P20" s="7" t="s">
        <v>351</v>
      </c>
      <c r="Q20" s="7" t="str">
        <f>Overview!$B$11</f>
        <v>IAG SUPPORTING SKILLS DEVELOPMENT OF THE WORKFORCE TO ENABLE GROWTH OF SMES</v>
      </c>
      <c r="R20" s="7" t="str">
        <f>'Information for BU'!$C$14</f>
        <v>2.1 Enhancing equal access to lifelong learning</v>
      </c>
      <c r="S20" s="7" t="str">
        <f>'Agreement Numbers'!$D$20</f>
        <v>10S15C00083</v>
      </c>
      <c r="T20" s="7" t="s">
        <v>115</v>
      </c>
      <c r="U20" s="7" t="s">
        <v>117</v>
      </c>
      <c r="V20" s="7"/>
      <c r="W20" s="7"/>
    </row>
    <row r="21" spans="1:23" x14ac:dyDescent="0.3">
      <c r="A21" s="21" t="str">
        <f>Overview!$B$12</f>
        <v>itt_30054</v>
      </c>
      <c r="B21" s="21" t="str">
        <f>Overview!$B$13</f>
        <v>10-002-00-03</v>
      </c>
      <c r="C21" s="93">
        <f t="shared" si="0"/>
        <v>0</v>
      </c>
      <c r="D21" s="72" t="s">
        <v>103</v>
      </c>
      <c r="E21" s="103">
        <v>1</v>
      </c>
      <c r="F21" s="82">
        <f>Overview!$D$19</f>
        <v>70</v>
      </c>
      <c r="G21" s="58">
        <v>10</v>
      </c>
      <c r="H21" s="58">
        <v>2017</v>
      </c>
      <c r="I21" s="3">
        <f>Overview!Y19</f>
        <v>0</v>
      </c>
      <c r="J21" s="24">
        <f>I21*Overview!$D$19</f>
        <v>0</v>
      </c>
      <c r="K21" s="7" t="str">
        <f t="shared" si="1"/>
        <v>itt_30054/10-002-00-03/0</v>
      </c>
      <c r="L21" s="7" t="str">
        <f>Overview!$B$12</f>
        <v>itt_30054</v>
      </c>
      <c r="M21" s="117" t="s">
        <v>361</v>
      </c>
      <c r="N21" s="7" t="str">
        <f>Overview!$B$10</f>
        <v>ENTERPRISE M3 LEP</v>
      </c>
      <c r="O21" s="7" t="s">
        <v>149</v>
      </c>
      <c r="P21" s="7" t="s">
        <v>351</v>
      </c>
      <c r="Q21" s="7" t="str">
        <f>Overview!$B$11</f>
        <v>IAG SUPPORTING SKILLS DEVELOPMENT OF THE WORKFORCE TO ENABLE GROWTH OF SMES</v>
      </c>
      <c r="R21" s="7" t="str">
        <f>'Information for BU'!$C$14</f>
        <v>2.1 Enhancing equal access to lifelong learning</v>
      </c>
      <c r="S21" s="7" t="str">
        <f>'Agreement Numbers'!$D$20</f>
        <v>10S15C00083</v>
      </c>
      <c r="T21" s="7" t="s">
        <v>115</v>
      </c>
      <c r="U21" s="7" t="s">
        <v>117</v>
      </c>
      <c r="V21" s="7"/>
      <c r="W21" s="7"/>
    </row>
    <row r="22" spans="1:23" x14ac:dyDescent="0.3">
      <c r="A22" s="21" t="str">
        <f>Overview!$B$12</f>
        <v>itt_30054</v>
      </c>
      <c r="B22" s="21" t="str">
        <f>Overview!$B$13</f>
        <v>10-002-00-03</v>
      </c>
      <c r="C22" s="93">
        <f t="shared" si="0"/>
        <v>0</v>
      </c>
      <c r="D22" s="72" t="s">
        <v>103</v>
      </c>
      <c r="E22" s="103">
        <v>1</v>
      </c>
      <c r="F22" s="82">
        <f>Overview!$D$19</f>
        <v>70</v>
      </c>
      <c r="G22" s="58">
        <v>11</v>
      </c>
      <c r="H22" s="58">
        <v>2017</v>
      </c>
      <c r="I22" s="3">
        <f>Overview!Z19</f>
        <v>0</v>
      </c>
      <c r="J22" s="24">
        <f>I22*Overview!$D$19</f>
        <v>0</v>
      </c>
      <c r="K22" s="7" t="str">
        <f t="shared" si="1"/>
        <v>itt_30054/10-002-00-03/0</v>
      </c>
      <c r="L22" s="7" t="str">
        <f>Overview!$B$12</f>
        <v>itt_30054</v>
      </c>
      <c r="M22" s="117" t="s">
        <v>361</v>
      </c>
      <c r="N22" s="7" t="str">
        <f>Overview!$B$10</f>
        <v>ENTERPRISE M3 LEP</v>
      </c>
      <c r="O22" s="7" t="s">
        <v>149</v>
      </c>
      <c r="P22" s="7" t="s">
        <v>351</v>
      </c>
      <c r="Q22" s="7" t="str">
        <f>Overview!$B$11</f>
        <v>IAG SUPPORTING SKILLS DEVELOPMENT OF THE WORKFORCE TO ENABLE GROWTH OF SMES</v>
      </c>
      <c r="R22" s="7" t="str">
        <f>'Information for BU'!$C$14</f>
        <v>2.1 Enhancing equal access to lifelong learning</v>
      </c>
      <c r="S22" s="7" t="str">
        <f>'Agreement Numbers'!$D$20</f>
        <v>10S15C00083</v>
      </c>
      <c r="T22" s="7" t="s">
        <v>115</v>
      </c>
      <c r="U22" s="7" t="s">
        <v>117</v>
      </c>
      <c r="V22" s="7"/>
      <c r="W22" s="7"/>
    </row>
    <row r="23" spans="1:23" x14ac:dyDescent="0.3">
      <c r="A23" s="21" t="str">
        <f>Overview!$B$12</f>
        <v>itt_30054</v>
      </c>
      <c r="B23" s="21" t="str">
        <f>Overview!$B$13</f>
        <v>10-002-00-03</v>
      </c>
      <c r="C23" s="93">
        <f t="shared" si="0"/>
        <v>0</v>
      </c>
      <c r="D23" s="72" t="s">
        <v>103</v>
      </c>
      <c r="E23" s="103">
        <v>1</v>
      </c>
      <c r="F23" s="82">
        <f>Overview!$D$19</f>
        <v>70</v>
      </c>
      <c r="G23" s="58">
        <v>12</v>
      </c>
      <c r="H23" s="58">
        <v>2017</v>
      </c>
      <c r="I23" s="3">
        <f>Overview!AA19</f>
        <v>0</v>
      </c>
      <c r="J23" s="24">
        <f>I23*Overview!$D$19</f>
        <v>0</v>
      </c>
      <c r="K23" s="7" t="str">
        <f t="shared" si="1"/>
        <v>itt_30054/10-002-00-03/0</v>
      </c>
      <c r="L23" s="7" t="str">
        <f>Overview!$B$12</f>
        <v>itt_30054</v>
      </c>
      <c r="M23" s="117" t="s">
        <v>361</v>
      </c>
      <c r="N23" s="7" t="str">
        <f>Overview!$B$10</f>
        <v>ENTERPRISE M3 LEP</v>
      </c>
      <c r="O23" s="7" t="s">
        <v>149</v>
      </c>
      <c r="P23" s="7" t="s">
        <v>351</v>
      </c>
      <c r="Q23" s="7" t="str">
        <f>Overview!$B$11</f>
        <v>IAG SUPPORTING SKILLS DEVELOPMENT OF THE WORKFORCE TO ENABLE GROWTH OF SMES</v>
      </c>
      <c r="R23" s="7" t="str">
        <f>'Information for BU'!$C$14</f>
        <v>2.1 Enhancing equal access to lifelong learning</v>
      </c>
      <c r="S23" s="7" t="str">
        <f>'Agreement Numbers'!$D$20</f>
        <v>10S15C00083</v>
      </c>
      <c r="T23" s="7" t="s">
        <v>115</v>
      </c>
      <c r="U23" s="7" t="s">
        <v>117</v>
      </c>
      <c r="V23" s="7"/>
      <c r="W23" s="7"/>
    </row>
    <row r="24" spans="1:23" x14ac:dyDescent="0.3">
      <c r="A24" s="21" t="str">
        <f>Overview!$B$12</f>
        <v>itt_30054</v>
      </c>
      <c r="B24" s="21" t="str">
        <f>Overview!$B$13</f>
        <v>10-002-00-03</v>
      </c>
      <c r="C24" s="93">
        <f t="shared" si="0"/>
        <v>0</v>
      </c>
      <c r="D24" s="72" t="s">
        <v>103</v>
      </c>
      <c r="E24" s="103">
        <v>1</v>
      </c>
      <c r="F24" s="82">
        <f>Overview!$D$19</f>
        <v>70</v>
      </c>
      <c r="G24" s="58">
        <v>1</v>
      </c>
      <c r="H24" s="58">
        <v>2018</v>
      </c>
      <c r="I24" s="3">
        <f>Overview!AB19</f>
        <v>0</v>
      </c>
      <c r="J24" s="24">
        <f>I24*Overview!$D$19</f>
        <v>0</v>
      </c>
      <c r="K24" s="7" t="str">
        <f t="shared" si="1"/>
        <v>itt_30054/10-002-00-03/0</v>
      </c>
      <c r="L24" s="7" t="str">
        <f>Overview!$B$12</f>
        <v>itt_30054</v>
      </c>
      <c r="M24" s="117" t="s">
        <v>361</v>
      </c>
      <c r="N24" s="7" t="str">
        <f>Overview!$B$10</f>
        <v>ENTERPRISE M3 LEP</v>
      </c>
      <c r="O24" s="7" t="s">
        <v>149</v>
      </c>
      <c r="P24" s="7" t="s">
        <v>351</v>
      </c>
      <c r="Q24" s="7" t="str">
        <f>Overview!$B$11</f>
        <v>IAG SUPPORTING SKILLS DEVELOPMENT OF THE WORKFORCE TO ENABLE GROWTH OF SMES</v>
      </c>
      <c r="R24" s="7" t="str">
        <f>'Information for BU'!$C$14</f>
        <v>2.1 Enhancing equal access to lifelong learning</v>
      </c>
      <c r="S24" s="7" t="str">
        <f>'Agreement Numbers'!$D$20</f>
        <v>10S15C00083</v>
      </c>
      <c r="T24" s="7" t="s">
        <v>115</v>
      </c>
      <c r="U24" s="7" t="s">
        <v>117</v>
      </c>
      <c r="V24" s="7"/>
      <c r="W24" s="7"/>
    </row>
    <row r="25" spans="1:23" x14ac:dyDescent="0.3">
      <c r="A25" s="21" t="str">
        <f>Overview!$B$12</f>
        <v>itt_30054</v>
      </c>
      <c r="B25" s="21" t="str">
        <f>Overview!$B$13</f>
        <v>10-002-00-03</v>
      </c>
      <c r="C25" s="93">
        <f t="shared" si="0"/>
        <v>0</v>
      </c>
      <c r="D25" s="72" t="s">
        <v>103</v>
      </c>
      <c r="E25" s="103">
        <v>1</v>
      </c>
      <c r="F25" s="82">
        <f>Overview!$D$19</f>
        <v>70</v>
      </c>
      <c r="G25" s="58">
        <v>2</v>
      </c>
      <c r="H25" s="58">
        <v>2018</v>
      </c>
      <c r="I25" s="3">
        <f>Overview!AC19</f>
        <v>0</v>
      </c>
      <c r="J25" s="24">
        <f>I25*Overview!$D$19</f>
        <v>0</v>
      </c>
      <c r="K25" s="7" t="str">
        <f t="shared" si="1"/>
        <v>itt_30054/10-002-00-03/0</v>
      </c>
      <c r="L25" s="7" t="str">
        <f>Overview!$B$12</f>
        <v>itt_30054</v>
      </c>
      <c r="M25" s="117" t="s">
        <v>361</v>
      </c>
      <c r="N25" s="7" t="str">
        <f>Overview!$B$10</f>
        <v>ENTERPRISE M3 LEP</v>
      </c>
      <c r="O25" s="7" t="s">
        <v>149</v>
      </c>
      <c r="P25" s="7" t="s">
        <v>351</v>
      </c>
      <c r="Q25" s="7" t="str">
        <f>Overview!$B$11</f>
        <v>IAG SUPPORTING SKILLS DEVELOPMENT OF THE WORKFORCE TO ENABLE GROWTH OF SMES</v>
      </c>
      <c r="R25" s="7" t="str">
        <f>'Information for BU'!$C$14</f>
        <v>2.1 Enhancing equal access to lifelong learning</v>
      </c>
      <c r="S25" s="7" t="str">
        <f>'Agreement Numbers'!$D$20</f>
        <v>10S15C00083</v>
      </c>
      <c r="T25" s="7" t="s">
        <v>115</v>
      </c>
      <c r="U25" s="7" t="s">
        <v>117</v>
      </c>
      <c r="V25" s="7"/>
      <c r="W25" s="7"/>
    </row>
    <row r="26" spans="1:23" x14ac:dyDescent="0.3">
      <c r="A26" s="21" t="str">
        <f>Overview!$B$12</f>
        <v>itt_30054</v>
      </c>
      <c r="B26" s="21" t="str">
        <f>Overview!$B$13</f>
        <v>10-002-00-03</v>
      </c>
      <c r="C26" s="93">
        <f t="shared" si="0"/>
        <v>0</v>
      </c>
      <c r="D26" s="72" t="s">
        <v>103</v>
      </c>
      <c r="E26" s="103">
        <v>1</v>
      </c>
      <c r="F26" s="82">
        <f>Overview!$D$19</f>
        <v>70</v>
      </c>
      <c r="G26" s="58">
        <v>3</v>
      </c>
      <c r="H26" s="58">
        <v>2018</v>
      </c>
      <c r="I26" s="3">
        <f>Overview!AD19</f>
        <v>0</v>
      </c>
      <c r="J26" s="24">
        <f>I26*Overview!$D$19</f>
        <v>0</v>
      </c>
      <c r="K26" s="7" t="str">
        <f t="shared" si="1"/>
        <v>itt_30054/10-002-00-03/0</v>
      </c>
      <c r="L26" s="7" t="str">
        <f>Overview!$B$12</f>
        <v>itt_30054</v>
      </c>
      <c r="M26" s="117" t="s">
        <v>361</v>
      </c>
      <c r="N26" s="7" t="str">
        <f>Overview!$B$10</f>
        <v>ENTERPRISE M3 LEP</v>
      </c>
      <c r="O26" s="7" t="s">
        <v>149</v>
      </c>
      <c r="P26" s="7" t="s">
        <v>351</v>
      </c>
      <c r="Q26" s="7" t="str">
        <f>Overview!$B$11</f>
        <v>IAG SUPPORTING SKILLS DEVELOPMENT OF THE WORKFORCE TO ENABLE GROWTH OF SMES</v>
      </c>
      <c r="R26" s="7" t="str">
        <f>'Information for BU'!$C$14</f>
        <v>2.1 Enhancing equal access to lifelong learning</v>
      </c>
      <c r="S26" s="7" t="str">
        <f>'Agreement Numbers'!$D$20</f>
        <v>10S15C00083</v>
      </c>
      <c r="T26" s="7" t="s">
        <v>115</v>
      </c>
      <c r="U26" s="7" t="s">
        <v>117</v>
      </c>
      <c r="V26" s="7"/>
      <c r="W26" s="7"/>
    </row>
    <row r="27" spans="1:23" x14ac:dyDescent="0.3">
      <c r="A27" s="21" t="str">
        <f>Overview!$B$12</f>
        <v>itt_30054</v>
      </c>
      <c r="B27" s="21" t="str">
        <f>Overview!$B$13</f>
        <v>10-002-00-03</v>
      </c>
      <c r="C27" s="93">
        <f t="shared" ref="C27:C67" si="2">$D$3</f>
        <v>0</v>
      </c>
      <c r="D27" s="72" t="str">
        <f>CONCATENATE(Overview!$A$28," ",Overview!$B$28)</f>
        <v>SD01 SME (&lt;250 employees) organisational/company training needs analysis</v>
      </c>
      <c r="E27" s="103">
        <v>8</v>
      </c>
      <c r="F27" s="82">
        <f>Overview!$D$28</f>
        <v>140</v>
      </c>
      <c r="G27" s="58">
        <v>8</v>
      </c>
      <c r="H27" s="58">
        <v>2016</v>
      </c>
      <c r="I27" s="3">
        <f>Overview!K28</f>
        <v>0</v>
      </c>
      <c r="J27" s="24">
        <f>SUM(I27*Overview!$D$28)</f>
        <v>0</v>
      </c>
      <c r="K27" s="7" t="str">
        <f t="shared" ref="K27:K75" si="3">CONCATENATE($A$7,"/",$B$7,"/",$C$7)</f>
        <v>itt_30054/10-002-00-03/0</v>
      </c>
      <c r="L27" s="7" t="str">
        <f>Overview!$B$12</f>
        <v>itt_30054</v>
      </c>
      <c r="M27" s="117" t="s">
        <v>361</v>
      </c>
      <c r="N27" s="7" t="str">
        <f>Overview!$B$10</f>
        <v>ENTERPRISE M3 LEP</v>
      </c>
      <c r="O27" s="7" t="s">
        <v>149</v>
      </c>
      <c r="P27" s="7" t="s">
        <v>351</v>
      </c>
      <c r="Q27" s="7" t="str">
        <f>Overview!$B$11</f>
        <v>IAG SUPPORTING SKILLS DEVELOPMENT OF THE WORKFORCE TO ENABLE GROWTH OF SMES</v>
      </c>
      <c r="R27" s="7" t="str">
        <f>'Information for BU'!$C$14</f>
        <v>2.1 Enhancing equal access to lifelong learning</v>
      </c>
      <c r="S27" s="7" t="str">
        <f>'Agreement Numbers'!$D$20</f>
        <v>10S15C00083</v>
      </c>
      <c r="T27" s="7" t="s">
        <v>115</v>
      </c>
      <c r="U27" s="7" t="s">
        <v>117</v>
      </c>
      <c r="V27" s="7"/>
      <c r="W27" s="7"/>
    </row>
    <row r="28" spans="1:23" x14ac:dyDescent="0.3">
      <c r="A28" s="21" t="str">
        <f>Overview!$B$12</f>
        <v>itt_30054</v>
      </c>
      <c r="B28" s="21" t="str">
        <f>Overview!$B$13</f>
        <v>10-002-00-03</v>
      </c>
      <c r="C28" s="93">
        <f t="shared" si="2"/>
        <v>0</v>
      </c>
      <c r="D28" s="72" t="str">
        <f>CONCATENATE(Overview!$A$28," ",Overview!$B$28)</f>
        <v>SD01 SME (&lt;250 employees) organisational/company training needs analysis</v>
      </c>
      <c r="E28" s="103">
        <v>8</v>
      </c>
      <c r="F28" s="82">
        <f>Overview!$D$28</f>
        <v>140</v>
      </c>
      <c r="G28" s="58">
        <v>9</v>
      </c>
      <c r="H28" s="58">
        <v>2016</v>
      </c>
      <c r="I28" s="3">
        <f>Overview!L28</f>
        <v>0</v>
      </c>
      <c r="J28" s="24">
        <f>SUM(I28*Overview!$D$28)</f>
        <v>0</v>
      </c>
      <c r="K28" s="7" t="str">
        <f t="shared" si="3"/>
        <v>itt_30054/10-002-00-03/0</v>
      </c>
      <c r="L28" s="7" t="str">
        <f>Overview!$B$12</f>
        <v>itt_30054</v>
      </c>
      <c r="M28" s="117" t="s">
        <v>361</v>
      </c>
      <c r="N28" s="7" t="str">
        <f>Overview!$B$10</f>
        <v>ENTERPRISE M3 LEP</v>
      </c>
      <c r="O28" s="7" t="s">
        <v>149</v>
      </c>
      <c r="P28" s="7" t="s">
        <v>351</v>
      </c>
      <c r="Q28" s="7" t="str">
        <f>Overview!$B$11</f>
        <v>IAG SUPPORTING SKILLS DEVELOPMENT OF THE WORKFORCE TO ENABLE GROWTH OF SMES</v>
      </c>
      <c r="R28" s="7" t="str">
        <f>'Information for BU'!$C$14</f>
        <v>2.1 Enhancing equal access to lifelong learning</v>
      </c>
      <c r="S28" s="7" t="str">
        <f>'Agreement Numbers'!$D$20</f>
        <v>10S15C00083</v>
      </c>
      <c r="T28" s="7" t="s">
        <v>115</v>
      </c>
      <c r="U28" s="7" t="s">
        <v>117</v>
      </c>
      <c r="V28" s="7"/>
      <c r="W28" s="7"/>
    </row>
    <row r="29" spans="1:23" x14ac:dyDescent="0.3">
      <c r="A29" s="21" t="str">
        <f>Overview!$B$12</f>
        <v>itt_30054</v>
      </c>
      <c r="B29" s="21" t="str">
        <f>Overview!$B$13</f>
        <v>10-002-00-03</v>
      </c>
      <c r="C29" s="93">
        <f t="shared" si="2"/>
        <v>0</v>
      </c>
      <c r="D29" s="72" t="str">
        <f>CONCATENATE(Overview!$A$28," ",Overview!$B$28)</f>
        <v>SD01 SME (&lt;250 employees) organisational/company training needs analysis</v>
      </c>
      <c r="E29" s="103">
        <v>8</v>
      </c>
      <c r="F29" s="82">
        <f>Overview!$D$28</f>
        <v>140</v>
      </c>
      <c r="G29" s="58">
        <v>10</v>
      </c>
      <c r="H29" s="58">
        <v>2016</v>
      </c>
      <c r="I29" s="3">
        <f>Overview!M28</f>
        <v>0</v>
      </c>
      <c r="J29" s="24">
        <f>SUM(I29*Overview!$D$28)</f>
        <v>0</v>
      </c>
      <c r="K29" s="7" t="str">
        <f t="shared" si="3"/>
        <v>itt_30054/10-002-00-03/0</v>
      </c>
      <c r="L29" s="7" t="str">
        <f>Overview!$B$12</f>
        <v>itt_30054</v>
      </c>
      <c r="M29" s="117" t="s">
        <v>361</v>
      </c>
      <c r="N29" s="7" t="str">
        <f>Overview!$B$10</f>
        <v>ENTERPRISE M3 LEP</v>
      </c>
      <c r="O29" s="7" t="s">
        <v>149</v>
      </c>
      <c r="P29" s="7" t="s">
        <v>351</v>
      </c>
      <c r="Q29" s="7" t="str">
        <f>Overview!$B$11</f>
        <v>IAG SUPPORTING SKILLS DEVELOPMENT OF THE WORKFORCE TO ENABLE GROWTH OF SMES</v>
      </c>
      <c r="R29" s="7" t="str">
        <f>'Information for BU'!$C$14</f>
        <v>2.1 Enhancing equal access to lifelong learning</v>
      </c>
      <c r="S29" s="7" t="str">
        <f>'Agreement Numbers'!$D$20</f>
        <v>10S15C00083</v>
      </c>
      <c r="T29" s="7" t="s">
        <v>115</v>
      </c>
      <c r="U29" s="7" t="s">
        <v>117</v>
      </c>
      <c r="V29" s="7"/>
      <c r="W29" s="7"/>
    </row>
    <row r="30" spans="1:23" x14ac:dyDescent="0.3">
      <c r="A30" s="21" t="str">
        <f>Overview!$B$12</f>
        <v>itt_30054</v>
      </c>
      <c r="B30" s="21" t="str">
        <f>Overview!$B$13</f>
        <v>10-002-00-03</v>
      </c>
      <c r="C30" s="93">
        <f t="shared" si="2"/>
        <v>0</v>
      </c>
      <c r="D30" s="72" t="str">
        <f>CONCATENATE(Overview!$A$28," ",Overview!$B$28)</f>
        <v>SD01 SME (&lt;250 employees) organisational/company training needs analysis</v>
      </c>
      <c r="E30" s="103">
        <v>8</v>
      </c>
      <c r="F30" s="82">
        <f>Overview!$D$28</f>
        <v>140</v>
      </c>
      <c r="G30" s="58">
        <v>11</v>
      </c>
      <c r="H30" s="58">
        <v>2016</v>
      </c>
      <c r="I30" s="3">
        <f>Overview!N28</f>
        <v>0</v>
      </c>
      <c r="J30" s="24">
        <f>SUM(I30*Overview!$D$28)</f>
        <v>0</v>
      </c>
      <c r="K30" s="7" t="str">
        <f t="shared" si="3"/>
        <v>itt_30054/10-002-00-03/0</v>
      </c>
      <c r="L30" s="7" t="str">
        <f>Overview!$B$12</f>
        <v>itt_30054</v>
      </c>
      <c r="M30" s="117" t="s">
        <v>361</v>
      </c>
      <c r="N30" s="7" t="str">
        <f>Overview!$B$10</f>
        <v>ENTERPRISE M3 LEP</v>
      </c>
      <c r="O30" s="7" t="s">
        <v>149</v>
      </c>
      <c r="P30" s="7" t="s">
        <v>351</v>
      </c>
      <c r="Q30" s="7" t="str">
        <f>Overview!$B$11</f>
        <v>IAG SUPPORTING SKILLS DEVELOPMENT OF THE WORKFORCE TO ENABLE GROWTH OF SMES</v>
      </c>
      <c r="R30" s="7" t="str">
        <f>'Information for BU'!$C$14</f>
        <v>2.1 Enhancing equal access to lifelong learning</v>
      </c>
      <c r="S30" s="7" t="str">
        <f>'Agreement Numbers'!$D$20</f>
        <v>10S15C00083</v>
      </c>
      <c r="T30" s="7" t="s">
        <v>115</v>
      </c>
      <c r="U30" s="7" t="s">
        <v>117</v>
      </c>
      <c r="V30" s="7"/>
      <c r="W30" s="7"/>
    </row>
    <row r="31" spans="1:23" x14ac:dyDescent="0.3">
      <c r="A31" s="21" t="str">
        <f>Overview!$B$12</f>
        <v>itt_30054</v>
      </c>
      <c r="B31" s="21" t="str">
        <f>Overview!$B$13</f>
        <v>10-002-00-03</v>
      </c>
      <c r="C31" s="93">
        <f t="shared" si="2"/>
        <v>0</v>
      </c>
      <c r="D31" s="72" t="str">
        <f>CONCATENATE(Overview!$A$28," ",Overview!$B$28)</f>
        <v>SD01 SME (&lt;250 employees) organisational/company training needs analysis</v>
      </c>
      <c r="E31" s="103">
        <v>8</v>
      </c>
      <c r="F31" s="82">
        <f>Overview!$D$28</f>
        <v>140</v>
      </c>
      <c r="G31" s="58">
        <v>12</v>
      </c>
      <c r="H31" s="58">
        <v>2016</v>
      </c>
      <c r="I31" s="3">
        <f>Overview!O28</f>
        <v>0</v>
      </c>
      <c r="J31" s="24">
        <f>SUM(I31*Overview!$D$28)</f>
        <v>0</v>
      </c>
      <c r="K31" s="7" t="str">
        <f t="shared" si="3"/>
        <v>itt_30054/10-002-00-03/0</v>
      </c>
      <c r="L31" s="7" t="str">
        <f>Overview!$B$12</f>
        <v>itt_30054</v>
      </c>
      <c r="M31" s="117" t="s">
        <v>361</v>
      </c>
      <c r="N31" s="7" t="str">
        <f>Overview!$B$10</f>
        <v>ENTERPRISE M3 LEP</v>
      </c>
      <c r="O31" s="7" t="s">
        <v>149</v>
      </c>
      <c r="P31" s="7" t="s">
        <v>351</v>
      </c>
      <c r="Q31" s="7" t="str">
        <f>Overview!$B$11</f>
        <v>IAG SUPPORTING SKILLS DEVELOPMENT OF THE WORKFORCE TO ENABLE GROWTH OF SMES</v>
      </c>
      <c r="R31" s="7" t="str">
        <f>'Information for BU'!$C$14</f>
        <v>2.1 Enhancing equal access to lifelong learning</v>
      </c>
      <c r="S31" s="7" t="str">
        <f>'Agreement Numbers'!$D$20</f>
        <v>10S15C00083</v>
      </c>
      <c r="T31" s="7" t="s">
        <v>115</v>
      </c>
      <c r="U31" s="7" t="s">
        <v>117</v>
      </c>
      <c r="V31" s="7"/>
      <c r="W31" s="7"/>
    </row>
    <row r="32" spans="1:23" x14ac:dyDescent="0.3">
      <c r="A32" s="21" t="str">
        <f>Overview!$B$12</f>
        <v>itt_30054</v>
      </c>
      <c r="B32" s="21" t="str">
        <f>Overview!$B$13</f>
        <v>10-002-00-03</v>
      </c>
      <c r="C32" s="93">
        <f t="shared" si="2"/>
        <v>0</v>
      </c>
      <c r="D32" s="72" t="str">
        <f>CONCATENATE(Overview!$A$28," ",Overview!$B$28)</f>
        <v>SD01 SME (&lt;250 employees) organisational/company training needs analysis</v>
      </c>
      <c r="E32" s="103">
        <v>8</v>
      </c>
      <c r="F32" s="82">
        <f>Overview!$D$28</f>
        <v>140</v>
      </c>
      <c r="G32" s="58">
        <v>1</v>
      </c>
      <c r="H32" s="58">
        <v>2017</v>
      </c>
      <c r="I32" s="3">
        <f>Overview!P28</f>
        <v>0</v>
      </c>
      <c r="J32" s="24">
        <f>SUM(I32*Overview!$D$28)</f>
        <v>0</v>
      </c>
      <c r="K32" s="7" t="str">
        <f t="shared" si="3"/>
        <v>itt_30054/10-002-00-03/0</v>
      </c>
      <c r="L32" s="7" t="str">
        <f>Overview!$B$12</f>
        <v>itt_30054</v>
      </c>
      <c r="M32" s="117" t="s">
        <v>361</v>
      </c>
      <c r="N32" s="7" t="str">
        <f>Overview!$B$10</f>
        <v>ENTERPRISE M3 LEP</v>
      </c>
      <c r="O32" s="7" t="s">
        <v>149</v>
      </c>
      <c r="P32" s="7" t="s">
        <v>351</v>
      </c>
      <c r="Q32" s="7" t="str">
        <f>Overview!$B$11</f>
        <v>IAG SUPPORTING SKILLS DEVELOPMENT OF THE WORKFORCE TO ENABLE GROWTH OF SMES</v>
      </c>
      <c r="R32" s="7" t="str">
        <f>'Information for BU'!$C$14</f>
        <v>2.1 Enhancing equal access to lifelong learning</v>
      </c>
      <c r="S32" s="7" t="str">
        <f>'Agreement Numbers'!$D$20</f>
        <v>10S15C00083</v>
      </c>
      <c r="T32" s="7" t="s">
        <v>115</v>
      </c>
      <c r="U32" s="7" t="s">
        <v>117</v>
      </c>
      <c r="V32" s="7"/>
      <c r="W32" s="7"/>
    </row>
    <row r="33" spans="1:23" x14ac:dyDescent="0.3">
      <c r="A33" s="21" t="str">
        <f>Overview!$B$12</f>
        <v>itt_30054</v>
      </c>
      <c r="B33" s="21" t="str">
        <f>Overview!$B$13</f>
        <v>10-002-00-03</v>
      </c>
      <c r="C33" s="93">
        <f t="shared" si="2"/>
        <v>0</v>
      </c>
      <c r="D33" s="72" t="str">
        <f>CONCATENATE(Overview!$A$28," ",Overview!$B$28)</f>
        <v>SD01 SME (&lt;250 employees) organisational/company training needs analysis</v>
      </c>
      <c r="E33" s="103">
        <v>8</v>
      </c>
      <c r="F33" s="82">
        <f>Overview!$D$28</f>
        <v>140</v>
      </c>
      <c r="G33" s="58">
        <v>2</v>
      </c>
      <c r="H33" s="58">
        <v>2017</v>
      </c>
      <c r="I33" s="3">
        <f>Overview!Q28</f>
        <v>0</v>
      </c>
      <c r="J33" s="24">
        <f>SUM(I33*Overview!$D$28)</f>
        <v>0</v>
      </c>
      <c r="K33" s="7" t="str">
        <f t="shared" si="3"/>
        <v>itt_30054/10-002-00-03/0</v>
      </c>
      <c r="L33" s="7" t="str">
        <f>Overview!$B$12</f>
        <v>itt_30054</v>
      </c>
      <c r="M33" s="117" t="s">
        <v>361</v>
      </c>
      <c r="N33" s="7" t="str">
        <f>Overview!$B$10</f>
        <v>ENTERPRISE M3 LEP</v>
      </c>
      <c r="O33" s="7" t="s">
        <v>149</v>
      </c>
      <c r="P33" s="7" t="s">
        <v>351</v>
      </c>
      <c r="Q33" s="7" t="str">
        <f>Overview!$B$11</f>
        <v>IAG SUPPORTING SKILLS DEVELOPMENT OF THE WORKFORCE TO ENABLE GROWTH OF SMES</v>
      </c>
      <c r="R33" s="7" t="str">
        <f>'Information for BU'!$C$14</f>
        <v>2.1 Enhancing equal access to lifelong learning</v>
      </c>
      <c r="S33" s="7" t="str">
        <f>'Agreement Numbers'!$D$20</f>
        <v>10S15C00083</v>
      </c>
      <c r="T33" s="7" t="s">
        <v>115</v>
      </c>
      <c r="U33" s="7" t="s">
        <v>117</v>
      </c>
      <c r="V33" s="7"/>
      <c r="W33" s="7"/>
    </row>
    <row r="34" spans="1:23" x14ac:dyDescent="0.3">
      <c r="A34" s="21" t="str">
        <f>Overview!$B$12</f>
        <v>itt_30054</v>
      </c>
      <c r="B34" s="21" t="str">
        <f>Overview!$B$13</f>
        <v>10-002-00-03</v>
      </c>
      <c r="C34" s="93">
        <f t="shared" si="2"/>
        <v>0</v>
      </c>
      <c r="D34" s="72" t="str">
        <f>CONCATENATE(Overview!$A$28," ",Overview!$B$28)</f>
        <v>SD01 SME (&lt;250 employees) organisational/company training needs analysis</v>
      </c>
      <c r="E34" s="103">
        <v>8</v>
      </c>
      <c r="F34" s="82">
        <f>Overview!$D$28</f>
        <v>140</v>
      </c>
      <c r="G34" s="58">
        <v>3</v>
      </c>
      <c r="H34" s="58">
        <v>2017</v>
      </c>
      <c r="I34" s="3">
        <f>Overview!R28</f>
        <v>0</v>
      </c>
      <c r="J34" s="24">
        <f>SUM(I34*Overview!$D$28)</f>
        <v>0</v>
      </c>
      <c r="K34" s="7" t="str">
        <f t="shared" si="3"/>
        <v>itt_30054/10-002-00-03/0</v>
      </c>
      <c r="L34" s="7" t="str">
        <f>Overview!$B$12</f>
        <v>itt_30054</v>
      </c>
      <c r="M34" s="117" t="s">
        <v>361</v>
      </c>
      <c r="N34" s="7" t="str">
        <f>Overview!$B$10</f>
        <v>ENTERPRISE M3 LEP</v>
      </c>
      <c r="O34" s="7" t="s">
        <v>149</v>
      </c>
      <c r="P34" s="7" t="s">
        <v>351</v>
      </c>
      <c r="Q34" s="7" t="str">
        <f>Overview!$B$11</f>
        <v>IAG SUPPORTING SKILLS DEVELOPMENT OF THE WORKFORCE TO ENABLE GROWTH OF SMES</v>
      </c>
      <c r="R34" s="7" t="str">
        <f>'Information for BU'!$C$14</f>
        <v>2.1 Enhancing equal access to lifelong learning</v>
      </c>
      <c r="S34" s="7" t="str">
        <f>'Agreement Numbers'!$D$20</f>
        <v>10S15C00083</v>
      </c>
      <c r="T34" s="7" t="s">
        <v>115</v>
      </c>
      <c r="U34" s="7" t="s">
        <v>117</v>
      </c>
      <c r="V34" s="7"/>
      <c r="W34" s="7"/>
    </row>
    <row r="35" spans="1:23" x14ac:dyDescent="0.3">
      <c r="A35" s="21" t="str">
        <f>Overview!$B$12</f>
        <v>itt_30054</v>
      </c>
      <c r="B35" s="21" t="str">
        <f>Overview!$B$13</f>
        <v>10-002-00-03</v>
      </c>
      <c r="C35" s="93">
        <f t="shared" si="2"/>
        <v>0</v>
      </c>
      <c r="D35" s="72" t="str">
        <f>CONCATENATE(Overview!$A$28," ",Overview!$B$28)</f>
        <v>SD01 SME (&lt;250 employees) organisational/company training needs analysis</v>
      </c>
      <c r="E35" s="103">
        <v>8</v>
      </c>
      <c r="F35" s="82">
        <f>Overview!$D$28</f>
        <v>140</v>
      </c>
      <c r="G35" s="58">
        <v>4</v>
      </c>
      <c r="H35" s="58">
        <v>2017</v>
      </c>
      <c r="I35" s="3">
        <f>Overview!S28</f>
        <v>0</v>
      </c>
      <c r="J35" s="24">
        <f>SUM(I35*Overview!$D$28)</f>
        <v>0</v>
      </c>
      <c r="K35" s="7" t="str">
        <f t="shared" si="3"/>
        <v>itt_30054/10-002-00-03/0</v>
      </c>
      <c r="L35" s="7" t="str">
        <f>Overview!$B$12</f>
        <v>itt_30054</v>
      </c>
      <c r="M35" s="117" t="s">
        <v>361</v>
      </c>
      <c r="N35" s="7" t="str">
        <f>Overview!$B$10</f>
        <v>ENTERPRISE M3 LEP</v>
      </c>
      <c r="O35" s="7" t="s">
        <v>149</v>
      </c>
      <c r="P35" s="7" t="s">
        <v>351</v>
      </c>
      <c r="Q35" s="7" t="str">
        <f>Overview!$B$11</f>
        <v>IAG SUPPORTING SKILLS DEVELOPMENT OF THE WORKFORCE TO ENABLE GROWTH OF SMES</v>
      </c>
      <c r="R35" s="7" t="str">
        <f>'Information for BU'!$C$14</f>
        <v>2.1 Enhancing equal access to lifelong learning</v>
      </c>
      <c r="S35" s="7" t="str">
        <f>'Agreement Numbers'!$D$20</f>
        <v>10S15C00083</v>
      </c>
      <c r="T35" s="7" t="s">
        <v>115</v>
      </c>
      <c r="U35" s="7" t="s">
        <v>117</v>
      </c>
      <c r="V35" s="7"/>
      <c r="W35" s="7"/>
    </row>
    <row r="36" spans="1:23" x14ac:dyDescent="0.3">
      <c r="A36" s="21" t="str">
        <f>Overview!$B$12</f>
        <v>itt_30054</v>
      </c>
      <c r="B36" s="21" t="str">
        <f>Overview!$B$13</f>
        <v>10-002-00-03</v>
      </c>
      <c r="C36" s="93">
        <f t="shared" si="2"/>
        <v>0</v>
      </c>
      <c r="D36" s="72" t="str">
        <f>CONCATENATE(Overview!$A$28," ",Overview!$B$28)</f>
        <v>SD01 SME (&lt;250 employees) organisational/company training needs analysis</v>
      </c>
      <c r="E36" s="103">
        <v>8</v>
      </c>
      <c r="F36" s="82">
        <f>Overview!$D$28</f>
        <v>140</v>
      </c>
      <c r="G36" s="58">
        <v>5</v>
      </c>
      <c r="H36" s="58">
        <v>2017</v>
      </c>
      <c r="I36" s="3">
        <f>Overview!T28</f>
        <v>0</v>
      </c>
      <c r="J36" s="24">
        <f>SUM(I36*Overview!$D$28)</f>
        <v>0</v>
      </c>
      <c r="K36" s="7" t="str">
        <f t="shared" si="3"/>
        <v>itt_30054/10-002-00-03/0</v>
      </c>
      <c r="L36" s="7" t="str">
        <f>Overview!$B$12</f>
        <v>itt_30054</v>
      </c>
      <c r="M36" s="117" t="s">
        <v>361</v>
      </c>
      <c r="N36" s="7" t="str">
        <f>Overview!$B$10</f>
        <v>ENTERPRISE M3 LEP</v>
      </c>
      <c r="O36" s="7" t="s">
        <v>149</v>
      </c>
      <c r="P36" s="7" t="s">
        <v>351</v>
      </c>
      <c r="Q36" s="7" t="str">
        <f>Overview!$B$11</f>
        <v>IAG SUPPORTING SKILLS DEVELOPMENT OF THE WORKFORCE TO ENABLE GROWTH OF SMES</v>
      </c>
      <c r="R36" s="7" t="str">
        <f>'Information for BU'!$C$14</f>
        <v>2.1 Enhancing equal access to lifelong learning</v>
      </c>
      <c r="S36" s="7" t="str">
        <f>'Agreement Numbers'!$D$20</f>
        <v>10S15C00083</v>
      </c>
      <c r="T36" s="7" t="s">
        <v>115</v>
      </c>
      <c r="U36" s="7" t="s">
        <v>117</v>
      </c>
      <c r="V36" s="7"/>
      <c r="W36" s="7"/>
    </row>
    <row r="37" spans="1:23" x14ac:dyDescent="0.3">
      <c r="A37" s="21" t="str">
        <f>Overview!$B$12</f>
        <v>itt_30054</v>
      </c>
      <c r="B37" s="21" t="str">
        <f>Overview!$B$13</f>
        <v>10-002-00-03</v>
      </c>
      <c r="C37" s="93">
        <f t="shared" si="2"/>
        <v>0</v>
      </c>
      <c r="D37" s="72" t="str">
        <f>CONCATENATE(Overview!$A$28," ",Overview!$B$28)</f>
        <v>SD01 SME (&lt;250 employees) organisational/company training needs analysis</v>
      </c>
      <c r="E37" s="103">
        <v>8</v>
      </c>
      <c r="F37" s="82">
        <f>Overview!$D$28</f>
        <v>140</v>
      </c>
      <c r="G37" s="58">
        <v>6</v>
      </c>
      <c r="H37" s="58">
        <v>2017</v>
      </c>
      <c r="I37" s="3">
        <f>Overview!U28</f>
        <v>0</v>
      </c>
      <c r="J37" s="24">
        <f>SUM(I37*Overview!$D$28)</f>
        <v>0</v>
      </c>
      <c r="K37" s="7" t="str">
        <f t="shared" si="3"/>
        <v>itt_30054/10-002-00-03/0</v>
      </c>
      <c r="L37" s="7" t="str">
        <f>Overview!$B$12</f>
        <v>itt_30054</v>
      </c>
      <c r="M37" s="117" t="s">
        <v>361</v>
      </c>
      <c r="N37" s="7" t="str">
        <f>Overview!$B$10</f>
        <v>ENTERPRISE M3 LEP</v>
      </c>
      <c r="O37" s="7" t="s">
        <v>149</v>
      </c>
      <c r="P37" s="7" t="s">
        <v>351</v>
      </c>
      <c r="Q37" s="7" t="str">
        <f>Overview!$B$11</f>
        <v>IAG SUPPORTING SKILLS DEVELOPMENT OF THE WORKFORCE TO ENABLE GROWTH OF SMES</v>
      </c>
      <c r="R37" s="7" t="str">
        <f>'Information for BU'!$C$14</f>
        <v>2.1 Enhancing equal access to lifelong learning</v>
      </c>
      <c r="S37" s="7" t="str">
        <f>'Agreement Numbers'!$D$20</f>
        <v>10S15C00083</v>
      </c>
      <c r="T37" s="7" t="s">
        <v>115</v>
      </c>
      <c r="U37" s="7" t="s">
        <v>117</v>
      </c>
      <c r="V37" s="7"/>
      <c r="W37" s="7"/>
    </row>
    <row r="38" spans="1:23" x14ac:dyDescent="0.3">
      <c r="A38" s="21" t="str">
        <f>Overview!$B$12</f>
        <v>itt_30054</v>
      </c>
      <c r="B38" s="21" t="str">
        <f>Overview!$B$13</f>
        <v>10-002-00-03</v>
      </c>
      <c r="C38" s="93">
        <f t="shared" si="2"/>
        <v>0</v>
      </c>
      <c r="D38" s="72" t="str">
        <f>CONCATENATE(Overview!$A$28," ",Overview!$B$28)</f>
        <v>SD01 SME (&lt;250 employees) organisational/company training needs analysis</v>
      </c>
      <c r="E38" s="103">
        <v>8</v>
      </c>
      <c r="F38" s="82">
        <f>Overview!$D$28</f>
        <v>140</v>
      </c>
      <c r="G38" s="58">
        <v>7</v>
      </c>
      <c r="H38" s="58">
        <v>2017</v>
      </c>
      <c r="I38" s="3">
        <f>Overview!V28</f>
        <v>0</v>
      </c>
      <c r="J38" s="24">
        <f>SUM(I38*Overview!$D$28)</f>
        <v>0</v>
      </c>
      <c r="K38" s="7" t="str">
        <f t="shared" si="3"/>
        <v>itt_30054/10-002-00-03/0</v>
      </c>
      <c r="L38" s="7" t="str">
        <f>Overview!$B$12</f>
        <v>itt_30054</v>
      </c>
      <c r="M38" s="117" t="s">
        <v>361</v>
      </c>
      <c r="N38" s="7" t="str">
        <f>Overview!$B$10</f>
        <v>ENTERPRISE M3 LEP</v>
      </c>
      <c r="O38" s="7" t="s">
        <v>149</v>
      </c>
      <c r="P38" s="7" t="s">
        <v>351</v>
      </c>
      <c r="Q38" s="7" t="str">
        <f>Overview!$B$11</f>
        <v>IAG SUPPORTING SKILLS DEVELOPMENT OF THE WORKFORCE TO ENABLE GROWTH OF SMES</v>
      </c>
      <c r="R38" s="7" t="str">
        <f>'Information for BU'!$C$14</f>
        <v>2.1 Enhancing equal access to lifelong learning</v>
      </c>
      <c r="S38" s="7" t="str">
        <f>'Agreement Numbers'!$D$20</f>
        <v>10S15C00083</v>
      </c>
      <c r="T38" s="7" t="s">
        <v>115</v>
      </c>
      <c r="U38" s="7" t="s">
        <v>117</v>
      </c>
      <c r="V38" s="7"/>
      <c r="W38" s="7"/>
    </row>
    <row r="39" spans="1:23" x14ac:dyDescent="0.3">
      <c r="A39" s="21" t="str">
        <f>Overview!$B$12</f>
        <v>itt_30054</v>
      </c>
      <c r="B39" s="21" t="str">
        <f>Overview!$B$13</f>
        <v>10-002-00-03</v>
      </c>
      <c r="C39" s="93">
        <f t="shared" si="2"/>
        <v>0</v>
      </c>
      <c r="D39" s="72" t="str">
        <f>CONCATENATE(Overview!$A$28," ",Overview!$B$28)</f>
        <v>SD01 SME (&lt;250 employees) organisational/company training needs analysis</v>
      </c>
      <c r="E39" s="103">
        <v>8</v>
      </c>
      <c r="F39" s="82">
        <f>Overview!$D$28</f>
        <v>140</v>
      </c>
      <c r="G39" s="58">
        <v>8</v>
      </c>
      <c r="H39" s="58">
        <v>2017</v>
      </c>
      <c r="I39" s="3">
        <f>Overview!W28</f>
        <v>0</v>
      </c>
      <c r="J39" s="24">
        <f>SUM(I39*Overview!$D$28)</f>
        <v>0</v>
      </c>
      <c r="K39" s="7" t="str">
        <f t="shared" si="3"/>
        <v>itt_30054/10-002-00-03/0</v>
      </c>
      <c r="L39" s="7" t="str">
        <f>Overview!$B$12</f>
        <v>itt_30054</v>
      </c>
      <c r="M39" s="117" t="s">
        <v>361</v>
      </c>
      <c r="N39" s="7" t="str">
        <f>Overview!$B$10</f>
        <v>ENTERPRISE M3 LEP</v>
      </c>
      <c r="O39" s="7" t="s">
        <v>149</v>
      </c>
      <c r="P39" s="7" t="s">
        <v>351</v>
      </c>
      <c r="Q39" s="7" t="str">
        <f>Overview!$B$11</f>
        <v>IAG SUPPORTING SKILLS DEVELOPMENT OF THE WORKFORCE TO ENABLE GROWTH OF SMES</v>
      </c>
      <c r="R39" s="7" t="str">
        <f>'Information for BU'!$C$14</f>
        <v>2.1 Enhancing equal access to lifelong learning</v>
      </c>
      <c r="S39" s="7" t="str">
        <f>'Agreement Numbers'!$D$20</f>
        <v>10S15C00083</v>
      </c>
      <c r="T39" s="7" t="s">
        <v>115</v>
      </c>
      <c r="U39" s="7" t="s">
        <v>117</v>
      </c>
      <c r="V39" s="7"/>
      <c r="W39" s="7"/>
    </row>
    <row r="40" spans="1:23" x14ac:dyDescent="0.3">
      <c r="A40" s="21" t="str">
        <f>Overview!$B$12</f>
        <v>itt_30054</v>
      </c>
      <c r="B40" s="21" t="str">
        <f>Overview!$B$13</f>
        <v>10-002-00-03</v>
      </c>
      <c r="C40" s="93">
        <f t="shared" si="2"/>
        <v>0</v>
      </c>
      <c r="D40" s="72" t="str">
        <f>CONCATENATE(Overview!$A$28," ",Overview!$B$28)</f>
        <v>SD01 SME (&lt;250 employees) organisational/company training needs analysis</v>
      </c>
      <c r="E40" s="103">
        <v>8</v>
      </c>
      <c r="F40" s="82">
        <f>Overview!$D$28</f>
        <v>140</v>
      </c>
      <c r="G40" s="58">
        <v>9</v>
      </c>
      <c r="H40" s="58">
        <v>2017</v>
      </c>
      <c r="I40" s="3">
        <f>Overview!X28</f>
        <v>0</v>
      </c>
      <c r="J40" s="24">
        <f>SUM(I40*Overview!$D$28)</f>
        <v>0</v>
      </c>
      <c r="K40" s="7" t="str">
        <f t="shared" si="3"/>
        <v>itt_30054/10-002-00-03/0</v>
      </c>
      <c r="L40" s="7" t="str">
        <f>Overview!$B$12</f>
        <v>itt_30054</v>
      </c>
      <c r="M40" s="117" t="s">
        <v>361</v>
      </c>
      <c r="N40" s="7" t="str">
        <f>Overview!$B$10</f>
        <v>ENTERPRISE M3 LEP</v>
      </c>
      <c r="O40" s="7" t="s">
        <v>149</v>
      </c>
      <c r="P40" s="7" t="s">
        <v>351</v>
      </c>
      <c r="Q40" s="7" t="str">
        <f>Overview!$B$11</f>
        <v>IAG SUPPORTING SKILLS DEVELOPMENT OF THE WORKFORCE TO ENABLE GROWTH OF SMES</v>
      </c>
      <c r="R40" s="7" t="str">
        <f>'Information for BU'!$C$14</f>
        <v>2.1 Enhancing equal access to lifelong learning</v>
      </c>
      <c r="S40" s="7" t="str">
        <f>'Agreement Numbers'!$D$20</f>
        <v>10S15C00083</v>
      </c>
      <c r="T40" s="7" t="s">
        <v>115</v>
      </c>
      <c r="U40" s="7" t="s">
        <v>117</v>
      </c>
      <c r="V40" s="7"/>
      <c r="W40" s="7"/>
    </row>
    <row r="41" spans="1:23" x14ac:dyDescent="0.3">
      <c r="A41" s="21" t="str">
        <f>Overview!$B$12</f>
        <v>itt_30054</v>
      </c>
      <c r="B41" s="21" t="str">
        <f>Overview!$B$13</f>
        <v>10-002-00-03</v>
      </c>
      <c r="C41" s="93">
        <f t="shared" si="2"/>
        <v>0</v>
      </c>
      <c r="D41" s="72" t="str">
        <f>CONCATENATE(Overview!$A$28," ",Overview!$B$28)</f>
        <v>SD01 SME (&lt;250 employees) organisational/company training needs analysis</v>
      </c>
      <c r="E41" s="103">
        <v>8</v>
      </c>
      <c r="F41" s="82">
        <f>Overview!$D$28</f>
        <v>140</v>
      </c>
      <c r="G41" s="58">
        <v>10</v>
      </c>
      <c r="H41" s="58">
        <v>2017</v>
      </c>
      <c r="I41" s="3">
        <f>Overview!Y28</f>
        <v>0</v>
      </c>
      <c r="J41" s="24">
        <f>SUM(I41*Overview!$D$28)</f>
        <v>0</v>
      </c>
      <c r="K41" s="7" t="str">
        <f t="shared" si="3"/>
        <v>itt_30054/10-002-00-03/0</v>
      </c>
      <c r="L41" s="7" t="str">
        <f>Overview!$B$12</f>
        <v>itt_30054</v>
      </c>
      <c r="M41" s="117" t="s">
        <v>361</v>
      </c>
      <c r="N41" s="7" t="str">
        <f>Overview!$B$10</f>
        <v>ENTERPRISE M3 LEP</v>
      </c>
      <c r="O41" s="7" t="s">
        <v>149</v>
      </c>
      <c r="P41" s="7" t="s">
        <v>351</v>
      </c>
      <c r="Q41" s="7" t="str">
        <f>Overview!$B$11</f>
        <v>IAG SUPPORTING SKILLS DEVELOPMENT OF THE WORKFORCE TO ENABLE GROWTH OF SMES</v>
      </c>
      <c r="R41" s="7" t="str">
        <f>'Information for BU'!$C$14</f>
        <v>2.1 Enhancing equal access to lifelong learning</v>
      </c>
      <c r="S41" s="7" t="str">
        <f>'Agreement Numbers'!$D$20</f>
        <v>10S15C00083</v>
      </c>
      <c r="T41" s="7" t="s">
        <v>115</v>
      </c>
      <c r="U41" s="7" t="s">
        <v>117</v>
      </c>
      <c r="V41" s="7"/>
      <c r="W41" s="7"/>
    </row>
    <row r="42" spans="1:23" x14ac:dyDescent="0.3">
      <c r="A42" s="21" t="str">
        <f>Overview!$B$12</f>
        <v>itt_30054</v>
      </c>
      <c r="B42" s="21" t="str">
        <f>Overview!$B$13</f>
        <v>10-002-00-03</v>
      </c>
      <c r="C42" s="93">
        <f t="shared" si="2"/>
        <v>0</v>
      </c>
      <c r="D42" s="72" t="str">
        <f>CONCATENATE(Overview!$A$28," ",Overview!$B$28)</f>
        <v>SD01 SME (&lt;250 employees) organisational/company training needs analysis</v>
      </c>
      <c r="E42" s="103">
        <v>8</v>
      </c>
      <c r="F42" s="82">
        <f>Overview!$D$28</f>
        <v>140</v>
      </c>
      <c r="G42" s="58">
        <v>11</v>
      </c>
      <c r="H42" s="58">
        <v>2017</v>
      </c>
      <c r="I42" s="3">
        <f>Overview!Z28</f>
        <v>0</v>
      </c>
      <c r="J42" s="24">
        <f>SUM(I42*Overview!$D$28)</f>
        <v>0</v>
      </c>
      <c r="K42" s="7" t="str">
        <f t="shared" si="3"/>
        <v>itt_30054/10-002-00-03/0</v>
      </c>
      <c r="L42" s="7" t="str">
        <f>Overview!$B$12</f>
        <v>itt_30054</v>
      </c>
      <c r="M42" s="117" t="s">
        <v>361</v>
      </c>
      <c r="N42" s="7" t="str">
        <f>Overview!$B$10</f>
        <v>ENTERPRISE M3 LEP</v>
      </c>
      <c r="O42" s="7" t="s">
        <v>149</v>
      </c>
      <c r="P42" s="7" t="s">
        <v>351</v>
      </c>
      <c r="Q42" s="7" t="str">
        <f>Overview!$B$11</f>
        <v>IAG SUPPORTING SKILLS DEVELOPMENT OF THE WORKFORCE TO ENABLE GROWTH OF SMES</v>
      </c>
      <c r="R42" s="7" t="str">
        <f>'Information for BU'!$C$14</f>
        <v>2.1 Enhancing equal access to lifelong learning</v>
      </c>
      <c r="S42" s="7" t="str">
        <f>'Agreement Numbers'!$D$20</f>
        <v>10S15C00083</v>
      </c>
      <c r="T42" s="7" t="s">
        <v>115</v>
      </c>
      <c r="U42" s="7" t="s">
        <v>117</v>
      </c>
      <c r="V42" s="7"/>
      <c r="W42" s="7"/>
    </row>
    <row r="43" spans="1:23" x14ac:dyDescent="0.3">
      <c r="A43" s="21" t="str">
        <f>Overview!$B$12</f>
        <v>itt_30054</v>
      </c>
      <c r="B43" s="21" t="str">
        <f>Overview!$B$13</f>
        <v>10-002-00-03</v>
      </c>
      <c r="C43" s="93">
        <f t="shared" si="2"/>
        <v>0</v>
      </c>
      <c r="D43" s="72" t="str">
        <f>CONCATENATE(Overview!$A$28," ",Overview!$B$28)</f>
        <v>SD01 SME (&lt;250 employees) organisational/company training needs analysis</v>
      </c>
      <c r="E43" s="103">
        <v>8</v>
      </c>
      <c r="F43" s="82">
        <f>Overview!$D$28</f>
        <v>140</v>
      </c>
      <c r="G43" s="58">
        <v>12</v>
      </c>
      <c r="H43" s="58">
        <v>2017</v>
      </c>
      <c r="I43" s="3">
        <f>Overview!AA28</f>
        <v>0</v>
      </c>
      <c r="J43" s="24">
        <f>SUM(I43*Overview!$D$28)</f>
        <v>0</v>
      </c>
      <c r="K43" s="7" t="str">
        <f t="shared" si="3"/>
        <v>itt_30054/10-002-00-03/0</v>
      </c>
      <c r="L43" s="7" t="str">
        <f>Overview!$B$12</f>
        <v>itt_30054</v>
      </c>
      <c r="M43" s="117" t="s">
        <v>361</v>
      </c>
      <c r="N43" s="7" t="str">
        <f>Overview!$B$10</f>
        <v>ENTERPRISE M3 LEP</v>
      </c>
      <c r="O43" s="7" t="s">
        <v>149</v>
      </c>
      <c r="P43" s="7" t="s">
        <v>351</v>
      </c>
      <c r="Q43" s="7" t="str">
        <f>Overview!$B$11</f>
        <v>IAG SUPPORTING SKILLS DEVELOPMENT OF THE WORKFORCE TO ENABLE GROWTH OF SMES</v>
      </c>
      <c r="R43" s="7" t="str">
        <f>'Information for BU'!$C$14</f>
        <v>2.1 Enhancing equal access to lifelong learning</v>
      </c>
      <c r="S43" s="7" t="str">
        <f>'Agreement Numbers'!$D$20</f>
        <v>10S15C00083</v>
      </c>
      <c r="T43" s="7" t="s">
        <v>115</v>
      </c>
      <c r="U43" s="7" t="s">
        <v>117</v>
      </c>
      <c r="V43" s="7"/>
      <c r="W43" s="7"/>
    </row>
    <row r="44" spans="1:23" x14ac:dyDescent="0.3">
      <c r="A44" s="21" t="str">
        <f>Overview!$B$12</f>
        <v>itt_30054</v>
      </c>
      <c r="B44" s="21" t="str">
        <f>Overview!$B$13</f>
        <v>10-002-00-03</v>
      </c>
      <c r="C44" s="93">
        <f t="shared" si="2"/>
        <v>0</v>
      </c>
      <c r="D44" s="72" t="str">
        <f>CONCATENATE(Overview!$A$28," ",Overview!$B$28)</f>
        <v>SD01 SME (&lt;250 employees) organisational/company training needs analysis</v>
      </c>
      <c r="E44" s="103">
        <v>8</v>
      </c>
      <c r="F44" s="82">
        <f>Overview!$D$28</f>
        <v>140</v>
      </c>
      <c r="G44" s="58">
        <v>1</v>
      </c>
      <c r="H44" s="58">
        <v>2018</v>
      </c>
      <c r="I44" s="3">
        <f>Overview!AB28</f>
        <v>0</v>
      </c>
      <c r="J44" s="24">
        <f>SUM(I44*Overview!$D$28)</f>
        <v>0</v>
      </c>
      <c r="K44" s="7" t="str">
        <f t="shared" si="3"/>
        <v>itt_30054/10-002-00-03/0</v>
      </c>
      <c r="L44" s="7" t="str">
        <f>Overview!$B$12</f>
        <v>itt_30054</v>
      </c>
      <c r="M44" s="117" t="s">
        <v>361</v>
      </c>
      <c r="N44" s="7" t="str">
        <f>Overview!$B$10</f>
        <v>ENTERPRISE M3 LEP</v>
      </c>
      <c r="O44" s="7" t="s">
        <v>149</v>
      </c>
      <c r="P44" s="7" t="s">
        <v>351</v>
      </c>
      <c r="Q44" s="7" t="str">
        <f>Overview!$B$11</f>
        <v>IAG SUPPORTING SKILLS DEVELOPMENT OF THE WORKFORCE TO ENABLE GROWTH OF SMES</v>
      </c>
      <c r="R44" s="7" t="str">
        <f>'Information for BU'!$C$14</f>
        <v>2.1 Enhancing equal access to lifelong learning</v>
      </c>
      <c r="S44" s="7" t="str">
        <f>'Agreement Numbers'!$D$20</f>
        <v>10S15C00083</v>
      </c>
      <c r="T44" s="7" t="s">
        <v>115</v>
      </c>
      <c r="U44" s="7" t="s">
        <v>117</v>
      </c>
      <c r="V44" s="7"/>
      <c r="W44" s="7"/>
    </row>
    <row r="45" spans="1:23" x14ac:dyDescent="0.3">
      <c r="A45" s="21" t="str">
        <f>Overview!$B$12</f>
        <v>itt_30054</v>
      </c>
      <c r="B45" s="21" t="str">
        <f>Overview!$B$13</f>
        <v>10-002-00-03</v>
      </c>
      <c r="C45" s="93">
        <f t="shared" si="2"/>
        <v>0</v>
      </c>
      <c r="D45" s="72" t="str">
        <f>CONCATENATE(Overview!$A$28," ",Overview!$B$28)</f>
        <v>SD01 SME (&lt;250 employees) organisational/company training needs analysis</v>
      </c>
      <c r="E45" s="103">
        <v>8</v>
      </c>
      <c r="F45" s="82">
        <f>Overview!$D$28</f>
        <v>140</v>
      </c>
      <c r="G45" s="58">
        <v>2</v>
      </c>
      <c r="H45" s="58">
        <v>2018</v>
      </c>
      <c r="I45" s="3">
        <f>Overview!AC28</f>
        <v>0</v>
      </c>
      <c r="J45" s="24">
        <f>SUM(I45*Overview!$D$28)</f>
        <v>0</v>
      </c>
      <c r="K45" s="7" t="str">
        <f t="shared" si="3"/>
        <v>itt_30054/10-002-00-03/0</v>
      </c>
      <c r="L45" s="7" t="str">
        <f>Overview!$B$12</f>
        <v>itt_30054</v>
      </c>
      <c r="M45" s="117" t="s">
        <v>361</v>
      </c>
      <c r="N45" s="7" t="str">
        <f>Overview!$B$10</f>
        <v>ENTERPRISE M3 LEP</v>
      </c>
      <c r="O45" s="7" t="s">
        <v>149</v>
      </c>
      <c r="P45" s="7" t="s">
        <v>351</v>
      </c>
      <c r="Q45" s="7" t="str">
        <f>Overview!$B$11</f>
        <v>IAG SUPPORTING SKILLS DEVELOPMENT OF THE WORKFORCE TO ENABLE GROWTH OF SMES</v>
      </c>
      <c r="R45" s="7" t="str">
        <f>'Information for BU'!$C$14</f>
        <v>2.1 Enhancing equal access to lifelong learning</v>
      </c>
      <c r="S45" s="7" t="str">
        <f>'Agreement Numbers'!$D$20</f>
        <v>10S15C00083</v>
      </c>
      <c r="T45" s="7" t="s">
        <v>115</v>
      </c>
      <c r="U45" s="7" t="s">
        <v>117</v>
      </c>
      <c r="V45" s="7"/>
      <c r="W45" s="7"/>
    </row>
    <row r="46" spans="1:23" x14ac:dyDescent="0.3">
      <c r="A46" s="21" t="str">
        <f>Overview!$B$12</f>
        <v>itt_30054</v>
      </c>
      <c r="B46" s="21" t="str">
        <f>Overview!$B$13</f>
        <v>10-002-00-03</v>
      </c>
      <c r="C46" s="93">
        <f t="shared" si="2"/>
        <v>0</v>
      </c>
      <c r="D46" s="72" t="str">
        <f>CONCATENATE(Overview!$A$28," ",Overview!$B$28)</f>
        <v>SD01 SME (&lt;250 employees) organisational/company training needs analysis</v>
      </c>
      <c r="E46" s="103">
        <v>8</v>
      </c>
      <c r="F46" s="82">
        <f>Overview!$D$28</f>
        <v>140</v>
      </c>
      <c r="G46" s="58">
        <v>3</v>
      </c>
      <c r="H46" s="58">
        <v>2018</v>
      </c>
      <c r="I46" s="3">
        <f>Overview!AD28</f>
        <v>0</v>
      </c>
      <c r="J46" s="24">
        <f>SUM(I46*Overview!$D$28)</f>
        <v>0</v>
      </c>
      <c r="K46" s="7" t="str">
        <f t="shared" si="3"/>
        <v>itt_30054/10-002-00-03/0</v>
      </c>
      <c r="L46" s="7" t="str">
        <f>Overview!$B$12</f>
        <v>itt_30054</v>
      </c>
      <c r="M46" s="117" t="s">
        <v>361</v>
      </c>
      <c r="N46" s="7" t="str">
        <f>Overview!$B$10</f>
        <v>ENTERPRISE M3 LEP</v>
      </c>
      <c r="O46" s="7" t="s">
        <v>149</v>
      </c>
      <c r="P46" s="7" t="s">
        <v>351</v>
      </c>
      <c r="Q46" s="7" t="str">
        <f>Overview!$B$11</f>
        <v>IAG SUPPORTING SKILLS DEVELOPMENT OF THE WORKFORCE TO ENABLE GROWTH OF SMES</v>
      </c>
      <c r="R46" s="7" t="str">
        <f>'Information for BU'!$C$14</f>
        <v>2.1 Enhancing equal access to lifelong learning</v>
      </c>
      <c r="S46" s="7" t="str">
        <f>'Agreement Numbers'!$D$20</f>
        <v>10S15C00083</v>
      </c>
      <c r="T46" s="7" t="s">
        <v>115</v>
      </c>
      <c r="U46" s="7" t="s">
        <v>117</v>
      </c>
      <c r="V46" s="7"/>
      <c r="W46" s="7"/>
    </row>
    <row r="47" spans="1:23" x14ac:dyDescent="0.3">
      <c r="A47" s="21" t="str">
        <f>Overview!$B$12</f>
        <v>itt_30054</v>
      </c>
      <c r="B47" s="21" t="str">
        <f>Overview!$B$13</f>
        <v>10-002-00-03</v>
      </c>
      <c r="C47" s="93">
        <f t="shared" si="2"/>
        <v>0</v>
      </c>
      <c r="D47" s="72" t="str">
        <f>CONCATENATE(Overview!$A$29," ",Overview!$B$29)</f>
        <v>SD02 Completed company individual training plan linked to business objectives</v>
      </c>
      <c r="E47" s="103">
        <v>9</v>
      </c>
      <c r="F47" s="82">
        <f>Overview!$D$29</f>
        <v>50</v>
      </c>
      <c r="G47" s="58">
        <v>8</v>
      </c>
      <c r="H47" s="58">
        <v>2016</v>
      </c>
      <c r="I47" s="3">
        <f>Overview!K29</f>
        <v>0</v>
      </c>
      <c r="J47" s="24">
        <f>SUM(I47*Overview!$D$29)</f>
        <v>0</v>
      </c>
      <c r="K47" s="7" t="str">
        <f t="shared" si="3"/>
        <v>itt_30054/10-002-00-03/0</v>
      </c>
      <c r="L47" s="7" t="str">
        <f>Overview!$B$12</f>
        <v>itt_30054</v>
      </c>
      <c r="M47" s="117" t="s">
        <v>361</v>
      </c>
      <c r="N47" s="7" t="str">
        <f>Overview!$B$10</f>
        <v>ENTERPRISE M3 LEP</v>
      </c>
      <c r="O47" s="7" t="s">
        <v>149</v>
      </c>
      <c r="P47" s="7" t="s">
        <v>351</v>
      </c>
      <c r="Q47" s="7" t="str">
        <f>Overview!$B$11</f>
        <v>IAG SUPPORTING SKILLS DEVELOPMENT OF THE WORKFORCE TO ENABLE GROWTH OF SMES</v>
      </c>
      <c r="R47" s="7" t="str">
        <f>'Information for BU'!$C$14</f>
        <v>2.1 Enhancing equal access to lifelong learning</v>
      </c>
      <c r="S47" s="7" t="str">
        <f>'Agreement Numbers'!$D$20</f>
        <v>10S15C00083</v>
      </c>
      <c r="T47" s="7" t="s">
        <v>115</v>
      </c>
      <c r="U47" s="7" t="s">
        <v>117</v>
      </c>
      <c r="V47" s="7"/>
      <c r="W47" s="7"/>
    </row>
    <row r="48" spans="1:23" x14ac:dyDescent="0.3">
      <c r="A48" s="21" t="str">
        <f>Overview!$B$12</f>
        <v>itt_30054</v>
      </c>
      <c r="B48" s="21" t="str">
        <f>Overview!$B$13</f>
        <v>10-002-00-03</v>
      </c>
      <c r="C48" s="93">
        <f t="shared" si="2"/>
        <v>0</v>
      </c>
      <c r="D48" s="72" t="str">
        <f>CONCATENATE(Overview!$A$29," ",Overview!$B$29)</f>
        <v>SD02 Completed company individual training plan linked to business objectives</v>
      </c>
      <c r="E48" s="103">
        <v>9</v>
      </c>
      <c r="F48" s="82">
        <f>Overview!$D$29</f>
        <v>50</v>
      </c>
      <c r="G48" s="58">
        <v>9</v>
      </c>
      <c r="H48" s="58">
        <v>2016</v>
      </c>
      <c r="I48" s="3">
        <f>Overview!L29</f>
        <v>0</v>
      </c>
      <c r="J48" s="24">
        <f>SUM(I48*Overview!$D$29)</f>
        <v>0</v>
      </c>
      <c r="K48" s="7" t="str">
        <f t="shared" si="3"/>
        <v>itt_30054/10-002-00-03/0</v>
      </c>
      <c r="L48" s="7" t="str">
        <f>Overview!$B$12</f>
        <v>itt_30054</v>
      </c>
      <c r="M48" s="117" t="s">
        <v>361</v>
      </c>
      <c r="N48" s="7" t="str">
        <f>Overview!$B$10</f>
        <v>ENTERPRISE M3 LEP</v>
      </c>
      <c r="O48" s="7" t="s">
        <v>149</v>
      </c>
      <c r="P48" s="7" t="s">
        <v>351</v>
      </c>
      <c r="Q48" s="7" t="str">
        <f>Overview!$B$11</f>
        <v>IAG SUPPORTING SKILLS DEVELOPMENT OF THE WORKFORCE TO ENABLE GROWTH OF SMES</v>
      </c>
      <c r="R48" s="7" t="str">
        <f>'Information for BU'!$C$14</f>
        <v>2.1 Enhancing equal access to lifelong learning</v>
      </c>
      <c r="S48" s="7" t="str">
        <f>'Agreement Numbers'!$D$20</f>
        <v>10S15C00083</v>
      </c>
      <c r="T48" s="7" t="s">
        <v>115</v>
      </c>
      <c r="U48" s="7" t="s">
        <v>117</v>
      </c>
      <c r="V48" s="7"/>
      <c r="W48" s="7"/>
    </row>
    <row r="49" spans="1:23" x14ac:dyDescent="0.3">
      <c r="A49" s="21" t="str">
        <f>Overview!$B$12</f>
        <v>itt_30054</v>
      </c>
      <c r="B49" s="21" t="str">
        <f>Overview!$B$13</f>
        <v>10-002-00-03</v>
      </c>
      <c r="C49" s="93">
        <f t="shared" si="2"/>
        <v>0</v>
      </c>
      <c r="D49" s="72" t="str">
        <f>CONCATENATE(Overview!$A$29," ",Overview!$B$29)</f>
        <v>SD02 Completed company individual training plan linked to business objectives</v>
      </c>
      <c r="E49" s="103">
        <v>9</v>
      </c>
      <c r="F49" s="82">
        <f>Overview!$D$29</f>
        <v>50</v>
      </c>
      <c r="G49" s="58">
        <v>10</v>
      </c>
      <c r="H49" s="58">
        <v>2016</v>
      </c>
      <c r="I49" s="3">
        <f>Overview!M29</f>
        <v>0</v>
      </c>
      <c r="J49" s="24">
        <f>SUM(I49*Overview!$D$29)</f>
        <v>0</v>
      </c>
      <c r="K49" s="7" t="str">
        <f t="shared" si="3"/>
        <v>itt_30054/10-002-00-03/0</v>
      </c>
      <c r="L49" s="7" t="str">
        <f>Overview!$B$12</f>
        <v>itt_30054</v>
      </c>
      <c r="M49" s="117" t="s">
        <v>361</v>
      </c>
      <c r="N49" s="7" t="str">
        <f>Overview!$B$10</f>
        <v>ENTERPRISE M3 LEP</v>
      </c>
      <c r="O49" s="7" t="s">
        <v>149</v>
      </c>
      <c r="P49" s="7" t="s">
        <v>351</v>
      </c>
      <c r="Q49" s="7" t="str">
        <f>Overview!$B$11</f>
        <v>IAG SUPPORTING SKILLS DEVELOPMENT OF THE WORKFORCE TO ENABLE GROWTH OF SMES</v>
      </c>
      <c r="R49" s="7" t="str">
        <f>'Information for BU'!$C$14</f>
        <v>2.1 Enhancing equal access to lifelong learning</v>
      </c>
      <c r="S49" s="7" t="str">
        <f>'Agreement Numbers'!$D$20</f>
        <v>10S15C00083</v>
      </c>
      <c r="T49" s="7" t="s">
        <v>115</v>
      </c>
      <c r="U49" s="7" t="s">
        <v>117</v>
      </c>
      <c r="V49" s="7"/>
      <c r="W49" s="7"/>
    </row>
    <row r="50" spans="1:23" x14ac:dyDescent="0.3">
      <c r="A50" s="21" t="str">
        <f>Overview!$B$12</f>
        <v>itt_30054</v>
      </c>
      <c r="B50" s="21" t="str">
        <f>Overview!$B$13</f>
        <v>10-002-00-03</v>
      </c>
      <c r="C50" s="93">
        <f t="shared" si="2"/>
        <v>0</v>
      </c>
      <c r="D50" s="72" t="str">
        <f>CONCATENATE(Overview!$A$29," ",Overview!$B$29)</f>
        <v>SD02 Completed company individual training plan linked to business objectives</v>
      </c>
      <c r="E50" s="103">
        <v>9</v>
      </c>
      <c r="F50" s="82">
        <f>Overview!$D$29</f>
        <v>50</v>
      </c>
      <c r="G50" s="58">
        <v>11</v>
      </c>
      <c r="H50" s="58">
        <v>2016</v>
      </c>
      <c r="I50" s="3">
        <f>Overview!N29</f>
        <v>0</v>
      </c>
      <c r="J50" s="24">
        <f>SUM(I50*Overview!$D$29)</f>
        <v>0</v>
      </c>
      <c r="K50" s="7" t="str">
        <f t="shared" si="3"/>
        <v>itt_30054/10-002-00-03/0</v>
      </c>
      <c r="L50" s="7" t="str">
        <f>Overview!$B$12</f>
        <v>itt_30054</v>
      </c>
      <c r="M50" s="117" t="s">
        <v>361</v>
      </c>
      <c r="N50" s="7" t="str">
        <f>Overview!$B$10</f>
        <v>ENTERPRISE M3 LEP</v>
      </c>
      <c r="O50" s="7" t="s">
        <v>149</v>
      </c>
      <c r="P50" s="7" t="s">
        <v>351</v>
      </c>
      <c r="Q50" s="7" t="str">
        <f>Overview!$B$11</f>
        <v>IAG SUPPORTING SKILLS DEVELOPMENT OF THE WORKFORCE TO ENABLE GROWTH OF SMES</v>
      </c>
      <c r="R50" s="7" t="str">
        <f>'Information for BU'!$C$14</f>
        <v>2.1 Enhancing equal access to lifelong learning</v>
      </c>
      <c r="S50" s="7" t="str">
        <f>'Agreement Numbers'!$D$20</f>
        <v>10S15C00083</v>
      </c>
      <c r="T50" s="7" t="s">
        <v>115</v>
      </c>
      <c r="U50" s="7" t="s">
        <v>117</v>
      </c>
      <c r="V50" s="7"/>
      <c r="W50" s="7"/>
    </row>
    <row r="51" spans="1:23" x14ac:dyDescent="0.3">
      <c r="A51" s="21" t="str">
        <f>Overview!$B$12</f>
        <v>itt_30054</v>
      </c>
      <c r="B51" s="21" t="str">
        <f>Overview!$B$13</f>
        <v>10-002-00-03</v>
      </c>
      <c r="C51" s="93">
        <f t="shared" si="2"/>
        <v>0</v>
      </c>
      <c r="D51" s="72" t="str">
        <f>CONCATENATE(Overview!$A$29," ",Overview!$B$29)</f>
        <v>SD02 Completed company individual training plan linked to business objectives</v>
      </c>
      <c r="E51" s="103">
        <v>9</v>
      </c>
      <c r="F51" s="82">
        <f>Overview!$D$29</f>
        <v>50</v>
      </c>
      <c r="G51" s="58">
        <v>12</v>
      </c>
      <c r="H51" s="58">
        <v>2016</v>
      </c>
      <c r="I51" s="3">
        <f>Overview!O29</f>
        <v>0</v>
      </c>
      <c r="J51" s="24">
        <f>SUM(I51*Overview!$D$29)</f>
        <v>0</v>
      </c>
      <c r="K51" s="7" t="str">
        <f t="shared" si="3"/>
        <v>itt_30054/10-002-00-03/0</v>
      </c>
      <c r="L51" s="7" t="str">
        <f>Overview!$B$12</f>
        <v>itt_30054</v>
      </c>
      <c r="M51" s="117" t="s">
        <v>361</v>
      </c>
      <c r="N51" s="7" t="str">
        <f>Overview!$B$10</f>
        <v>ENTERPRISE M3 LEP</v>
      </c>
      <c r="O51" s="7" t="s">
        <v>149</v>
      </c>
      <c r="P51" s="7" t="s">
        <v>351</v>
      </c>
      <c r="Q51" s="7" t="str">
        <f>Overview!$B$11</f>
        <v>IAG SUPPORTING SKILLS DEVELOPMENT OF THE WORKFORCE TO ENABLE GROWTH OF SMES</v>
      </c>
      <c r="R51" s="7" t="str">
        <f>'Information for BU'!$C$14</f>
        <v>2.1 Enhancing equal access to lifelong learning</v>
      </c>
      <c r="S51" s="7" t="str">
        <f>'Agreement Numbers'!$D$20</f>
        <v>10S15C00083</v>
      </c>
      <c r="T51" s="7" t="s">
        <v>115</v>
      </c>
      <c r="U51" s="7" t="s">
        <v>117</v>
      </c>
      <c r="V51" s="7"/>
      <c r="W51" s="7"/>
    </row>
    <row r="52" spans="1:23" x14ac:dyDescent="0.3">
      <c r="A52" s="21" t="str">
        <f>Overview!$B$12</f>
        <v>itt_30054</v>
      </c>
      <c r="B52" s="21" t="str">
        <f>Overview!$B$13</f>
        <v>10-002-00-03</v>
      </c>
      <c r="C52" s="93">
        <f t="shared" si="2"/>
        <v>0</v>
      </c>
      <c r="D52" s="72" t="str">
        <f>CONCATENATE(Overview!$A$29," ",Overview!$B$29)</f>
        <v>SD02 Completed company individual training plan linked to business objectives</v>
      </c>
      <c r="E52" s="103">
        <v>9</v>
      </c>
      <c r="F52" s="82">
        <f>Overview!$D$29</f>
        <v>50</v>
      </c>
      <c r="G52" s="58">
        <v>1</v>
      </c>
      <c r="H52" s="58">
        <v>2017</v>
      </c>
      <c r="I52" s="3">
        <f>Overview!P29</f>
        <v>0</v>
      </c>
      <c r="J52" s="24">
        <f>SUM(I52*Overview!$D$29)</f>
        <v>0</v>
      </c>
      <c r="K52" s="7" t="str">
        <f t="shared" si="3"/>
        <v>itt_30054/10-002-00-03/0</v>
      </c>
      <c r="L52" s="7" t="str">
        <f>Overview!$B$12</f>
        <v>itt_30054</v>
      </c>
      <c r="M52" s="117" t="s">
        <v>361</v>
      </c>
      <c r="N52" s="7" t="str">
        <f>Overview!$B$10</f>
        <v>ENTERPRISE M3 LEP</v>
      </c>
      <c r="O52" s="7" t="s">
        <v>149</v>
      </c>
      <c r="P52" s="7" t="s">
        <v>351</v>
      </c>
      <c r="Q52" s="7" t="str">
        <f>Overview!$B$11</f>
        <v>IAG SUPPORTING SKILLS DEVELOPMENT OF THE WORKFORCE TO ENABLE GROWTH OF SMES</v>
      </c>
      <c r="R52" s="7" t="str">
        <f>'Information for BU'!$C$14</f>
        <v>2.1 Enhancing equal access to lifelong learning</v>
      </c>
      <c r="S52" s="7" t="str">
        <f>'Agreement Numbers'!$D$20</f>
        <v>10S15C00083</v>
      </c>
      <c r="T52" s="7" t="s">
        <v>115</v>
      </c>
      <c r="U52" s="7" t="s">
        <v>117</v>
      </c>
      <c r="V52" s="7"/>
      <c r="W52" s="7"/>
    </row>
    <row r="53" spans="1:23" x14ac:dyDescent="0.3">
      <c r="A53" s="21" t="str">
        <f>Overview!$B$12</f>
        <v>itt_30054</v>
      </c>
      <c r="B53" s="21" t="str">
        <f>Overview!$B$13</f>
        <v>10-002-00-03</v>
      </c>
      <c r="C53" s="93">
        <f t="shared" si="2"/>
        <v>0</v>
      </c>
      <c r="D53" s="72" t="str">
        <f>CONCATENATE(Overview!$A$29," ",Overview!$B$29)</f>
        <v>SD02 Completed company individual training plan linked to business objectives</v>
      </c>
      <c r="E53" s="103">
        <v>9</v>
      </c>
      <c r="F53" s="82">
        <f>Overview!$D$29</f>
        <v>50</v>
      </c>
      <c r="G53" s="58">
        <v>2</v>
      </c>
      <c r="H53" s="58">
        <v>2017</v>
      </c>
      <c r="I53" s="3">
        <f>Overview!Q29</f>
        <v>0</v>
      </c>
      <c r="J53" s="24">
        <f>SUM(I53*Overview!$D$29)</f>
        <v>0</v>
      </c>
      <c r="K53" s="7" t="str">
        <f t="shared" si="3"/>
        <v>itt_30054/10-002-00-03/0</v>
      </c>
      <c r="L53" s="7" t="str">
        <f>Overview!$B$12</f>
        <v>itt_30054</v>
      </c>
      <c r="M53" s="117" t="s">
        <v>361</v>
      </c>
      <c r="N53" s="7" t="str">
        <f>Overview!$B$10</f>
        <v>ENTERPRISE M3 LEP</v>
      </c>
      <c r="O53" s="7" t="s">
        <v>149</v>
      </c>
      <c r="P53" s="7" t="s">
        <v>351</v>
      </c>
      <c r="Q53" s="7" t="str">
        <f>Overview!$B$11</f>
        <v>IAG SUPPORTING SKILLS DEVELOPMENT OF THE WORKFORCE TO ENABLE GROWTH OF SMES</v>
      </c>
      <c r="R53" s="7" t="str">
        <f>'Information for BU'!$C$14</f>
        <v>2.1 Enhancing equal access to lifelong learning</v>
      </c>
      <c r="S53" s="7" t="str">
        <f>'Agreement Numbers'!$D$20</f>
        <v>10S15C00083</v>
      </c>
      <c r="T53" s="7" t="s">
        <v>115</v>
      </c>
      <c r="U53" s="7" t="s">
        <v>117</v>
      </c>
      <c r="V53" s="7"/>
      <c r="W53" s="7"/>
    </row>
    <row r="54" spans="1:23" x14ac:dyDescent="0.3">
      <c r="A54" s="21" t="str">
        <f>Overview!$B$12</f>
        <v>itt_30054</v>
      </c>
      <c r="B54" s="21" t="str">
        <f>Overview!$B$13</f>
        <v>10-002-00-03</v>
      </c>
      <c r="C54" s="93">
        <f t="shared" si="2"/>
        <v>0</v>
      </c>
      <c r="D54" s="72" t="str">
        <f>CONCATENATE(Overview!$A$29," ",Overview!$B$29)</f>
        <v>SD02 Completed company individual training plan linked to business objectives</v>
      </c>
      <c r="E54" s="103">
        <v>9</v>
      </c>
      <c r="F54" s="82">
        <f>Overview!$D$29</f>
        <v>50</v>
      </c>
      <c r="G54" s="58">
        <v>3</v>
      </c>
      <c r="H54" s="58">
        <v>2017</v>
      </c>
      <c r="I54" s="3">
        <f>Overview!R29</f>
        <v>0</v>
      </c>
      <c r="J54" s="24">
        <f>SUM(I54*Overview!$D$29)</f>
        <v>0</v>
      </c>
      <c r="K54" s="7" t="str">
        <f t="shared" si="3"/>
        <v>itt_30054/10-002-00-03/0</v>
      </c>
      <c r="L54" s="7" t="str">
        <f>Overview!$B$12</f>
        <v>itt_30054</v>
      </c>
      <c r="M54" s="117" t="s">
        <v>361</v>
      </c>
      <c r="N54" s="7" t="str">
        <f>Overview!$B$10</f>
        <v>ENTERPRISE M3 LEP</v>
      </c>
      <c r="O54" s="7" t="s">
        <v>149</v>
      </c>
      <c r="P54" s="7" t="s">
        <v>351</v>
      </c>
      <c r="Q54" s="7" t="str">
        <f>Overview!$B$11</f>
        <v>IAG SUPPORTING SKILLS DEVELOPMENT OF THE WORKFORCE TO ENABLE GROWTH OF SMES</v>
      </c>
      <c r="R54" s="7" t="str">
        <f>'Information for BU'!$C$14</f>
        <v>2.1 Enhancing equal access to lifelong learning</v>
      </c>
      <c r="S54" s="7" t="str">
        <f>'Agreement Numbers'!$D$20</f>
        <v>10S15C00083</v>
      </c>
      <c r="T54" s="7" t="s">
        <v>115</v>
      </c>
      <c r="U54" s="7" t="s">
        <v>117</v>
      </c>
      <c r="V54" s="7"/>
      <c r="W54" s="7"/>
    </row>
    <row r="55" spans="1:23" x14ac:dyDescent="0.3">
      <c r="A55" s="21" t="str">
        <f>Overview!$B$12</f>
        <v>itt_30054</v>
      </c>
      <c r="B55" s="21" t="str">
        <f>Overview!$B$13</f>
        <v>10-002-00-03</v>
      </c>
      <c r="C55" s="93">
        <f t="shared" si="2"/>
        <v>0</v>
      </c>
      <c r="D55" s="72" t="str">
        <f>CONCATENATE(Overview!$A$29," ",Overview!$B$29)</f>
        <v>SD02 Completed company individual training plan linked to business objectives</v>
      </c>
      <c r="E55" s="103">
        <v>9</v>
      </c>
      <c r="F55" s="82">
        <f>Overview!$D$29</f>
        <v>50</v>
      </c>
      <c r="G55" s="58">
        <v>4</v>
      </c>
      <c r="H55" s="58">
        <v>2017</v>
      </c>
      <c r="I55" s="3">
        <f>Overview!S29</f>
        <v>0</v>
      </c>
      <c r="J55" s="24">
        <f>SUM(I55*Overview!$D$29)</f>
        <v>0</v>
      </c>
      <c r="K55" s="7" t="str">
        <f t="shared" si="3"/>
        <v>itt_30054/10-002-00-03/0</v>
      </c>
      <c r="L55" s="7" t="str">
        <f>Overview!$B$12</f>
        <v>itt_30054</v>
      </c>
      <c r="M55" s="117" t="s">
        <v>361</v>
      </c>
      <c r="N55" s="7" t="str">
        <f>Overview!$B$10</f>
        <v>ENTERPRISE M3 LEP</v>
      </c>
      <c r="O55" s="7" t="s">
        <v>149</v>
      </c>
      <c r="P55" s="7" t="s">
        <v>351</v>
      </c>
      <c r="Q55" s="7" t="str">
        <f>Overview!$B$11</f>
        <v>IAG SUPPORTING SKILLS DEVELOPMENT OF THE WORKFORCE TO ENABLE GROWTH OF SMES</v>
      </c>
      <c r="R55" s="7" t="str">
        <f>'Information for BU'!$C$14</f>
        <v>2.1 Enhancing equal access to lifelong learning</v>
      </c>
      <c r="S55" s="7" t="str">
        <f>'Agreement Numbers'!$D$20</f>
        <v>10S15C00083</v>
      </c>
      <c r="T55" s="7" t="s">
        <v>115</v>
      </c>
      <c r="U55" s="7" t="s">
        <v>117</v>
      </c>
      <c r="V55" s="7"/>
      <c r="W55" s="7"/>
    </row>
    <row r="56" spans="1:23" x14ac:dyDescent="0.3">
      <c r="A56" s="21" t="str">
        <f>Overview!$B$12</f>
        <v>itt_30054</v>
      </c>
      <c r="B56" s="21" t="str">
        <f>Overview!$B$13</f>
        <v>10-002-00-03</v>
      </c>
      <c r="C56" s="93">
        <f t="shared" si="2"/>
        <v>0</v>
      </c>
      <c r="D56" s="72" t="str">
        <f>CONCATENATE(Overview!$A$29," ",Overview!$B$29)</f>
        <v>SD02 Completed company individual training plan linked to business objectives</v>
      </c>
      <c r="E56" s="103">
        <v>9</v>
      </c>
      <c r="F56" s="82">
        <f>Overview!$D$29</f>
        <v>50</v>
      </c>
      <c r="G56" s="58">
        <v>5</v>
      </c>
      <c r="H56" s="58">
        <v>2017</v>
      </c>
      <c r="I56" s="3">
        <f>Overview!T29</f>
        <v>0</v>
      </c>
      <c r="J56" s="24">
        <f>SUM(I56*Overview!$D$29)</f>
        <v>0</v>
      </c>
      <c r="K56" s="7" t="str">
        <f t="shared" si="3"/>
        <v>itt_30054/10-002-00-03/0</v>
      </c>
      <c r="L56" s="7" t="str">
        <f>Overview!$B$12</f>
        <v>itt_30054</v>
      </c>
      <c r="M56" s="117" t="s">
        <v>361</v>
      </c>
      <c r="N56" s="7" t="str">
        <f>Overview!$B$10</f>
        <v>ENTERPRISE M3 LEP</v>
      </c>
      <c r="O56" s="7" t="s">
        <v>149</v>
      </c>
      <c r="P56" s="7" t="s">
        <v>351</v>
      </c>
      <c r="Q56" s="7" t="str">
        <f>Overview!$B$11</f>
        <v>IAG SUPPORTING SKILLS DEVELOPMENT OF THE WORKFORCE TO ENABLE GROWTH OF SMES</v>
      </c>
      <c r="R56" s="7" t="str">
        <f>'Information for BU'!$C$14</f>
        <v>2.1 Enhancing equal access to lifelong learning</v>
      </c>
      <c r="S56" s="7" t="str">
        <f>'Agreement Numbers'!$D$20</f>
        <v>10S15C00083</v>
      </c>
      <c r="T56" s="7" t="s">
        <v>115</v>
      </c>
      <c r="U56" s="7" t="s">
        <v>117</v>
      </c>
      <c r="V56" s="7"/>
      <c r="W56" s="7"/>
    </row>
    <row r="57" spans="1:23" x14ac:dyDescent="0.3">
      <c r="A57" s="21" t="str">
        <f>Overview!$B$12</f>
        <v>itt_30054</v>
      </c>
      <c r="B57" s="21" t="str">
        <f>Overview!$B$13</f>
        <v>10-002-00-03</v>
      </c>
      <c r="C57" s="93">
        <f t="shared" si="2"/>
        <v>0</v>
      </c>
      <c r="D57" s="72" t="str">
        <f>CONCATENATE(Overview!$A$29," ",Overview!$B$29)</f>
        <v>SD02 Completed company individual training plan linked to business objectives</v>
      </c>
      <c r="E57" s="103">
        <v>9</v>
      </c>
      <c r="F57" s="82">
        <f>Overview!$D$29</f>
        <v>50</v>
      </c>
      <c r="G57" s="58">
        <v>6</v>
      </c>
      <c r="H57" s="58">
        <v>2017</v>
      </c>
      <c r="I57" s="3">
        <f>Overview!U29</f>
        <v>0</v>
      </c>
      <c r="J57" s="24">
        <f>SUM(I57*Overview!$D$29)</f>
        <v>0</v>
      </c>
      <c r="K57" s="7" t="str">
        <f t="shared" si="3"/>
        <v>itt_30054/10-002-00-03/0</v>
      </c>
      <c r="L57" s="7" t="str">
        <f>Overview!$B$12</f>
        <v>itt_30054</v>
      </c>
      <c r="M57" s="117" t="s">
        <v>361</v>
      </c>
      <c r="N57" s="7" t="str">
        <f>Overview!$B$10</f>
        <v>ENTERPRISE M3 LEP</v>
      </c>
      <c r="O57" s="7" t="s">
        <v>149</v>
      </c>
      <c r="P57" s="7" t="s">
        <v>351</v>
      </c>
      <c r="Q57" s="7" t="str">
        <f>Overview!$B$11</f>
        <v>IAG SUPPORTING SKILLS DEVELOPMENT OF THE WORKFORCE TO ENABLE GROWTH OF SMES</v>
      </c>
      <c r="R57" s="7" t="str">
        <f>'Information for BU'!$C$14</f>
        <v>2.1 Enhancing equal access to lifelong learning</v>
      </c>
      <c r="S57" s="7" t="str">
        <f>'Agreement Numbers'!$D$20</f>
        <v>10S15C00083</v>
      </c>
      <c r="T57" s="7" t="s">
        <v>115</v>
      </c>
      <c r="U57" s="7" t="s">
        <v>117</v>
      </c>
      <c r="V57" s="7"/>
      <c r="W57" s="7"/>
    </row>
    <row r="58" spans="1:23" x14ac:dyDescent="0.3">
      <c r="A58" s="21" t="str">
        <f>Overview!$B$12</f>
        <v>itt_30054</v>
      </c>
      <c r="B58" s="21" t="str">
        <f>Overview!$B$13</f>
        <v>10-002-00-03</v>
      </c>
      <c r="C58" s="93">
        <f t="shared" si="2"/>
        <v>0</v>
      </c>
      <c r="D58" s="72" t="str">
        <f>CONCATENATE(Overview!$A$29," ",Overview!$B$29)</f>
        <v>SD02 Completed company individual training plan linked to business objectives</v>
      </c>
      <c r="E58" s="103">
        <v>9</v>
      </c>
      <c r="F58" s="82">
        <f>Overview!$D$29</f>
        <v>50</v>
      </c>
      <c r="G58" s="58">
        <v>7</v>
      </c>
      <c r="H58" s="58">
        <v>2017</v>
      </c>
      <c r="I58" s="3">
        <f>Overview!V29</f>
        <v>0</v>
      </c>
      <c r="J58" s="24">
        <f>SUM(I58*Overview!$D$29)</f>
        <v>0</v>
      </c>
      <c r="K58" s="7" t="str">
        <f t="shared" si="3"/>
        <v>itt_30054/10-002-00-03/0</v>
      </c>
      <c r="L58" s="7" t="str">
        <f>Overview!$B$12</f>
        <v>itt_30054</v>
      </c>
      <c r="M58" s="117" t="s">
        <v>361</v>
      </c>
      <c r="N58" s="7" t="str">
        <f>Overview!$B$10</f>
        <v>ENTERPRISE M3 LEP</v>
      </c>
      <c r="O58" s="7" t="s">
        <v>149</v>
      </c>
      <c r="P58" s="7" t="s">
        <v>351</v>
      </c>
      <c r="Q58" s="7" t="str">
        <f>Overview!$B$11</f>
        <v>IAG SUPPORTING SKILLS DEVELOPMENT OF THE WORKFORCE TO ENABLE GROWTH OF SMES</v>
      </c>
      <c r="R58" s="7" t="str">
        <f>'Information for BU'!$C$14</f>
        <v>2.1 Enhancing equal access to lifelong learning</v>
      </c>
      <c r="S58" s="7" t="str">
        <f>'Agreement Numbers'!$D$20</f>
        <v>10S15C00083</v>
      </c>
      <c r="T58" s="7" t="s">
        <v>115</v>
      </c>
      <c r="U58" s="7" t="s">
        <v>117</v>
      </c>
      <c r="V58" s="7"/>
      <c r="W58" s="7"/>
    </row>
    <row r="59" spans="1:23" x14ac:dyDescent="0.3">
      <c r="A59" s="21" t="str">
        <f>Overview!$B$12</f>
        <v>itt_30054</v>
      </c>
      <c r="B59" s="21" t="str">
        <f>Overview!$B$13</f>
        <v>10-002-00-03</v>
      </c>
      <c r="C59" s="93">
        <f t="shared" si="2"/>
        <v>0</v>
      </c>
      <c r="D59" s="72" t="str">
        <f>CONCATENATE(Overview!$A$29," ",Overview!$B$29)</f>
        <v>SD02 Completed company individual training plan linked to business objectives</v>
      </c>
      <c r="E59" s="103">
        <v>9</v>
      </c>
      <c r="F59" s="82">
        <f>Overview!$D$29</f>
        <v>50</v>
      </c>
      <c r="G59" s="58">
        <v>8</v>
      </c>
      <c r="H59" s="58">
        <v>2017</v>
      </c>
      <c r="I59" s="3">
        <f>Overview!W29</f>
        <v>0</v>
      </c>
      <c r="J59" s="24">
        <f>SUM(I59*Overview!$D$29)</f>
        <v>0</v>
      </c>
      <c r="K59" s="7" t="str">
        <f t="shared" si="3"/>
        <v>itt_30054/10-002-00-03/0</v>
      </c>
      <c r="L59" s="7" t="str">
        <f>Overview!$B$12</f>
        <v>itt_30054</v>
      </c>
      <c r="M59" s="117" t="s">
        <v>361</v>
      </c>
      <c r="N59" s="7" t="str">
        <f>Overview!$B$10</f>
        <v>ENTERPRISE M3 LEP</v>
      </c>
      <c r="O59" s="7" t="s">
        <v>149</v>
      </c>
      <c r="P59" s="7" t="s">
        <v>351</v>
      </c>
      <c r="Q59" s="7" t="str">
        <f>Overview!$B$11</f>
        <v>IAG SUPPORTING SKILLS DEVELOPMENT OF THE WORKFORCE TO ENABLE GROWTH OF SMES</v>
      </c>
      <c r="R59" s="7" t="str">
        <f>'Information for BU'!$C$14</f>
        <v>2.1 Enhancing equal access to lifelong learning</v>
      </c>
      <c r="S59" s="7" t="str">
        <f>'Agreement Numbers'!$D$20</f>
        <v>10S15C00083</v>
      </c>
      <c r="T59" s="7" t="s">
        <v>115</v>
      </c>
      <c r="U59" s="7" t="s">
        <v>117</v>
      </c>
      <c r="V59" s="7"/>
      <c r="W59" s="7"/>
    </row>
    <row r="60" spans="1:23" x14ac:dyDescent="0.3">
      <c r="A60" s="21" t="str">
        <f>Overview!$B$12</f>
        <v>itt_30054</v>
      </c>
      <c r="B60" s="21" t="str">
        <f>Overview!$B$13</f>
        <v>10-002-00-03</v>
      </c>
      <c r="C60" s="93">
        <f t="shared" si="2"/>
        <v>0</v>
      </c>
      <c r="D60" s="72" t="str">
        <f>CONCATENATE(Overview!$A$29," ",Overview!$B$29)</f>
        <v>SD02 Completed company individual training plan linked to business objectives</v>
      </c>
      <c r="E60" s="103">
        <v>9</v>
      </c>
      <c r="F60" s="82">
        <f>Overview!$D$29</f>
        <v>50</v>
      </c>
      <c r="G60" s="58">
        <v>9</v>
      </c>
      <c r="H60" s="58">
        <v>2017</v>
      </c>
      <c r="I60" s="3">
        <f>Overview!X29</f>
        <v>0</v>
      </c>
      <c r="J60" s="24">
        <f>SUM(I60*Overview!$D$29)</f>
        <v>0</v>
      </c>
      <c r="K60" s="7" t="str">
        <f t="shared" si="3"/>
        <v>itt_30054/10-002-00-03/0</v>
      </c>
      <c r="L60" s="7" t="str">
        <f>Overview!$B$12</f>
        <v>itt_30054</v>
      </c>
      <c r="M60" s="117" t="s">
        <v>361</v>
      </c>
      <c r="N60" s="7" t="str">
        <f>Overview!$B$10</f>
        <v>ENTERPRISE M3 LEP</v>
      </c>
      <c r="O60" s="7" t="s">
        <v>149</v>
      </c>
      <c r="P60" s="7" t="s">
        <v>351</v>
      </c>
      <c r="Q60" s="7" t="str">
        <f>Overview!$B$11</f>
        <v>IAG SUPPORTING SKILLS DEVELOPMENT OF THE WORKFORCE TO ENABLE GROWTH OF SMES</v>
      </c>
      <c r="R60" s="7" t="str">
        <f>'Information for BU'!$C$14</f>
        <v>2.1 Enhancing equal access to lifelong learning</v>
      </c>
      <c r="S60" s="7" t="str">
        <f>'Agreement Numbers'!$D$20</f>
        <v>10S15C00083</v>
      </c>
      <c r="T60" s="7" t="s">
        <v>115</v>
      </c>
      <c r="U60" s="7" t="s">
        <v>117</v>
      </c>
      <c r="V60" s="7"/>
      <c r="W60" s="7"/>
    </row>
    <row r="61" spans="1:23" x14ac:dyDescent="0.3">
      <c r="A61" s="21" t="str">
        <f>Overview!$B$12</f>
        <v>itt_30054</v>
      </c>
      <c r="B61" s="21" t="str">
        <f>Overview!$B$13</f>
        <v>10-002-00-03</v>
      </c>
      <c r="C61" s="93">
        <f t="shared" si="2"/>
        <v>0</v>
      </c>
      <c r="D61" s="72" t="str">
        <f>CONCATENATE(Overview!$A$29," ",Overview!$B$29)</f>
        <v>SD02 Completed company individual training plan linked to business objectives</v>
      </c>
      <c r="E61" s="103">
        <v>9</v>
      </c>
      <c r="F61" s="82">
        <f>Overview!$D$29</f>
        <v>50</v>
      </c>
      <c r="G61" s="58">
        <v>10</v>
      </c>
      <c r="H61" s="58">
        <v>2017</v>
      </c>
      <c r="I61" s="3">
        <f>Overview!Y29</f>
        <v>0</v>
      </c>
      <c r="J61" s="24">
        <f>SUM(I61*Overview!$D$29)</f>
        <v>0</v>
      </c>
      <c r="K61" s="7" t="str">
        <f t="shared" si="3"/>
        <v>itt_30054/10-002-00-03/0</v>
      </c>
      <c r="L61" s="7" t="str">
        <f>Overview!$B$12</f>
        <v>itt_30054</v>
      </c>
      <c r="M61" s="117" t="s">
        <v>361</v>
      </c>
      <c r="N61" s="7" t="str">
        <f>Overview!$B$10</f>
        <v>ENTERPRISE M3 LEP</v>
      </c>
      <c r="O61" s="7" t="s">
        <v>149</v>
      </c>
      <c r="P61" s="7" t="s">
        <v>351</v>
      </c>
      <c r="Q61" s="7" t="str">
        <f>Overview!$B$11</f>
        <v>IAG SUPPORTING SKILLS DEVELOPMENT OF THE WORKFORCE TO ENABLE GROWTH OF SMES</v>
      </c>
      <c r="R61" s="7" t="str">
        <f>'Information for BU'!$C$14</f>
        <v>2.1 Enhancing equal access to lifelong learning</v>
      </c>
      <c r="S61" s="7" t="str">
        <f>'Agreement Numbers'!$D$20</f>
        <v>10S15C00083</v>
      </c>
      <c r="T61" s="7" t="s">
        <v>115</v>
      </c>
      <c r="U61" s="7" t="s">
        <v>117</v>
      </c>
      <c r="V61" s="7"/>
      <c r="W61" s="7"/>
    </row>
    <row r="62" spans="1:23" x14ac:dyDescent="0.3">
      <c r="A62" s="21" t="str">
        <f>Overview!$B$12</f>
        <v>itt_30054</v>
      </c>
      <c r="B62" s="21" t="str">
        <f>Overview!$B$13</f>
        <v>10-002-00-03</v>
      </c>
      <c r="C62" s="93">
        <f t="shared" si="2"/>
        <v>0</v>
      </c>
      <c r="D62" s="72" t="str">
        <f>CONCATENATE(Overview!$A$29," ",Overview!$B$29)</f>
        <v>SD02 Completed company individual training plan linked to business objectives</v>
      </c>
      <c r="E62" s="103">
        <v>9</v>
      </c>
      <c r="F62" s="82">
        <f>Overview!$D$29</f>
        <v>50</v>
      </c>
      <c r="G62" s="58">
        <v>11</v>
      </c>
      <c r="H62" s="58">
        <v>2017</v>
      </c>
      <c r="I62" s="3">
        <f>Overview!Z29</f>
        <v>0</v>
      </c>
      <c r="J62" s="24">
        <f>SUM(I62*Overview!$D$29)</f>
        <v>0</v>
      </c>
      <c r="K62" s="7" t="str">
        <f t="shared" si="3"/>
        <v>itt_30054/10-002-00-03/0</v>
      </c>
      <c r="L62" s="7" t="str">
        <f>Overview!$B$12</f>
        <v>itt_30054</v>
      </c>
      <c r="M62" s="117" t="s">
        <v>361</v>
      </c>
      <c r="N62" s="7" t="str">
        <f>Overview!$B$10</f>
        <v>ENTERPRISE M3 LEP</v>
      </c>
      <c r="O62" s="7" t="s">
        <v>149</v>
      </c>
      <c r="P62" s="7" t="s">
        <v>351</v>
      </c>
      <c r="Q62" s="7" t="str">
        <f>Overview!$B$11</f>
        <v>IAG SUPPORTING SKILLS DEVELOPMENT OF THE WORKFORCE TO ENABLE GROWTH OF SMES</v>
      </c>
      <c r="R62" s="7" t="str">
        <f>'Information for BU'!$C$14</f>
        <v>2.1 Enhancing equal access to lifelong learning</v>
      </c>
      <c r="S62" s="7" t="str">
        <f>'Agreement Numbers'!$D$20</f>
        <v>10S15C00083</v>
      </c>
      <c r="T62" s="7" t="s">
        <v>115</v>
      </c>
      <c r="U62" s="7" t="s">
        <v>117</v>
      </c>
      <c r="V62" s="7"/>
      <c r="W62" s="7"/>
    </row>
    <row r="63" spans="1:23" x14ac:dyDescent="0.3">
      <c r="A63" s="21" t="str">
        <f>Overview!$B$12</f>
        <v>itt_30054</v>
      </c>
      <c r="B63" s="21" t="str">
        <f>Overview!$B$13</f>
        <v>10-002-00-03</v>
      </c>
      <c r="C63" s="93">
        <f t="shared" si="2"/>
        <v>0</v>
      </c>
      <c r="D63" s="72" t="str">
        <f>CONCATENATE(Overview!$A$29," ",Overview!$B$29)</f>
        <v>SD02 Completed company individual training plan linked to business objectives</v>
      </c>
      <c r="E63" s="103">
        <v>9</v>
      </c>
      <c r="F63" s="82">
        <f>Overview!$D$29</f>
        <v>50</v>
      </c>
      <c r="G63" s="58">
        <v>12</v>
      </c>
      <c r="H63" s="58">
        <v>2017</v>
      </c>
      <c r="I63" s="3">
        <f>Overview!AA29</f>
        <v>0</v>
      </c>
      <c r="J63" s="24">
        <f>SUM(I63*Overview!$D$29)</f>
        <v>0</v>
      </c>
      <c r="K63" s="7" t="str">
        <f t="shared" si="3"/>
        <v>itt_30054/10-002-00-03/0</v>
      </c>
      <c r="L63" s="7" t="str">
        <f>Overview!$B$12</f>
        <v>itt_30054</v>
      </c>
      <c r="M63" s="117" t="s">
        <v>361</v>
      </c>
      <c r="N63" s="7" t="str">
        <f>Overview!$B$10</f>
        <v>ENTERPRISE M3 LEP</v>
      </c>
      <c r="O63" s="7" t="s">
        <v>149</v>
      </c>
      <c r="P63" s="7" t="s">
        <v>351</v>
      </c>
      <c r="Q63" s="7" t="str">
        <f>Overview!$B$11</f>
        <v>IAG SUPPORTING SKILLS DEVELOPMENT OF THE WORKFORCE TO ENABLE GROWTH OF SMES</v>
      </c>
      <c r="R63" s="7" t="str">
        <f>'Information for BU'!$C$14</f>
        <v>2.1 Enhancing equal access to lifelong learning</v>
      </c>
      <c r="S63" s="7" t="str">
        <f>'Agreement Numbers'!$D$20</f>
        <v>10S15C00083</v>
      </c>
      <c r="T63" s="7" t="s">
        <v>115</v>
      </c>
      <c r="U63" s="7" t="s">
        <v>117</v>
      </c>
      <c r="V63" s="7"/>
      <c r="W63" s="7"/>
    </row>
    <row r="64" spans="1:23" x14ac:dyDescent="0.3">
      <c r="A64" s="21" t="str">
        <f>Overview!$B$12</f>
        <v>itt_30054</v>
      </c>
      <c r="B64" s="21" t="str">
        <f>Overview!$B$13</f>
        <v>10-002-00-03</v>
      </c>
      <c r="C64" s="93">
        <f t="shared" si="2"/>
        <v>0</v>
      </c>
      <c r="D64" s="72" t="str">
        <f>CONCATENATE(Overview!$A$29," ",Overview!$B$29)</f>
        <v>SD02 Completed company individual training plan linked to business objectives</v>
      </c>
      <c r="E64" s="103">
        <v>9</v>
      </c>
      <c r="F64" s="82">
        <f>Overview!$D$29</f>
        <v>50</v>
      </c>
      <c r="G64" s="58">
        <v>1</v>
      </c>
      <c r="H64" s="58">
        <v>2018</v>
      </c>
      <c r="I64" s="3">
        <f>Overview!AB29</f>
        <v>0</v>
      </c>
      <c r="J64" s="24">
        <f>SUM(I64*Overview!$D$29)</f>
        <v>0</v>
      </c>
      <c r="K64" s="7" t="str">
        <f t="shared" si="3"/>
        <v>itt_30054/10-002-00-03/0</v>
      </c>
      <c r="L64" s="7" t="str">
        <f>Overview!$B$12</f>
        <v>itt_30054</v>
      </c>
      <c r="M64" s="117" t="s">
        <v>361</v>
      </c>
      <c r="N64" s="7" t="str">
        <f>Overview!$B$10</f>
        <v>ENTERPRISE M3 LEP</v>
      </c>
      <c r="O64" s="7" t="s">
        <v>149</v>
      </c>
      <c r="P64" s="7" t="s">
        <v>351</v>
      </c>
      <c r="Q64" s="7" t="str">
        <f>Overview!$B$11</f>
        <v>IAG SUPPORTING SKILLS DEVELOPMENT OF THE WORKFORCE TO ENABLE GROWTH OF SMES</v>
      </c>
      <c r="R64" s="7" t="str">
        <f>'Information for BU'!$C$14</f>
        <v>2.1 Enhancing equal access to lifelong learning</v>
      </c>
      <c r="S64" s="7" t="str">
        <f>'Agreement Numbers'!$D$20</f>
        <v>10S15C00083</v>
      </c>
      <c r="T64" s="7" t="s">
        <v>115</v>
      </c>
      <c r="U64" s="7" t="s">
        <v>117</v>
      </c>
      <c r="V64" s="7"/>
      <c r="W64" s="7"/>
    </row>
    <row r="65" spans="1:23" x14ac:dyDescent="0.3">
      <c r="A65" s="21" t="str">
        <f>Overview!$B$12</f>
        <v>itt_30054</v>
      </c>
      <c r="B65" s="21" t="str">
        <f>Overview!$B$13</f>
        <v>10-002-00-03</v>
      </c>
      <c r="C65" s="93">
        <f t="shared" si="2"/>
        <v>0</v>
      </c>
      <c r="D65" s="72" t="str">
        <f>CONCATENATE(Overview!$A$29," ",Overview!$B$29)</f>
        <v>SD02 Completed company individual training plan linked to business objectives</v>
      </c>
      <c r="E65" s="103">
        <v>9</v>
      </c>
      <c r="F65" s="82">
        <f>Overview!$D$29</f>
        <v>50</v>
      </c>
      <c r="G65" s="58">
        <v>2</v>
      </c>
      <c r="H65" s="58">
        <v>2018</v>
      </c>
      <c r="I65" s="3">
        <f>Overview!AC29</f>
        <v>0</v>
      </c>
      <c r="J65" s="24">
        <f>SUM(I65*Overview!$D$29)</f>
        <v>0</v>
      </c>
      <c r="K65" s="7" t="str">
        <f t="shared" si="3"/>
        <v>itt_30054/10-002-00-03/0</v>
      </c>
      <c r="L65" s="7" t="str">
        <f>Overview!$B$12</f>
        <v>itt_30054</v>
      </c>
      <c r="M65" s="117" t="s">
        <v>361</v>
      </c>
      <c r="N65" s="7" t="str">
        <f>Overview!$B$10</f>
        <v>ENTERPRISE M3 LEP</v>
      </c>
      <c r="O65" s="7" t="s">
        <v>149</v>
      </c>
      <c r="P65" s="7" t="s">
        <v>351</v>
      </c>
      <c r="Q65" s="7" t="str">
        <f>Overview!$B$11</f>
        <v>IAG SUPPORTING SKILLS DEVELOPMENT OF THE WORKFORCE TO ENABLE GROWTH OF SMES</v>
      </c>
      <c r="R65" s="7" t="str">
        <f>'Information for BU'!$C$14</f>
        <v>2.1 Enhancing equal access to lifelong learning</v>
      </c>
      <c r="S65" s="7" t="str">
        <f>'Agreement Numbers'!$D$20</f>
        <v>10S15C00083</v>
      </c>
      <c r="T65" s="7" t="s">
        <v>115</v>
      </c>
      <c r="U65" s="7" t="s">
        <v>117</v>
      </c>
      <c r="V65" s="7"/>
      <c r="W65" s="7"/>
    </row>
    <row r="66" spans="1:23" x14ac:dyDescent="0.3">
      <c r="A66" s="21" t="str">
        <f>Overview!$B$12</f>
        <v>itt_30054</v>
      </c>
      <c r="B66" s="21" t="str">
        <f>Overview!$B$13</f>
        <v>10-002-00-03</v>
      </c>
      <c r="C66" s="93">
        <f t="shared" si="2"/>
        <v>0</v>
      </c>
      <c r="D66" s="72" t="str">
        <f>CONCATENATE(Overview!$A$29," ",Overview!$B$29)</f>
        <v>SD02 Completed company individual training plan linked to business objectives</v>
      </c>
      <c r="E66" s="103">
        <v>9</v>
      </c>
      <c r="F66" s="82">
        <f>Overview!$D$29</f>
        <v>50</v>
      </c>
      <c r="G66" s="58">
        <v>3</v>
      </c>
      <c r="H66" s="58">
        <v>2018</v>
      </c>
      <c r="I66" s="3">
        <f>Overview!AD29</f>
        <v>0</v>
      </c>
      <c r="J66" s="24">
        <f>SUM(I66*Overview!$D$29)</f>
        <v>0</v>
      </c>
      <c r="K66" s="7" t="str">
        <f t="shared" si="3"/>
        <v>itt_30054/10-002-00-03/0</v>
      </c>
      <c r="L66" s="7" t="str">
        <f>Overview!$B$12</f>
        <v>itt_30054</v>
      </c>
      <c r="M66" s="117" t="s">
        <v>361</v>
      </c>
      <c r="N66" s="7" t="str">
        <f>Overview!$B$10</f>
        <v>ENTERPRISE M3 LEP</v>
      </c>
      <c r="O66" s="7" t="s">
        <v>149</v>
      </c>
      <c r="P66" s="7" t="s">
        <v>351</v>
      </c>
      <c r="Q66" s="7" t="str">
        <f>Overview!$B$11</f>
        <v>IAG SUPPORTING SKILLS DEVELOPMENT OF THE WORKFORCE TO ENABLE GROWTH OF SMES</v>
      </c>
      <c r="R66" s="7" t="str">
        <f>'Information for BU'!$C$14</f>
        <v>2.1 Enhancing equal access to lifelong learning</v>
      </c>
      <c r="S66" s="7" t="str">
        <f>'Agreement Numbers'!$D$20</f>
        <v>10S15C00083</v>
      </c>
      <c r="T66" s="7" t="s">
        <v>115</v>
      </c>
      <c r="U66" s="7" t="s">
        <v>117</v>
      </c>
      <c r="V66" s="7"/>
      <c r="W66" s="7"/>
    </row>
    <row r="67" spans="1:23" x14ac:dyDescent="0.3">
      <c r="A67" s="21" t="str">
        <f>Overview!$B$12</f>
        <v>itt_30054</v>
      </c>
      <c r="B67" s="21" t="str">
        <f>Overview!$B$13</f>
        <v>10-002-00-03</v>
      </c>
      <c r="C67" s="93">
        <f t="shared" si="2"/>
        <v>0</v>
      </c>
      <c r="D67" s="72" t="str">
        <f>CONCATENATE(Overview!$A$30," ",Overview!$B$30)</f>
        <v>SD03 Referral to training</v>
      </c>
      <c r="E67" s="103">
        <v>10</v>
      </c>
      <c r="F67" s="82">
        <f>Overview!$D$30</f>
        <v>30</v>
      </c>
      <c r="G67" s="58">
        <v>8</v>
      </c>
      <c r="H67" s="58">
        <v>2016</v>
      </c>
      <c r="I67" s="3">
        <f>Overview!K30</f>
        <v>0</v>
      </c>
      <c r="J67" s="24">
        <f>SUM(I67*Overview!$D$30)</f>
        <v>0</v>
      </c>
      <c r="K67" s="7" t="str">
        <f t="shared" si="3"/>
        <v>itt_30054/10-002-00-03/0</v>
      </c>
      <c r="L67" s="7" t="str">
        <f>Overview!$B$12</f>
        <v>itt_30054</v>
      </c>
      <c r="M67" s="117" t="s">
        <v>361</v>
      </c>
      <c r="N67" s="7" t="str">
        <f>Overview!$B$10</f>
        <v>ENTERPRISE M3 LEP</v>
      </c>
      <c r="O67" s="7" t="s">
        <v>149</v>
      </c>
      <c r="P67" s="7" t="s">
        <v>351</v>
      </c>
      <c r="Q67" s="7" t="str">
        <f>Overview!$B$11</f>
        <v>IAG SUPPORTING SKILLS DEVELOPMENT OF THE WORKFORCE TO ENABLE GROWTH OF SMES</v>
      </c>
      <c r="R67" s="7" t="str">
        <f>'Information for BU'!$C$14</f>
        <v>2.1 Enhancing equal access to lifelong learning</v>
      </c>
      <c r="S67" s="7" t="str">
        <f>'Agreement Numbers'!$D$20</f>
        <v>10S15C00083</v>
      </c>
      <c r="T67" s="7" t="s">
        <v>115</v>
      </c>
      <c r="U67" s="7" t="s">
        <v>117</v>
      </c>
      <c r="V67" s="7"/>
      <c r="W67" s="7"/>
    </row>
    <row r="68" spans="1:23" x14ac:dyDescent="0.3">
      <c r="A68" s="21" t="str">
        <f>Overview!$B$12</f>
        <v>itt_30054</v>
      </c>
      <c r="B68" s="21" t="str">
        <f>Overview!$B$13</f>
        <v>10-002-00-03</v>
      </c>
      <c r="C68" s="93">
        <f t="shared" ref="C68:C106" si="4">$D$3</f>
        <v>0</v>
      </c>
      <c r="D68" s="72" t="str">
        <f>CONCATENATE(Overview!$A$30," ",Overview!$B$30)</f>
        <v>SD03 Referral to training</v>
      </c>
      <c r="E68" s="103">
        <v>10</v>
      </c>
      <c r="F68" s="82">
        <f>Overview!$D$30</f>
        <v>30</v>
      </c>
      <c r="G68" s="58">
        <v>9</v>
      </c>
      <c r="H68" s="58">
        <v>2016</v>
      </c>
      <c r="I68" s="3">
        <f>Overview!L30</f>
        <v>0</v>
      </c>
      <c r="J68" s="24">
        <f>SUM(I68*Overview!$D$30)</f>
        <v>0</v>
      </c>
      <c r="K68" s="7" t="str">
        <f t="shared" si="3"/>
        <v>itt_30054/10-002-00-03/0</v>
      </c>
      <c r="L68" s="7" t="str">
        <f>Overview!$B$12</f>
        <v>itt_30054</v>
      </c>
      <c r="M68" s="117" t="s">
        <v>361</v>
      </c>
      <c r="N68" s="7" t="str">
        <f>Overview!$B$10</f>
        <v>ENTERPRISE M3 LEP</v>
      </c>
      <c r="O68" s="7" t="s">
        <v>149</v>
      </c>
      <c r="P68" s="7" t="s">
        <v>351</v>
      </c>
      <c r="Q68" s="7" t="str">
        <f>Overview!$B$11</f>
        <v>IAG SUPPORTING SKILLS DEVELOPMENT OF THE WORKFORCE TO ENABLE GROWTH OF SMES</v>
      </c>
      <c r="R68" s="7" t="str">
        <f>'Information for BU'!$C$14</f>
        <v>2.1 Enhancing equal access to lifelong learning</v>
      </c>
      <c r="S68" s="7" t="str">
        <f>'Agreement Numbers'!$D$20</f>
        <v>10S15C00083</v>
      </c>
      <c r="T68" s="7" t="s">
        <v>115</v>
      </c>
      <c r="U68" s="7" t="s">
        <v>117</v>
      </c>
      <c r="V68" s="7"/>
      <c r="W68" s="7"/>
    </row>
    <row r="69" spans="1:23" x14ac:dyDescent="0.3">
      <c r="A69" s="21" t="str">
        <f>Overview!$B$12</f>
        <v>itt_30054</v>
      </c>
      <c r="B69" s="21" t="str">
        <f>Overview!$B$13</f>
        <v>10-002-00-03</v>
      </c>
      <c r="C69" s="93">
        <f t="shared" si="4"/>
        <v>0</v>
      </c>
      <c r="D69" s="72" t="str">
        <f>CONCATENATE(Overview!$A$30," ",Overview!$B$30)</f>
        <v>SD03 Referral to training</v>
      </c>
      <c r="E69" s="103">
        <v>10</v>
      </c>
      <c r="F69" s="82">
        <f>Overview!$D$30</f>
        <v>30</v>
      </c>
      <c r="G69" s="58">
        <v>10</v>
      </c>
      <c r="H69" s="58">
        <v>2016</v>
      </c>
      <c r="I69" s="3">
        <f>Overview!M30</f>
        <v>0</v>
      </c>
      <c r="J69" s="24">
        <f>SUM(I69*Overview!$D$30)</f>
        <v>0</v>
      </c>
      <c r="K69" s="7" t="str">
        <f t="shared" si="3"/>
        <v>itt_30054/10-002-00-03/0</v>
      </c>
      <c r="L69" s="7" t="str">
        <f>Overview!$B$12</f>
        <v>itt_30054</v>
      </c>
      <c r="M69" s="117" t="s">
        <v>361</v>
      </c>
      <c r="N69" s="7" t="str">
        <f>Overview!$B$10</f>
        <v>ENTERPRISE M3 LEP</v>
      </c>
      <c r="O69" s="7" t="s">
        <v>149</v>
      </c>
      <c r="P69" s="7" t="s">
        <v>351</v>
      </c>
      <c r="Q69" s="7" t="str">
        <f>Overview!$B$11</f>
        <v>IAG SUPPORTING SKILLS DEVELOPMENT OF THE WORKFORCE TO ENABLE GROWTH OF SMES</v>
      </c>
      <c r="R69" s="7" t="str">
        <f>'Information for BU'!$C$14</f>
        <v>2.1 Enhancing equal access to lifelong learning</v>
      </c>
      <c r="S69" s="7" t="str">
        <f>'Agreement Numbers'!$D$20</f>
        <v>10S15C00083</v>
      </c>
      <c r="T69" s="7" t="s">
        <v>115</v>
      </c>
      <c r="U69" s="7" t="s">
        <v>117</v>
      </c>
      <c r="V69" s="7"/>
      <c r="W69" s="7"/>
    </row>
    <row r="70" spans="1:23" x14ac:dyDescent="0.3">
      <c r="A70" s="21" t="str">
        <f>Overview!$B$12</f>
        <v>itt_30054</v>
      </c>
      <c r="B70" s="21" t="str">
        <f>Overview!$B$13</f>
        <v>10-002-00-03</v>
      </c>
      <c r="C70" s="93">
        <f t="shared" si="4"/>
        <v>0</v>
      </c>
      <c r="D70" s="72" t="str">
        <f>CONCATENATE(Overview!$A$30," ",Overview!$B$30)</f>
        <v>SD03 Referral to training</v>
      </c>
      <c r="E70" s="103">
        <v>10</v>
      </c>
      <c r="F70" s="82">
        <f>Overview!$D$30</f>
        <v>30</v>
      </c>
      <c r="G70" s="58">
        <v>11</v>
      </c>
      <c r="H70" s="58">
        <v>2016</v>
      </c>
      <c r="I70" s="3">
        <f>Overview!N30</f>
        <v>0</v>
      </c>
      <c r="J70" s="24">
        <f>SUM(I70*Overview!$D$30)</f>
        <v>0</v>
      </c>
      <c r="K70" s="7" t="str">
        <f t="shared" si="3"/>
        <v>itt_30054/10-002-00-03/0</v>
      </c>
      <c r="L70" s="7" t="str">
        <f>Overview!$B$12</f>
        <v>itt_30054</v>
      </c>
      <c r="M70" s="117" t="s">
        <v>361</v>
      </c>
      <c r="N70" s="7" t="str">
        <f>Overview!$B$10</f>
        <v>ENTERPRISE M3 LEP</v>
      </c>
      <c r="O70" s="7" t="s">
        <v>149</v>
      </c>
      <c r="P70" s="7" t="s">
        <v>351</v>
      </c>
      <c r="Q70" s="7" t="str">
        <f>Overview!$B$11</f>
        <v>IAG SUPPORTING SKILLS DEVELOPMENT OF THE WORKFORCE TO ENABLE GROWTH OF SMES</v>
      </c>
      <c r="R70" s="7" t="str">
        <f>'Information for BU'!$C$14</f>
        <v>2.1 Enhancing equal access to lifelong learning</v>
      </c>
      <c r="S70" s="7" t="str">
        <f>'Agreement Numbers'!$D$20</f>
        <v>10S15C00083</v>
      </c>
      <c r="T70" s="7" t="s">
        <v>115</v>
      </c>
      <c r="U70" s="7" t="s">
        <v>117</v>
      </c>
      <c r="V70" s="7"/>
      <c r="W70" s="7"/>
    </row>
    <row r="71" spans="1:23" x14ac:dyDescent="0.3">
      <c r="A71" s="21" t="str">
        <f>Overview!$B$12</f>
        <v>itt_30054</v>
      </c>
      <c r="B71" s="21" t="str">
        <f>Overview!$B$13</f>
        <v>10-002-00-03</v>
      </c>
      <c r="C71" s="93">
        <f t="shared" si="4"/>
        <v>0</v>
      </c>
      <c r="D71" s="72" t="str">
        <f>CONCATENATE(Overview!$A$30," ",Overview!$B$30)</f>
        <v>SD03 Referral to training</v>
      </c>
      <c r="E71" s="103">
        <v>10</v>
      </c>
      <c r="F71" s="82">
        <f>Overview!$D$30</f>
        <v>30</v>
      </c>
      <c r="G71" s="58">
        <v>12</v>
      </c>
      <c r="H71" s="58">
        <v>2016</v>
      </c>
      <c r="I71" s="3">
        <f>Overview!O30</f>
        <v>0</v>
      </c>
      <c r="J71" s="24">
        <f>SUM(I71*Overview!$D$30)</f>
        <v>0</v>
      </c>
      <c r="K71" s="7" t="str">
        <f t="shared" si="3"/>
        <v>itt_30054/10-002-00-03/0</v>
      </c>
      <c r="L71" s="7" t="str">
        <f>Overview!$B$12</f>
        <v>itt_30054</v>
      </c>
      <c r="M71" s="117" t="s">
        <v>361</v>
      </c>
      <c r="N71" s="7" t="str">
        <f>Overview!$B$10</f>
        <v>ENTERPRISE M3 LEP</v>
      </c>
      <c r="O71" s="7" t="s">
        <v>149</v>
      </c>
      <c r="P71" s="7" t="s">
        <v>351</v>
      </c>
      <c r="Q71" s="7" t="str">
        <f>Overview!$B$11</f>
        <v>IAG SUPPORTING SKILLS DEVELOPMENT OF THE WORKFORCE TO ENABLE GROWTH OF SMES</v>
      </c>
      <c r="R71" s="7" t="str">
        <f>'Information for BU'!$C$14</f>
        <v>2.1 Enhancing equal access to lifelong learning</v>
      </c>
      <c r="S71" s="7" t="str">
        <f>'Agreement Numbers'!$D$20</f>
        <v>10S15C00083</v>
      </c>
      <c r="T71" s="7" t="s">
        <v>115</v>
      </c>
      <c r="U71" s="7" t="s">
        <v>117</v>
      </c>
      <c r="V71" s="7"/>
      <c r="W71" s="7"/>
    </row>
    <row r="72" spans="1:23" x14ac:dyDescent="0.3">
      <c r="A72" s="21" t="str">
        <f>Overview!$B$12</f>
        <v>itt_30054</v>
      </c>
      <c r="B72" s="21" t="str">
        <f>Overview!$B$13</f>
        <v>10-002-00-03</v>
      </c>
      <c r="C72" s="93">
        <f t="shared" si="4"/>
        <v>0</v>
      </c>
      <c r="D72" s="72" t="str">
        <f>CONCATENATE(Overview!$A$30," ",Overview!$B$30)</f>
        <v>SD03 Referral to training</v>
      </c>
      <c r="E72" s="103">
        <v>10</v>
      </c>
      <c r="F72" s="82">
        <f>Overview!$D$30</f>
        <v>30</v>
      </c>
      <c r="G72" s="58">
        <v>1</v>
      </c>
      <c r="H72" s="58">
        <v>2017</v>
      </c>
      <c r="I72" s="3">
        <f>Overview!P30</f>
        <v>0</v>
      </c>
      <c r="J72" s="24">
        <f>SUM(I72*Overview!$D$30)</f>
        <v>0</v>
      </c>
      <c r="K72" s="7" t="str">
        <f t="shared" si="3"/>
        <v>itt_30054/10-002-00-03/0</v>
      </c>
      <c r="L72" s="7" t="str">
        <f>Overview!$B$12</f>
        <v>itt_30054</v>
      </c>
      <c r="M72" s="117" t="s">
        <v>361</v>
      </c>
      <c r="N72" s="7" t="str">
        <f>Overview!$B$10</f>
        <v>ENTERPRISE M3 LEP</v>
      </c>
      <c r="O72" s="7" t="s">
        <v>149</v>
      </c>
      <c r="P72" s="7" t="s">
        <v>351</v>
      </c>
      <c r="Q72" s="7" t="str">
        <f>Overview!$B$11</f>
        <v>IAG SUPPORTING SKILLS DEVELOPMENT OF THE WORKFORCE TO ENABLE GROWTH OF SMES</v>
      </c>
      <c r="R72" s="7" t="str">
        <f>'Information for BU'!$C$14</f>
        <v>2.1 Enhancing equal access to lifelong learning</v>
      </c>
      <c r="S72" s="7" t="str">
        <f>'Agreement Numbers'!$D$20</f>
        <v>10S15C00083</v>
      </c>
      <c r="T72" s="7" t="s">
        <v>115</v>
      </c>
      <c r="U72" s="7" t="s">
        <v>117</v>
      </c>
      <c r="V72" s="7"/>
      <c r="W72" s="7"/>
    </row>
    <row r="73" spans="1:23" x14ac:dyDescent="0.3">
      <c r="A73" s="21" t="str">
        <f>Overview!$B$12</f>
        <v>itt_30054</v>
      </c>
      <c r="B73" s="21" t="str">
        <f>Overview!$B$13</f>
        <v>10-002-00-03</v>
      </c>
      <c r="C73" s="93">
        <f t="shared" si="4"/>
        <v>0</v>
      </c>
      <c r="D73" s="72" t="str">
        <f>CONCATENATE(Overview!$A$30," ",Overview!$B$30)</f>
        <v>SD03 Referral to training</v>
      </c>
      <c r="E73" s="103">
        <v>10</v>
      </c>
      <c r="F73" s="82">
        <f>Overview!$D$30</f>
        <v>30</v>
      </c>
      <c r="G73" s="58">
        <v>2</v>
      </c>
      <c r="H73" s="58">
        <v>2017</v>
      </c>
      <c r="I73" s="3">
        <f>Overview!Q30</f>
        <v>0</v>
      </c>
      <c r="J73" s="24">
        <f>SUM(I73*Overview!$D$30)</f>
        <v>0</v>
      </c>
      <c r="K73" s="7" t="str">
        <f t="shared" si="3"/>
        <v>itt_30054/10-002-00-03/0</v>
      </c>
      <c r="L73" s="7" t="str">
        <f>Overview!$B$12</f>
        <v>itt_30054</v>
      </c>
      <c r="M73" s="117" t="s">
        <v>361</v>
      </c>
      <c r="N73" s="7" t="str">
        <f>Overview!$B$10</f>
        <v>ENTERPRISE M3 LEP</v>
      </c>
      <c r="O73" s="7" t="s">
        <v>149</v>
      </c>
      <c r="P73" s="7" t="s">
        <v>351</v>
      </c>
      <c r="Q73" s="7" t="str">
        <f>Overview!$B$11</f>
        <v>IAG SUPPORTING SKILLS DEVELOPMENT OF THE WORKFORCE TO ENABLE GROWTH OF SMES</v>
      </c>
      <c r="R73" s="7" t="str">
        <f>'Information for BU'!$C$14</f>
        <v>2.1 Enhancing equal access to lifelong learning</v>
      </c>
      <c r="S73" s="7" t="str">
        <f>'Agreement Numbers'!$D$20</f>
        <v>10S15C00083</v>
      </c>
      <c r="T73" s="7" t="s">
        <v>115</v>
      </c>
      <c r="U73" s="7" t="s">
        <v>117</v>
      </c>
      <c r="V73" s="7"/>
      <c r="W73" s="7"/>
    </row>
    <row r="74" spans="1:23" x14ac:dyDescent="0.3">
      <c r="A74" s="21" t="str">
        <f>Overview!$B$12</f>
        <v>itt_30054</v>
      </c>
      <c r="B74" s="21" t="str">
        <f>Overview!$B$13</f>
        <v>10-002-00-03</v>
      </c>
      <c r="C74" s="93">
        <f t="shared" si="4"/>
        <v>0</v>
      </c>
      <c r="D74" s="72" t="str">
        <f>CONCATENATE(Overview!$A$30," ",Overview!$B$30)</f>
        <v>SD03 Referral to training</v>
      </c>
      <c r="E74" s="103">
        <v>10</v>
      </c>
      <c r="F74" s="82">
        <f>Overview!$D$30</f>
        <v>30</v>
      </c>
      <c r="G74" s="58">
        <v>3</v>
      </c>
      <c r="H74" s="58">
        <v>2017</v>
      </c>
      <c r="I74" s="3">
        <f>Overview!R30</f>
        <v>0</v>
      </c>
      <c r="J74" s="24">
        <f>SUM(I74*Overview!$D$30)</f>
        <v>0</v>
      </c>
      <c r="K74" s="7" t="str">
        <f t="shared" si="3"/>
        <v>itt_30054/10-002-00-03/0</v>
      </c>
      <c r="L74" s="7" t="str">
        <f>Overview!$B$12</f>
        <v>itt_30054</v>
      </c>
      <c r="M74" s="117" t="s">
        <v>361</v>
      </c>
      <c r="N74" s="7" t="str">
        <f>Overview!$B$10</f>
        <v>ENTERPRISE M3 LEP</v>
      </c>
      <c r="O74" s="7" t="s">
        <v>149</v>
      </c>
      <c r="P74" s="7" t="s">
        <v>351</v>
      </c>
      <c r="Q74" s="7" t="str">
        <f>Overview!$B$11</f>
        <v>IAG SUPPORTING SKILLS DEVELOPMENT OF THE WORKFORCE TO ENABLE GROWTH OF SMES</v>
      </c>
      <c r="R74" s="7" t="str">
        <f>'Information for BU'!$C$14</f>
        <v>2.1 Enhancing equal access to lifelong learning</v>
      </c>
      <c r="S74" s="7" t="str">
        <f>'Agreement Numbers'!$D$20</f>
        <v>10S15C00083</v>
      </c>
      <c r="T74" s="7" t="s">
        <v>115</v>
      </c>
      <c r="U74" s="7" t="s">
        <v>117</v>
      </c>
      <c r="V74" s="7"/>
      <c r="W74" s="7"/>
    </row>
    <row r="75" spans="1:23" x14ac:dyDescent="0.3">
      <c r="A75" s="21" t="str">
        <f>Overview!$B$12</f>
        <v>itt_30054</v>
      </c>
      <c r="B75" s="21" t="str">
        <f>Overview!$B$13</f>
        <v>10-002-00-03</v>
      </c>
      <c r="C75" s="93">
        <f t="shared" si="4"/>
        <v>0</v>
      </c>
      <c r="D75" s="72" t="str">
        <f>CONCATENATE(Overview!$A$30," ",Overview!$B$30)</f>
        <v>SD03 Referral to training</v>
      </c>
      <c r="E75" s="103">
        <v>10</v>
      </c>
      <c r="F75" s="82">
        <f>Overview!$D$30</f>
        <v>30</v>
      </c>
      <c r="G75" s="58">
        <v>4</v>
      </c>
      <c r="H75" s="58">
        <v>2017</v>
      </c>
      <c r="I75" s="3">
        <f>Overview!S30</f>
        <v>0</v>
      </c>
      <c r="J75" s="24">
        <f>SUM(I75*Overview!$D$30)</f>
        <v>0</v>
      </c>
      <c r="K75" s="7" t="str">
        <f t="shared" si="3"/>
        <v>itt_30054/10-002-00-03/0</v>
      </c>
      <c r="L75" s="7" t="str">
        <f>Overview!$B$12</f>
        <v>itt_30054</v>
      </c>
      <c r="M75" s="117" t="s">
        <v>361</v>
      </c>
      <c r="N75" s="7" t="str">
        <f>Overview!$B$10</f>
        <v>ENTERPRISE M3 LEP</v>
      </c>
      <c r="O75" s="7" t="s">
        <v>149</v>
      </c>
      <c r="P75" s="7" t="s">
        <v>351</v>
      </c>
      <c r="Q75" s="7" t="str">
        <f>Overview!$B$11</f>
        <v>IAG SUPPORTING SKILLS DEVELOPMENT OF THE WORKFORCE TO ENABLE GROWTH OF SMES</v>
      </c>
      <c r="R75" s="7" t="str">
        <f>'Information for BU'!$C$14</f>
        <v>2.1 Enhancing equal access to lifelong learning</v>
      </c>
      <c r="S75" s="7" t="str">
        <f>'Agreement Numbers'!$D$20</f>
        <v>10S15C00083</v>
      </c>
      <c r="T75" s="7" t="s">
        <v>115</v>
      </c>
      <c r="U75" s="7" t="s">
        <v>117</v>
      </c>
      <c r="V75" s="7"/>
      <c r="W75" s="7"/>
    </row>
    <row r="76" spans="1:23" x14ac:dyDescent="0.3">
      <c r="A76" s="21" t="str">
        <f>Overview!$B$12</f>
        <v>itt_30054</v>
      </c>
      <c r="B76" s="21" t="str">
        <f>Overview!$B$13</f>
        <v>10-002-00-03</v>
      </c>
      <c r="C76" s="93">
        <f t="shared" si="4"/>
        <v>0</v>
      </c>
      <c r="D76" s="72" t="str">
        <f>CONCATENATE(Overview!$A$30," ",Overview!$B$30)</f>
        <v>SD03 Referral to training</v>
      </c>
      <c r="E76" s="103">
        <v>10</v>
      </c>
      <c r="F76" s="82">
        <f>Overview!$D$30</f>
        <v>30</v>
      </c>
      <c r="G76" s="58">
        <v>5</v>
      </c>
      <c r="H76" s="58">
        <v>2017</v>
      </c>
      <c r="I76" s="3">
        <f>Overview!T30</f>
        <v>0</v>
      </c>
      <c r="J76" s="24">
        <f>SUM(I76*Overview!$D$30)</f>
        <v>0</v>
      </c>
      <c r="K76" s="7" t="str">
        <f t="shared" ref="K76:K106" si="5">CONCATENATE($A$7,"/",$B$7,"/",$C$7)</f>
        <v>itt_30054/10-002-00-03/0</v>
      </c>
      <c r="L76" s="7" t="str">
        <f>Overview!$B$12</f>
        <v>itt_30054</v>
      </c>
      <c r="M76" s="117" t="s">
        <v>361</v>
      </c>
      <c r="N76" s="7" t="str">
        <f>Overview!$B$10</f>
        <v>ENTERPRISE M3 LEP</v>
      </c>
      <c r="O76" s="7" t="s">
        <v>149</v>
      </c>
      <c r="P76" s="7" t="s">
        <v>351</v>
      </c>
      <c r="Q76" s="7" t="str">
        <f>Overview!$B$11</f>
        <v>IAG SUPPORTING SKILLS DEVELOPMENT OF THE WORKFORCE TO ENABLE GROWTH OF SMES</v>
      </c>
      <c r="R76" s="7" t="str">
        <f>'Information for BU'!$C$14</f>
        <v>2.1 Enhancing equal access to lifelong learning</v>
      </c>
      <c r="S76" s="7" t="str">
        <f>'Agreement Numbers'!$D$20</f>
        <v>10S15C00083</v>
      </c>
      <c r="T76" s="7" t="s">
        <v>115</v>
      </c>
      <c r="U76" s="7" t="s">
        <v>117</v>
      </c>
      <c r="V76" s="7"/>
      <c r="W76" s="7"/>
    </row>
    <row r="77" spans="1:23" x14ac:dyDescent="0.3">
      <c r="A77" s="21" t="str">
        <f>Overview!$B$12</f>
        <v>itt_30054</v>
      </c>
      <c r="B77" s="21" t="str">
        <f>Overview!$B$13</f>
        <v>10-002-00-03</v>
      </c>
      <c r="C77" s="93">
        <f t="shared" si="4"/>
        <v>0</v>
      </c>
      <c r="D77" s="72" t="str">
        <f>CONCATENATE(Overview!$A$30," ",Overview!$B$30)</f>
        <v>SD03 Referral to training</v>
      </c>
      <c r="E77" s="103">
        <v>10</v>
      </c>
      <c r="F77" s="82">
        <f>Overview!$D$30</f>
        <v>30</v>
      </c>
      <c r="G77" s="58">
        <v>6</v>
      </c>
      <c r="H77" s="58">
        <v>2017</v>
      </c>
      <c r="I77" s="3">
        <f>Overview!U30</f>
        <v>0</v>
      </c>
      <c r="J77" s="24">
        <f>SUM(I77*Overview!$D$30)</f>
        <v>0</v>
      </c>
      <c r="K77" s="7" t="str">
        <f t="shared" si="5"/>
        <v>itt_30054/10-002-00-03/0</v>
      </c>
      <c r="L77" s="7" t="str">
        <f>Overview!$B$12</f>
        <v>itt_30054</v>
      </c>
      <c r="M77" s="117" t="s">
        <v>361</v>
      </c>
      <c r="N77" s="7" t="str">
        <f>Overview!$B$10</f>
        <v>ENTERPRISE M3 LEP</v>
      </c>
      <c r="O77" s="7" t="s">
        <v>149</v>
      </c>
      <c r="P77" s="7" t="s">
        <v>351</v>
      </c>
      <c r="Q77" s="7" t="str">
        <f>Overview!$B$11</f>
        <v>IAG SUPPORTING SKILLS DEVELOPMENT OF THE WORKFORCE TO ENABLE GROWTH OF SMES</v>
      </c>
      <c r="R77" s="7" t="str">
        <f>'Information for BU'!$C$14</f>
        <v>2.1 Enhancing equal access to lifelong learning</v>
      </c>
      <c r="S77" s="7" t="str">
        <f>'Agreement Numbers'!$D$20</f>
        <v>10S15C00083</v>
      </c>
      <c r="T77" s="7" t="s">
        <v>115</v>
      </c>
      <c r="U77" s="7" t="s">
        <v>117</v>
      </c>
      <c r="V77" s="7"/>
      <c r="W77" s="7"/>
    </row>
    <row r="78" spans="1:23" x14ac:dyDescent="0.3">
      <c r="A78" s="21" t="str">
        <f>Overview!$B$12</f>
        <v>itt_30054</v>
      </c>
      <c r="B78" s="21" t="str">
        <f>Overview!$B$13</f>
        <v>10-002-00-03</v>
      </c>
      <c r="C78" s="93">
        <f t="shared" si="4"/>
        <v>0</v>
      </c>
      <c r="D78" s="72" t="str">
        <f>CONCATENATE(Overview!$A$30," ",Overview!$B$30)</f>
        <v>SD03 Referral to training</v>
      </c>
      <c r="E78" s="103">
        <v>10</v>
      </c>
      <c r="F78" s="82">
        <f>Overview!$D$30</f>
        <v>30</v>
      </c>
      <c r="G78" s="58">
        <v>7</v>
      </c>
      <c r="H78" s="58">
        <v>2017</v>
      </c>
      <c r="I78" s="3">
        <f>Overview!V30</f>
        <v>0</v>
      </c>
      <c r="J78" s="24">
        <f>SUM(I78*Overview!$D$30)</f>
        <v>0</v>
      </c>
      <c r="K78" s="7" t="str">
        <f t="shared" si="5"/>
        <v>itt_30054/10-002-00-03/0</v>
      </c>
      <c r="L78" s="7" t="str">
        <f>Overview!$B$12</f>
        <v>itt_30054</v>
      </c>
      <c r="M78" s="117" t="s">
        <v>361</v>
      </c>
      <c r="N78" s="7" t="str">
        <f>Overview!$B$10</f>
        <v>ENTERPRISE M3 LEP</v>
      </c>
      <c r="O78" s="7" t="s">
        <v>149</v>
      </c>
      <c r="P78" s="7" t="s">
        <v>351</v>
      </c>
      <c r="Q78" s="7" t="str">
        <f>Overview!$B$11</f>
        <v>IAG SUPPORTING SKILLS DEVELOPMENT OF THE WORKFORCE TO ENABLE GROWTH OF SMES</v>
      </c>
      <c r="R78" s="7" t="str">
        <f>'Information for BU'!$C$14</f>
        <v>2.1 Enhancing equal access to lifelong learning</v>
      </c>
      <c r="S78" s="7" t="str">
        <f>'Agreement Numbers'!$D$20</f>
        <v>10S15C00083</v>
      </c>
      <c r="T78" s="7" t="s">
        <v>115</v>
      </c>
      <c r="U78" s="7" t="s">
        <v>117</v>
      </c>
      <c r="V78" s="7"/>
      <c r="W78" s="7"/>
    </row>
    <row r="79" spans="1:23" x14ac:dyDescent="0.3">
      <c r="A79" s="21" t="str">
        <f>Overview!$B$12</f>
        <v>itt_30054</v>
      </c>
      <c r="B79" s="21" t="str">
        <f>Overview!$B$13</f>
        <v>10-002-00-03</v>
      </c>
      <c r="C79" s="93">
        <f t="shared" si="4"/>
        <v>0</v>
      </c>
      <c r="D79" s="72" t="str">
        <f>CONCATENATE(Overview!$A$30," ",Overview!$B$30)</f>
        <v>SD03 Referral to training</v>
      </c>
      <c r="E79" s="103">
        <v>10</v>
      </c>
      <c r="F79" s="82">
        <f>Overview!$D$30</f>
        <v>30</v>
      </c>
      <c r="G79" s="58">
        <v>8</v>
      </c>
      <c r="H79" s="58">
        <v>2017</v>
      </c>
      <c r="I79" s="3">
        <f>Overview!W30</f>
        <v>0</v>
      </c>
      <c r="J79" s="24">
        <f>SUM(I79*Overview!$D$30)</f>
        <v>0</v>
      </c>
      <c r="K79" s="7" t="str">
        <f t="shared" si="5"/>
        <v>itt_30054/10-002-00-03/0</v>
      </c>
      <c r="L79" s="7" t="str">
        <f>Overview!$B$12</f>
        <v>itt_30054</v>
      </c>
      <c r="M79" s="117" t="s">
        <v>361</v>
      </c>
      <c r="N79" s="7" t="str">
        <f>Overview!$B$10</f>
        <v>ENTERPRISE M3 LEP</v>
      </c>
      <c r="O79" s="7" t="s">
        <v>149</v>
      </c>
      <c r="P79" s="7" t="s">
        <v>351</v>
      </c>
      <c r="Q79" s="7" t="str">
        <f>Overview!$B$11</f>
        <v>IAG SUPPORTING SKILLS DEVELOPMENT OF THE WORKFORCE TO ENABLE GROWTH OF SMES</v>
      </c>
      <c r="R79" s="7" t="str">
        <f>'Information for BU'!$C$14</f>
        <v>2.1 Enhancing equal access to lifelong learning</v>
      </c>
      <c r="S79" s="7" t="str">
        <f>'Agreement Numbers'!$D$20</f>
        <v>10S15C00083</v>
      </c>
      <c r="T79" s="7" t="s">
        <v>115</v>
      </c>
      <c r="U79" s="7" t="s">
        <v>117</v>
      </c>
      <c r="V79" s="7"/>
      <c r="W79" s="7"/>
    </row>
    <row r="80" spans="1:23" x14ac:dyDescent="0.3">
      <c r="A80" s="21" t="str">
        <f>Overview!$B$12</f>
        <v>itt_30054</v>
      </c>
      <c r="B80" s="21" t="str">
        <f>Overview!$B$13</f>
        <v>10-002-00-03</v>
      </c>
      <c r="C80" s="93">
        <f t="shared" si="4"/>
        <v>0</v>
      </c>
      <c r="D80" s="72" t="str">
        <f>CONCATENATE(Overview!$A$30," ",Overview!$B$30)</f>
        <v>SD03 Referral to training</v>
      </c>
      <c r="E80" s="103">
        <v>10</v>
      </c>
      <c r="F80" s="82">
        <f>Overview!$D$30</f>
        <v>30</v>
      </c>
      <c r="G80" s="58">
        <v>9</v>
      </c>
      <c r="H80" s="58">
        <v>2017</v>
      </c>
      <c r="I80" s="3">
        <f>Overview!X30</f>
        <v>0</v>
      </c>
      <c r="J80" s="24">
        <f>SUM(I80*Overview!$D$30)</f>
        <v>0</v>
      </c>
      <c r="K80" s="7" t="str">
        <f t="shared" si="5"/>
        <v>itt_30054/10-002-00-03/0</v>
      </c>
      <c r="L80" s="7" t="str">
        <f>Overview!$B$12</f>
        <v>itt_30054</v>
      </c>
      <c r="M80" s="117" t="s">
        <v>361</v>
      </c>
      <c r="N80" s="7" t="str">
        <f>Overview!$B$10</f>
        <v>ENTERPRISE M3 LEP</v>
      </c>
      <c r="O80" s="7" t="s">
        <v>149</v>
      </c>
      <c r="P80" s="7" t="s">
        <v>351</v>
      </c>
      <c r="Q80" s="7" t="str">
        <f>Overview!$B$11</f>
        <v>IAG SUPPORTING SKILLS DEVELOPMENT OF THE WORKFORCE TO ENABLE GROWTH OF SMES</v>
      </c>
      <c r="R80" s="7" t="str">
        <f>'Information for BU'!$C$14</f>
        <v>2.1 Enhancing equal access to lifelong learning</v>
      </c>
      <c r="S80" s="7" t="str">
        <f>'Agreement Numbers'!$D$20</f>
        <v>10S15C00083</v>
      </c>
      <c r="T80" s="7" t="s">
        <v>115</v>
      </c>
      <c r="U80" s="7" t="s">
        <v>117</v>
      </c>
      <c r="V80" s="7"/>
      <c r="W80" s="7"/>
    </row>
    <row r="81" spans="1:23" x14ac:dyDescent="0.3">
      <c r="A81" s="21" t="str">
        <f>Overview!$B$12</f>
        <v>itt_30054</v>
      </c>
      <c r="B81" s="21" t="str">
        <f>Overview!$B$13</f>
        <v>10-002-00-03</v>
      </c>
      <c r="C81" s="93">
        <f t="shared" si="4"/>
        <v>0</v>
      </c>
      <c r="D81" s="72" t="str">
        <f>CONCATENATE(Overview!$A$30," ",Overview!$B$30)</f>
        <v>SD03 Referral to training</v>
      </c>
      <c r="E81" s="103">
        <v>10</v>
      </c>
      <c r="F81" s="82">
        <f>Overview!$D$30</f>
        <v>30</v>
      </c>
      <c r="G81" s="58">
        <v>10</v>
      </c>
      <c r="H81" s="58">
        <v>2017</v>
      </c>
      <c r="I81" s="3">
        <f>Overview!Y30</f>
        <v>0</v>
      </c>
      <c r="J81" s="24">
        <f>SUM(I81*Overview!$D$30)</f>
        <v>0</v>
      </c>
      <c r="K81" s="7" t="str">
        <f t="shared" si="5"/>
        <v>itt_30054/10-002-00-03/0</v>
      </c>
      <c r="L81" s="7" t="str">
        <f>Overview!$B$12</f>
        <v>itt_30054</v>
      </c>
      <c r="M81" s="117" t="s">
        <v>361</v>
      </c>
      <c r="N81" s="7" t="str">
        <f>Overview!$B$10</f>
        <v>ENTERPRISE M3 LEP</v>
      </c>
      <c r="O81" s="7" t="s">
        <v>149</v>
      </c>
      <c r="P81" s="7" t="s">
        <v>351</v>
      </c>
      <c r="Q81" s="7" t="str">
        <f>Overview!$B$11</f>
        <v>IAG SUPPORTING SKILLS DEVELOPMENT OF THE WORKFORCE TO ENABLE GROWTH OF SMES</v>
      </c>
      <c r="R81" s="7" t="str">
        <f>'Information for BU'!$C$14</f>
        <v>2.1 Enhancing equal access to lifelong learning</v>
      </c>
      <c r="S81" s="7" t="str">
        <f>'Agreement Numbers'!$D$20</f>
        <v>10S15C00083</v>
      </c>
      <c r="T81" s="7" t="s">
        <v>115</v>
      </c>
      <c r="U81" s="7" t="s">
        <v>117</v>
      </c>
      <c r="V81" s="7"/>
      <c r="W81" s="7"/>
    </row>
    <row r="82" spans="1:23" x14ac:dyDescent="0.3">
      <c r="A82" s="21" t="str">
        <f>Overview!$B$12</f>
        <v>itt_30054</v>
      </c>
      <c r="B82" s="21" t="str">
        <f>Overview!$B$13</f>
        <v>10-002-00-03</v>
      </c>
      <c r="C82" s="93">
        <f t="shared" si="4"/>
        <v>0</v>
      </c>
      <c r="D82" s="72" t="str">
        <f>CONCATENATE(Overview!$A$30," ",Overview!$B$30)</f>
        <v>SD03 Referral to training</v>
      </c>
      <c r="E82" s="103">
        <v>10</v>
      </c>
      <c r="F82" s="82">
        <f>Overview!$D$30</f>
        <v>30</v>
      </c>
      <c r="G82" s="58">
        <v>11</v>
      </c>
      <c r="H82" s="58">
        <v>2017</v>
      </c>
      <c r="I82" s="3">
        <f>Overview!Z30</f>
        <v>0</v>
      </c>
      <c r="J82" s="24">
        <f>SUM(I82*Overview!$D$30)</f>
        <v>0</v>
      </c>
      <c r="K82" s="7" t="str">
        <f t="shared" si="5"/>
        <v>itt_30054/10-002-00-03/0</v>
      </c>
      <c r="L82" s="7" t="str">
        <f>Overview!$B$12</f>
        <v>itt_30054</v>
      </c>
      <c r="M82" s="117" t="s">
        <v>361</v>
      </c>
      <c r="N82" s="7" t="str">
        <f>Overview!$B$10</f>
        <v>ENTERPRISE M3 LEP</v>
      </c>
      <c r="O82" s="7" t="s">
        <v>149</v>
      </c>
      <c r="P82" s="7" t="s">
        <v>351</v>
      </c>
      <c r="Q82" s="7" t="str">
        <f>Overview!$B$11</f>
        <v>IAG SUPPORTING SKILLS DEVELOPMENT OF THE WORKFORCE TO ENABLE GROWTH OF SMES</v>
      </c>
      <c r="R82" s="7" t="str">
        <f>'Information for BU'!$C$14</f>
        <v>2.1 Enhancing equal access to lifelong learning</v>
      </c>
      <c r="S82" s="7" t="str">
        <f>'Agreement Numbers'!$D$20</f>
        <v>10S15C00083</v>
      </c>
      <c r="T82" s="7" t="s">
        <v>115</v>
      </c>
      <c r="U82" s="7" t="s">
        <v>117</v>
      </c>
      <c r="V82" s="7"/>
      <c r="W82" s="7"/>
    </row>
    <row r="83" spans="1:23" x14ac:dyDescent="0.3">
      <c r="A83" s="21" t="str">
        <f>Overview!$B$12</f>
        <v>itt_30054</v>
      </c>
      <c r="B83" s="21" t="str">
        <f>Overview!$B$13</f>
        <v>10-002-00-03</v>
      </c>
      <c r="C83" s="93">
        <f t="shared" si="4"/>
        <v>0</v>
      </c>
      <c r="D83" s="72" t="str">
        <f>CONCATENATE(Overview!$A$30," ",Overview!$B$30)</f>
        <v>SD03 Referral to training</v>
      </c>
      <c r="E83" s="103">
        <v>10</v>
      </c>
      <c r="F83" s="82">
        <f>Overview!$D$30</f>
        <v>30</v>
      </c>
      <c r="G83" s="58">
        <v>12</v>
      </c>
      <c r="H83" s="58">
        <v>2017</v>
      </c>
      <c r="I83" s="3">
        <f>Overview!AA30</f>
        <v>0</v>
      </c>
      <c r="J83" s="24">
        <f>SUM(I83*Overview!$D$30)</f>
        <v>0</v>
      </c>
      <c r="K83" s="7" t="str">
        <f t="shared" si="5"/>
        <v>itt_30054/10-002-00-03/0</v>
      </c>
      <c r="L83" s="7" t="str">
        <f>Overview!$B$12</f>
        <v>itt_30054</v>
      </c>
      <c r="M83" s="117" t="s">
        <v>361</v>
      </c>
      <c r="N83" s="7" t="str">
        <f>Overview!$B$10</f>
        <v>ENTERPRISE M3 LEP</v>
      </c>
      <c r="O83" s="7" t="s">
        <v>149</v>
      </c>
      <c r="P83" s="7" t="s">
        <v>351</v>
      </c>
      <c r="Q83" s="7" t="str">
        <f>Overview!$B$11</f>
        <v>IAG SUPPORTING SKILLS DEVELOPMENT OF THE WORKFORCE TO ENABLE GROWTH OF SMES</v>
      </c>
      <c r="R83" s="7" t="str">
        <f>'Information for BU'!$C$14</f>
        <v>2.1 Enhancing equal access to lifelong learning</v>
      </c>
      <c r="S83" s="7" t="str">
        <f>'Agreement Numbers'!$D$20</f>
        <v>10S15C00083</v>
      </c>
      <c r="T83" s="7" t="s">
        <v>115</v>
      </c>
      <c r="U83" s="7" t="s">
        <v>117</v>
      </c>
      <c r="V83" s="7"/>
      <c r="W83" s="7"/>
    </row>
    <row r="84" spans="1:23" x14ac:dyDescent="0.3">
      <c r="A84" s="21" t="str">
        <f>Overview!$B$12</f>
        <v>itt_30054</v>
      </c>
      <c r="B84" s="21" t="str">
        <f>Overview!$B$13</f>
        <v>10-002-00-03</v>
      </c>
      <c r="C84" s="93">
        <f t="shared" si="4"/>
        <v>0</v>
      </c>
      <c r="D84" s="72" t="str">
        <f>CONCATENATE(Overview!$A$30," ",Overview!$B$30)</f>
        <v>SD03 Referral to training</v>
      </c>
      <c r="E84" s="103">
        <v>10</v>
      </c>
      <c r="F84" s="82">
        <f>Overview!$D$30</f>
        <v>30</v>
      </c>
      <c r="G84" s="58">
        <v>1</v>
      </c>
      <c r="H84" s="58">
        <v>2018</v>
      </c>
      <c r="I84" s="3">
        <f>Overview!AB30</f>
        <v>0</v>
      </c>
      <c r="J84" s="24">
        <f>SUM(I84*Overview!$D$30)</f>
        <v>0</v>
      </c>
      <c r="K84" s="7" t="str">
        <f t="shared" si="5"/>
        <v>itt_30054/10-002-00-03/0</v>
      </c>
      <c r="L84" s="7" t="str">
        <f>Overview!$B$12</f>
        <v>itt_30054</v>
      </c>
      <c r="M84" s="117" t="s">
        <v>361</v>
      </c>
      <c r="N84" s="7" t="str">
        <f>Overview!$B$10</f>
        <v>ENTERPRISE M3 LEP</v>
      </c>
      <c r="O84" s="7" t="s">
        <v>149</v>
      </c>
      <c r="P84" s="7" t="s">
        <v>351</v>
      </c>
      <c r="Q84" s="7" t="str">
        <f>Overview!$B$11</f>
        <v>IAG SUPPORTING SKILLS DEVELOPMENT OF THE WORKFORCE TO ENABLE GROWTH OF SMES</v>
      </c>
      <c r="R84" s="7" t="str">
        <f>'Information for BU'!$C$14</f>
        <v>2.1 Enhancing equal access to lifelong learning</v>
      </c>
      <c r="S84" s="7" t="str">
        <f>'Agreement Numbers'!$D$20</f>
        <v>10S15C00083</v>
      </c>
      <c r="T84" s="7" t="s">
        <v>115</v>
      </c>
      <c r="U84" s="7" t="s">
        <v>117</v>
      </c>
      <c r="V84" s="7"/>
      <c r="W84" s="7"/>
    </row>
    <row r="85" spans="1:23" x14ac:dyDescent="0.3">
      <c r="A85" s="21" t="str">
        <f>Overview!$B$12</f>
        <v>itt_30054</v>
      </c>
      <c r="B85" s="21" t="str">
        <f>Overview!$B$13</f>
        <v>10-002-00-03</v>
      </c>
      <c r="C85" s="93">
        <f t="shared" si="4"/>
        <v>0</v>
      </c>
      <c r="D85" s="72" t="str">
        <f>CONCATENATE(Overview!$A$30," ",Overview!$B$30)</f>
        <v>SD03 Referral to training</v>
      </c>
      <c r="E85" s="103">
        <v>10</v>
      </c>
      <c r="F85" s="82">
        <f>Overview!$D$30</f>
        <v>30</v>
      </c>
      <c r="G85" s="58">
        <v>2</v>
      </c>
      <c r="H85" s="58">
        <v>2018</v>
      </c>
      <c r="I85" s="3">
        <f>Overview!AC30</f>
        <v>0</v>
      </c>
      <c r="J85" s="24">
        <f>SUM(I85*Overview!$D$30)</f>
        <v>0</v>
      </c>
      <c r="K85" s="7" t="str">
        <f t="shared" si="5"/>
        <v>itt_30054/10-002-00-03/0</v>
      </c>
      <c r="L85" s="7" t="str">
        <f>Overview!$B$12</f>
        <v>itt_30054</v>
      </c>
      <c r="M85" s="117" t="s">
        <v>361</v>
      </c>
      <c r="N85" s="7" t="str">
        <f>Overview!$B$10</f>
        <v>ENTERPRISE M3 LEP</v>
      </c>
      <c r="O85" s="7" t="s">
        <v>149</v>
      </c>
      <c r="P85" s="7" t="s">
        <v>351</v>
      </c>
      <c r="Q85" s="7" t="str">
        <f>Overview!$B$11</f>
        <v>IAG SUPPORTING SKILLS DEVELOPMENT OF THE WORKFORCE TO ENABLE GROWTH OF SMES</v>
      </c>
      <c r="R85" s="7" t="str">
        <f>'Information for BU'!$C$14</f>
        <v>2.1 Enhancing equal access to lifelong learning</v>
      </c>
      <c r="S85" s="7" t="str">
        <f>'Agreement Numbers'!$D$20</f>
        <v>10S15C00083</v>
      </c>
      <c r="T85" s="7" t="s">
        <v>115</v>
      </c>
      <c r="U85" s="7" t="s">
        <v>117</v>
      </c>
      <c r="V85" s="7"/>
      <c r="W85" s="7"/>
    </row>
    <row r="86" spans="1:23" x14ac:dyDescent="0.3">
      <c r="A86" s="21" t="str">
        <f>Overview!$B$12</f>
        <v>itt_30054</v>
      </c>
      <c r="B86" s="21" t="str">
        <f>Overview!$B$13</f>
        <v>10-002-00-03</v>
      </c>
      <c r="C86" s="93">
        <f t="shared" si="4"/>
        <v>0</v>
      </c>
      <c r="D86" s="72" t="str">
        <f>CONCATENATE(Overview!$A$30," ",Overview!$B$30)</f>
        <v>SD03 Referral to training</v>
      </c>
      <c r="E86" s="103">
        <v>10</v>
      </c>
      <c r="F86" s="82">
        <f>Overview!$D$30</f>
        <v>30</v>
      </c>
      <c r="G86" s="58">
        <v>3</v>
      </c>
      <c r="H86" s="58">
        <v>2018</v>
      </c>
      <c r="I86" s="3">
        <f>Overview!AD30</f>
        <v>0</v>
      </c>
      <c r="J86" s="24">
        <f>SUM(I86*Overview!$D$30)</f>
        <v>0</v>
      </c>
      <c r="K86" s="7" t="str">
        <f t="shared" si="5"/>
        <v>itt_30054/10-002-00-03/0</v>
      </c>
      <c r="L86" s="7" t="str">
        <f>Overview!$B$12</f>
        <v>itt_30054</v>
      </c>
      <c r="M86" s="117" t="s">
        <v>361</v>
      </c>
      <c r="N86" s="7" t="str">
        <f>Overview!$B$10</f>
        <v>ENTERPRISE M3 LEP</v>
      </c>
      <c r="O86" s="7" t="s">
        <v>149</v>
      </c>
      <c r="P86" s="7" t="s">
        <v>351</v>
      </c>
      <c r="Q86" s="7" t="str">
        <f>Overview!$B$11</f>
        <v>IAG SUPPORTING SKILLS DEVELOPMENT OF THE WORKFORCE TO ENABLE GROWTH OF SMES</v>
      </c>
      <c r="R86" s="7" t="str">
        <f>'Information for BU'!$C$14</f>
        <v>2.1 Enhancing equal access to lifelong learning</v>
      </c>
      <c r="S86" s="7" t="str">
        <f>'Agreement Numbers'!$D$20</f>
        <v>10S15C00083</v>
      </c>
      <c r="T86" s="7" t="s">
        <v>115</v>
      </c>
      <c r="U86" s="7" t="s">
        <v>117</v>
      </c>
      <c r="V86" s="7"/>
      <c r="W86" s="7"/>
    </row>
    <row r="87" spans="1:23" x14ac:dyDescent="0.3">
      <c r="A87" s="21" t="str">
        <f>Overview!$B$12</f>
        <v>itt_30054</v>
      </c>
      <c r="B87" s="21" t="str">
        <f>Overview!$B$13</f>
        <v>10-002-00-03</v>
      </c>
      <c r="C87" s="93">
        <f t="shared" si="4"/>
        <v>0</v>
      </c>
      <c r="D87" s="72" t="str">
        <f>CONCATENATE(Overview!$A$31," ",Overview!$B$31)</f>
        <v>SD04 Employer satisfaction completed</v>
      </c>
      <c r="E87" s="103">
        <v>11</v>
      </c>
      <c r="F87" s="82">
        <f>Overview!$D$31</f>
        <v>100</v>
      </c>
      <c r="G87" s="58">
        <v>8</v>
      </c>
      <c r="H87" s="58">
        <v>2016</v>
      </c>
      <c r="I87" s="3">
        <f>Overview!K31</f>
        <v>0</v>
      </c>
      <c r="J87" s="24">
        <f>SUM(I87*Overview!$D$31)</f>
        <v>0</v>
      </c>
      <c r="K87" s="7" t="str">
        <f t="shared" si="5"/>
        <v>itt_30054/10-002-00-03/0</v>
      </c>
      <c r="L87" s="7" t="str">
        <f>Overview!$B$12</f>
        <v>itt_30054</v>
      </c>
      <c r="M87" s="117" t="s">
        <v>361</v>
      </c>
      <c r="N87" s="7" t="str">
        <f>Overview!$B$10</f>
        <v>ENTERPRISE M3 LEP</v>
      </c>
      <c r="O87" s="7" t="s">
        <v>149</v>
      </c>
      <c r="P87" s="7" t="s">
        <v>351</v>
      </c>
      <c r="Q87" s="7" t="str">
        <f>Overview!$B$11</f>
        <v>IAG SUPPORTING SKILLS DEVELOPMENT OF THE WORKFORCE TO ENABLE GROWTH OF SMES</v>
      </c>
      <c r="R87" s="7" t="str">
        <f>'Information for BU'!$C$14</f>
        <v>2.1 Enhancing equal access to lifelong learning</v>
      </c>
      <c r="S87" s="7" t="str">
        <f>'Agreement Numbers'!$D$20</f>
        <v>10S15C00083</v>
      </c>
      <c r="T87" s="7" t="s">
        <v>115</v>
      </c>
      <c r="U87" s="7" t="s">
        <v>117</v>
      </c>
      <c r="V87" s="7"/>
      <c r="W87" s="7"/>
    </row>
    <row r="88" spans="1:23" x14ac:dyDescent="0.3">
      <c r="A88" s="21" t="str">
        <f>Overview!$B$12</f>
        <v>itt_30054</v>
      </c>
      <c r="B88" s="21" t="str">
        <f>Overview!$B$13</f>
        <v>10-002-00-03</v>
      </c>
      <c r="C88" s="93">
        <f t="shared" si="4"/>
        <v>0</v>
      </c>
      <c r="D88" s="72" t="str">
        <f>CONCATENATE(Overview!$A$31," ",Overview!$B$31)</f>
        <v>SD04 Employer satisfaction completed</v>
      </c>
      <c r="E88" s="103">
        <v>11</v>
      </c>
      <c r="F88" s="82">
        <f>Overview!$D$31</f>
        <v>100</v>
      </c>
      <c r="G88" s="58">
        <v>9</v>
      </c>
      <c r="H88" s="58">
        <v>2016</v>
      </c>
      <c r="I88" s="3">
        <f>Overview!L31</f>
        <v>0</v>
      </c>
      <c r="J88" s="24">
        <f>SUM(I88*Overview!$D$31)</f>
        <v>0</v>
      </c>
      <c r="K88" s="7" t="str">
        <f t="shared" si="5"/>
        <v>itt_30054/10-002-00-03/0</v>
      </c>
      <c r="L88" s="7" t="str">
        <f>Overview!$B$12</f>
        <v>itt_30054</v>
      </c>
      <c r="M88" s="117" t="s">
        <v>361</v>
      </c>
      <c r="N88" s="7" t="str">
        <f>Overview!$B$10</f>
        <v>ENTERPRISE M3 LEP</v>
      </c>
      <c r="O88" s="7" t="s">
        <v>149</v>
      </c>
      <c r="P88" s="7" t="s">
        <v>351</v>
      </c>
      <c r="Q88" s="7" t="str">
        <f>Overview!$B$11</f>
        <v>IAG SUPPORTING SKILLS DEVELOPMENT OF THE WORKFORCE TO ENABLE GROWTH OF SMES</v>
      </c>
      <c r="R88" s="7" t="str">
        <f>'Information for BU'!$C$14</f>
        <v>2.1 Enhancing equal access to lifelong learning</v>
      </c>
      <c r="S88" s="7" t="str">
        <f>'Agreement Numbers'!$D$20</f>
        <v>10S15C00083</v>
      </c>
      <c r="T88" s="7" t="s">
        <v>115</v>
      </c>
      <c r="U88" s="7" t="s">
        <v>117</v>
      </c>
      <c r="V88" s="7"/>
      <c r="W88" s="7"/>
    </row>
    <row r="89" spans="1:23" x14ac:dyDescent="0.3">
      <c r="A89" s="21" t="str">
        <f>Overview!$B$12</f>
        <v>itt_30054</v>
      </c>
      <c r="B89" s="21" t="str">
        <f>Overview!$B$13</f>
        <v>10-002-00-03</v>
      </c>
      <c r="C89" s="93">
        <f t="shared" si="4"/>
        <v>0</v>
      </c>
      <c r="D89" s="72" t="str">
        <f>CONCATENATE(Overview!$A$31," ",Overview!$B$31)</f>
        <v>SD04 Employer satisfaction completed</v>
      </c>
      <c r="E89" s="103">
        <v>11</v>
      </c>
      <c r="F89" s="82">
        <f>Overview!$D$31</f>
        <v>100</v>
      </c>
      <c r="G89" s="58">
        <v>10</v>
      </c>
      <c r="H89" s="58">
        <v>2016</v>
      </c>
      <c r="I89" s="3">
        <f>Overview!M31</f>
        <v>0</v>
      </c>
      <c r="J89" s="24">
        <f>SUM(I89*Overview!$D$31)</f>
        <v>0</v>
      </c>
      <c r="K89" s="7" t="str">
        <f t="shared" si="5"/>
        <v>itt_30054/10-002-00-03/0</v>
      </c>
      <c r="L89" s="7" t="str">
        <f>Overview!$B$12</f>
        <v>itt_30054</v>
      </c>
      <c r="M89" s="117" t="s">
        <v>361</v>
      </c>
      <c r="N89" s="7" t="str">
        <f>Overview!$B$10</f>
        <v>ENTERPRISE M3 LEP</v>
      </c>
      <c r="O89" s="7" t="s">
        <v>149</v>
      </c>
      <c r="P89" s="7" t="s">
        <v>351</v>
      </c>
      <c r="Q89" s="7" t="str">
        <f>Overview!$B$11</f>
        <v>IAG SUPPORTING SKILLS DEVELOPMENT OF THE WORKFORCE TO ENABLE GROWTH OF SMES</v>
      </c>
      <c r="R89" s="7" t="str">
        <f>'Information for BU'!$C$14</f>
        <v>2.1 Enhancing equal access to lifelong learning</v>
      </c>
      <c r="S89" s="7" t="str">
        <f>'Agreement Numbers'!$D$20</f>
        <v>10S15C00083</v>
      </c>
      <c r="T89" s="7" t="s">
        <v>115</v>
      </c>
      <c r="U89" s="7" t="s">
        <v>117</v>
      </c>
      <c r="V89" s="7"/>
      <c r="W89" s="7"/>
    </row>
    <row r="90" spans="1:23" x14ac:dyDescent="0.3">
      <c r="A90" s="21" t="str">
        <f>Overview!$B$12</f>
        <v>itt_30054</v>
      </c>
      <c r="B90" s="21" t="str">
        <f>Overview!$B$13</f>
        <v>10-002-00-03</v>
      </c>
      <c r="C90" s="93">
        <f t="shared" si="4"/>
        <v>0</v>
      </c>
      <c r="D90" s="72" t="str">
        <f>CONCATENATE(Overview!$A$31," ",Overview!$B$31)</f>
        <v>SD04 Employer satisfaction completed</v>
      </c>
      <c r="E90" s="103">
        <v>11</v>
      </c>
      <c r="F90" s="82">
        <f>Overview!$D$31</f>
        <v>100</v>
      </c>
      <c r="G90" s="58">
        <v>11</v>
      </c>
      <c r="H90" s="58">
        <v>2016</v>
      </c>
      <c r="I90" s="3">
        <f>Overview!N31</f>
        <v>0</v>
      </c>
      <c r="J90" s="24">
        <f>SUM(I90*Overview!$D$31)</f>
        <v>0</v>
      </c>
      <c r="K90" s="7" t="str">
        <f t="shared" si="5"/>
        <v>itt_30054/10-002-00-03/0</v>
      </c>
      <c r="L90" s="7" t="str">
        <f>Overview!$B$12</f>
        <v>itt_30054</v>
      </c>
      <c r="M90" s="117" t="s">
        <v>361</v>
      </c>
      <c r="N90" s="7" t="str">
        <f>Overview!$B$10</f>
        <v>ENTERPRISE M3 LEP</v>
      </c>
      <c r="O90" s="7" t="s">
        <v>149</v>
      </c>
      <c r="P90" s="7" t="s">
        <v>351</v>
      </c>
      <c r="Q90" s="7" t="str">
        <f>Overview!$B$11</f>
        <v>IAG SUPPORTING SKILLS DEVELOPMENT OF THE WORKFORCE TO ENABLE GROWTH OF SMES</v>
      </c>
      <c r="R90" s="7" t="str">
        <f>'Information for BU'!$C$14</f>
        <v>2.1 Enhancing equal access to lifelong learning</v>
      </c>
      <c r="S90" s="7" t="str">
        <f>'Agreement Numbers'!$D$20</f>
        <v>10S15C00083</v>
      </c>
      <c r="T90" s="7" t="s">
        <v>115</v>
      </c>
      <c r="U90" s="7" t="s">
        <v>117</v>
      </c>
      <c r="V90" s="7"/>
      <c r="W90" s="7"/>
    </row>
    <row r="91" spans="1:23" x14ac:dyDescent="0.3">
      <c r="A91" s="21" t="str">
        <f>Overview!$B$12</f>
        <v>itt_30054</v>
      </c>
      <c r="B91" s="21" t="str">
        <f>Overview!$B$13</f>
        <v>10-002-00-03</v>
      </c>
      <c r="C91" s="93">
        <f t="shared" si="4"/>
        <v>0</v>
      </c>
      <c r="D91" s="72" t="str">
        <f>CONCATENATE(Overview!$A$31," ",Overview!$B$31)</f>
        <v>SD04 Employer satisfaction completed</v>
      </c>
      <c r="E91" s="103">
        <v>11</v>
      </c>
      <c r="F91" s="82">
        <f>Overview!$D$31</f>
        <v>100</v>
      </c>
      <c r="G91" s="58">
        <v>12</v>
      </c>
      <c r="H91" s="58">
        <v>2016</v>
      </c>
      <c r="I91" s="3">
        <f>Overview!O31</f>
        <v>0</v>
      </c>
      <c r="J91" s="24">
        <f>SUM(I91*Overview!$D$31)</f>
        <v>0</v>
      </c>
      <c r="K91" s="7" t="str">
        <f t="shared" si="5"/>
        <v>itt_30054/10-002-00-03/0</v>
      </c>
      <c r="L91" s="7" t="str">
        <f>Overview!$B$12</f>
        <v>itt_30054</v>
      </c>
      <c r="M91" s="117" t="s">
        <v>361</v>
      </c>
      <c r="N91" s="7" t="str">
        <f>Overview!$B$10</f>
        <v>ENTERPRISE M3 LEP</v>
      </c>
      <c r="O91" s="7" t="s">
        <v>149</v>
      </c>
      <c r="P91" s="7" t="s">
        <v>351</v>
      </c>
      <c r="Q91" s="7" t="str">
        <f>Overview!$B$11</f>
        <v>IAG SUPPORTING SKILLS DEVELOPMENT OF THE WORKFORCE TO ENABLE GROWTH OF SMES</v>
      </c>
      <c r="R91" s="7" t="str">
        <f>'Information for BU'!$C$14</f>
        <v>2.1 Enhancing equal access to lifelong learning</v>
      </c>
      <c r="S91" s="7" t="str">
        <f>'Agreement Numbers'!$D$20</f>
        <v>10S15C00083</v>
      </c>
      <c r="T91" s="7" t="s">
        <v>115</v>
      </c>
      <c r="U91" s="7" t="s">
        <v>117</v>
      </c>
      <c r="V91" s="7"/>
      <c r="W91" s="7"/>
    </row>
    <row r="92" spans="1:23" x14ac:dyDescent="0.3">
      <c r="A92" s="21" t="str">
        <f>Overview!$B$12</f>
        <v>itt_30054</v>
      </c>
      <c r="B92" s="21" t="str">
        <f>Overview!$B$13</f>
        <v>10-002-00-03</v>
      </c>
      <c r="C92" s="93">
        <f t="shared" si="4"/>
        <v>0</v>
      </c>
      <c r="D92" s="72" t="str">
        <f>CONCATENATE(Overview!$A$31," ",Overview!$B$31)</f>
        <v>SD04 Employer satisfaction completed</v>
      </c>
      <c r="E92" s="103">
        <v>11</v>
      </c>
      <c r="F92" s="82">
        <f>Overview!$D$31</f>
        <v>100</v>
      </c>
      <c r="G92" s="58">
        <v>1</v>
      </c>
      <c r="H92" s="58">
        <v>2017</v>
      </c>
      <c r="I92" s="3">
        <f>Overview!P31</f>
        <v>0</v>
      </c>
      <c r="J92" s="24">
        <f>SUM(I92*Overview!$D$31)</f>
        <v>0</v>
      </c>
      <c r="K92" s="7" t="str">
        <f t="shared" si="5"/>
        <v>itt_30054/10-002-00-03/0</v>
      </c>
      <c r="L92" s="7" t="str">
        <f>Overview!$B$12</f>
        <v>itt_30054</v>
      </c>
      <c r="M92" s="117" t="s">
        <v>361</v>
      </c>
      <c r="N92" s="7" t="str">
        <f>Overview!$B$10</f>
        <v>ENTERPRISE M3 LEP</v>
      </c>
      <c r="O92" s="7" t="s">
        <v>149</v>
      </c>
      <c r="P92" s="7" t="s">
        <v>351</v>
      </c>
      <c r="Q92" s="7" t="str">
        <f>Overview!$B$11</f>
        <v>IAG SUPPORTING SKILLS DEVELOPMENT OF THE WORKFORCE TO ENABLE GROWTH OF SMES</v>
      </c>
      <c r="R92" s="7" t="str">
        <f>'Information for BU'!$C$14</f>
        <v>2.1 Enhancing equal access to lifelong learning</v>
      </c>
      <c r="S92" s="7" t="str">
        <f>'Agreement Numbers'!$D$20</f>
        <v>10S15C00083</v>
      </c>
      <c r="T92" s="7" t="s">
        <v>115</v>
      </c>
      <c r="U92" s="7" t="s">
        <v>117</v>
      </c>
      <c r="V92" s="7"/>
      <c r="W92" s="7"/>
    </row>
    <row r="93" spans="1:23" x14ac:dyDescent="0.3">
      <c r="A93" s="21" t="str">
        <f>Overview!$B$12</f>
        <v>itt_30054</v>
      </c>
      <c r="B93" s="21" t="str">
        <f>Overview!$B$13</f>
        <v>10-002-00-03</v>
      </c>
      <c r="C93" s="93">
        <f t="shared" si="4"/>
        <v>0</v>
      </c>
      <c r="D93" s="72" t="str">
        <f>CONCATENATE(Overview!$A$31," ",Overview!$B$31)</f>
        <v>SD04 Employer satisfaction completed</v>
      </c>
      <c r="E93" s="103">
        <v>11</v>
      </c>
      <c r="F93" s="82">
        <f>Overview!$D$31</f>
        <v>100</v>
      </c>
      <c r="G93" s="58">
        <v>2</v>
      </c>
      <c r="H93" s="58">
        <v>2017</v>
      </c>
      <c r="I93" s="3">
        <f>Overview!Q31</f>
        <v>0</v>
      </c>
      <c r="J93" s="24">
        <f>SUM(I93*Overview!$D$31)</f>
        <v>0</v>
      </c>
      <c r="K93" s="7" t="str">
        <f t="shared" si="5"/>
        <v>itt_30054/10-002-00-03/0</v>
      </c>
      <c r="L93" s="7" t="str">
        <f>Overview!$B$12</f>
        <v>itt_30054</v>
      </c>
      <c r="M93" s="117" t="s">
        <v>361</v>
      </c>
      <c r="N93" s="7" t="str">
        <f>Overview!$B$10</f>
        <v>ENTERPRISE M3 LEP</v>
      </c>
      <c r="O93" s="7" t="s">
        <v>149</v>
      </c>
      <c r="P93" s="7" t="s">
        <v>351</v>
      </c>
      <c r="Q93" s="7" t="str">
        <f>Overview!$B$11</f>
        <v>IAG SUPPORTING SKILLS DEVELOPMENT OF THE WORKFORCE TO ENABLE GROWTH OF SMES</v>
      </c>
      <c r="R93" s="7" t="str">
        <f>'Information for BU'!$C$14</f>
        <v>2.1 Enhancing equal access to lifelong learning</v>
      </c>
      <c r="S93" s="7" t="str">
        <f>'Agreement Numbers'!$D$20</f>
        <v>10S15C00083</v>
      </c>
      <c r="T93" s="7" t="s">
        <v>115</v>
      </c>
      <c r="U93" s="7" t="s">
        <v>117</v>
      </c>
      <c r="V93" s="7"/>
      <c r="W93" s="7"/>
    </row>
    <row r="94" spans="1:23" x14ac:dyDescent="0.3">
      <c r="A94" s="21" t="str">
        <f>Overview!$B$12</f>
        <v>itt_30054</v>
      </c>
      <c r="B94" s="21" t="str">
        <f>Overview!$B$13</f>
        <v>10-002-00-03</v>
      </c>
      <c r="C94" s="93">
        <f t="shared" si="4"/>
        <v>0</v>
      </c>
      <c r="D94" s="72" t="str">
        <f>CONCATENATE(Overview!$A$31," ",Overview!$B$31)</f>
        <v>SD04 Employer satisfaction completed</v>
      </c>
      <c r="E94" s="103">
        <v>11</v>
      </c>
      <c r="F94" s="82">
        <f>Overview!$D$31</f>
        <v>100</v>
      </c>
      <c r="G94" s="58">
        <v>3</v>
      </c>
      <c r="H94" s="58">
        <v>2017</v>
      </c>
      <c r="I94" s="3">
        <f>Overview!R31</f>
        <v>0</v>
      </c>
      <c r="J94" s="24">
        <f>SUM(I94*Overview!$D$31)</f>
        <v>0</v>
      </c>
      <c r="K94" s="7" t="str">
        <f t="shared" si="5"/>
        <v>itt_30054/10-002-00-03/0</v>
      </c>
      <c r="L94" s="7" t="str">
        <f>Overview!$B$12</f>
        <v>itt_30054</v>
      </c>
      <c r="M94" s="117" t="s">
        <v>361</v>
      </c>
      <c r="N94" s="7" t="str">
        <f>Overview!$B$10</f>
        <v>ENTERPRISE M3 LEP</v>
      </c>
      <c r="O94" s="7" t="s">
        <v>149</v>
      </c>
      <c r="P94" s="7" t="s">
        <v>351</v>
      </c>
      <c r="Q94" s="7" t="str">
        <f>Overview!$B$11</f>
        <v>IAG SUPPORTING SKILLS DEVELOPMENT OF THE WORKFORCE TO ENABLE GROWTH OF SMES</v>
      </c>
      <c r="R94" s="7" t="str">
        <f>'Information for BU'!$C$14</f>
        <v>2.1 Enhancing equal access to lifelong learning</v>
      </c>
      <c r="S94" s="7" t="str">
        <f>'Agreement Numbers'!$D$20</f>
        <v>10S15C00083</v>
      </c>
      <c r="T94" s="7" t="s">
        <v>115</v>
      </c>
      <c r="U94" s="7" t="s">
        <v>117</v>
      </c>
      <c r="V94" s="7"/>
      <c r="W94" s="7"/>
    </row>
    <row r="95" spans="1:23" x14ac:dyDescent="0.3">
      <c r="A95" s="21" t="str">
        <f>Overview!$B$12</f>
        <v>itt_30054</v>
      </c>
      <c r="B95" s="21" t="str">
        <f>Overview!$B$13</f>
        <v>10-002-00-03</v>
      </c>
      <c r="C95" s="93">
        <f t="shared" si="4"/>
        <v>0</v>
      </c>
      <c r="D95" s="72" t="str">
        <f>CONCATENATE(Overview!$A$31," ",Overview!$B$31)</f>
        <v>SD04 Employer satisfaction completed</v>
      </c>
      <c r="E95" s="103">
        <v>11</v>
      </c>
      <c r="F95" s="82">
        <f>Overview!$D$31</f>
        <v>100</v>
      </c>
      <c r="G95" s="58">
        <v>4</v>
      </c>
      <c r="H95" s="58">
        <v>2017</v>
      </c>
      <c r="I95" s="3">
        <f>Overview!S31</f>
        <v>0</v>
      </c>
      <c r="J95" s="24">
        <f>SUM(I95*Overview!$D$31)</f>
        <v>0</v>
      </c>
      <c r="K95" s="7" t="str">
        <f t="shared" si="5"/>
        <v>itt_30054/10-002-00-03/0</v>
      </c>
      <c r="L95" s="7" t="str">
        <f>Overview!$B$12</f>
        <v>itt_30054</v>
      </c>
      <c r="M95" s="117" t="s">
        <v>361</v>
      </c>
      <c r="N95" s="7" t="str">
        <f>Overview!$B$10</f>
        <v>ENTERPRISE M3 LEP</v>
      </c>
      <c r="O95" s="7" t="s">
        <v>149</v>
      </c>
      <c r="P95" s="7" t="s">
        <v>351</v>
      </c>
      <c r="Q95" s="7" t="str">
        <f>Overview!$B$11</f>
        <v>IAG SUPPORTING SKILLS DEVELOPMENT OF THE WORKFORCE TO ENABLE GROWTH OF SMES</v>
      </c>
      <c r="R95" s="7" t="str">
        <f>'Information for BU'!$C$14</f>
        <v>2.1 Enhancing equal access to lifelong learning</v>
      </c>
      <c r="S95" s="7" t="str">
        <f>'Agreement Numbers'!$D$20</f>
        <v>10S15C00083</v>
      </c>
      <c r="T95" s="7" t="s">
        <v>115</v>
      </c>
      <c r="U95" s="7" t="s">
        <v>117</v>
      </c>
      <c r="V95" s="7"/>
      <c r="W95" s="7"/>
    </row>
    <row r="96" spans="1:23" x14ac:dyDescent="0.3">
      <c r="A96" s="21" t="str">
        <f>Overview!$B$12</f>
        <v>itt_30054</v>
      </c>
      <c r="B96" s="21" t="str">
        <f>Overview!$B$13</f>
        <v>10-002-00-03</v>
      </c>
      <c r="C96" s="93">
        <f t="shared" si="4"/>
        <v>0</v>
      </c>
      <c r="D96" s="72" t="str">
        <f>CONCATENATE(Overview!$A$31," ",Overview!$B$31)</f>
        <v>SD04 Employer satisfaction completed</v>
      </c>
      <c r="E96" s="103">
        <v>11</v>
      </c>
      <c r="F96" s="82">
        <f>Overview!$D$31</f>
        <v>100</v>
      </c>
      <c r="G96" s="58">
        <v>5</v>
      </c>
      <c r="H96" s="58">
        <v>2017</v>
      </c>
      <c r="I96" s="3">
        <f>Overview!T31</f>
        <v>0</v>
      </c>
      <c r="J96" s="24">
        <f>SUM(I96*Overview!$D$31)</f>
        <v>0</v>
      </c>
      <c r="K96" s="7" t="str">
        <f t="shared" si="5"/>
        <v>itt_30054/10-002-00-03/0</v>
      </c>
      <c r="L96" s="7" t="str">
        <f>Overview!$B$12</f>
        <v>itt_30054</v>
      </c>
      <c r="M96" s="117" t="s">
        <v>361</v>
      </c>
      <c r="N96" s="7" t="str">
        <f>Overview!$B$10</f>
        <v>ENTERPRISE M3 LEP</v>
      </c>
      <c r="O96" s="7" t="s">
        <v>149</v>
      </c>
      <c r="P96" s="7" t="s">
        <v>351</v>
      </c>
      <c r="Q96" s="7" t="str">
        <f>Overview!$B$11</f>
        <v>IAG SUPPORTING SKILLS DEVELOPMENT OF THE WORKFORCE TO ENABLE GROWTH OF SMES</v>
      </c>
      <c r="R96" s="7" t="str">
        <f>'Information for BU'!$C$14</f>
        <v>2.1 Enhancing equal access to lifelong learning</v>
      </c>
      <c r="S96" s="7" t="str">
        <f>'Agreement Numbers'!$D$20</f>
        <v>10S15C00083</v>
      </c>
      <c r="T96" s="7" t="s">
        <v>115</v>
      </c>
      <c r="U96" s="7" t="s">
        <v>117</v>
      </c>
      <c r="V96" s="7"/>
      <c r="W96" s="7"/>
    </row>
    <row r="97" spans="1:23" x14ac:dyDescent="0.3">
      <c r="A97" s="21" t="str">
        <f>Overview!$B$12</f>
        <v>itt_30054</v>
      </c>
      <c r="B97" s="21" t="str">
        <f>Overview!$B$13</f>
        <v>10-002-00-03</v>
      </c>
      <c r="C97" s="93">
        <f t="shared" si="4"/>
        <v>0</v>
      </c>
      <c r="D97" s="72" t="str">
        <f>CONCATENATE(Overview!$A$31," ",Overview!$B$31)</f>
        <v>SD04 Employer satisfaction completed</v>
      </c>
      <c r="E97" s="103">
        <v>11</v>
      </c>
      <c r="F97" s="82">
        <f>Overview!$D$31</f>
        <v>100</v>
      </c>
      <c r="G97" s="58">
        <v>6</v>
      </c>
      <c r="H97" s="58">
        <v>2017</v>
      </c>
      <c r="I97" s="3">
        <f>Overview!U31</f>
        <v>0</v>
      </c>
      <c r="J97" s="24">
        <f>SUM(I97*Overview!$D$31)</f>
        <v>0</v>
      </c>
      <c r="K97" s="7" t="str">
        <f t="shared" si="5"/>
        <v>itt_30054/10-002-00-03/0</v>
      </c>
      <c r="L97" s="7" t="str">
        <f>Overview!$B$12</f>
        <v>itt_30054</v>
      </c>
      <c r="M97" s="117" t="s">
        <v>361</v>
      </c>
      <c r="N97" s="7" t="str">
        <f>Overview!$B$10</f>
        <v>ENTERPRISE M3 LEP</v>
      </c>
      <c r="O97" s="7" t="s">
        <v>149</v>
      </c>
      <c r="P97" s="7" t="s">
        <v>351</v>
      </c>
      <c r="Q97" s="7" t="str">
        <f>Overview!$B$11</f>
        <v>IAG SUPPORTING SKILLS DEVELOPMENT OF THE WORKFORCE TO ENABLE GROWTH OF SMES</v>
      </c>
      <c r="R97" s="7" t="str">
        <f>'Information for BU'!$C$14</f>
        <v>2.1 Enhancing equal access to lifelong learning</v>
      </c>
      <c r="S97" s="7" t="str">
        <f>'Agreement Numbers'!$D$20</f>
        <v>10S15C00083</v>
      </c>
      <c r="T97" s="7" t="s">
        <v>115</v>
      </c>
      <c r="U97" s="7" t="s">
        <v>117</v>
      </c>
      <c r="V97" s="7"/>
      <c r="W97" s="7"/>
    </row>
    <row r="98" spans="1:23" x14ac:dyDescent="0.3">
      <c r="A98" s="21" t="str">
        <f>Overview!$B$12</f>
        <v>itt_30054</v>
      </c>
      <c r="B98" s="21" t="str">
        <f>Overview!$B$13</f>
        <v>10-002-00-03</v>
      </c>
      <c r="C98" s="93">
        <f t="shared" si="4"/>
        <v>0</v>
      </c>
      <c r="D98" s="72" t="str">
        <f>CONCATENATE(Overview!$A$31," ",Overview!$B$31)</f>
        <v>SD04 Employer satisfaction completed</v>
      </c>
      <c r="E98" s="103">
        <v>11</v>
      </c>
      <c r="F98" s="82">
        <f>Overview!$D$31</f>
        <v>100</v>
      </c>
      <c r="G98" s="58">
        <v>7</v>
      </c>
      <c r="H98" s="58">
        <v>2017</v>
      </c>
      <c r="I98" s="3">
        <f>Overview!V31</f>
        <v>0</v>
      </c>
      <c r="J98" s="24">
        <f>SUM(I98*Overview!$D$31)</f>
        <v>0</v>
      </c>
      <c r="K98" s="7" t="str">
        <f t="shared" si="5"/>
        <v>itt_30054/10-002-00-03/0</v>
      </c>
      <c r="L98" s="7" t="str">
        <f>Overview!$B$12</f>
        <v>itt_30054</v>
      </c>
      <c r="M98" s="117" t="s">
        <v>361</v>
      </c>
      <c r="N98" s="7" t="str">
        <f>Overview!$B$10</f>
        <v>ENTERPRISE M3 LEP</v>
      </c>
      <c r="O98" s="7" t="s">
        <v>149</v>
      </c>
      <c r="P98" s="7" t="s">
        <v>351</v>
      </c>
      <c r="Q98" s="7" t="str">
        <f>Overview!$B$11</f>
        <v>IAG SUPPORTING SKILLS DEVELOPMENT OF THE WORKFORCE TO ENABLE GROWTH OF SMES</v>
      </c>
      <c r="R98" s="7" t="str">
        <f>'Information for BU'!$C$14</f>
        <v>2.1 Enhancing equal access to lifelong learning</v>
      </c>
      <c r="S98" s="7" t="str">
        <f>'Agreement Numbers'!$D$20</f>
        <v>10S15C00083</v>
      </c>
      <c r="T98" s="7" t="s">
        <v>115</v>
      </c>
      <c r="U98" s="7" t="s">
        <v>117</v>
      </c>
      <c r="V98" s="7"/>
      <c r="W98" s="7"/>
    </row>
    <row r="99" spans="1:23" x14ac:dyDescent="0.3">
      <c r="A99" s="21" t="str">
        <f>Overview!$B$12</f>
        <v>itt_30054</v>
      </c>
      <c r="B99" s="21" t="str">
        <f>Overview!$B$13</f>
        <v>10-002-00-03</v>
      </c>
      <c r="C99" s="93">
        <f t="shared" si="4"/>
        <v>0</v>
      </c>
      <c r="D99" s="72" t="str">
        <f>CONCATENATE(Overview!$A$31," ",Overview!$B$31)</f>
        <v>SD04 Employer satisfaction completed</v>
      </c>
      <c r="E99" s="103">
        <v>11</v>
      </c>
      <c r="F99" s="82">
        <f>Overview!$D$31</f>
        <v>100</v>
      </c>
      <c r="G99" s="58">
        <v>8</v>
      </c>
      <c r="H99" s="58">
        <v>2017</v>
      </c>
      <c r="I99" s="3">
        <f>Overview!W31</f>
        <v>0</v>
      </c>
      <c r="J99" s="24">
        <f>SUM(I99*Overview!$D$31)</f>
        <v>0</v>
      </c>
      <c r="K99" s="7" t="str">
        <f t="shared" si="5"/>
        <v>itt_30054/10-002-00-03/0</v>
      </c>
      <c r="L99" s="7" t="str">
        <f>Overview!$B$12</f>
        <v>itt_30054</v>
      </c>
      <c r="M99" s="117" t="s">
        <v>361</v>
      </c>
      <c r="N99" s="7" t="str">
        <f>Overview!$B$10</f>
        <v>ENTERPRISE M3 LEP</v>
      </c>
      <c r="O99" s="7" t="s">
        <v>149</v>
      </c>
      <c r="P99" s="7" t="s">
        <v>351</v>
      </c>
      <c r="Q99" s="7" t="str">
        <f>Overview!$B$11</f>
        <v>IAG SUPPORTING SKILLS DEVELOPMENT OF THE WORKFORCE TO ENABLE GROWTH OF SMES</v>
      </c>
      <c r="R99" s="7" t="str">
        <f>'Information for BU'!$C$14</f>
        <v>2.1 Enhancing equal access to lifelong learning</v>
      </c>
      <c r="S99" s="7" t="str">
        <f>'Agreement Numbers'!$D$20</f>
        <v>10S15C00083</v>
      </c>
      <c r="T99" s="7" t="s">
        <v>115</v>
      </c>
      <c r="U99" s="7" t="s">
        <v>117</v>
      </c>
      <c r="V99" s="7"/>
      <c r="W99" s="7"/>
    </row>
    <row r="100" spans="1:23" x14ac:dyDescent="0.3">
      <c r="A100" s="21" t="str">
        <f>Overview!$B$12</f>
        <v>itt_30054</v>
      </c>
      <c r="B100" s="21" t="str">
        <f>Overview!$B$13</f>
        <v>10-002-00-03</v>
      </c>
      <c r="C100" s="93">
        <f t="shared" si="4"/>
        <v>0</v>
      </c>
      <c r="D100" s="72" t="str">
        <f>CONCATENATE(Overview!$A$31," ",Overview!$B$31)</f>
        <v>SD04 Employer satisfaction completed</v>
      </c>
      <c r="E100" s="103">
        <v>11</v>
      </c>
      <c r="F100" s="82">
        <f>Overview!$D$31</f>
        <v>100</v>
      </c>
      <c r="G100" s="58">
        <v>9</v>
      </c>
      <c r="H100" s="58">
        <v>2017</v>
      </c>
      <c r="I100" s="3">
        <f>Overview!X31</f>
        <v>0</v>
      </c>
      <c r="J100" s="24">
        <f>SUM(I100*Overview!$D$31)</f>
        <v>0</v>
      </c>
      <c r="K100" s="7" t="str">
        <f t="shared" si="5"/>
        <v>itt_30054/10-002-00-03/0</v>
      </c>
      <c r="L100" s="7" t="str">
        <f>Overview!$B$12</f>
        <v>itt_30054</v>
      </c>
      <c r="M100" s="117" t="s">
        <v>361</v>
      </c>
      <c r="N100" s="7" t="str">
        <f>Overview!$B$10</f>
        <v>ENTERPRISE M3 LEP</v>
      </c>
      <c r="O100" s="7" t="s">
        <v>149</v>
      </c>
      <c r="P100" s="7" t="s">
        <v>351</v>
      </c>
      <c r="Q100" s="7" t="str">
        <f>Overview!$B$11</f>
        <v>IAG SUPPORTING SKILLS DEVELOPMENT OF THE WORKFORCE TO ENABLE GROWTH OF SMES</v>
      </c>
      <c r="R100" s="7" t="str">
        <f>'Information for BU'!$C$14</f>
        <v>2.1 Enhancing equal access to lifelong learning</v>
      </c>
      <c r="S100" s="7" t="str">
        <f>'Agreement Numbers'!$D$20</f>
        <v>10S15C00083</v>
      </c>
      <c r="T100" s="7" t="s">
        <v>115</v>
      </c>
      <c r="U100" s="7" t="s">
        <v>117</v>
      </c>
      <c r="V100" s="7"/>
      <c r="W100" s="7"/>
    </row>
    <row r="101" spans="1:23" x14ac:dyDescent="0.3">
      <c r="A101" s="21" t="str">
        <f>Overview!$B$12</f>
        <v>itt_30054</v>
      </c>
      <c r="B101" s="21" t="str">
        <f>Overview!$B$13</f>
        <v>10-002-00-03</v>
      </c>
      <c r="C101" s="93">
        <f t="shared" si="4"/>
        <v>0</v>
      </c>
      <c r="D101" s="72" t="str">
        <f>CONCATENATE(Overview!$A$31," ",Overview!$B$31)</f>
        <v>SD04 Employer satisfaction completed</v>
      </c>
      <c r="E101" s="103">
        <v>11</v>
      </c>
      <c r="F101" s="82">
        <f>Overview!$D$31</f>
        <v>100</v>
      </c>
      <c r="G101" s="58">
        <v>10</v>
      </c>
      <c r="H101" s="58">
        <v>2017</v>
      </c>
      <c r="I101" s="3">
        <f>Overview!Y31</f>
        <v>0</v>
      </c>
      <c r="J101" s="24">
        <f>SUM(I101*Overview!$D$31)</f>
        <v>0</v>
      </c>
      <c r="K101" s="7" t="str">
        <f t="shared" si="5"/>
        <v>itt_30054/10-002-00-03/0</v>
      </c>
      <c r="L101" s="7" t="str">
        <f>Overview!$B$12</f>
        <v>itt_30054</v>
      </c>
      <c r="M101" s="117" t="s">
        <v>361</v>
      </c>
      <c r="N101" s="7" t="str">
        <f>Overview!$B$10</f>
        <v>ENTERPRISE M3 LEP</v>
      </c>
      <c r="O101" s="7" t="s">
        <v>149</v>
      </c>
      <c r="P101" s="7" t="s">
        <v>351</v>
      </c>
      <c r="Q101" s="7" t="str">
        <f>Overview!$B$11</f>
        <v>IAG SUPPORTING SKILLS DEVELOPMENT OF THE WORKFORCE TO ENABLE GROWTH OF SMES</v>
      </c>
      <c r="R101" s="7" t="str">
        <f>'Information for BU'!$C$14</f>
        <v>2.1 Enhancing equal access to lifelong learning</v>
      </c>
      <c r="S101" s="7" t="str">
        <f>'Agreement Numbers'!$D$20</f>
        <v>10S15C00083</v>
      </c>
      <c r="T101" s="7" t="s">
        <v>115</v>
      </c>
      <c r="U101" s="7" t="s">
        <v>117</v>
      </c>
      <c r="V101" s="7"/>
      <c r="W101" s="7"/>
    </row>
    <row r="102" spans="1:23" x14ac:dyDescent="0.3">
      <c r="A102" s="21" t="str">
        <f>Overview!$B$12</f>
        <v>itt_30054</v>
      </c>
      <c r="B102" s="21" t="str">
        <f>Overview!$B$13</f>
        <v>10-002-00-03</v>
      </c>
      <c r="C102" s="93">
        <f t="shared" si="4"/>
        <v>0</v>
      </c>
      <c r="D102" s="72" t="str">
        <f>CONCATENATE(Overview!$A$31," ",Overview!$B$31)</f>
        <v>SD04 Employer satisfaction completed</v>
      </c>
      <c r="E102" s="103">
        <v>11</v>
      </c>
      <c r="F102" s="82">
        <f>Overview!$D$31</f>
        <v>100</v>
      </c>
      <c r="G102" s="58">
        <v>11</v>
      </c>
      <c r="H102" s="58">
        <v>2017</v>
      </c>
      <c r="I102" s="3">
        <f>Overview!Z31</f>
        <v>0</v>
      </c>
      <c r="J102" s="24">
        <f>SUM(I102*Overview!$D$31)</f>
        <v>0</v>
      </c>
      <c r="K102" s="7" t="str">
        <f t="shared" si="5"/>
        <v>itt_30054/10-002-00-03/0</v>
      </c>
      <c r="L102" s="7" t="str">
        <f>Overview!$B$12</f>
        <v>itt_30054</v>
      </c>
      <c r="M102" s="117" t="s">
        <v>361</v>
      </c>
      <c r="N102" s="7" t="str">
        <f>Overview!$B$10</f>
        <v>ENTERPRISE M3 LEP</v>
      </c>
      <c r="O102" s="7" t="s">
        <v>149</v>
      </c>
      <c r="P102" s="7" t="s">
        <v>351</v>
      </c>
      <c r="Q102" s="7" t="str">
        <f>Overview!$B$11</f>
        <v>IAG SUPPORTING SKILLS DEVELOPMENT OF THE WORKFORCE TO ENABLE GROWTH OF SMES</v>
      </c>
      <c r="R102" s="7" t="str">
        <f>'Information for BU'!$C$14</f>
        <v>2.1 Enhancing equal access to lifelong learning</v>
      </c>
      <c r="S102" s="7" t="str">
        <f>'Agreement Numbers'!$D$20</f>
        <v>10S15C00083</v>
      </c>
      <c r="T102" s="7" t="s">
        <v>115</v>
      </c>
      <c r="U102" s="7" t="s">
        <v>117</v>
      </c>
      <c r="V102" s="7"/>
      <c r="W102" s="7"/>
    </row>
    <row r="103" spans="1:23" x14ac:dyDescent="0.3">
      <c r="A103" s="21" t="str">
        <f>Overview!$B$12</f>
        <v>itt_30054</v>
      </c>
      <c r="B103" s="21" t="str">
        <f>Overview!$B$13</f>
        <v>10-002-00-03</v>
      </c>
      <c r="C103" s="93">
        <f t="shared" si="4"/>
        <v>0</v>
      </c>
      <c r="D103" s="72" t="str">
        <f>CONCATENATE(Overview!$A$31," ",Overview!$B$31)</f>
        <v>SD04 Employer satisfaction completed</v>
      </c>
      <c r="E103" s="103">
        <v>11</v>
      </c>
      <c r="F103" s="82">
        <f>Overview!$D$31</f>
        <v>100</v>
      </c>
      <c r="G103" s="58">
        <v>12</v>
      </c>
      <c r="H103" s="58">
        <v>2017</v>
      </c>
      <c r="I103" s="3">
        <f>Overview!AA31</f>
        <v>0</v>
      </c>
      <c r="J103" s="24">
        <f>SUM(I103*Overview!$D$31)</f>
        <v>0</v>
      </c>
      <c r="K103" s="7" t="str">
        <f t="shared" si="5"/>
        <v>itt_30054/10-002-00-03/0</v>
      </c>
      <c r="L103" s="7" t="str">
        <f>Overview!$B$12</f>
        <v>itt_30054</v>
      </c>
      <c r="M103" s="117" t="s">
        <v>361</v>
      </c>
      <c r="N103" s="7" t="str">
        <f>Overview!$B$10</f>
        <v>ENTERPRISE M3 LEP</v>
      </c>
      <c r="O103" s="7" t="s">
        <v>149</v>
      </c>
      <c r="P103" s="7" t="s">
        <v>351</v>
      </c>
      <c r="Q103" s="7" t="str">
        <f>Overview!$B$11</f>
        <v>IAG SUPPORTING SKILLS DEVELOPMENT OF THE WORKFORCE TO ENABLE GROWTH OF SMES</v>
      </c>
      <c r="R103" s="7" t="str">
        <f>'Information for BU'!$C$14</f>
        <v>2.1 Enhancing equal access to lifelong learning</v>
      </c>
      <c r="S103" s="7" t="str">
        <f>'Agreement Numbers'!$D$20</f>
        <v>10S15C00083</v>
      </c>
      <c r="T103" s="7" t="s">
        <v>115</v>
      </c>
      <c r="U103" s="7" t="s">
        <v>117</v>
      </c>
      <c r="V103" s="7"/>
      <c r="W103" s="7"/>
    </row>
    <row r="104" spans="1:23" x14ac:dyDescent="0.3">
      <c r="A104" s="21" t="str">
        <f>Overview!$B$12</f>
        <v>itt_30054</v>
      </c>
      <c r="B104" s="21" t="str">
        <f>Overview!$B$13</f>
        <v>10-002-00-03</v>
      </c>
      <c r="C104" s="93">
        <f t="shared" si="4"/>
        <v>0</v>
      </c>
      <c r="D104" s="72" t="str">
        <f>CONCATENATE(Overview!$A$31," ",Overview!$B$31)</f>
        <v>SD04 Employer satisfaction completed</v>
      </c>
      <c r="E104" s="103">
        <v>11</v>
      </c>
      <c r="F104" s="82">
        <f>Overview!$D$31</f>
        <v>100</v>
      </c>
      <c r="G104" s="58">
        <v>1</v>
      </c>
      <c r="H104" s="58">
        <v>2018</v>
      </c>
      <c r="I104" s="3">
        <f>Overview!AB31</f>
        <v>0</v>
      </c>
      <c r="J104" s="24">
        <f>SUM(I104*Overview!$D$31)</f>
        <v>0</v>
      </c>
      <c r="K104" s="7" t="str">
        <f t="shared" si="5"/>
        <v>itt_30054/10-002-00-03/0</v>
      </c>
      <c r="L104" s="7" t="str">
        <f>Overview!$B$12</f>
        <v>itt_30054</v>
      </c>
      <c r="M104" s="117" t="s">
        <v>361</v>
      </c>
      <c r="N104" s="7" t="str">
        <f>Overview!$B$10</f>
        <v>ENTERPRISE M3 LEP</v>
      </c>
      <c r="O104" s="7" t="s">
        <v>149</v>
      </c>
      <c r="P104" s="7" t="s">
        <v>351</v>
      </c>
      <c r="Q104" s="7" t="str">
        <f>Overview!$B$11</f>
        <v>IAG SUPPORTING SKILLS DEVELOPMENT OF THE WORKFORCE TO ENABLE GROWTH OF SMES</v>
      </c>
      <c r="R104" s="7" t="str">
        <f>'Information for BU'!$C$14</f>
        <v>2.1 Enhancing equal access to lifelong learning</v>
      </c>
      <c r="S104" s="7" t="str">
        <f>'Agreement Numbers'!$D$20</f>
        <v>10S15C00083</v>
      </c>
      <c r="T104" s="7" t="s">
        <v>115</v>
      </c>
      <c r="U104" s="7" t="s">
        <v>117</v>
      </c>
      <c r="V104" s="7"/>
      <c r="W104" s="7"/>
    </row>
    <row r="105" spans="1:23" x14ac:dyDescent="0.3">
      <c r="A105" s="21" t="str">
        <f>Overview!$B$12</f>
        <v>itt_30054</v>
      </c>
      <c r="B105" s="21" t="str">
        <f>Overview!$B$13</f>
        <v>10-002-00-03</v>
      </c>
      <c r="C105" s="93">
        <f t="shared" si="4"/>
        <v>0</v>
      </c>
      <c r="D105" s="72" t="str">
        <f>CONCATENATE(Overview!$A$31," ",Overview!$B$31)</f>
        <v>SD04 Employer satisfaction completed</v>
      </c>
      <c r="E105" s="103">
        <v>11</v>
      </c>
      <c r="F105" s="82">
        <f>Overview!$D$31</f>
        <v>100</v>
      </c>
      <c r="G105" s="58">
        <v>2</v>
      </c>
      <c r="H105" s="58">
        <v>2018</v>
      </c>
      <c r="I105" s="3">
        <f>Overview!AC31</f>
        <v>0</v>
      </c>
      <c r="J105" s="24">
        <f>SUM(I105*Overview!$D$31)</f>
        <v>0</v>
      </c>
      <c r="K105" s="7" t="str">
        <f t="shared" si="5"/>
        <v>itt_30054/10-002-00-03/0</v>
      </c>
      <c r="L105" s="7" t="str">
        <f>Overview!$B$12</f>
        <v>itt_30054</v>
      </c>
      <c r="M105" s="117" t="s">
        <v>361</v>
      </c>
      <c r="N105" s="7" t="str">
        <f>Overview!$B$10</f>
        <v>ENTERPRISE M3 LEP</v>
      </c>
      <c r="O105" s="7" t="s">
        <v>149</v>
      </c>
      <c r="P105" s="7" t="s">
        <v>351</v>
      </c>
      <c r="Q105" s="7" t="str">
        <f>Overview!$B$11</f>
        <v>IAG SUPPORTING SKILLS DEVELOPMENT OF THE WORKFORCE TO ENABLE GROWTH OF SMES</v>
      </c>
      <c r="R105" s="7" t="str">
        <f>'Information for BU'!$C$14</f>
        <v>2.1 Enhancing equal access to lifelong learning</v>
      </c>
      <c r="S105" s="7" t="str">
        <f>'Agreement Numbers'!$D$20</f>
        <v>10S15C00083</v>
      </c>
      <c r="T105" s="7" t="s">
        <v>115</v>
      </c>
      <c r="U105" s="7" t="s">
        <v>117</v>
      </c>
      <c r="V105" s="7"/>
      <c r="W105" s="7"/>
    </row>
    <row r="106" spans="1:23" x14ac:dyDescent="0.3">
      <c r="A106" s="21" t="str">
        <f>Overview!$B$12</f>
        <v>itt_30054</v>
      </c>
      <c r="B106" s="21" t="str">
        <f>Overview!$B$13</f>
        <v>10-002-00-03</v>
      </c>
      <c r="C106" s="93">
        <f t="shared" si="4"/>
        <v>0</v>
      </c>
      <c r="D106" s="72" t="str">
        <f>CONCATENATE(Overview!$A$31," ",Overview!$B$31)</f>
        <v>SD04 Employer satisfaction completed</v>
      </c>
      <c r="E106" s="103">
        <v>11</v>
      </c>
      <c r="F106" s="82">
        <f>Overview!$D$31</f>
        <v>100</v>
      </c>
      <c r="G106" s="58">
        <v>3</v>
      </c>
      <c r="H106" s="58">
        <v>2018</v>
      </c>
      <c r="I106" s="3">
        <f>Overview!AD31</f>
        <v>0</v>
      </c>
      <c r="J106" s="24">
        <f>SUM(I106*Overview!$D$31)</f>
        <v>0</v>
      </c>
      <c r="K106" s="7" t="str">
        <f t="shared" si="5"/>
        <v>itt_30054/10-002-00-03/0</v>
      </c>
      <c r="L106" s="7" t="str">
        <f>Overview!$B$12</f>
        <v>itt_30054</v>
      </c>
      <c r="M106" s="117" t="s">
        <v>361</v>
      </c>
      <c r="N106" s="7" t="str">
        <f>Overview!$B$10</f>
        <v>ENTERPRISE M3 LEP</v>
      </c>
      <c r="O106" s="7" t="s">
        <v>149</v>
      </c>
      <c r="P106" s="7" t="s">
        <v>351</v>
      </c>
      <c r="Q106" s="7" t="str">
        <f>Overview!$B$11</f>
        <v>IAG SUPPORTING SKILLS DEVELOPMENT OF THE WORKFORCE TO ENABLE GROWTH OF SMES</v>
      </c>
      <c r="R106" s="7" t="str">
        <f>'Information for BU'!$C$14</f>
        <v>2.1 Enhancing equal access to lifelong learning</v>
      </c>
      <c r="S106" s="7" t="str">
        <f>'Agreement Numbers'!$D$20</f>
        <v>10S15C00083</v>
      </c>
      <c r="T106" s="7" t="s">
        <v>115</v>
      </c>
      <c r="U106" s="7" t="s">
        <v>117</v>
      </c>
      <c r="V106" s="7"/>
      <c r="W106" s="7"/>
    </row>
    <row r="107" spans="1:23" x14ac:dyDescent="0.3">
      <c r="A107" s="21" t="str">
        <f>Overview!$B$12</f>
        <v>itt_30054</v>
      </c>
      <c r="B107" s="21" t="str">
        <f>Overview!$B$13</f>
        <v>10-002-00-03</v>
      </c>
      <c r="C107" s="93">
        <f t="shared" ref="C107:C126" si="6">$D$3</f>
        <v>0</v>
      </c>
      <c r="D107" s="72" t="s">
        <v>104</v>
      </c>
      <c r="E107" s="103">
        <v>21</v>
      </c>
      <c r="F107" s="82">
        <f>Overview!$D$42</f>
        <v>100</v>
      </c>
      <c r="G107" s="58">
        <v>8</v>
      </c>
      <c r="H107" s="58">
        <v>2016</v>
      </c>
      <c r="I107" s="3">
        <f>Overview!K42</f>
        <v>0</v>
      </c>
      <c r="J107" s="24">
        <f>SUM(I107*Overview!$D$42)</f>
        <v>0</v>
      </c>
      <c r="K107" s="7" t="str">
        <f t="shared" ref="K107:K126" si="7">CONCATENATE($A$7,"/",$B$7,"/",$C$7)</f>
        <v>itt_30054/10-002-00-03/0</v>
      </c>
      <c r="L107" s="7" t="str">
        <f>Overview!$B$12</f>
        <v>itt_30054</v>
      </c>
      <c r="M107" s="117" t="s">
        <v>361</v>
      </c>
      <c r="N107" s="7" t="str">
        <f>Overview!$B$10</f>
        <v>ENTERPRISE M3 LEP</v>
      </c>
      <c r="O107" s="7" t="s">
        <v>149</v>
      </c>
      <c r="P107" s="7" t="s">
        <v>351</v>
      </c>
      <c r="Q107" s="7" t="str">
        <f>Overview!$B$11</f>
        <v>IAG SUPPORTING SKILLS DEVELOPMENT OF THE WORKFORCE TO ENABLE GROWTH OF SMES</v>
      </c>
      <c r="R107" s="7" t="str">
        <f>'Information for BU'!$C$14</f>
        <v>2.1 Enhancing equal access to lifelong learning</v>
      </c>
      <c r="S107" s="7" t="str">
        <f>'Agreement Numbers'!$D$20</f>
        <v>10S15C00083</v>
      </c>
      <c r="T107" s="7" t="s">
        <v>115</v>
      </c>
      <c r="U107" s="7" t="s">
        <v>117</v>
      </c>
      <c r="V107" s="7"/>
      <c r="W107" s="7"/>
    </row>
    <row r="108" spans="1:23" x14ac:dyDescent="0.3">
      <c r="A108" s="21" t="str">
        <f>Overview!$B$12</f>
        <v>itt_30054</v>
      </c>
      <c r="B108" s="21" t="str">
        <f>Overview!$B$13</f>
        <v>10-002-00-03</v>
      </c>
      <c r="C108" s="93">
        <f t="shared" si="6"/>
        <v>0</v>
      </c>
      <c r="D108" s="72" t="s">
        <v>104</v>
      </c>
      <c r="E108" s="103">
        <v>21</v>
      </c>
      <c r="F108" s="82">
        <f>Overview!$D$42</f>
        <v>100</v>
      </c>
      <c r="G108" s="58">
        <v>9</v>
      </c>
      <c r="H108" s="58">
        <v>2016</v>
      </c>
      <c r="I108" s="3">
        <f>Overview!L42</f>
        <v>0</v>
      </c>
      <c r="J108" s="24">
        <f>SUM(I108*Overview!$D$42)</f>
        <v>0</v>
      </c>
      <c r="K108" s="7" t="str">
        <f t="shared" si="7"/>
        <v>itt_30054/10-002-00-03/0</v>
      </c>
      <c r="L108" s="7" t="str">
        <f>Overview!$B$12</f>
        <v>itt_30054</v>
      </c>
      <c r="M108" s="117" t="s">
        <v>361</v>
      </c>
      <c r="N108" s="7" t="str">
        <f>Overview!$B$10</f>
        <v>ENTERPRISE M3 LEP</v>
      </c>
      <c r="O108" s="7" t="s">
        <v>149</v>
      </c>
      <c r="P108" s="7" t="s">
        <v>351</v>
      </c>
      <c r="Q108" s="7" t="str">
        <f>Overview!$B$11</f>
        <v>IAG SUPPORTING SKILLS DEVELOPMENT OF THE WORKFORCE TO ENABLE GROWTH OF SMES</v>
      </c>
      <c r="R108" s="7" t="str">
        <f>'Information for BU'!$C$14</f>
        <v>2.1 Enhancing equal access to lifelong learning</v>
      </c>
      <c r="S108" s="7" t="str">
        <f>'Agreement Numbers'!$D$20</f>
        <v>10S15C00083</v>
      </c>
      <c r="T108" s="7" t="s">
        <v>115</v>
      </c>
      <c r="U108" s="7" t="s">
        <v>117</v>
      </c>
      <c r="V108" s="7"/>
      <c r="W108" s="7"/>
    </row>
    <row r="109" spans="1:23" x14ac:dyDescent="0.3">
      <c r="A109" s="21" t="str">
        <f>Overview!$B$12</f>
        <v>itt_30054</v>
      </c>
      <c r="B109" s="21" t="str">
        <f>Overview!$B$13</f>
        <v>10-002-00-03</v>
      </c>
      <c r="C109" s="93">
        <f t="shared" si="6"/>
        <v>0</v>
      </c>
      <c r="D109" s="72" t="s">
        <v>104</v>
      </c>
      <c r="E109" s="103">
        <v>21</v>
      </c>
      <c r="F109" s="82">
        <f>Overview!$D$42</f>
        <v>100</v>
      </c>
      <c r="G109" s="58">
        <v>10</v>
      </c>
      <c r="H109" s="58">
        <v>2016</v>
      </c>
      <c r="I109" s="3">
        <f>Overview!M42</f>
        <v>0</v>
      </c>
      <c r="J109" s="24">
        <f>SUM(I109*Overview!$D$42)</f>
        <v>0</v>
      </c>
      <c r="K109" s="7" t="str">
        <f t="shared" si="7"/>
        <v>itt_30054/10-002-00-03/0</v>
      </c>
      <c r="L109" s="7" t="str">
        <f>Overview!$B$12</f>
        <v>itt_30054</v>
      </c>
      <c r="M109" s="117" t="s">
        <v>361</v>
      </c>
      <c r="N109" s="7" t="str">
        <f>Overview!$B$10</f>
        <v>ENTERPRISE M3 LEP</v>
      </c>
      <c r="O109" s="7" t="s">
        <v>149</v>
      </c>
      <c r="P109" s="7" t="s">
        <v>351</v>
      </c>
      <c r="Q109" s="7" t="str">
        <f>Overview!$B$11</f>
        <v>IAG SUPPORTING SKILLS DEVELOPMENT OF THE WORKFORCE TO ENABLE GROWTH OF SMES</v>
      </c>
      <c r="R109" s="7" t="str">
        <f>'Information for BU'!$C$14</f>
        <v>2.1 Enhancing equal access to lifelong learning</v>
      </c>
      <c r="S109" s="7" t="str">
        <f>'Agreement Numbers'!$D$20</f>
        <v>10S15C00083</v>
      </c>
      <c r="T109" s="7" t="s">
        <v>115</v>
      </c>
      <c r="U109" s="7" t="s">
        <v>117</v>
      </c>
      <c r="V109" s="7"/>
      <c r="W109" s="7"/>
    </row>
    <row r="110" spans="1:23" x14ac:dyDescent="0.3">
      <c r="A110" s="21" t="str">
        <f>Overview!$B$12</f>
        <v>itt_30054</v>
      </c>
      <c r="B110" s="21" t="str">
        <f>Overview!$B$13</f>
        <v>10-002-00-03</v>
      </c>
      <c r="C110" s="93">
        <f t="shared" si="6"/>
        <v>0</v>
      </c>
      <c r="D110" s="72" t="s">
        <v>104</v>
      </c>
      <c r="E110" s="103">
        <v>21</v>
      </c>
      <c r="F110" s="82">
        <f>Overview!$D$42</f>
        <v>100</v>
      </c>
      <c r="G110" s="58">
        <v>11</v>
      </c>
      <c r="H110" s="58">
        <v>2016</v>
      </c>
      <c r="I110" s="3">
        <f>Overview!N42</f>
        <v>0</v>
      </c>
      <c r="J110" s="24">
        <f>SUM(I110*Overview!$D$42)</f>
        <v>0</v>
      </c>
      <c r="K110" s="7" t="str">
        <f t="shared" si="7"/>
        <v>itt_30054/10-002-00-03/0</v>
      </c>
      <c r="L110" s="7" t="str">
        <f>Overview!$B$12</f>
        <v>itt_30054</v>
      </c>
      <c r="M110" s="117" t="s">
        <v>361</v>
      </c>
      <c r="N110" s="7" t="str">
        <f>Overview!$B$10</f>
        <v>ENTERPRISE M3 LEP</v>
      </c>
      <c r="O110" s="7" t="s">
        <v>149</v>
      </c>
      <c r="P110" s="7" t="s">
        <v>351</v>
      </c>
      <c r="Q110" s="7" t="str">
        <f>Overview!$B$11</f>
        <v>IAG SUPPORTING SKILLS DEVELOPMENT OF THE WORKFORCE TO ENABLE GROWTH OF SMES</v>
      </c>
      <c r="R110" s="7" t="str">
        <f>'Information for BU'!$C$14</f>
        <v>2.1 Enhancing equal access to lifelong learning</v>
      </c>
      <c r="S110" s="7" t="str">
        <f>'Agreement Numbers'!$D$20</f>
        <v>10S15C00083</v>
      </c>
      <c r="T110" s="7" t="s">
        <v>115</v>
      </c>
      <c r="U110" s="7" t="s">
        <v>117</v>
      </c>
      <c r="V110" s="7"/>
      <c r="W110" s="7"/>
    </row>
    <row r="111" spans="1:23" x14ac:dyDescent="0.3">
      <c r="A111" s="21" t="str">
        <f>Overview!$B$12</f>
        <v>itt_30054</v>
      </c>
      <c r="B111" s="21" t="str">
        <f>Overview!$B$13</f>
        <v>10-002-00-03</v>
      </c>
      <c r="C111" s="93">
        <f t="shared" si="6"/>
        <v>0</v>
      </c>
      <c r="D111" s="72" t="s">
        <v>104</v>
      </c>
      <c r="E111" s="103">
        <v>21</v>
      </c>
      <c r="F111" s="82">
        <f>Overview!$D$42</f>
        <v>100</v>
      </c>
      <c r="G111" s="58">
        <v>12</v>
      </c>
      <c r="H111" s="58">
        <v>2016</v>
      </c>
      <c r="I111" s="3">
        <f>Overview!O42</f>
        <v>0</v>
      </c>
      <c r="J111" s="24">
        <f>SUM(I111*Overview!$D$42)</f>
        <v>0</v>
      </c>
      <c r="K111" s="7" t="str">
        <f t="shared" si="7"/>
        <v>itt_30054/10-002-00-03/0</v>
      </c>
      <c r="L111" s="7" t="str">
        <f>Overview!$B$12</f>
        <v>itt_30054</v>
      </c>
      <c r="M111" s="117" t="s">
        <v>361</v>
      </c>
      <c r="N111" s="7" t="str">
        <f>Overview!$B$10</f>
        <v>ENTERPRISE M3 LEP</v>
      </c>
      <c r="O111" s="7" t="s">
        <v>149</v>
      </c>
      <c r="P111" s="7" t="s">
        <v>351</v>
      </c>
      <c r="Q111" s="7" t="str">
        <f>Overview!$B$11</f>
        <v>IAG SUPPORTING SKILLS DEVELOPMENT OF THE WORKFORCE TO ENABLE GROWTH OF SMES</v>
      </c>
      <c r="R111" s="7" t="str">
        <f>'Information for BU'!$C$14</f>
        <v>2.1 Enhancing equal access to lifelong learning</v>
      </c>
      <c r="S111" s="7" t="str">
        <f>'Agreement Numbers'!$D$20</f>
        <v>10S15C00083</v>
      </c>
      <c r="T111" s="7" t="s">
        <v>115</v>
      </c>
      <c r="U111" s="7" t="s">
        <v>117</v>
      </c>
      <c r="V111" s="7"/>
      <c r="W111" s="7"/>
    </row>
    <row r="112" spans="1:23" x14ac:dyDescent="0.3">
      <c r="A112" s="21" t="str">
        <f>Overview!$B$12</f>
        <v>itt_30054</v>
      </c>
      <c r="B112" s="21" t="str">
        <f>Overview!$B$13</f>
        <v>10-002-00-03</v>
      </c>
      <c r="C112" s="93">
        <f t="shared" si="6"/>
        <v>0</v>
      </c>
      <c r="D112" s="72" t="s">
        <v>104</v>
      </c>
      <c r="E112" s="103">
        <v>21</v>
      </c>
      <c r="F112" s="82">
        <f>Overview!$D$42</f>
        <v>100</v>
      </c>
      <c r="G112" s="58">
        <v>1</v>
      </c>
      <c r="H112" s="58">
        <v>2017</v>
      </c>
      <c r="I112" s="3">
        <f>Overview!P42</f>
        <v>0</v>
      </c>
      <c r="J112" s="24">
        <f>SUM(I112*Overview!$D$42)</f>
        <v>0</v>
      </c>
      <c r="K112" s="7" t="str">
        <f t="shared" si="7"/>
        <v>itt_30054/10-002-00-03/0</v>
      </c>
      <c r="L112" s="7" t="str">
        <f>Overview!$B$12</f>
        <v>itt_30054</v>
      </c>
      <c r="M112" s="117" t="s">
        <v>361</v>
      </c>
      <c r="N112" s="7" t="str">
        <f>Overview!$B$10</f>
        <v>ENTERPRISE M3 LEP</v>
      </c>
      <c r="O112" s="7" t="s">
        <v>149</v>
      </c>
      <c r="P112" s="7" t="s">
        <v>351</v>
      </c>
      <c r="Q112" s="7" t="str">
        <f>Overview!$B$11</f>
        <v>IAG SUPPORTING SKILLS DEVELOPMENT OF THE WORKFORCE TO ENABLE GROWTH OF SMES</v>
      </c>
      <c r="R112" s="7" t="str">
        <f>'Information for BU'!$C$14</f>
        <v>2.1 Enhancing equal access to lifelong learning</v>
      </c>
      <c r="S112" s="7" t="str">
        <f>'Agreement Numbers'!$D$20</f>
        <v>10S15C00083</v>
      </c>
      <c r="T112" s="7" t="s">
        <v>115</v>
      </c>
      <c r="U112" s="7" t="s">
        <v>117</v>
      </c>
      <c r="V112" s="7"/>
      <c r="W112" s="7"/>
    </row>
    <row r="113" spans="1:23" x14ac:dyDescent="0.3">
      <c r="A113" s="21" t="str">
        <f>Overview!$B$12</f>
        <v>itt_30054</v>
      </c>
      <c r="B113" s="21" t="str">
        <f>Overview!$B$13</f>
        <v>10-002-00-03</v>
      </c>
      <c r="C113" s="93">
        <f t="shared" si="6"/>
        <v>0</v>
      </c>
      <c r="D113" s="72" t="s">
        <v>104</v>
      </c>
      <c r="E113" s="103">
        <v>21</v>
      </c>
      <c r="F113" s="82">
        <f>Overview!$D$42</f>
        <v>100</v>
      </c>
      <c r="G113" s="58">
        <v>2</v>
      </c>
      <c r="H113" s="58">
        <v>2017</v>
      </c>
      <c r="I113" s="3">
        <f>Overview!Q42</f>
        <v>0</v>
      </c>
      <c r="J113" s="24">
        <f>SUM(I113*Overview!$D$42)</f>
        <v>0</v>
      </c>
      <c r="K113" s="7" t="str">
        <f t="shared" si="7"/>
        <v>itt_30054/10-002-00-03/0</v>
      </c>
      <c r="L113" s="7" t="str">
        <f>Overview!$B$12</f>
        <v>itt_30054</v>
      </c>
      <c r="M113" s="117" t="s">
        <v>361</v>
      </c>
      <c r="N113" s="7" t="str">
        <f>Overview!$B$10</f>
        <v>ENTERPRISE M3 LEP</v>
      </c>
      <c r="O113" s="7" t="s">
        <v>149</v>
      </c>
      <c r="P113" s="7" t="s">
        <v>351</v>
      </c>
      <c r="Q113" s="7" t="str">
        <f>Overview!$B$11</f>
        <v>IAG SUPPORTING SKILLS DEVELOPMENT OF THE WORKFORCE TO ENABLE GROWTH OF SMES</v>
      </c>
      <c r="R113" s="7" t="str">
        <f>'Information for BU'!$C$14</f>
        <v>2.1 Enhancing equal access to lifelong learning</v>
      </c>
      <c r="S113" s="7" t="str">
        <f>'Agreement Numbers'!$D$20</f>
        <v>10S15C00083</v>
      </c>
      <c r="T113" s="7" t="s">
        <v>115</v>
      </c>
      <c r="U113" s="7" t="s">
        <v>117</v>
      </c>
      <c r="V113" s="7"/>
      <c r="W113" s="7"/>
    </row>
    <row r="114" spans="1:23" x14ac:dyDescent="0.3">
      <c r="A114" s="21" t="str">
        <f>Overview!$B$12</f>
        <v>itt_30054</v>
      </c>
      <c r="B114" s="21" t="str">
        <f>Overview!$B$13</f>
        <v>10-002-00-03</v>
      </c>
      <c r="C114" s="93">
        <f t="shared" si="6"/>
        <v>0</v>
      </c>
      <c r="D114" s="72" t="s">
        <v>104</v>
      </c>
      <c r="E114" s="103">
        <v>21</v>
      </c>
      <c r="F114" s="82">
        <f>Overview!$D$42</f>
        <v>100</v>
      </c>
      <c r="G114" s="58">
        <v>3</v>
      </c>
      <c r="H114" s="58">
        <v>2017</v>
      </c>
      <c r="I114" s="3">
        <f>Overview!R42</f>
        <v>0</v>
      </c>
      <c r="J114" s="24">
        <f>SUM(I114*Overview!$D$42)</f>
        <v>0</v>
      </c>
      <c r="K114" s="7" t="str">
        <f t="shared" si="7"/>
        <v>itt_30054/10-002-00-03/0</v>
      </c>
      <c r="L114" s="7" t="str">
        <f>Overview!$B$12</f>
        <v>itt_30054</v>
      </c>
      <c r="M114" s="117" t="s">
        <v>361</v>
      </c>
      <c r="N114" s="7" t="str">
        <f>Overview!$B$10</f>
        <v>ENTERPRISE M3 LEP</v>
      </c>
      <c r="O114" s="7" t="s">
        <v>149</v>
      </c>
      <c r="P114" s="7" t="s">
        <v>351</v>
      </c>
      <c r="Q114" s="7" t="str">
        <f>Overview!$B$11</f>
        <v>IAG SUPPORTING SKILLS DEVELOPMENT OF THE WORKFORCE TO ENABLE GROWTH OF SMES</v>
      </c>
      <c r="R114" s="7" t="str">
        <f>'Information for BU'!$C$14</f>
        <v>2.1 Enhancing equal access to lifelong learning</v>
      </c>
      <c r="S114" s="7" t="str">
        <f>'Agreement Numbers'!$D$20</f>
        <v>10S15C00083</v>
      </c>
      <c r="T114" s="7" t="s">
        <v>115</v>
      </c>
      <c r="U114" s="7" t="s">
        <v>117</v>
      </c>
      <c r="V114" s="7"/>
      <c r="W114" s="7"/>
    </row>
    <row r="115" spans="1:23" x14ac:dyDescent="0.3">
      <c r="A115" s="21" t="str">
        <f>Overview!$B$12</f>
        <v>itt_30054</v>
      </c>
      <c r="B115" s="21" t="str">
        <f>Overview!$B$13</f>
        <v>10-002-00-03</v>
      </c>
      <c r="C115" s="93">
        <f t="shared" si="6"/>
        <v>0</v>
      </c>
      <c r="D115" s="72" t="s">
        <v>104</v>
      </c>
      <c r="E115" s="103">
        <v>21</v>
      </c>
      <c r="F115" s="82">
        <f>Overview!$D$42</f>
        <v>100</v>
      </c>
      <c r="G115" s="58">
        <v>4</v>
      </c>
      <c r="H115" s="58">
        <v>2017</v>
      </c>
      <c r="I115" s="3">
        <f>Overview!S42</f>
        <v>0</v>
      </c>
      <c r="J115" s="24">
        <f>SUM(I115*Overview!$D$42)</f>
        <v>0</v>
      </c>
      <c r="K115" s="7" t="str">
        <f t="shared" si="7"/>
        <v>itt_30054/10-002-00-03/0</v>
      </c>
      <c r="L115" s="7" t="str">
        <f>Overview!$B$12</f>
        <v>itt_30054</v>
      </c>
      <c r="M115" s="117" t="s">
        <v>361</v>
      </c>
      <c r="N115" s="7" t="str">
        <f>Overview!$B$10</f>
        <v>ENTERPRISE M3 LEP</v>
      </c>
      <c r="O115" s="7" t="s">
        <v>149</v>
      </c>
      <c r="P115" s="7" t="s">
        <v>351</v>
      </c>
      <c r="Q115" s="7" t="str">
        <f>Overview!$B$11</f>
        <v>IAG SUPPORTING SKILLS DEVELOPMENT OF THE WORKFORCE TO ENABLE GROWTH OF SMES</v>
      </c>
      <c r="R115" s="7" t="str">
        <f>'Information for BU'!$C$14</f>
        <v>2.1 Enhancing equal access to lifelong learning</v>
      </c>
      <c r="S115" s="7" t="str">
        <f>'Agreement Numbers'!$D$20</f>
        <v>10S15C00083</v>
      </c>
      <c r="T115" s="7" t="s">
        <v>115</v>
      </c>
      <c r="U115" s="7" t="s">
        <v>117</v>
      </c>
      <c r="V115" s="7"/>
      <c r="W115" s="7"/>
    </row>
    <row r="116" spans="1:23" x14ac:dyDescent="0.3">
      <c r="A116" s="21" t="str">
        <f>Overview!$B$12</f>
        <v>itt_30054</v>
      </c>
      <c r="B116" s="21" t="str">
        <f>Overview!$B$13</f>
        <v>10-002-00-03</v>
      </c>
      <c r="C116" s="93">
        <f t="shared" si="6"/>
        <v>0</v>
      </c>
      <c r="D116" s="72" t="s">
        <v>104</v>
      </c>
      <c r="E116" s="103">
        <v>21</v>
      </c>
      <c r="F116" s="82">
        <f>Overview!$D$42</f>
        <v>100</v>
      </c>
      <c r="G116" s="58">
        <v>5</v>
      </c>
      <c r="H116" s="58">
        <v>2017</v>
      </c>
      <c r="I116" s="3">
        <f>Overview!T42</f>
        <v>0</v>
      </c>
      <c r="J116" s="24">
        <f>SUM(I116*Overview!$D$42)</f>
        <v>0</v>
      </c>
      <c r="K116" s="7" t="str">
        <f t="shared" si="7"/>
        <v>itt_30054/10-002-00-03/0</v>
      </c>
      <c r="L116" s="7" t="str">
        <f>Overview!$B$12</f>
        <v>itt_30054</v>
      </c>
      <c r="M116" s="117" t="s">
        <v>361</v>
      </c>
      <c r="N116" s="7" t="str">
        <f>Overview!$B$10</f>
        <v>ENTERPRISE M3 LEP</v>
      </c>
      <c r="O116" s="7" t="s">
        <v>149</v>
      </c>
      <c r="P116" s="7" t="s">
        <v>351</v>
      </c>
      <c r="Q116" s="7" t="str">
        <f>Overview!$B$11</f>
        <v>IAG SUPPORTING SKILLS DEVELOPMENT OF THE WORKFORCE TO ENABLE GROWTH OF SMES</v>
      </c>
      <c r="R116" s="7" t="str">
        <f>'Information for BU'!$C$14</f>
        <v>2.1 Enhancing equal access to lifelong learning</v>
      </c>
      <c r="S116" s="7" t="str">
        <f>'Agreement Numbers'!$D$20</f>
        <v>10S15C00083</v>
      </c>
      <c r="T116" s="7" t="s">
        <v>115</v>
      </c>
      <c r="U116" s="7" t="s">
        <v>117</v>
      </c>
      <c r="V116" s="7"/>
      <c r="W116" s="7"/>
    </row>
    <row r="117" spans="1:23" x14ac:dyDescent="0.3">
      <c r="A117" s="21" t="str">
        <f>Overview!$B$12</f>
        <v>itt_30054</v>
      </c>
      <c r="B117" s="21" t="str">
        <f>Overview!$B$13</f>
        <v>10-002-00-03</v>
      </c>
      <c r="C117" s="93">
        <f t="shared" si="6"/>
        <v>0</v>
      </c>
      <c r="D117" s="72" t="s">
        <v>104</v>
      </c>
      <c r="E117" s="103">
        <v>21</v>
      </c>
      <c r="F117" s="82">
        <f>Overview!$D$42</f>
        <v>100</v>
      </c>
      <c r="G117" s="58">
        <v>6</v>
      </c>
      <c r="H117" s="58">
        <v>2017</v>
      </c>
      <c r="I117" s="3">
        <f>Overview!U42</f>
        <v>0</v>
      </c>
      <c r="J117" s="24">
        <f>SUM(I117*Overview!$D$42)</f>
        <v>0</v>
      </c>
      <c r="K117" s="7" t="str">
        <f t="shared" si="7"/>
        <v>itt_30054/10-002-00-03/0</v>
      </c>
      <c r="L117" s="7" t="str">
        <f>Overview!$B$12</f>
        <v>itt_30054</v>
      </c>
      <c r="M117" s="117" t="s">
        <v>361</v>
      </c>
      <c r="N117" s="7" t="str">
        <f>Overview!$B$10</f>
        <v>ENTERPRISE M3 LEP</v>
      </c>
      <c r="O117" s="7" t="s">
        <v>149</v>
      </c>
      <c r="P117" s="7" t="s">
        <v>351</v>
      </c>
      <c r="Q117" s="7" t="str">
        <f>Overview!$B$11</f>
        <v>IAG SUPPORTING SKILLS DEVELOPMENT OF THE WORKFORCE TO ENABLE GROWTH OF SMES</v>
      </c>
      <c r="R117" s="7" t="str">
        <f>'Information for BU'!$C$14</f>
        <v>2.1 Enhancing equal access to lifelong learning</v>
      </c>
      <c r="S117" s="7" t="str">
        <f>'Agreement Numbers'!$D$20</f>
        <v>10S15C00083</v>
      </c>
      <c r="T117" s="7" t="s">
        <v>115</v>
      </c>
      <c r="U117" s="7" t="s">
        <v>117</v>
      </c>
      <c r="V117" s="7"/>
      <c r="W117" s="7"/>
    </row>
    <row r="118" spans="1:23" x14ac:dyDescent="0.3">
      <c r="A118" s="21" t="str">
        <f>Overview!$B$12</f>
        <v>itt_30054</v>
      </c>
      <c r="B118" s="21" t="str">
        <f>Overview!$B$13</f>
        <v>10-002-00-03</v>
      </c>
      <c r="C118" s="93">
        <f t="shared" si="6"/>
        <v>0</v>
      </c>
      <c r="D118" s="72" t="s">
        <v>104</v>
      </c>
      <c r="E118" s="103">
        <v>21</v>
      </c>
      <c r="F118" s="82">
        <f>Overview!$D$42</f>
        <v>100</v>
      </c>
      <c r="G118" s="58">
        <v>7</v>
      </c>
      <c r="H118" s="58">
        <v>2017</v>
      </c>
      <c r="I118" s="3">
        <f>Overview!V42</f>
        <v>0</v>
      </c>
      <c r="J118" s="24">
        <f>SUM(I118*Overview!$D$42)</f>
        <v>0</v>
      </c>
      <c r="K118" s="7" t="str">
        <f t="shared" si="7"/>
        <v>itt_30054/10-002-00-03/0</v>
      </c>
      <c r="L118" s="7" t="str">
        <f>Overview!$B$12</f>
        <v>itt_30054</v>
      </c>
      <c r="M118" s="117" t="s">
        <v>361</v>
      </c>
      <c r="N118" s="7" t="str">
        <f>Overview!$B$10</f>
        <v>ENTERPRISE M3 LEP</v>
      </c>
      <c r="O118" s="7" t="s">
        <v>149</v>
      </c>
      <c r="P118" s="7" t="s">
        <v>351</v>
      </c>
      <c r="Q118" s="7" t="str">
        <f>Overview!$B$11</f>
        <v>IAG SUPPORTING SKILLS DEVELOPMENT OF THE WORKFORCE TO ENABLE GROWTH OF SMES</v>
      </c>
      <c r="R118" s="7" t="str">
        <f>'Information for BU'!$C$14</f>
        <v>2.1 Enhancing equal access to lifelong learning</v>
      </c>
      <c r="S118" s="7" t="str">
        <f>'Agreement Numbers'!$D$20</f>
        <v>10S15C00083</v>
      </c>
      <c r="T118" s="7" t="s">
        <v>115</v>
      </c>
      <c r="U118" s="7" t="s">
        <v>117</v>
      </c>
      <c r="V118" s="7"/>
      <c r="W118" s="7"/>
    </row>
    <row r="119" spans="1:23" x14ac:dyDescent="0.3">
      <c r="A119" s="21" t="str">
        <f>Overview!$B$12</f>
        <v>itt_30054</v>
      </c>
      <c r="B119" s="21" t="str">
        <f>Overview!$B$13</f>
        <v>10-002-00-03</v>
      </c>
      <c r="C119" s="93">
        <f t="shared" si="6"/>
        <v>0</v>
      </c>
      <c r="D119" s="72" t="s">
        <v>104</v>
      </c>
      <c r="E119" s="103">
        <v>21</v>
      </c>
      <c r="F119" s="82">
        <f>Overview!$D$42</f>
        <v>100</v>
      </c>
      <c r="G119" s="58">
        <v>8</v>
      </c>
      <c r="H119" s="58">
        <v>2017</v>
      </c>
      <c r="I119" s="3">
        <f>Overview!W42</f>
        <v>0</v>
      </c>
      <c r="J119" s="24">
        <f>SUM(I119*Overview!$D$42)</f>
        <v>0</v>
      </c>
      <c r="K119" s="7" t="str">
        <f t="shared" si="7"/>
        <v>itt_30054/10-002-00-03/0</v>
      </c>
      <c r="L119" s="7" t="str">
        <f>Overview!$B$12</f>
        <v>itt_30054</v>
      </c>
      <c r="M119" s="117" t="s">
        <v>361</v>
      </c>
      <c r="N119" s="7" t="str">
        <f>Overview!$B$10</f>
        <v>ENTERPRISE M3 LEP</v>
      </c>
      <c r="O119" s="7" t="s">
        <v>149</v>
      </c>
      <c r="P119" s="7" t="s">
        <v>351</v>
      </c>
      <c r="Q119" s="7" t="str">
        <f>Overview!$B$11</f>
        <v>IAG SUPPORTING SKILLS DEVELOPMENT OF THE WORKFORCE TO ENABLE GROWTH OF SMES</v>
      </c>
      <c r="R119" s="7" t="str">
        <f>'Information for BU'!$C$14</f>
        <v>2.1 Enhancing equal access to lifelong learning</v>
      </c>
      <c r="S119" s="7" t="str">
        <f>'Agreement Numbers'!$D$20</f>
        <v>10S15C00083</v>
      </c>
      <c r="T119" s="7" t="s">
        <v>115</v>
      </c>
      <c r="U119" s="7" t="s">
        <v>117</v>
      </c>
      <c r="V119" s="7"/>
      <c r="W119" s="7"/>
    </row>
    <row r="120" spans="1:23" x14ac:dyDescent="0.3">
      <c r="A120" s="21" t="str">
        <f>Overview!$B$12</f>
        <v>itt_30054</v>
      </c>
      <c r="B120" s="21" t="str">
        <f>Overview!$B$13</f>
        <v>10-002-00-03</v>
      </c>
      <c r="C120" s="93">
        <f t="shared" si="6"/>
        <v>0</v>
      </c>
      <c r="D120" s="72" t="s">
        <v>104</v>
      </c>
      <c r="E120" s="103">
        <v>21</v>
      </c>
      <c r="F120" s="82">
        <f>Overview!$D$42</f>
        <v>100</v>
      </c>
      <c r="G120" s="58">
        <v>9</v>
      </c>
      <c r="H120" s="58">
        <v>2017</v>
      </c>
      <c r="I120" s="3">
        <f>Overview!X42</f>
        <v>0</v>
      </c>
      <c r="J120" s="24">
        <f>SUM(I120*Overview!$D$42)</f>
        <v>0</v>
      </c>
      <c r="K120" s="7" t="str">
        <f t="shared" si="7"/>
        <v>itt_30054/10-002-00-03/0</v>
      </c>
      <c r="L120" s="7" t="str">
        <f>Overview!$B$12</f>
        <v>itt_30054</v>
      </c>
      <c r="M120" s="117" t="s">
        <v>361</v>
      </c>
      <c r="N120" s="7" t="str">
        <f>Overview!$B$10</f>
        <v>ENTERPRISE M3 LEP</v>
      </c>
      <c r="O120" s="7" t="s">
        <v>149</v>
      </c>
      <c r="P120" s="7" t="s">
        <v>351</v>
      </c>
      <c r="Q120" s="7" t="str">
        <f>Overview!$B$11</f>
        <v>IAG SUPPORTING SKILLS DEVELOPMENT OF THE WORKFORCE TO ENABLE GROWTH OF SMES</v>
      </c>
      <c r="R120" s="7" t="str">
        <f>'Information for BU'!$C$14</f>
        <v>2.1 Enhancing equal access to lifelong learning</v>
      </c>
      <c r="S120" s="7" t="str">
        <f>'Agreement Numbers'!$D$20</f>
        <v>10S15C00083</v>
      </c>
      <c r="T120" s="7" t="s">
        <v>115</v>
      </c>
      <c r="U120" s="7" t="s">
        <v>117</v>
      </c>
      <c r="V120" s="7"/>
      <c r="W120" s="7"/>
    </row>
    <row r="121" spans="1:23" x14ac:dyDescent="0.3">
      <c r="A121" s="21" t="str">
        <f>Overview!$B$12</f>
        <v>itt_30054</v>
      </c>
      <c r="B121" s="21" t="str">
        <f>Overview!$B$13</f>
        <v>10-002-00-03</v>
      </c>
      <c r="C121" s="93">
        <f t="shared" si="6"/>
        <v>0</v>
      </c>
      <c r="D121" s="72" t="s">
        <v>104</v>
      </c>
      <c r="E121" s="103">
        <v>21</v>
      </c>
      <c r="F121" s="82">
        <f>Overview!$D$42</f>
        <v>100</v>
      </c>
      <c r="G121" s="58">
        <v>10</v>
      </c>
      <c r="H121" s="58">
        <v>2017</v>
      </c>
      <c r="I121" s="3">
        <f>Overview!Y42</f>
        <v>0</v>
      </c>
      <c r="J121" s="24">
        <f>SUM(I121*Overview!$D$42)</f>
        <v>0</v>
      </c>
      <c r="K121" s="7" t="str">
        <f t="shared" si="7"/>
        <v>itt_30054/10-002-00-03/0</v>
      </c>
      <c r="L121" s="7" t="str">
        <f>Overview!$B$12</f>
        <v>itt_30054</v>
      </c>
      <c r="M121" s="117" t="s">
        <v>361</v>
      </c>
      <c r="N121" s="7" t="str">
        <f>Overview!$B$10</f>
        <v>ENTERPRISE M3 LEP</v>
      </c>
      <c r="O121" s="7" t="s">
        <v>149</v>
      </c>
      <c r="P121" s="7" t="s">
        <v>351</v>
      </c>
      <c r="Q121" s="7" t="str">
        <f>Overview!$B$11</f>
        <v>IAG SUPPORTING SKILLS DEVELOPMENT OF THE WORKFORCE TO ENABLE GROWTH OF SMES</v>
      </c>
      <c r="R121" s="7" t="str">
        <f>'Information for BU'!$C$14</f>
        <v>2.1 Enhancing equal access to lifelong learning</v>
      </c>
      <c r="S121" s="7" t="str">
        <f>'Agreement Numbers'!$D$20</f>
        <v>10S15C00083</v>
      </c>
      <c r="T121" s="7" t="s">
        <v>115</v>
      </c>
      <c r="U121" s="7" t="s">
        <v>117</v>
      </c>
      <c r="V121" s="7"/>
      <c r="W121" s="7"/>
    </row>
    <row r="122" spans="1:23" x14ac:dyDescent="0.3">
      <c r="A122" s="21" t="str">
        <f>Overview!$B$12</f>
        <v>itt_30054</v>
      </c>
      <c r="B122" s="21" t="str">
        <f>Overview!$B$13</f>
        <v>10-002-00-03</v>
      </c>
      <c r="C122" s="93">
        <f t="shared" si="6"/>
        <v>0</v>
      </c>
      <c r="D122" s="72" t="s">
        <v>104</v>
      </c>
      <c r="E122" s="103">
        <v>21</v>
      </c>
      <c r="F122" s="82">
        <f>Overview!$D$42</f>
        <v>100</v>
      </c>
      <c r="G122" s="58">
        <v>11</v>
      </c>
      <c r="H122" s="58">
        <v>2017</v>
      </c>
      <c r="I122" s="3">
        <f>Overview!Z42</f>
        <v>0</v>
      </c>
      <c r="J122" s="24">
        <f>SUM(I122*Overview!$D$42)</f>
        <v>0</v>
      </c>
      <c r="K122" s="7" t="str">
        <f t="shared" si="7"/>
        <v>itt_30054/10-002-00-03/0</v>
      </c>
      <c r="L122" s="7" t="str">
        <f>Overview!$B$12</f>
        <v>itt_30054</v>
      </c>
      <c r="M122" s="117" t="s">
        <v>361</v>
      </c>
      <c r="N122" s="7" t="str">
        <f>Overview!$B$10</f>
        <v>ENTERPRISE M3 LEP</v>
      </c>
      <c r="O122" s="7" t="s">
        <v>149</v>
      </c>
      <c r="P122" s="7" t="s">
        <v>351</v>
      </c>
      <c r="Q122" s="7" t="str">
        <f>Overview!$B$11</f>
        <v>IAG SUPPORTING SKILLS DEVELOPMENT OF THE WORKFORCE TO ENABLE GROWTH OF SMES</v>
      </c>
      <c r="R122" s="7" t="str">
        <f>'Information for BU'!$C$14</f>
        <v>2.1 Enhancing equal access to lifelong learning</v>
      </c>
      <c r="S122" s="7" t="str">
        <f>'Agreement Numbers'!$D$20</f>
        <v>10S15C00083</v>
      </c>
      <c r="T122" s="7" t="s">
        <v>115</v>
      </c>
      <c r="U122" s="7" t="s">
        <v>117</v>
      </c>
      <c r="V122" s="7"/>
      <c r="W122" s="7"/>
    </row>
    <row r="123" spans="1:23" x14ac:dyDescent="0.3">
      <c r="A123" s="21" t="str">
        <f>Overview!$B$12</f>
        <v>itt_30054</v>
      </c>
      <c r="B123" s="21" t="str">
        <f>Overview!$B$13</f>
        <v>10-002-00-03</v>
      </c>
      <c r="C123" s="93">
        <f t="shared" si="6"/>
        <v>0</v>
      </c>
      <c r="D123" s="72" t="s">
        <v>104</v>
      </c>
      <c r="E123" s="103">
        <v>21</v>
      </c>
      <c r="F123" s="82">
        <f>Overview!$D$42</f>
        <v>100</v>
      </c>
      <c r="G123" s="58">
        <v>12</v>
      </c>
      <c r="H123" s="58">
        <v>2017</v>
      </c>
      <c r="I123" s="3">
        <f>Overview!AA42</f>
        <v>0</v>
      </c>
      <c r="J123" s="24">
        <f>SUM(I123*Overview!$D$42)</f>
        <v>0</v>
      </c>
      <c r="K123" s="7" t="str">
        <f t="shared" si="7"/>
        <v>itt_30054/10-002-00-03/0</v>
      </c>
      <c r="L123" s="7" t="str">
        <f>Overview!$B$12</f>
        <v>itt_30054</v>
      </c>
      <c r="M123" s="117" t="s">
        <v>361</v>
      </c>
      <c r="N123" s="7" t="str">
        <f>Overview!$B$10</f>
        <v>ENTERPRISE M3 LEP</v>
      </c>
      <c r="O123" s="7" t="s">
        <v>149</v>
      </c>
      <c r="P123" s="7" t="s">
        <v>351</v>
      </c>
      <c r="Q123" s="7" t="str">
        <f>Overview!$B$11</f>
        <v>IAG SUPPORTING SKILLS DEVELOPMENT OF THE WORKFORCE TO ENABLE GROWTH OF SMES</v>
      </c>
      <c r="R123" s="7" t="str">
        <f>'Information for BU'!$C$14</f>
        <v>2.1 Enhancing equal access to lifelong learning</v>
      </c>
      <c r="S123" s="7" t="str">
        <f>'Agreement Numbers'!$D$20</f>
        <v>10S15C00083</v>
      </c>
      <c r="T123" s="7" t="s">
        <v>115</v>
      </c>
      <c r="U123" s="7" t="s">
        <v>117</v>
      </c>
      <c r="V123" s="7"/>
      <c r="W123" s="7"/>
    </row>
    <row r="124" spans="1:23" x14ac:dyDescent="0.3">
      <c r="A124" s="21" t="str">
        <f>Overview!$B$12</f>
        <v>itt_30054</v>
      </c>
      <c r="B124" s="21" t="str">
        <f>Overview!$B$13</f>
        <v>10-002-00-03</v>
      </c>
      <c r="C124" s="93">
        <f t="shared" si="6"/>
        <v>0</v>
      </c>
      <c r="D124" s="72" t="s">
        <v>104</v>
      </c>
      <c r="E124" s="103">
        <v>21</v>
      </c>
      <c r="F124" s="82">
        <f>Overview!$D$42</f>
        <v>100</v>
      </c>
      <c r="G124" s="58">
        <v>1</v>
      </c>
      <c r="H124" s="58">
        <v>2018</v>
      </c>
      <c r="I124" s="3">
        <f>Overview!AB42</f>
        <v>0</v>
      </c>
      <c r="J124" s="24">
        <f>SUM(I124*Overview!$D$42)</f>
        <v>0</v>
      </c>
      <c r="K124" s="7" t="str">
        <f t="shared" si="7"/>
        <v>itt_30054/10-002-00-03/0</v>
      </c>
      <c r="L124" s="7" t="str">
        <f>Overview!$B$12</f>
        <v>itt_30054</v>
      </c>
      <c r="M124" s="117" t="s">
        <v>361</v>
      </c>
      <c r="N124" s="7" t="str">
        <f>Overview!$B$10</f>
        <v>ENTERPRISE M3 LEP</v>
      </c>
      <c r="O124" s="7" t="s">
        <v>149</v>
      </c>
      <c r="P124" s="7" t="s">
        <v>351</v>
      </c>
      <c r="Q124" s="7" t="str">
        <f>Overview!$B$11</f>
        <v>IAG SUPPORTING SKILLS DEVELOPMENT OF THE WORKFORCE TO ENABLE GROWTH OF SMES</v>
      </c>
      <c r="R124" s="7" t="str">
        <f>'Information for BU'!$C$14</f>
        <v>2.1 Enhancing equal access to lifelong learning</v>
      </c>
      <c r="S124" s="7" t="str">
        <f>'Agreement Numbers'!$D$20</f>
        <v>10S15C00083</v>
      </c>
      <c r="T124" s="7" t="s">
        <v>115</v>
      </c>
      <c r="U124" s="7" t="s">
        <v>117</v>
      </c>
      <c r="V124" s="7"/>
      <c r="W124" s="7"/>
    </row>
    <row r="125" spans="1:23" x14ac:dyDescent="0.3">
      <c r="A125" s="21" t="str">
        <f>Overview!$B$12</f>
        <v>itt_30054</v>
      </c>
      <c r="B125" s="21" t="str">
        <f>Overview!$B$13</f>
        <v>10-002-00-03</v>
      </c>
      <c r="C125" s="93">
        <f t="shared" si="6"/>
        <v>0</v>
      </c>
      <c r="D125" s="72" t="s">
        <v>104</v>
      </c>
      <c r="E125" s="103">
        <v>21</v>
      </c>
      <c r="F125" s="82">
        <f>Overview!$D$42</f>
        <v>100</v>
      </c>
      <c r="G125" s="58">
        <v>2</v>
      </c>
      <c r="H125" s="58">
        <v>2018</v>
      </c>
      <c r="I125" s="3">
        <f>Overview!AC42</f>
        <v>0</v>
      </c>
      <c r="J125" s="24">
        <f>SUM(I125*Overview!$D$42)</f>
        <v>0</v>
      </c>
      <c r="K125" s="7" t="str">
        <f t="shared" si="7"/>
        <v>itt_30054/10-002-00-03/0</v>
      </c>
      <c r="L125" s="7" t="str">
        <f>Overview!$B$12</f>
        <v>itt_30054</v>
      </c>
      <c r="M125" s="117" t="s">
        <v>361</v>
      </c>
      <c r="N125" s="7" t="str">
        <f>Overview!$B$10</f>
        <v>ENTERPRISE M3 LEP</v>
      </c>
      <c r="O125" s="7" t="s">
        <v>149</v>
      </c>
      <c r="P125" s="7" t="s">
        <v>351</v>
      </c>
      <c r="Q125" s="7" t="str">
        <f>Overview!$B$11</f>
        <v>IAG SUPPORTING SKILLS DEVELOPMENT OF THE WORKFORCE TO ENABLE GROWTH OF SMES</v>
      </c>
      <c r="R125" s="7" t="str">
        <f>'Information for BU'!$C$14</f>
        <v>2.1 Enhancing equal access to lifelong learning</v>
      </c>
      <c r="S125" s="7" t="str">
        <f>'Agreement Numbers'!$D$20</f>
        <v>10S15C00083</v>
      </c>
      <c r="T125" s="7" t="s">
        <v>115</v>
      </c>
      <c r="U125" s="7" t="s">
        <v>117</v>
      </c>
      <c r="V125" s="7"/>
      <c r="W125" s="7"/>
    </row>
    <row r="126" spans="1:23" x14ac:dyDescent="0.3">
      <c r="A126" s="21" t="str">
        <f>Overview!$B$12</f>
        <v>itt_30054</v>
      </c>
      <c r="B126" s="21" t="str">
        <f>Overview!$B$13</f>
        <v>10-002-00-03</v>
      </c>
      <c r="C126" s="93">
        <f t="shared" si="6"/>
        <v>0</v>
      </c>
      <c r="D126" s="72" t="s">
        <v>104</v>
      </c>
      <c r="E126" s="103">
        <v>21</v>
      </c>
      <c r="F126" s="82">
        <f>Overview!$D$42</f>
        <v>100</v>
      </c>
      <c r="G126" s="58">
        <v>3</v>
      </c>
      <c r="H126" s="58">
        <v>2018</v>
      </c>
      <c r="I126" s="3">
        <f>Overview!AD42</f>
        <v>0</v>
      </c>
      <c r="J126" s="24">
        <f>SUM(I126*Overview!$D$42)</f>
        <v>0</v>
      </c>
      <c r="K126" s="7" t="str">
        <f t="shared" si="7"/>
        <v>itt_30054/10-002-00-03/0</v>
      </c>
      <c r="L126" s="7" t="str">
        <f>Overview!$B$12</f>
        <v>itt_30054</v>
      </c>
      <c r="M126" s="117" t="s">
        <v>361</v>
      </c>
      <c r="N126" s="7" t="str">
        <f>Overview!$B$10</f>
        <v>ENTERPRISE M3 LEP</v>
      </c>
      <c r="O126" s="7" t="s">
        <v>149</v>
      </c>
      <c r="P126" s="7" t="s">
        <v>351</v>
      </c>
      <c r="Q126" s="7" t="str">
        <f>Overview!$B$11</f>
        <v>IAG SUPPORTING SKILLS DEVELOPMENT OF THE WORKFORCE TO ENABLE GROWTH OF SMES</v>
      </c>
      <c r="R126" s="7" t="str">
        <f>'Information for BU'!$C$14</f>
        <v>2.1 Enhancing equal access to lifelong learning</v>
      </c>
      <c r="S126" s="7" t="str">
        <f>'Agreement Numbers'!$D$20</f>
        <v>10S15C00083</v>
      </c>
      <c r="T126" s="7" t="s">
        <v>115</v>
      </c>
      <c r="U126" s="7" t="s">
        <v>117</v>
      </c>
      <c r="V126" s="7"/>
      <c r="W126" s="7"/>
    </row>
    <row r="127" spans="1:23" x14ac:dyDescent="0.3">
      <c r="C127" s="14"/>
      <c r="D127" s="14"/>
      <c r="E127" s="14"/>
    </row>
  </sheetData>
  <sheetProtection algorithmName="SHA-512" hashValue="KJPOa91gygH++yKiegdiT926Aup3NC/jz6x4914oap8pDY0RTIgwzHXN86kdTtnfVhVw5rBqlGUVOUzfmj/U+Q==" saltValue="VAlCi//cpLKjBDoUVcSrfg==" spinCount="100000" sheet="1" objects="1" scenarios="1"/>
  <autoFilter ref="A6:BA12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4.4" x14ac:dyDescent="0.3"/>
  <sheetData>
    <row r="1" spans="1:14" x14ac:dyDescent="0.3">
      <c r="A1" s="128" t="s">
        <v>352</v>
      </c>
      <c r="B1" s="128"/>
      <c r="C1" s="128"/>
      <c r="D1" s="128"/>
      <c r="E1" s="128"/>
      <c r="F1" s="128"/>
      <c r="G1" s="128"/>
      <c r="H1" s="128"/>
      <c r="I1" s="128"/>
      <c r="J1" s="25"/>
      <c r="K1" s="25"/>
      <c r="L1" s="25"/>
      <c r="M1" s="25"/>
      <c r="N1" s="25"/>
    </row>
    <row r="2" spans="1:14" x14ac:dyDescent="0.3">
      <c r="A2" s="128"/>
      <c r="B2" s="128"/>
      <c r="C2" s="128"/>
      <c r="D2" s="128"/>
      <c r="E2" s="128"/>
      <c r="F2" s="128"/>
      <c r="G2" s="128"/>
      <c r="H2" s="128"/>
      <c r="I2" s="128"/>
      <c r="J2" s="25"/>
      <c r="K2" s="25"/>
      <c r="L2" s="25"/>
      <c r="M2" s="25"/>
      <c r="N2" s="25"/>
    </row>
    <row r="3" spans="1:14" x14ac:dyDescent="0.3">
      <c r="A3" s="128"/>
      <c r="B3" s="128"/>
      <c r="C3" s="128"/>
      <c r="D3" s="128"/>
      <c r="E3" s="128"/>
      <c r="F3" s="128"/>
      <c r="G3" s="128"/>
      <c r="H3" s="128"/>
      <c r="I3" s="128"/>
      <c r="J3" s="25"/>
      <c r="K3" s="25"/>
      <c r="L3" s="25"/>
      <c r="M3" s="25"/>
      <c r="N3" s="25"/>
    </row>
    <row r="4" spans="1:14" x14ac:dyDescent="0.3">
      <c r="A4" s="128"/>
      <c r="B4" s="128"/>
      <c r="C4" s="128"/>
      <c r="D4" s="128"/>
      <c r="E4" s="128"/>
      <c r="F4" s="128"/>
      <c r="G4" s="128"/>
      <c r="H4" s="128"/>
      <c r="I4" s="128"/>
      <c r="J4" s="25"/>
      <c r="K4" s="25"/>
      <c r="L4" s="25"/>
      <c r="M4" s="25"/>
      <c r="N4" s="25"/>
    </row>
    <row r="5" spans="1:14" x14ac:dyDescent="0.3">
      <c r="A5" s="128"/>
      <c r="B5" s="128"/>
      <c r="C5" s="128"/>
      <c r="D5" s="128"/>
      <c r="E5" s="128"/>
      <c r="F5" s="128"/>
      <c r="G5" s="128"/>
      <c r="H5" s="128"/>
      <c r="I5" s="128"/>
      <c r="J5" s="25"/>
      <c r="K5" s="25"/>
      <c r="L5" s="25"/>
      <c r="M5" s="25"/>
      <c r="N5" s="25"/>
    </row>
    <row r="6" spans="1:14" x14ac:dyDescent="0.3">
      <c r="A6" s="128"/>
      <c r="B6" s="128"/>
      <c r="C6" s="128"/>
      <c r="D6" s="128"/>
      <c r="E6" s="128"/>
      <c r="F6" s="128"/>
      <c r="G6" s="128"/>
      <c r="H6" s="128"/>
      <c r="I6" s="128"/>
      <c r="J6" s="25"/>
      <c r="K6" s="25"/>
      <c r="L6" s="25"/>
      <c r="M6" s="25"/>
      <c r="N6" s="25"/>
    </row>
    <row r="7" spans="1:14" x14ac:dyDescent="0.3">
      <c r="A7" s="128"/>
      <c r="B7" s="128"/>
      <c r="C7" s="128"/>
      <c r="D7" s="128"/>
      <c r="E7" s="128"/>
      <c r="F7" s="128"/>
      <c r="G7" s="128"/>
      <c r="H7" s="128"/>
      <c r="I7" s="128"/>
      <c r="J7" s="25"/>
      <c r="K7" s="25"/>
      <c r="L7" s="25"/>
      <c r="M7" s="25"/>
      <c r="N7" s="25"/>
    </row>
    <row r="8" spans="1:14" x14ac:dyDescent="0.3">
      <c r="A8" s="128"/>
      <c r="B8" s="128"/>
      <c r="C8" s="128"/>
      <c r="D8" s="128"/>
      <c r="E8" s="128"/>
      <c r="F8" s="128"/>
      <c r="G8" s="128"/>
      <c r="H8" s="128"/>
      <c r="I8" s="128"/>
      <c r="J8" s="25"/>
      <c r="K8" s="25"/>
      <c r="L8" s="25"/>
      <c r="M8" s="25"/>
      <c r="N8" s="25"/>
    </row>
    <row r="9" spans="1:14" x14ac:dyDescent="0.3">
      <c r="A9" s="128"/>
      <c r="B9" s="128"/>
      <c r="C9" s="128"/>
      <c r="D9" s="128"/>
      <c r="E9" s="128"/>
      <c r="F9" s="128"/>
      <c r="G9" s="128"/>
      <c r="H9" s="128"/>
      <c r="I9" s="128"/>
      <c r="J9" s="25"/>
      <c r="K9" s="25"/>
      <c r="L9" s="25"/>
      <c r="M9" s="25"/>
      <c r="N9" s="25"/>
    </row>
    <row r="10" spans="1:14" x14ac:dyDescent="0.3">
      <c r="A10" s="128"/>
      <c r="B10" s="128"/>
      <c r="C10" s="128"/>
      <c r="D10" s="128"/>
      <c r="E10" s="128"/>
      <c r="F10" s="128"/>
      <c r="G10" s="128"/>
      <c r="H10" s="128"/>
      <c r="I10" s="128"/>
      <c r="J10" s="25"/>
      <c r="K10" s="25"/>
      <c r="L10" s="25"/>
      <c r="M10" s="25"/>
      <c r="N10" s="25"/>
    </row>
    <row r="11" spans="1:14" x14ac:dyDescent="0.3">
      <c r="A11" s="128"/>
      <c r="B11" s="128"/>
      <c r="C11" s="128"/>
      <c r="D11" s="128"/>
      <c r="E11" s="128"/>
      <c r="F11" s="128"/>
      <c r="G11" s="128"/>
      <c r="H11" s="128"/>
      <c r="I11" s="128"/>
      <c r="J11" s="25"/>
      <c r="K11" s="25"/>
      <c r="L11" s="25"/>
      <c r="M11" s="25"/>
      <c r="N11" s="25"/>
    </row>
    <row r="12" spans="1:14" x14ac:dyDescent="0.3">
      <c r="A12" s="128"/>
      <c r="B12" s="128"/>
      <c r="C12" s="128"/>
      <c r="D12" s="128"/>
      <c r="E12" s="128"/>
      <c r="F12" s="128"/>
      <c r="G12" s="128"/>
      <c r="H12" s="128"/>
      <c r="I12" s="128"/>
      <c r="J12" s="25"/>
      <c r="K12" s="25"/>
      <c r="L12" s="25"/>
      <c r="M12" s="25"/>
      <c r="N12" s="25"/>
    </row>
    <row r="13" spans="1:14" x14ac:dyDescent="0.3">
      <c r="A13" s="128"/>
      <c r="B13" s="128"/>
      <c r="C13" s="128"/>
      <c r="D13" s="128"/>
      <c r="E13" s="128"/>
      <c r="F13" s="128"/>
      <c r="G13" s="128"/>
      <c r="H13" s="128"/>
      <c r="I13" s="128"/>
      <c r="J13" s="25"/>
      <c r="K13" s="25"/>
      <c r="L13" s="25"/>
      <c r="M13" s="25"/>
      <c r="N13" s="25"/>
    </row>
    <row r="14" spans="1:14" x14ac:dyDescent="0.3">
      <c r="A14" s="128"/>
      <c r="B14" s="128"/>
      <c r="C14" s="128"/>
      <c r="D14" s="128"/>
      <c r="E14" s="128"/>
      <c r="F14" s="128"/>
      <c r="G14" s="128"/>
      <c r="H14" s="128"/>
      <c r="I14" s="128"/>
      <c r="J14" s="25"/>
      <c r="K14" s="25"/>
      <c r="L14" s="25"/>
      <c r="M14" s="25"/>
      <c r="N14" s="25"/>
    </row>
    <row r="15" spans="1:14" x14ac:dyDescent="0.3">
      <c r="A15" s="128"/>
      <c r="B15" s="128"/>
      <c r="C15" s="128"/>
      <c r="D15" s="128"/>
      <c r="E15" s="128"/>
      <c r="F15" s="128"/>
      <c r="G15" s="128"/>
      <c r="H15" s="128"/>
      <c r="I15" s="128"/>
      <c r="J15" s="25"/>
      <c r="K15" s="25"/>
      <c r="L15" s="25"/>
      <c r="M15" s="25"/>
      <c r="N15" s="25"/>
    </row>
    <row r="16" spans="1:14" x14ac:dyDescent="0.3">
      <c r="A16" s="128"/>
      <c r="B16" s="128"/>
      <c r="C16" s="128"/>
      <c r="D16" s="128"/>
      <c r="E16" s="128"/>
      <c r="F16" s="128"/>
      <c r="G16" s="128"/>
      <c r="H16" s="128"/>
      <c r="I16" s="128"/>
      <c r="J16" s="25"/>
      <c r="K16" s="25"/>
      <c r="L16" s="25"/>
      <c r="M16" s="25"/>
      <c r="N16" s="25"/>
    </row>
    <row r="17" spans="1:14" x14ac:dyDescent="0.3">
      <c r="A17" s="128"/>
      <c r="B17" s="128"/>
      <c r="C17" s="128"/>
      <c r="D17" s="128"/>
      <c r="E17" s="128"/>
      <c r="F17" s="128"/>
      <c r="G17" s="128"/>
      <c r="H17" s="128"/>
      <c r="I17" s="128"/>
      <c r="J17" s="25"/>
      <c r="K17" s="25"/>
      <c r="L17" s="25"/>
      <c r="M17" s="25"/>
      <c r="N17" s="25"/>
    </row>
    <row r="18" spans="1:14" x14ac:dyDescent="0.3">
      <c r="A18" s="128"/>
      <c r="B18" s="128"/>
      <c r="C18" s="128"/>
      <c r="D18" s="128"/>
      <c r="E18" s="128"/>
      <c r="F18" s="128"/>
      <c r="G18" s="128"/>
      <c r="H18" s="128"/>
      <c r="I18" s="128"/>
      <c r="J18" s="25"/>
      <c r="K18" s="25"/>
      <c r="L18" s="25"/>
      <c r="M18" s="25"/>
      <c r="N18" s="25"/>
    </row>
    <row r="19" spans="1:14" x14ac:dyDescent="0.3">
      <c r="A19" s="128"/>
      <c r="B19" s="128"/>
      <c r="C19" s="128"/>
      <c r="D19" s="128"/>
      <c r="E19" s="128"/>
      <c r="F19" s="128"/>
      <c r="G19" s="128"/>
      <c r="H19" s="128"/>
      <c r="I19" s="128"/>
      <c r="J19" s="25"/>
      <c r="K19" s="25"/>
      <c r="L19" s="25"/>
      <c r="M19" s="25"/>
      <c r="N19" s="25"/>
    </row>
    <row r="20" spans="1:14" x14ac:dyDescent="0.3">
      <c r="A20" s="128"/>
      <c r="B20" s="128"/>
      <c r="C20" s="128"/>
      <c r="D20" s="128"/>
      <c r="E20" s="128"/>
      <c r="F20" s="128"/>
      <c r="G20" s="128"/>
      <c r="H20" s="128"/>
      <c r="I20" s="128"/>
      <c r="J20" s="25"/>
      <c r="K20" s="25"/>
      <c r="L20" s="25"/>
      <c r="M20" s="25"/>
      <c r="N20" s="25"/>
    </row>
    <row r="21" spans="1:14" x14ac:dyDescent="0.3">
      <c r="A21" s="128"/>
      <c r="B21" s="128"/>
      <c r="C21" s="128"/>
      <c r="D21" s="128"/>
      <c r="E21" s="128"/>
      <c r="F21" s="128"/>
      <c r="G21" s="128"/>
      <c r="H21" s="128"/>
      <c r="I21" s="128"/>
      <c r="J21" s="25"/>
      <c r="K21" s="25"/>
      <c r="L21" s="25"/>
      <c r="M21" s="25"/>
      <c r="N21" s="25"/>
    </row>
    <row r="22" spans="1:14" x14ac:dyDescent="0.3">
      <c r="A22" s="128"/>
      <c r="B22" s="128"/>
      <c r="C22" s="128"/>
      <c r="D22" s="128"/>
      <c r="E22" s="128"/>
      <c r="F22" s="128"/>
      <c r="G22" s="128"/>
      <c r="H22" s="128"/>
      <c r="I22" s="128"/>
      <c r="J22" s="25"/>
      <c r="K22" s="25"/>
      <c r="L22" s="25"/>
      <c r="M22" s="25"/>
      <c r="N22" s="25"/>
    </row>
    <row r="23" spans="1:14" x14ac:dyDescent="0.3">
      <c r="A23" s="128"/>
      <c r="B23" s="128"/>
      <c r="C23" s="128"/>
      <c r="D23" s="128"/>
      <c r="E23" s="128"/>
      <c r="F23" s="128"/>
      <c r="G23" s="128"/>
      <c r="H23" s="128"/>
      <c r="I23" s="128"/>
      <c r="J23" s="25"/>
      <c r="K23" s="25"/>
      <c r="L23" s="25"/>
      <c r="M23" s="25"/>
      <c r="N23" s="25"/>
    </row>
    <row r="24" spans="1:14" x14ac:dyDescent="0.3">
      <c r="A24" s="128"/>
      <c r="B24" s="128"/>
      <c r="C24" s="128"/>
      <c r="D24" s="128"/>
      <c r="E24" s="128"/>
      <c r="F24" s="128"/>
      <c r="G24" s="128"/>
      <c r="H24" s="128"/>
      <c r="I24" s="128"/>
      <c r="J24" s="25"/>
      <c r="K24" s="25"/>
      <c r="L24" s="25"/>
      <c r="M24" s="25"/>
      <c r="N24" s="25"/>
    </row>
    <row r="25" spans="1:14" x14ac:dyDescent="0.3">
      <c r="A25" s="128"/>
      <c r="B25" s="128"/>
      <c r="C25" s="128"/>
      <c r="D25" s="128"/>
      <c r="E25" s="128"/>
      <c r="F25" s="128"/>
      <c r="G25" s="128"/>
      <c r="H25" s="128"/>
      <c r="I25" s="128"/>
      <c r="J25" s="25"/>
      <c r="K25" s="25"/>
      <c r="L25" s="25"/>
      <c r="M25" s="25"/>
      <c r="N25" s="25"/>
    </row>
    <row r="26" spans="1:14" x14ac:dyDescent="0.3">
      <c r="A26" s="128"/>
      <c r="B26" s="128"/>
      <c r="C26" s="128"/>
      <c r="D26" s="128"/>
      <c r="E26" s="128"/>
      <c r="F26" s="128"/>
      <c r="G26" s="128"/>
      <c r="H26" s="128"/>
      <c r="I26" s="128"/>
      <c r="J26" s="25"/>
      <c r="K26" s="25"/>
      <c r="L26" s="25"/>
      <c r="M26" s="25"/>
      <c r="N26" s="25"/>
    </row>
    <row r="27" spans="1:14" x14ac:dyDescent="0.3">
      <c r="A27" s="128"/>
      <c r="B27" s="128"/>
      <c r="C27" s="128"/>
      <c r="D27" s="128"/>
      <c r="E27" s="128"/>
      <c r="F27" s="128"/>
      <c r="G27" s="128"/>
      <c r="H27" s="128"/>
      <c r="I27" s="128"/>
      <c r="J27" s="25"/>
      <c r="K27" s="25"/>
      <c r="L27" s="25"/>
      <c r="M27" s="25"/>
      <c r="N27" s="25"/>
    </row>
    <row r="28" spans="1:14" x14ac:dyDescent="0.3">
      <c r="A28" s="128"/>
      <c r="B28" s="128"/>
      <c r="C28" s="128"/>
      <c r="D28" s="128"/>
      <c r="E28" s="128"/>
      <c r="F28" s="128"/>
      <c r="G28" s="128"/>
      <c r="H28" s="128"/>
      <c r="I28" s="128"/>
      <c r="J28" s="25"/>
      <c r="K28" s="25"/>
      <c r="L28" s="25"/>
      <c r="M28" s="25"/>
      <c r="N28" s="25"/>
    </row>
    <row r="29" spans="1:14" x14ac:dyDescent="0.3">
      <c r="A29" s="128"/>
      <c r="B29" s="128"/>
      <c r="C29" s="128"/>
      <c r="D29" s="128"/>
      <c r="E29" s="128"/>
      <c r="F29" s="128"/>
      <c r="G29" s="128"/>
      <c r="H29" s="128"/>
      <c r="I29" s="128"/>
      <c r="J29" s="25"/>
      <c r="K29" s="25"/>
      <c r="L29" s="25"/>
      <c r="M29" s="25"/>
      <c r="N29" s="25"/>
    </row>
    <row r="30" spans="1:14" x14ac:dyDescent="0.3">
      <c r="A30" s="128"/>
      <c r="B30" s="128"/>
      <c r="C30" s="128"/>
      <c r="D30" s="128"/>
      <c r="E30" s="128"/>
      <c r="F30" s="128"/>
      <c r="G30" s="128"/>
      <c r="H30" s="128"/>
      <c r="I30" s="128"/>
      <c r="J30" s="25"/>
      <c r="K30" s="25"/>
      <c r="L30" s="25"/>
      <c r="M30" s="25"/>
      <c r="N30" s="25"/>
    </row>
    <row r="31" spans="1:14" x14ac:dyDescent="0.3">
      <c r="A31" s="128"/>
      <c r="B31" s="128"/>
      <c r="C31" s="128"/>
      <c r="D31" s="128"/>
      <c r="E31" s="128"/>
      <c r="F31" s="128"/>
      <c r="G31" s="128"/>
      <c r="H31" s="128"/>
      <c r="I31" s="128"/>
      <c r="J31" s="25"/>
      <c r="K31" s="25"/>
      <c r="L31" s="25"/>
      <c r="M31" s="25"/>
      <c r="N31" s="25"/>
    </row>
    <row r="32" spans="1:14" x14ac:dyDescent="0.3">
      <c r="A32" s="128"/>
      <c r="B32" s="128"/>
      <c r="C32" s="128"/>
      <c r="D32" s="128"/>
      <c r="E32" s="128"/>
      <c r="F32" s="128"/>
      <c r="G32" s="128"/>
      <c r="H32" s="128"/>
      <c r="I32" s="128"/>
      <c r="J32" s="25"/>
      <c r="K32" s="25"/>
      <c r="L32" s="25"/>
      <c r="M32" s="25"/>
      <c r="N32" s="25"/>
    </row>
    <row r="33" spans="1:9" x14ac:dyDescent="0.3">
      <c r="A33" s="128"/>
      <c r="B33" s="128"/>
      <c r="C33" s="128"/>
      <c r="D33" s="128"/>
      <c r="E33" s="128"/>
      <c r="F33" s="128"/>
      <c r="G33" s="128"/>
      <c r="H33" s="128"/>
      <c r="I33" s="128"/>
    </row>
    <row r="34" spans="1:9" x14ac:dyDescent="0.3">
      <c r="A34" s="128"/>
      <c r="B34" s="128"/>
      <c r="C34" s="128"/>
      <c r="D34" s="128"/>
      <c r="E34" s="128"/>
      <c r="F34" s="128"/>
      <c r="G34" s="128"/>
      <c r="H34" s="128"/>
      <c r="I34" s="128"/>
    </row>
    <row r="35" spans="1:9" x14ac:dyDescent="0.3">
      <c r="A35" s="128"/>
      <c r="B35" s="128"/>
      <c r="C35" s="128"/>
      <c r="D35" s="128"/>
      <c r="E35" s="128"/>
      <c r="F35" s="128"/>
      <c r="G35" s="128"/>
      <c r="H35" s="128"/>
      <c r="I35" s="128"/>
    </row>
    <row r="36" spans="1:9" x14ac:dyDescent="0.3">
      <c r="A36" s="128"/>
      <c r="B36" s="128"/>
      <c r="C36" s="128"/>
      <c r="D36" s="128"/>
      <c r="E36" s="128"/>
      <c r="F36" s="128"/>
      <c r="G36" s="128"/>
      <c r="H36" s="128"/>
      <c r="I36" s="128"/>
    </row>
    <row r="37" spans="1:9" x14ac:dyDescent="0.3">
      <c r="A37" s="128"/>
      <c r="B37" s="128"/>
      <c r="C37" s="128"/>
      <c r="D37" s="128"/>
      <c r="E37" s="128"/>
      <c r="F37" s="128"/>
      <c r="G37" s="128"/>
      <c r="H37" s="128"/>
      <c r="I37" s="128"/>
    </row>
    <row r="38" spans="1:9" x14ac:dyDescent="0.3">
      <c r="A38" s="128"/>
      <c r="B38" s="128"/>
      <c r="C38" s="128"/>
      <c r="D38" s="128"/>
      <c r="E38" s="128"/>
      <c r="F38" s="128"/>
      <c r="G38" s="128"/>
      <c r="H38" s="128"/>
      <c r="I38" s="128"/>
    </row>
    <row r="39" spans="1:9" x14ac:dyDescent="0.3">
      <c r="A39" s="128"/>
      <c r="B39" s="128"/>
      <c r="C39" s="128"/>
      <c r="D39" s="128"/>
      <c r="E39" s="128"/>
      <c r="F39" s="128"/>
      <c r="G39" s="128"/>
      <c r="H39" s="128"/>
      <c r="I39" s="128"/>
    </row>
    <row r="40" spans="1:9" x14ac:dyDescent="0.3">
      <c r="A40" s="128"/>
      <c r="B40" s="128"/>
      <c r="C40" s="128"/>
      <c r="D40" s="128"/>
      <c r="E40" s="128"/>
      <c r="F40" s="128"/>
      <c r="G40" s="128"/>
      <c r="H40" s="128"/>
      <c r="I40" s="128"/>
    </row>
    <row r="41" spans="1:9" x14ac:dyDescent="0.3">
      <c r="A41" s="128"/>
      <c r="B41" s="128"/>
      <c r="C41" s="128"/>
      <c r="D41" s="128"/>
      <c r="E41" s="128"/>
      <c r="F41" s="128"/>
      <c r="G41" s="128"/>
      <c r="H41" s="128"/>
      <c r="I41" s="128"/>
    </row>
    <row r="42" spans="1:9" x14ac:dyDescent="0.3">
      <c r="A42" s="128"/>
      <c r="B42" s="128"/>
      <c r="C42" s="128"/>
      <c r="D42" s="128"/>
      <c r="E42" s="128"/>
      <c r="F42" s="128"/>
      <c r="G42" s="128"/>
      <c r="H42" s="128"/>
      <c r="I42" s="128"/>
    </row>
    <row r="43" spans="1:9" x14ac:dyDescent="0.3">
      <c r="A43" s="128"/>
      <c r="B43" s="128"/>
      <c r="C43" s="128"/>
      <c r="D43" s="128"/>
      <c r="E43" s="128"/>
      <c r="F43" s="128"/>
      <c r="G43" s="128"/>
      <c r="H43" s="128"/>
      <c r="I43" s="128"/>
    </row>
    <row r="44" spans="1:9" x14ac:dyDescent="0.3">
      <c r="A44" s="128"/>
      <c r="B44" s="128"/>
      <c r="C44" s="128"/>
      <c r="D44" s="128"/>
      <c r="E44" s="128"/>
      <c r="F44" s="128"/>
      <c r="G44" s="128"/>
      <c r="H44" s="128"/>
      <c r="I44" s="128"/>
    </row>
    <row r="45" spans="1:9" x14ac:dyDescent="0.3">
      <c r="A45" s="128"/>
      <c r="B45" s="128"/>
      <c r="C45" s="128"/>
      <c r="D45" s="128"/>
      <c r="E45" s="128"/>
      <c r="F45" s="128"/>
      <c r="G45" s="128"/>
      <c r="H45" s="128"/>
      <c r="I45" s="128"/>
    </row>
    <row r="46" spans="1:9" x14ac:dyDescent="0.3">
      <c r="A46" s="128"/>
      <c r="B46" s="128"/>
      <c r="C46" s="128"/>
      <c r="D46" s="128"/>
      <c r="E46" s="128"/>
      <c r="F46" s="128"/>
      <c r="G46" s="128"/>
      <c r="H46" s="128"/>
      <c r="I46" s="128"/>
    </row>
    <row r="47" spans="1:9" x14ac:dyDescent="0.3">
      <c r="A47" s="128"/>
      <c r="B47" s="128"/>
      <c r="C47" s="128"/>
      <c r="D47" s="128"/>
      <c r="E47" s="128"/>
      <c r="F47" s="128"/>
      <c r="G47" s="128"/>
      <c r="H47" s="128"/>
      <c r="I47" s="128"/>
    </row>
    <row r="48" spans="1:9" x14ac:dyDescent="0.3">
      <c r="A48" s="128"/>
      <c r="B48" s="128"/>
      <c r="C48" s="128"/>
      <c r="D48" s="128"/>
      <c r="E48" s="128"/>
      <c r="F48" s="128"/>
      <c r="G48" s="128"/>
      <c r="H48" s="128"/>
      <c r="I48" s="128"/>
    </row>
    <row r="49" spans="1:9" x14ac:dyDescent="0.3">
      <c r="A49" s="128"/>
      <c r="B49" s="128"/>
      <c r="C49" s="128"/>
      <c r="D49" s="128"/>
      <c r="E49" s="128"/>
      <c r="F49" s="128"/>
      <c r="G49" s="128"/>
      <c r="H49" s="128"/>
      <c r="I49" s="128"/>
    </row>
    <row r="50" spans="1:9" x14ac:dyDescent="0.3">
      <c r="A50" s="128"/>
      <c r="B50" s="128"/>
      <c r="C50" s="128"/>
      <c r="D50" s="128"/>
      <c r="E50" s="128"/>
      <c r="F50" s="128"/>
      <c r="G50" s="128"/>
      <c r="H50" s="128"/>
      <c r="I50" s="128"/>
    </row>
    <row r="51" spans="1:9" x14ac:dyDescent="0.3">
      <c r="A51" s="128"/>
      <c r="B51" s="128"/>
      <c r="C51" s="128"/>
      <c r="D51" s="128"/>
      <c r="E51" s="128"/>
      <c r="F51" s="128"/>
      <c r="G51" s="128"/>
      <c r="H51" s="128"/>
      <c r="I51" s="128"/>
    </row>
  </sheetData>
  <sheetProtection algorithmName="SHA-512" hashValue="9uvxo/TffSEkLEch68RxEzn/BLbjgve6ZSlBjTfrbTvd1vY32MPLplYxqa8wLb1aKukN4sF6rh8QTrb/T6lrgg==" saltValue="JkM+G2uSacZ/PQfrhhYfRQ=="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workbookViewId="0">
      <selection activeCell="L10" sqref="L10:V10"/>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69"/>
      <c r="I1" s="150" t="s">
        <v>350</v>
      </c>
      <c r="J1" s="151"/>
      <c r="K1" s="151"/>
      <c r="L1" s="151"/>
      <c r="M1" s="151"/>
      <c r="N1" s="151"/>
      <c r="O1" s="151"/>
      <c r="P1" s="151"/>
      <c r="Q1" s="151"/>
      <c r="R1" s="151"/>
      <c r="S1" s="151"/>
      <c r="T1" s="151"/>
      <c r="U1" s="151"/>
      <c r="V1" s="152"/>
      <c r="W1" s="84"/>
      <c r="X1" s="84"/>
      <c r="Y1" s="13"/>
      <c r="Z1" s="13"/>
    </row>
    <row r="2" spans="1:35" ht="14.4" customHeight="1" x14ac:dyDescent="0.3">
      <c r="F2" s="67"/>
      <c r="I2" s="153"/>
      <c r="J2" s="154"/>
      <c r="K2" s="154"/>
      <c r="L2" s="154"/>
      <c r="M2" s="154"/>
      <c r="N2" s="154"/>
      <c r="O2" s="154"/>
      <c r="P2" s="154"/>
      <c r="Q2" s="154"/>
      <c r="R2" s="154"/>
      <c r="S2" s="154"/>
      <c r="T2" s="154"/>
      <c r="U2" s="154"/>
      <c r="V2" s="155"/>
      <c r="W2" s="84"/>
      <c r="X2" s="84"/>
      <c r="Y2" s="13"/>
      <c r="Z2" s="13"/>
    </row>
    <row r="3" spans="1:35" ht="14.4" customHeight="1" x14ac:dyDescent="0.3">
      <c r="F3" s="67"/>
      <c r="I3" s="153"/>
      <c r="J3" s="154"/>
      <c r="K3" s="154"/>
      <c r="L3" s="154"/>
      <c r="M3" s="154"/>
      <c r="N3" s="154"/>
      <c r="O3" s="154"/>
      <c r="P3" s="154"/>
      <c r="Q3" s="154"/>
      <c r="R3" s="154"/>
      <c r="S3" s="154"/>
      <c r="T3" s="154"/>
      <c r="U3" s="154"/>
      <c r="V3" s="155"/>
      <c r="W3" s="84"/>
      <c r="X3" s="84"/>
      <c r="Y3" s="13"/>
      <c r="Z3" s="13"/>
    </row>
    <row r="4" spans="1:35" ht="14.4" customHeight="1" x14ac:dyDescent="0.3">
      <c r="F4" s="67"/>
      <c r="I4" s="153"/>
      <c r="J4" s="154"/>
      <c r="K4" s="154"/>
      <c r="L4" s="154"/>
      <c r="M4" s="154"/>
      <c r="N4" s="154"/>
      <c r="O4" s="154"/>
      <c r="P4" s="154"/>
      <c r="Q4" s="154"/>
      <c r="R4" s="154"/>
      <c r="S4" s="154"/>
      <c r="T4" s="154"/>
      <c r="U4" s="154"/>
      <c r="V4" s="155"/>
      <c r="W4" s="84"/>
      <c r="X4" s="84"/>
      <c r="Y4" s="13"/>
      <c r="Z4" s="13"/>
    </row>
    <row r="5" spans="1:35" ht="14.4" customHeight="1" x14ac:dyDescent="0.3">
      <c r="F5" s="67"/>
      <c r="I5" s="153"/>
      <c r="J5" s="154"/>
      <c r="K5" s="154"/>
      <c r="L5" s="154"/>
      <c r="M5" s="154"/>
      <c r="N5" s="154"/>
      <c r="O5" s="154"/>
      <c r="P5" s="154"/>
      <c r="Q5" s="154"/>
      <c r="R5" s="154"/>
      <c r="S5" s="154"/>
      <c r="T5" s="154"/>
      <c r="U5" s="154"/>
      <c r="V5" s="155"/>
      <c r="W5" s="84"/>
      <c r="X5" s="84"/>
      <c r="Y5" s="13"/>
      <c r="Z5" s="13"/>
    </row>
    <row r="6" spans="1:35" ht="14.4" customHeight="1" x14ac:dyDescent="0.3">
      <c r="F6" s="67"/>
      <c r="I6" s="153"/>
      <c r="J6" s="154"/>
      <c r="K6" s="154"/>
      <c r="L6" s="154"/>
      <c r="M6" s="154"/>
      <c r="N6" s="154"/>
      <c r="O6" s="154"/>
      <c r="P6" s="154"/>
      <c r="Q6" s="154"/>
      <c r="R6" s="154"/>
      <c r="S6" s="154"/>
      <c r="T6" s="154"/>
      <c r="U6" s="154"/>
      <c r="V6" s="155"/>
      <c r="W6" s="84"/>
      <c r="X6" s="84"/>
      <c r="Y6" s="13"/>
      <c r="Z6" s="13"/>
    </row>
    <row r="7" spans="1:35" ht="15" customHeight="1" x14ac:dyDescent="0.3">
      <c r="F7" s="67"/>
      <c r="I7" s="156"/>
      <c r="J7" s="157"/>
      <c r="K7" s="157"/>
      <c r="L7" s="157"/>
      <c r="M7" s="157"/>
      <c r="N7" s="157"/>
      <c r="O7" s="157"/>
      <c r="P7" s="157"/>
      <c r="Q7" s="157"/>
      <c r="R7" s="157"/>
      <c r="S7" s="157"/>
      <c r="T7" s="157"/>
      <c r="U7" s="157"/>
      <c r="V7" s="158"/>
      <c r="W7" s="84"/>
      <c r="X7" s="84"/>
      <c r="Y7" s="13"/>
      <c r="Z7" s="13"/>
    </row>
    <row r="8" spans="1:35" ht="18" x14ac:dyDescent="0.3">
      <c r="F8" s="60"/>
      <c r="G8" s="60"/>
      <c r="H8" s="60"/>
      <c r="I8" s="60"/>
      <c r="J8" s="60"/>
      <c r="K8" s="60"/>
      <c r="L8" s="60"/>
      <c r="M8" s="60"/>
      <c r="N8" s="60"/>
      <c r="O8" s="60"/>
      <c r="P8" s="60"/>
      <c r="Q8" s="60"/>
      <c r="R8" s="60"/>
      <c r="S8" s="60"/>
      <c r="T8" s="60"/>
      <c r="U8" s="60"/>
      <c r="V8" s="60"/>
      <c r="W8" s="60"/>
      <c r="X8" s="13"/>
      <c r="Y8" s="13"/>
      <c r="Z8" s="13"/>
    </row>
    <row r="9" spans="1:35" ht="18" x14ac:dyDescent="0.3">
      <c r="F9" s="60"/>
      <c r="G9" s="60"/>
      <c r="H9" s="60"/>
      <c r="I9" s="60"/>
      <c r="J9" s="60"/>
      <c r="K9" s="60"/>
      <c r="L9" s="60"/>
      <c r="M9" s="60"/>
      <c r="N9" s="60"/>
      <c r="O9" s="60"/>
      <c r="P9" s="60"/>
      <c r="Q9" s="60"/>
      <c r="R9" s="60"/>
      <c r="S9" s="60"/>
      <c r="T9" s="60"/>
      <c r="U9" s="60"/>
      <c r="V9" s="60"/>
      <c r="W9" s="60"/>
      <c r="X9" s="13"/>
      <c r="Y9" s="13"/>
      <c r="Z9" s="13"/>
    </row>
    <row r="10" spans="1:35" ht="30" customHeight="1" x14ac:dyDescent="0.3">
      <c r="A10" s="61" t="s">
        <v>81</v>
      </c>
      <c r="B10" s="131" t="s">
        <v>353</v>
      </c>
      <c r="C10" s="131"/>
      <c r="D10" s="131"/>
      <c r="E10" s="68"/>
      <c r="F10" s="66"/>
      <c r="I10" s="159" t="s">
        <v>4</v>
      </c>
      <c r="J10" s="160"/>
      <c r="K10" s="161"/>
      <c r="L10" s="162"/>
      <c r="M10" s="162"/>
      <c r="N10" s="162"/>
      <c r="O10" s="162"/>
      <c r="P10" s="162"/>
      <c r="Q10" s="162"/>
      <c r="R10" s="162"/>
      <c r="S10" s="162"/>
      <c r="T10" s="162"/>
      <c r="U10" s="162"/>
      <c r="V10" s="162"/>
      <c r="W10" s="70"/>
      <c r="X10" s="70"/>
      <c r="Y10" s="62"/>
    </row>
    <row r="11" spans="1:35" ht="30" customHeight="1" x14ac:dyDescent="0.3">
      <c r="A11" s="16" t="s">
        <v>20</v>
      </c>
      <c r="B11" s="131" t="s">
        <v>354</v>
      </c>
      <c r="C11" s="131"/>
      <c r="D11" s="131"/>
      <c r="E11" s="63"/>
      <c r="F11" s="66"/>
      <c r="I11" s="159" t="s">
        <v>5</v>
      </c>
      <c r="J11" s="160"/>
      <c r="K11" s="161"/>
      <c r="L11" s="163"/>
      <c r="M11" s="163"/>
      <c r="N11" s="163"/>
      <c r="O11" s="163"/>
      <c r="P11" s="163"/>
      <c r="Q11" s="163"/>
      <c r="R11" s="163"/>
      <c r="S11" s="163"/>
      <c r="T11" s="163"/>
      <c r="U11" s="163"/>
      <c r="V11" s="163"/>
      <c r="W11" s="65"/>
      <c r="X11" s="65"/>
      <c r="Y11" s="62"/>
    </row>
    <row r="12" spans="1:35" ht="30" customHeight="1" x14ac:dyDescent="0.3">
      <c r="A12" s="61" t="s">
        <v>82</v>
      </c>
      <c r="B12" s="132" t="s">
        <v>355</v>
      </c>
      <c r="C12" s="132"/>
      <c r="D12" s="132"/>
      <c r="E12" s="64"/>
      <c r="F12" s="11"/>
      <c r="G12" s="11"/>
      <c r="H12" s="11"/>
      <c r="I12" s="11"/>
      <c r="J12" s="11"/>
      <c r="K12" s="11"/>
      <c r="L12" s="11"/>
      <c r="M12" s="11"/>
      <c r="N12" s="11"/>
      <c r="O12" s="11"/>
      <c r="P12" s="11"/>
      <c r="Q12" s="11"/>
      <c r="R12" s="11"/>
      <c r="S12" s="11"/>
    </row>
    <row r="13" spans="1:35" ht="30" customHeight="1" x14ac:dyDescent="0.3">
      <c r="A13" s="16" t="s">
        <v>83</v>
      </c>
      <c r="B13" s="132" t="s">
        <v>356</v>
      </c>
      <c r="C13" s="132"/>
      <c r="D13" s="132"/>
      <c r="E13" s="64"/>
      <c r="F13" s="11"/>
      <c r="G13" s="11"/>
      <c r="H13" s="11"/>
      <c r="I13" s="11"/>
      <c r="J13" s="11"/>
      <c r="K13" s="11"/>
      <c r="L13" s="11"/>
      <c r="M13" s="11"/>
      <c r="N13" s="11"/>
      <c r="O13" s="11"/>
      <c r="P13" s="11"/>
      <c r="Q13" s="11"/>
      <c r="R13" s="11"/>
      <c r="S13" s="11"/>
    </row>
    <row r="14" spans="1:35" x14ac:dyDescent="0.3">
      <c r="C14" s="15"/>
      <c r="D14" s="15"/>
      <c r="E14" s="15"/>
      <c r="F14" s="11"/>
      <c r="G14" s="11"/>
      <c r="H14" s="11"/>
      <c r="I14" s="11"/>
      <c r="J14" s="11"/>
      <c r="K14" s="11"/>
      <c r="L14" s="11"/>
      <c r="M14" s="11"/>
      <c r="N14" s="11"/>
      <c r="O14" s="11"/>
      <c r="P14" s="11"/>
      <c r="Q14" s="11"/>
      <c r="R14" s="11"/>
      <c r="S14" s="11"/>
    </row>
    <row r="15" spans="1:35" ht="15" thickBot="1" x14ac:dyDescent="0.35">
      <c r="B15" s="4"/>
    </row>
    <row r="16" spans="1:35" s="12" customFormat="1" ht="19.5" customHeight="1" thickBot="1" x14ac:dyDescent="0.35">
      <c r="A16" s="137" t="s">
        <v>84</v>
      </c>
      <c r="B16" s="136"/>
      <c r="C16" s="135" t="s">
        <v>85</v>
      </c>
      <c r="D16" s="135"/>
      <c r="E16" s="136"/>
      <c r="F16" s="133" t="s">
        <v>86</v>
      </c>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4"/>
    </row>
    <row r="17" spans="1:36" s="1" customFormat="1" ht="33.75" customHeight="1" x14ac:dyDescent="0.3">
      <c r="A17" s="26" t="s">
        <v>87</v>
      </c>
      <c r="B17" s="26" t="s">
        <v>88</v>
      </c>
      <c r="C17" s="27" t="s">
        <v>89</v>
      </c>
      <c r="D17" s="26" t="s">
        <v>90</v>
      </c>
      <c r="E17" s="26" t="s">
        <v>91</v>
      </c>
      <c r="F17" s="77"/>
      <c r="G17" s="85">
        <v>42461</v>
      </c>
      <c r="H17" s="85">
        <v>42491</v>
      </c>
      <c r="I17" s="28"/>
      <c r="J17" s="28"/>
      <c r="K17" s="28">
        <v>42583</v>
      </c>
      <c r="L17" s="28">
        <v>42614</v>
      </c>
      <c r="M17" s="28">
        <v>42644</v>
      </c>
      <c r="N17" s="28">
        <v>42675</v>
      </c>
      <c r="O17" s="28">
        <v>42705</v>
      </c>
      <c r="P17" s="28">
        <v>42736</v>
      </c>
      <c r="Q17" s="28">
        <v>42767</v>
      </c>
      <c r="R17" s="28">
        <v>42795</v>
      </c>
      <c r="S17" s="28">
        <v>42826</v>
      </c>
      <c r="T17" s="28">
        <v>42856</v>
      </c>
      <c r="U17" s="28">
        <v>42887</v>
      </c>
      <c r="V17" s="28">
        <v>42917</v>
      </c>
      <c r="W17" s="28">
        <v>42948</v>
      </c>
      <c r="X17" s="28">
        <v>42979</v>
      </c>
      <c r="Y17" s="28">
        <v>43009</v>
      </c>
      <c r="Z17" s="28">
        <v>43040</v>
      </c>
      <c r="AA17" s="28">
        <v>43070</v>
      </c>
      <c r="AB17" s="28">
        <v>43101</v>
      </c>
      <c r="AC17" s="28">
        <v>43132</v>
      </c>
      <c r="AD17" s="28">
        <v>43160</v>
      </c>
      <c r="AE17" s="77"/>
      <c r="AF17" s="77"/>
      <c r="AG17" s="77"/>
      <c r="AH17" s="77"/>
      <c r="AI17" s="29" t="s">
        <v>92</v>
      </c>
    </row>
    <row r="18" spans="1:36" s="1" customFormat="1" ht="18" customHeight="1" x14ac:dyDescent="0.3">
      <c r="A18" s="129" t="s">
        <v>93</v>
      </c>
      <c r="B18" s="130"/>
      <c r="C18" s="30"/>
      <c r="D18" s="30"/>
      <c r="E18" s="30"/>
      <c r="F18" s="75"/>
      <c r="G18" s="86"/>
      <c r="H18" s="86"/>
      <c r="I18" s="30"/>
      <c r="J18" s="30"/>
      <c r="K18" s="30"/>
      <c r="L18" s="30"/>
      <c r="M18" s="30"/>
      <c r="N18" s="30"/>
      <c r="O18" s="30"/>
      <c r="P18" s="30"/>
      <c r="Q18" s="30"/>
      <c r="R18" s="30"/>
      <c r="S18" s="30"/>
      <c r="T18" s="30"/>
      <c r="U18" s="30"/>
      <c r="V18" s="30"/>
      <c r="W18" s="30"/>
      <c r="X18" s="30"/>
      <c r="Y18" s="30"/>
      <c r="Z18" s="30"/>
      <c r="AA18" s="30"/>
      <c r="AB18" s="30"/>
      <c r="AC18" s="30"/>
      <c r="AD18" s="30"/>
      <c r="AE18" s="75"/>
      <c r="AF18" s="75"/>
      <c r="AG18" s="75"/>
      <c r="AH18" s="75"/>
      <c r="AI18" s="31"/>
    </row>
    <row r="19" spans="1:36" x14ac:dyDescent="0.3">
      <c r="A19" s="32" t="s">
        <v>24</v>
      </c>
      <c r="B19" s="33" t="s">
        <v>25</v>
      </c>
      <c r="C19" s="38">
        <f>AI19</f>
        <v>0</v>
      </c>
      <c r="D19" s="35">
        <v>70</v>
      </c>
      <c r="E19" s="35">
        <f>C19*D19</f>
        <v>0</v>
      </c>
      <c r="F19" s="71"/>
      <c r="G19" s="87"/>
      <c r="H19" s="87"/>
      <c r="I19" s="41"/>
      <c r="J19" s="41"/>
      <c r="K19" s="17"/>
      <c r="L19" s="17"/>
      <c r="M19" s="17"/>
      <c r="N19" s="17"/>
      <c r="O19" s="17"/>
      <c r="P19" s="17"/>
      <c r="Q19" s="17"/>
      <c r="R19" s="17"/>
      <c r="S19" s="17"/>
      <c r="T19" s="17"/>
      <c r="U19" s="17"/>
      <c r="V19" s="17"/>
      <c r="W19" s="17"/>
      <c r="X19" s="17"/>
      <c r="Y19" s="17"/>
      <c r="Z19" s="17"/>
      <c r="AA19" s="17"/>
      <c r="AB19" s="17"/>
      <c r="AC19" s="17"/>
      <c r="AD19" s="17"/>
      <c r="AE19" s="71"/>
      <c r="AF19" s="71"/>
      <c r="AG19" s="71"/>
      <c r="AH19" s="71"/>
      <c r="AI19" s="36">
        <f>SUM(F19:AH19)</f>
        <v>0</v>
      </c>
    </row>
    <row r="20" spans="1:36" hidden="1" x14ac:dyDescent="0.3">
      <c r="A20" s="138" t="s">
        <v>0</v>
      </c>
      <c r="B20" s="37" t="s">
        <v>26</v>
      </c>
      <c r="C20" s="38"/>
      <c r="D20" s="39"/>
      <c r="E20" s="40"/>
      <c r="F20" s="71"/>
      <c r="G20" s="87"/>
      <c r="H20" s="87"/>
      <c r="I20" s="41"/>
      <c r="J20" s="41"/>
      <c r="K20" s="41"/>
      <c r="L20" s="41"/>
      <c r="M20" s="41"/>
      <c r="N20" s="41"/>
      <c r="O20" s="41"/>
      <c r="P20" s="41"/>
      <c r="Q20" s="41"/>
      <c r="R20" s="41"/>
      <c r="S20" s="41"/>
      <c r="T20" s="41"/>
      <c r="U20" s="41"/>
      <c r="V20" s="41"/>
      <c r="W20" s="41"/>
      <c r="X20" s="41"/>
      <c r="Y20" s="41"/>
      <c r="Z20" s="41"/>
      <c r="AA20" s="41"/>
      <c r="AB20" s="41"/>
      <c r="AC20" s="41"/>
      <c r="AD20" s="41"/>
      <c r="AE20" s="71" t="e">
        <f>SUM(#REF!)</f>
        <v>#REF!</v>
      </c>
      <c r="AF20" s="71" t="e">
        <f>SUM(#REF!)</f>
        <v>#REF!</v>
      </c>
      <c r="AG20" s="71" t="e">
        <f>SUM(#REF!)</f>
        <v>#REF!</v>
      </c>
      <c r="AH20" s="71" t="e">
        <f>SUM(#REF!)</f>
        <v>#REF!</v>
      </c>
      <c r="AI20" s="36" t="e">
        <f t="shared" ref="AI20:AI24" si="0">SUM(F20:AH20)</f>
        <v>#REF!</v>
      </c>
    </row>
    <row r="21" spans="1:36" hidden="1" x14ac:dyDescent="0.3">
      <c r="A21" s="139"/>
      <c r="B21" s="42" t="s">
        <v>27</v>
      </c>
      <c r="C21" s="38"/>
      <c r="D21" s="39"/>
      <c r="E21" s="40"/>
      <c r="F21" s="71"/>
      <c r="G21" s="87"/>
      <c r="H21" s="87"/>
      <c r="I21" s="41"/>
      <c r="J21" s="41"/>
      <c r="K21" s="41"/>
      <c r="L21" s="41"/>
      <c r="M21" s="41"/>
      <c r="N21" s="41"/>
      <c r="O21" s="41"/>
      <c r="P21" s="41"/>
      <c r="Q21" s="41"/>
      <c r="R21" s="41"/>
      <c r="S21" s="41"/>
      <c r="T21" s="41"/>
      <c r="U21" s="41"/>
      <c r="V21" s="41"/>
      <c r="W21" s="41"/>
      <c r="X21" s="41"/>
      <c r="Y21" s="41"/>
      <c r="Z21" s="41"/>
      <c r="AA21" s="41"/>
      <c r="AB21" s="41"/>
      <c r="AC21" s="41"/>
      <c r="AD21" s="41"/>
      <c r="AE21" s="71" t="e">
        <f>SUM(#REF!)</f>
        <v>#REF!</v>
      </c>
      <c r="AF21" s="71" t="e">
        <f>SUM(#REF!)</f>
        <v>#REF!</v>
      </c>
      <c r="AG21" s="71" t="e">
        <f>SUM(#REF!)</f>
        <v>#REF!</v>
      </c>
      <c r="AH21" s="71" t="e">
        <f>SUM(#REF!)</f>
        <v>#REF!</v>
      </c>
      <c r="AI21" s="36" t="e">
        <f t="shared" si="0"/>
        <v>#REF!</v>
      </c>
    </row>
    <row r="22" spans="1:36" hidden="1" x14ac:dyDescent="0.3">
      <c r="A22" s="140"/>
      <c r="B22" s="43" t="s">
        <v>100</v>
      </c>
      <c r="C22" s="44"/>
      <c r="D22" s="39"/>
      <c r="E22" s="39"/>
      <c r="F22" s="72"/>
      <c r="G22" s="88"/>
      <c r="H22" s="88"/>
      <c r="I22" s="45"/>
      <c r="J22" s="45"/>
      <c r="K22" s="45"/>
      <c r="L22" s="45"/>
      <c r="M22" s="45"/>
      <c r="N22" s="45"/>
      <c r="O22" s="45"/>
      <c r="P22" s="45"/>
      <c r="Q22" s="45"/>
      <c r="R22" s="45"/>
      <c r="S22" s="45"/>
      <c r="T22" s="45"/>
      <c r="U22" s="45"/>
      <c r="V22" s="45"/>
      <c r="W22" s="45"/>
      <c r="X22" s="45"/>
      <c r="Y22" s="45"/>
      <c r="Z22" s="45"/>
      <c r="AA22" s="45"/>
      <c r="AB22" s="45"/>
      <c r="AC22" s="45"/>
      <c r="AD22" s="45"/>
      <c r="AE22" s="72"/>
      <c r="AF22" s="72"/>
      <c r="AG22" s="72"/>
      <c r="AH22" s="72"/>
      <c r="AI22" s="36" t="e">
        <f>SUM(AI20:AI21)</f>
        <v>#REF!</v>
      </c>
    </row>
    <row r="23" spans="1:36" hidden="1" x14ac:dyDescent="0.3">
      <c r="A23" s="141" t="s">
        <v>2</v>
      </c>
      <c r="B23" s="37" t="s">
        <v>28</v>
      </c>
      <c r="C23" s="38"/>
      <c r="D23" s="39"/>
      <c r="E23" s="40"/>
      <c r="F23" s="71"/>
      <c r="G23" s="87"/>
      <c r="H23" s="87"/>
      <c r="I23" s="41"/>
      <c r="J23" s="41"/>
      <c r="K23" s="41"/>
      <c r="L23" s="41"/>
      <c r="M23" s="41"/>
      <c r="N23" s="41"/>
      <c r="O23" s="41"/>
      <c r="P23" s="41"/>
      <c r="Q23" s="41"/>
      <c r="R23" s="41"/>
      <c r="S23" s="41"/>
      <c r="T23" s="41"/>
      <c r="U23" s="41"/>
      <c r="V23" s="41"/>
      <c r="W23" s="41"/>
      <c r="X23" s="41"/>
      <c r="Y23" s="41"/>
      <c r="Z23" s="41"/>
      <c r="AA23" s="41"/>
      <c r="AB23" s="41"/>
      <c r="AC23" s="41"/>
      <c r="AD23" s="41"/>
      <c r="AE23" s="71" t="e">
        <f>#REF!</f>
        <v>#REF!</v>
      </c>
      <c r="AF23" s="71" t="e">
        <f>#REF!</f>
        <v>#REF!</v>
      </c>
      <c r="AG23" s="71" t="e">
        <f>#REF!</f>
        <v>#REF!</v>
      </c>
      <c r="AH23" s="71" t="e">
        <f>#REF!</f>
        <v>#REF!</v>
      </c>
      <c r="AI23" s="36" t="e">
        <f t="shared" si="0"/>
        <v>#REF!</v>
      </c>
    </row>
    <row r="24" spans="1:36" hidden="1" x14ac:dyDescent="0.3">
      <c r="A24" s="142"/>
      <c r="B24" s="42" t="s">
        <v>29</v>
      </c>
      <c r="C24" s="38"/>
      <c r="D24" s="39"/>
      <c r="E24" s="40"/>
      <c r="F24" s="71"/>
      <c r="G24" s="87"/>
      <c r="H24" s="87"/>
      <c r="I24" s="41"/>
      <c r="J24" s="41"/>
      <c r="K24" s="41"/>
      <c r="L24" s="41"/>
      <c r="M24" s="41"/>
      <c r="N24" s="41"/>
      <c r="O24" s="41"/>
      <c r="P24" s="41"/>
      <c r="Q24" s="41"/>
      <c r="R24" s="41"/>
      <c r="S24" s="41"/>
      <c r="T24" s="41"/>
      <c r="U24" s="41"/>
      <c r="V24" s="41"/>
      <c r="W24" s="41"/>
      <c r="X24" s="41"/>
      <c r="Y24" s="41"/>
      <c r="Z24" s="41"/>
      <c r="AA24" s="41"/>
      <c r="AB24" s="41"/>
      <c r="AC24" s="41"/>
      <c r="AD24" s="41"/>
      <c r="AE24" s="71" t="e">
        <f>#REF!</f>
        <v>#REF!</v>
      </c>
      <c r="AF24" s="71" t="e">
        <f>#REF!</f>
        <v>#REF!</v>
      </c>
      <c r="AG24" s="71" t="e">
        <f>#REF!</f>
        <v>#REF!</v>
      </c>
      <c r="AH24" s="71" t="e">
        <f>#REF!</f>
        <v>#REF!</v>
      </c>
      <c r="AI24" s="36" t="e">
        <f t="shared" si="0"/>
        <v>#REF!</v>
      </c>
    </row>
    <row r="25" spans="1:36" hidden="1" x14ac:dyDescent="0.3">
      <c r="A25" s="143"/>
      <c r="B25" s="46" t="s">
        <v>100</v>
      </c>
      <c r="C25" s="44"/>
      <c r="D25" s="39"/>
      <c r="E25" s="39" t="e">
        <f>#REF!</f>
        <v>#REF!</v>
      </c>
      <c r="F25" s="73"/>
      <c r="G25" s="89"/>
      <c r="H25" s="89"/>
      <c r="I25" s="47"/>
      <c r="J25" s="47"/>
      <c r="K25" s="47"/>
      <c r="L25" s="47"/>
      <c r="M25" s="47"/>
      <c r="N25" s="47"/>
      <c r="O25" s="47"/>
      <c r="P25" s="47"/>
      <c r="Q25" s="47"/>
      <c r="R25" s="47"/>
      <c r="S25" s="47"/>
      <c r="T25" s="47"/>
      <c r="U25" s="47"/>
      <c r="V25" s="47"/>
      <c r="W25" s="47"/>
      <c r="X25" s="47"/>
      <c r="Y25" s="47"/>
      <c r="Z25" s="47"/>
      <c r="AA25" s="47"/>
      <c r="AB25" s="47"/>
      <c r="AC25" s="47"/>
      <c r="AD25" s="47"/>
      <c r="AE25" s="73"/>
      <c r="AF25" s="73"/>
      <c r="AG25" s="73"/>
      <c r="AH25" s="73"/>
      <c r="AI25" s="36" t="e">
        <f>SUM(AI23:AI24)</f>
        <v>#REF!</v>
      </c>
      <c r="AJ25" s="8"/>
    </row>
    <row r="26" spans="1:36" hidden="1" x14ac:dyDescent="0.3">
      <c r="A26" s="32" t="s">
        <v>30</v>
      </c>
      <c r="B26" s="48" t="s">
        <v>31</v>
      </c>
      <c r="C26" s="38">
        <f>SUM(AI26)</f>
        <v>0</v>
      </c>
      <c r="D26" s="40"/>
      <c r="E26" s="40">
        <f>SUM(C26*D26)</f>
        <v>0</v>
      </c>
      <c r="F26" s="73"/>
      <c r="G26" s="89"/>
      <c r="H26" s="89"/>
      <c r="I26" s="47"/>
      <c r="J26" s="47"/>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36">
        <f>SUM(F26:AH26)</f>
        <v>0</v>
      </c>
      <c r="AJ26" s="8"/>
    </row>
    <row r="27" spans="1:36" ht="18" customHeight="1" x14ac:dyDescent="0.3">
      <c r="A27" s="144" t="s">
        <v>94</v>
      </c>
      <c r="B27" s="145"/>
      <c r="C27" s="49"/>
      <c r="D27" s="49"/>
      <c r="E27" s="49"/>
      <c r="F27" s="74"/>
      <c r="G27" s="90"/>
      <c r="H27" s="90"/>
      <c r="I27" s="49"/>
      <c r="J27" s="49"/>
      <c r="K27" s="49"/>
      <c r="L27" s="49"/>
      <c r="M27" s="49"/>
      <c r="N27" s="49"/>
      <c r="O27" s="49"/>
      <c r="P27" s="49"/>
      <c r="Q27" s="49"/>
      <c r="R27" s="49"/>
      <c r="S27" s="49"/>
      <c r="T27" s="49"/>
      <c r="U27" s="49"/>
      <c r="V27" s="49"/>
      <c r="W27" s="49"/>
      <c r="X27" s="49"/>
      <c r="Y27" s="49"/>
      <c r="Z27" s="49"/>
      <c r="AA27" s="49"/>
      <c r="AB27" s="49"/>
      <c r="AC27" s="49"/>
      <c r="AD27" s="49"/>
      <c r="AE27" s="74"/>
      <c r="AF27" s="74"/>
      <c r="AG27" s="74"/>
      <c r="AH27" s="74"/>
      <c r="AI27" s="50"/>
      <c r="AJ27" s="8"/>
    </row>
    <row r="28" spans="1:36" s="114" customFormat="1" ht="28.8" x14ac:dyDescent="0.3">
      <c r="A28" s="32" t="s">
        <v>32</v>
      </c>
      <c r="B28" s="115" t="s">
        <v>357</v>
      </c>
      <c r="C28" s="104">
        <f t="shared" ref="C28:C37" si="1">AI28</f>
        <v>0</v>
      </c>
      <c r="D28" s="105">
        <v>140</v>
      </c>
      <c r="E28" s="106">
        <f t="shared" ref="E28:E37" si="2">SUM(C28*D28)</f>
        <v>0</v>
      </c>
      <c r="F28" s="48"/>
      <c r="G28" s="107"/>
      <c r="H28" s="107"/>
      <c r="I28" s="108"/>
      <c r="J28" s="109"/>
      <c r="K28" s="110"/>
      <c r="L28" s="110"/>
      <c r="M28" s="110"/>
      <c r="N28" s="110"/>
      <c r="O28" s="110"/>
      <c r="P28" s="110"/>
      <c r="Q28" s="110"/>
      <c r="R28" s="110"/>
      <c r="S28" s="110"/>
      <c r="T28" s="110"/>
      <c r="U28" s="110"/>
      <c r="V28" s="110"/>
      <c r="W28" s="110"/>
      <c r="X28" s="110"/>
      <c r="Y28" s="110"/>
      <c r="Z28" s="110"/>
      <c r="AA28" s="110"/>
      <c r="AB28" s="110"/>
      <c r="AC28" s="110"/>
      <c r="AD28" s="110"/>
      <c r="AE28" s="111"/>
      <c r="AF28" s="111"/>
      <c r="AG28" s="111"/>
      <c r="AH28" s="111"/>
      <c r="AI28" s="112">
        <f t="shared" ref="AI28:AI37" si="3">SUM(F28:AH28)</f>
        <v>0</v>
      </c>
      <c r="AJ28" s="113"/>
    </row>
    <row r="29" spans="1:36" s="114" customFormat="1" ht="28.8" x14ac:dyDescent="0.3">
      <c r="A29" s="32" t="s">
        <v>33</v>
      </c>
      <c r="B29" s="115" t="s">
        <v>358</v>
      </c>
      <c r="C29" s="104">
        <f t="shared" si="1"/>
        <v>0</v>
      </c>
      <c r="D29" s="105">
        <v>50</v>
      </c>
      <c r="E29" s="106">
        <f t="shared" si="2"/>
        <v>0</v>
      </c>
      <c r="F29" s="48"/>
      <c r="G29" s="107"/>
      <c r="H29" s="107"/>
      <c r="I29" s="108"/>
      <c r="J29" s="109"/>
      <c r="K29" s="110"/>
      <c r="L29" s="110"/>
      <c r="M29" s="110"/>
      <c r="N29" s="110"/>
      <c r="O29" s="110"/>
      <c r="P29" s="110"/>
      <c r="Q29" s="110"/>
      <c r="R29" s="110"/>
      <c r="S29" s="110"/>
      <c r="T29" s="110"/>
      <c r="U29" s="110"/>
      <c r="V29" s="110"/>
      <c r="W29" s="110"/>
      <c r="X29" s="110"/>
      <c r="Y29" s="110"/>
      <c r="Z29" s="110"/>
      <c r="AA29" s="110"/>
      <c r="AB29" s="110"/>
      <c r="AC29" s="110"/>
      <c r="AD29" s="110"/>
      <c r="AE29" s="111"/>
      <c r="AF29" s="111"/>
      <c r="AG29" s="111"/>
      <c r="AH29" s="111"/>
      <c r="AI29" s="112">
        <f t="shared" si="3"/>
        <v>0</v>
      </c>
      <c r="AJ29" s="113"/>
    </row>
    <row r="30" spans="1:36" x14ac:dyDescent="0.3">
      <c r="A30" s="32" t="s">
        <v>34</v>
      </c>
      <c r="B30" s="116" t="s">
        <v>359</v>
      </c>
      <c r="C30" s="34">
        <f t="shared" si="1"/>
        <v>0</v>
      </c>
      <c r="D30" s="40">
        <v>30</v>
      </c>
      <c r="E30" s="35">
        <f t="shared" si="2"/>
        <v>0</v>
      </c>
      <c r="F30" s="72"/>
      <c r="G30" s="88"/>
      <c r="H30" s="88"/>
      <c r="I30" s="45"/>
      <c r="J30" s="47"/>
      <c r="K30" s="55"/>
      <c r="L30" s="55"/>
      <c r="M30" s="55"/>
      <c r="N30" s="55"/>
      <c r="O30" s="55"/>
      <c r="P30" s="55"/>
      <c r="Q30" s="55"/>
      <c r="R30" s="55"/>
      <c r="S30" s="55"/>
      <c r="T30" s="55"/>
      <c r="U30" s="55"/>
      <c r="V30" s="55"/>
      <c r="W30" s="55"/>
      <c r="X30" s="55"/>
      <c r="Y30" s="55"/>
      <c r="Z30" s="55"/>
      <c r="AA30" s="55"/>
      <c r="AB30" s="55"/>
      <c r="AC30" s="55"/>
      <c r="AD30" s="55"/>
      <c r="AE30" s="73"/>
      <c r="AF30" s="73"/>
      <c r="AG30" s="73"/>
      <c r="AH30" s="73"/>
      <c r="AI30" s="36">
        <f t="shared" si="3"/>
        <v>0</v>
      </c>
      <c r="AJ30" s="8"/>
    </row>
    <row r="31" spans="1:36" x14ac:dyDescent="0.3">
      <c r="A31" s="32" t="s">
        <v>35</v>
      </c>
      <c r="B31" s="116" t="s">
        <v>360</v>
      </c>
      <c r="C31" s="34">
        <f t="shared" si="1"/>
        <v>0</v>
      </c>
      <c r="D31" s="40">
        <v>100</v>
      </c>
      <c r="E31" s="35">
        <f t="shared" si="2"/>
        <v>0</v>
      </c>
      <c r="F31" s="72"/>
      <c r="G31" s="88"/>
      <c r="H31" s="88"/>
      <c r="I31" s="45"/>
      <c r="J31" s="47"/>
      <c r="K31" s="55"/>
      <c r="L31" s="55"/>
      <c r="M31" s="55"/>
      <c r="N31" s="55"/>
      <c r="O31" s="55"/>
      <c r="P31" s="55"/>
      <c r="Q31" s="55"/>
      <c r="R31" s="55"/>
      <c r="S31" s="55"/>
      <c r="T31" s="55"/>
      <c r="U31" s="55"/>
      <c r="V31" s="55"/>
      <c r="W31" s="55"/>
      <c r="X31" s="55"/>
      <c r="Y31" s="55"/>
      <c r="Z31" s="55"/>
      <c r="AA31" s="55"/>
      <c r="AB31" s="55"/>
      <c r="AC31" s="55"/>
      <c r="AD31" s="55"/>
      <c r="AE31" s="73"/>
      <c r="AF31" s="73"/>
      <c r="AG31" s="73"/>
      <c r="AH31" s="73"/>
      <c r="AI31" s="36">
        <f t="shared" si="3"/>
        <v>0</v>
      </c>
      <c r="AJ31" s="8"/>
    </row>
    <row r="32" spans="1:36" hidden="1" x14ac:dyDescent="0.3">
      <c r="A32" s="32" t="s">
        <v>36</v>
      </c>
      <c r="B32" s="51" t="s">
        <v>95</v>
      </c>
      <c r="C32" s="34">
        <f t="shared" si="1"/>
        <v>0</v>
      </c>
      <c r="D32" s="40"/>
      <c r="E32" s="35">
        <f t="shared" si="2"/>
        <v>0</v>
      </c>
      <c r="F32" s="72"/>
      <c r="G32" s="88"/>
      <c r="H32" s="88"/>
      <c r="I32" s="45"/>
      <c r="J32" s="47"/>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36">
        <f t="shared" si="3"/>
        <v>0</v>
      </c>
      <c r="AJ32" s="8"/>
    </row>
    <row r="33" spans="1:36" hidden="1" x14ac:dyDescent="0.3">
      <c r="A33" s="32" t="s">
        <v>37</v>
      </c>
      <c r="B33" s="51" t="s">
        <v>95</v>
      </c>
      <c r="C33" s="34">
        <f t="shared" si="1"/>
        <v>0</v>
      </c>
      <c r="D33" s="40"/>
      <c r="E33" s="35">
        <f t="shared" si="2"/>
        <v>0</v>
      </c>
      <c r="F33" s="72"/>
      <c r="G33" s="88"/>
      <c r="H33" s="88"/>
      <c r="I33" s="45"/>
      <c r="J33" s="47"/>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36">
        <f t="shared" si="3"/>
        <v>0</v>
      </c>
      <c r="AJ33" s="8"/>
    </row>
    <row r="34" spans="1:36" hidden="1" x14ac:dyDescent="0.3">
      <c r="A34" s="32" t="s">
        <v>38</v>
      </c>
      <c r="B34" s="51" t="s">
        <v>95</v>
      </c>
      <c r="C34" s="34">
        <f t="shared" si="1"/>
        <v>0</v>
      </c>
      <c r="D34" s="40"/>
      <c r="E34" s="35">
        <f t="shared" si="2"/>
        <v>0</v>
      </c>
      <c r="F34" s="72"/>
      <c r="G34" s="88"/>
      <c r="H34" s="88"/>
      <c r="I34" s="45"/>
      <c r="J34" s="47"/>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36">
        <f t="shared" si="3"/>
        <v>0</v>
      </c>
      <c r="AJ34" s="8"/>
    </row>
    <row r="35" spans="1:36" hidden="1" x14ac:dyDescent="0.3">
      <c r="A35" s="32" t="s">
        <v>39</v>
      </c>
      <c r="B35" s="51" t="s">
        <v>95</v>
      </c>
      <c r="C35" s="34">
        <f t="shared" si="1"/>
        <v>0</v>
      </c>
      <c r="D35" s="40"/>
      <c r="E35" s="35">
        <f t="shared" si="2"/>
        <v>0</v>
      </c>
      <c r="F35" s="72"/>
      <c r="G35" s="88"/>
      <c r="H35" s="88"/>
      <c r="I35" s="45"/>
      <c r="J35" s="47"/>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36">
        <f t="shared" si="3"/>
        <v>0</v>
      </c>
      <c r="AJ35" s="8"/>
    </row>
    <row r="36" spans="1:36" hidden="1" x14ac:dyDescent="0.3">
      <c r="A36" s="32" t="s">
        <v>40</v>
      </c>
      <c r="B36" s="51" t="s">
        <v>95</v>
      </c>
      <c r="C36" s="34">
        <f t="shared" si="1"/>
        <v>0</v>
      </c>
      <c r="D36" s="40"/>
      <c r="E36" s="35">
        <f t="shared" si="2"/>
        <v>0</v>
      </c>
      <c r="F36" s="72"/>
      <c r="G36" s="88"/>
      <c r="H36" s="88"/>
      <c r="I36" s="45"/>
      <c r="J36" s="47"/>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36">
        <f t="shared" si="3"/>
        <v>0</v>
      </c>
      <c r="AJ36" s="8"/>
    </row>
    <row r="37" spans="1:36" hidden="1" x14ac:dyDescent="0.3">
      <c r="A37" s="32" t="s">
        <v>41</v>
      </c>
      <c r="B37" s="51" t="s">
        <v>95</v>
      </c>
      <c r="C37" s="34">
        <f t="shared" si="1"/>
        <v>0</v>
      </c>
      <c r="D37" s="40"/>
      <c r="E37" s="35">
        <f t="shared" si="2"/>
        <v>0</v>
      </c>
      <c r="F37" s="72"/>
      <c r="G37" s="88"/>
      <c r="H37" s="88"/>
      <c r="I37" s="45"/>
      <c r="J37" s="47"/>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36">
        <f t="shared" si="3"/>
        <v>0</v>
      </c>
      <c r="AJ37" s="8"/>
    </row>
    <row r="38" spans="1:36" s="1" customFormat="1" ht="18" customHeight="1" x14ac:dyDescent="0.3">
      <c r="A38" s="129" t="s">
        <v>96</v>
      </c>
      <c r="B38" s="130"/>
      <c r="C38" s="30"/>
      <c r="D38" s="30"/>
      <c r="E38" s="30"/>
      <c r="F38" s="75"/>
      <c r="G38" s="86"/>
      <c r="H38" s="86"/>
      <c r="I38" s="30"/>
      <c r="J38" s="30"/>
      <c r="K38" s="30"/>
      <c r="L38" s="30"/>
      <c r="M38" s="30"/>
      <c r="N38" s="30"/>
      <c r="O38" s="30"/>
      <c r="P38" s="30"/>
      <c r="Q38" s="30"/>
      <c r="R38" s="30"/>
      <c r="S38" s="30"/>
      <c r="T38" s="30"/>
      <c r="U38" s="30"/>
      <c r="V38" s="30"/>
      <c r="W38" s="30"/>
      <c r="X38" s="30"/>
      <c r="Y38" s="30"/>
      <c r="Z38" s="30"/>
      <c r="AA38" s="30"/>
      <c r="AB38" s="30"/>
      <c r="AC38" s="30"/>
      <c r="AD38" s="30"/>
      <c r="AE38" s="75"/>
      <c r="AF38" s="75"/>
      <c r="AG38" s="75"/>
      <c r="AH38" s="75"/>
      <c r="AI38" s="31"/>
    </row>
    <row r="39" spans="1:36" hidden="1" x14ac:dyDescent="0.3">
      <c r="A39" s="32" t="s">
        <v>42</v>
      </c>
      <c r="B39" s="33" t="s">
        <v>43</v>
      </c>
      <c r="C39" s="34">
        <f t="shared" ref="C39:C59" si="4">AI39</f>
        <v>0</v>
      </c>
      <c r="D39" s="35"/>
      <c r="E39" s="35">
        <f t="shared" ref="E39:E59" si="5">SUM(C39*D39)</f>
        <v>0</v>
      </c>
      <c r="F39" s="71"/>
      <c r="G39" s="87"/>
      <c r="H39" s="87"/>
      <c r="I39" s="41"/>
      <c r="J39" s="4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36">
        <f>SUM(F39:AH39)</f>
        <v>0</v>
      </c>
    </row>
    <row r="40" spans="1:36" hidden="1" x14ac:dyDescent="0.3">
      <c r="A40" s="32" t="s">
        <v>44</v>
      </c>
      <c r="B40" s="33" t="s">
        <v>45</v>
      </c>
      <c r="C40" s="34">
        <f t="shared" si="4"/>
        <v>0</v>
      </c>
      <c r="D40" s="35"/>
      <c r="E40" s="35">
        <f t="shared" si="5"/>
        <v>0</v>
      </c>
      <c r="F40" s="71"/>
      <c r="G40" s="87"/>
      <c r="H40" s="87"/>
      <c r="I40" s="41"/>
      <c r="J40" s="4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36">
        <f t="shared" ref="AI40:AI44" si="6">SUM(F40:AH40)</f>
        <v>0</v>
      </c>
    </row>
    <row r="41" spans="1:36" hidden="1" x14ac:dyDescent="0.3">
      <c r="A41" s="32" t="s">
        <v>46</v>
      </c>
      <c r="B41" s="52" t="s">
        <v>47</v>
      </c>
      <c r="C41" s="34">
        <f t="shared" si="4"/>
        <v>0</v>
      </c>
      <c r="D41" s="35"/>
      <c r="E41" s="35">
        <f t="shared" si="5"/>
        <v>0</v>
      </c>
      <c r="F41" s="76"/>
      <c r="G41" s="91"/>
      <c r="H41" s="91"/>
      <c r="I41" s="92"/>
      <c r="J41" s="92"/>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36">
        <f t="shared" si="6"/>
        <v>0</v>
      </c>
    </row>
    <row r="42" spans="1:36" x14ac:dyDescent="0.3">
      <c r="A42" s="32" t="s">
        <v>48</v>
      </c>
      <c r="B42" s="52" t="s">
        <v>49</v>
      </c>
      <c r="C42" s="34">
        <f t="shared" si="4"/>
        <v>0</v>
      </c>
      <c r="D42" s="35">
        <v>100</v>
      </c>
      <c r="E42" s="35">
        <f t="shared" si="5"/>
        <v>0</v>
      </c>
      <c r="F42" s="76"/>
      <c r="G42" s="91"/>
      <c r="H42" s="91"/>
      <c r="I42" s="92"/>
      <c r="J42" s="92"/>
      <c r="K42" s="22"/>
      <c r="L42" s="22"/>
      <c r="M42" s="22"/>
      <c r="N42" s="22"/>
      <c r="O42" s="22"/>
      <c r="P42" s="22"/>
      <c r="Q42" s="22"/>
      <c r="R42" s="22"/>
      <c r="S42" s="22"/>
      <c r="T42" s="22"/>
      <c r="U42" s="22"/>
      <c r="V42" s="22"/>
      <c r="W42" s="22"/>
      <c r="X42" s="22"/>
      <c r="Y42" s="22"/>
      <c r="Z42" s="22"/>
      <c r="AA42" s="22"/>
      <c r="AB42" s="22"/>
      <c r="AC42" s="22"/>
      <c r="AD42" s="22"/>
      <c r="AE42" s="76"/>
      <c r="AF42" s="76"/>
      <c r="AG42" s="76"/>
      <c r="AH42" s="76"/>
      <c r="AI42" s="36">
        <f t="shared" si="6"/>
        <v>0</v>
      </c>
    </row>
    <row r="43" spans="1:36" hidden="1" x14ac:dyDescent="0.3">
      <c r="A43" s="32" t="s">
        <v>50</v>
      </c>
      <c r="B43" s="52" t="s">
        <v>51</v>
      </c>
      <c r="C43" s="34">
        <f t="shared" si="4"/>
        <v>0</v>
      </c>
      <c r="D43" s="35"/>
      <c r="E43" s="35">
        <f t="shared" si="5"/>
        <v>0</v>
      </c>
      <c r="F43" s="76"/>
      <c r="G43" s="91"/>
      <c r="H43" s="91"/>
      <c r="I43" s="92"/>
      <c r="J43" s="92"/>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36">
        <f t="shared" si="6"/>
        <v>0</v>
      </c>
    </row>
    <row r="44" spans="1:36" hidden="1" x14ac:dyDescent="0.3">
      <c r="A44" s="32" t="s">
        <v>52</v>
      </c>
      <c r="B44" s="52" t="s">
        <v>101</v>
      </c>
      <c r="C44" s="34">
        <f t="shared" si="4"/>
        <v>0</v>
      </c>
      <c r="D44" s="35"/>
      <c r="E44" s="35">
        <f t="shared" si="5"/>
        <v>0</v>
      </c>
      <c r="F44" s="76"/>
      <c r="G44" s="91"/>
      <c r="H44" s="91"/>
      <c r="I44" s="92"/>
      <c r="J44" s="92"/>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36">
        <f t="shared" si="6"/>
        <v>0</v>
      </c>
    </row>
    <row r="45" spans="1:36" s="1" customFormat="1" ht="18" hidden="1" customHeight="1" x14ac:dyDescent="0.3">
      <c r="A45" s="129" t="s">
        <v>97</v>
      </c>
      <c r="B45" s="130"/>
      <c r="C45" s="30"/>
      <c r="D45" s="30"/>
      <c r="E45" s="30"/>
      <c r="F45" s="75"/>
      <c r="G45" s="86"/>
      <c r="H45" s="86"/>
      <c r="I45" s="30"/>
      <c r="J45" s="30"/>
      <c r="K45" s="30"/>
      <c r="L45" s="30"/>
      <c r="M45" s="30"/>
      <c r="N45" s="30"/>
      <c r="O45" s="30"/>
      <c r="P45" s="30"/>
      <c r="Q45" s="30"/>
      <c r="R45" s="30"/>
      <c r="S45" s="30"/>
      <c r="T45" s="30"/>
      <c r="U45" s="30"/>
      <c r="V45" s="30"/>
      <c r="W45" s="30"/>
      <c r="X45" s="30"/>
      <c r="Y45" s="30"/>
      <c r="Z45" s="30"/>
      <c r="AA45" s="30"/>
      <c r="AB45" s="30"/>
      <c r="AC45" s="30"/>
      <c r="AD45" s="30"/>
      <c r="AE45" s="75"/>
      <c r="AF45" s="75"/>
      <c r="AG45" s="75"/>
      <c r="AH45" s="75"/>
      <c r="AI45" s="31"/>
    </row>
    <row r="46" spans="1:36" hidden="1" x14ac:dyDescent="0.3">
      <c r="A46" s="32" t="s">
        <v>53</v>
      </c>
      <c r="B46" s="33" t="s">
        <v>54</v>
      </c>
      <c r="C46" s="34">
        <f t="shared" si="4"/>
        <v>0</v>
      </c>
      <c r="D46" s="35"/>
      <c r="E46" s="35">
        <f t="shared" si="5"/>
        <v>0</v>
      </c>
      <c r="F46" s="71"/>
      <c r="G46" s="87"/>
      <c r="H46" s="87"/>
      <c r="I46" s="41"/>
      <c r="J46" s="4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36">
        <f>SUM(F46:AH46)</f>
        <v>0</v>
      </c>
    </row>
    <row r="47" spans="1:36" hidden="1" x14ac:dyDescent="0.3">
      <c r="A47" s="32" t="s">
        <v>55</v>
      </c>
      <c r="B47" s="33" t="s">
        <v>56</v>
      </c>
      <c r="C47" s="34">
        <f t="shared" si="4"/>
        <v>0</v>
      </c>
      <c r="D47" s="35"/>
      <c r="E47" s="35">
        <f t="shared" si="5"/>
        <v>0</v>
      </c>
      <c r="F47" s="71"/>
      <c r="G47" s="87"/>
      <c r="H47" s="87"/>
      <c r="I47" s="41"/>
      <c r="J47" s="4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36">
        <f>SUM(F47:AH47)</f>
        <v>0</v>
      </c>
    </row>
    <row r="48" spans="1:36" hidden="1" x14ac:dyDescent="0.3">
      <c r="A48" s="32" t="s">
        <v>57</v>
      </c>
      <c r="B48" s="33" t="s">
        <v>58</v>
      </c>
      <c r="C48" s="34">
        <f t="shared" si="4"/>
        <v>0</v>
      </c>
      <c r="D48" s="53"/>
      <c r="E48" s="35">
        <f t="shared" si="5"/>
        <v>0</v>
      </c>
      <c r="F48" s="71"/>
      <c r="G48" s="87"/>
      <c r="H48" s="87"/>
      <c r="I48" s="41"/>
      <c r="J48" s="4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36">
        <f t="shared" ref="AI48:AI59" si="7">SUM(F48:AH48)</f>
        <v>0</v>
      </c>
    </row>
    <row r="49" spans="1:35" hidden="1" x14ac:dyDescent="0.3">
      <c r="A49" s="32" t="s">
        <v>59</v>
      </c>
      <c r="B49" s="33" t="s">
        <v>60</v>
      </c>
      <c r="C49" s="34">
        <f t="shared" si="4"/>
        <v>0</v>
      </c>
      <c r="D49" s="53"/>
      <c r="E49" s="35">
        <f t="shared" si="5"/>
        <v>0</v>
      </c>
      <c r="F49" s="71"/>
      <c r="G49" s="87"/>
      <c r="H49" s="87"/>
      <c r="I49" s="41"/>
      <c r="J49" s="4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36">
        <f t="shared" si="7"/>
        <v>0</v>
      </c>
    </row>
    <row r="50" spans="1:35" hidden="1" x14ac:dyDescent="0.3">
      <c r="A50" s="32" t="s">
        <v>61</v>
      </c>
      <c r="B50" s="33" t="s">
        <v>62</v>
      </c>
      <c r="C50" s="34">
        <f t="shared" si="4"/>
        <v>0</v>
      </c>
      <c r="D50" s="53"/>
      <c r="E50" s="35">
        <f t="shared" si="5"/>
        <v>0</v>
      </c>
      <c r="F50" s="71"/>
      <c r="G50" s="87"/>
      <c r="H50" s="87"/>
      <c r="I50" s="41"/>
      <c r="J50" s="4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36">
        <f t="shared" si="7"/>
        <v>0</v>
      </c>
    </row>
    <row r="51" spans="1:35" hidden="1" x14ac:dyDescent="0.3">
      <c r="A51" s="32" t="s">
        <v>63</v>
      </c>
      <c r="B51" s="33" t="s">
        <v>64</v>
      </c>
      <c r="C51" s="34">
        <f t="shared" si="4"/>
        <v>0</v>
      </c>
      <c r="D51" s="53"/>
      <c r="E51" s="35">
        <f t="shared" si="5"/>
        <v>0</v>
      </c>
      <c r="F51" s="71"/>
      <c r="G51" s="87"/>
      <c r="H51" s="87"/>
      <c r="I51" s="41"/>
      <c r="J51" s="4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36">
        <f t="shared" si="7"/>
        <v>0</v>
      </c>
    </row>
    <row r="52" spans="1:35" ht="14.25" hidden="1" customHeight="1" x14ac:dyDescent="0.3">
      <c r="A52" s="32" t="s">
        <v>65</v>
      </c>
      <c r="B52" s="33" t="s">
        <v>66</v>
      </c>
      <c r="C52" s="34">
        <f t="shared" si="4"/>
        <v>0</v>
      </c>
      <c r="D52" s="53"/>
      <c r="E52" s="35">
        <f t="shared" si="5"/>
        <v>0</v>
      </c>
      <c r="F52" s="71"/>
      <c r="G52" s="87"/>
      <c r="H52" s="87"/>
      <c r="I52" s="41"/>
      <c r="J52" s="4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36">
        <f t="shared" si="7"/>
        <v>0</v>
      </c>
    </row>
    <row r="53" spans="1:35" hidden="1" x14ac:dyDescent="0.3">
      <c r="A53" s="32" t="s">
        <v>67</v>
      </c>
      <c r="B53" s="33" t="s">
        <v>68</v>
      </c>
      <c r="C53" s="34">
        <f t="shared" si="4"/>
        <v>0</v>
      </c>
      <c r="D53" s="53"/>
      <c r="E53" s="35">
        <f t="shared" si="5"/>
        <v>0</v>
      </c>
      <c r="F53" s="71"/>
      <c r="G53" s="87"/>
      <c r="H53" s="87"/>
      <c r="I53" s="41"/>
      <c r="J53" s="4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36">
        <f t="shared" si="7"/>
        <v>0</v>
      </c>
    </row>
    <row r="54" spans="1:35" hidden="1" x14ac:dyDescent="0.3">
      <c r="A54" s="32" t="s">
        <v>69</v>
      </c>
      <c r="B54" s="33" t="s">
        <v>70</v>
      </c>
      <c r="C54" s="34">
        <f t="shared" si="4"/>
        <v>0</v>
      </c>
      <c r="D54" s="53"/>
      <c r="E54" s="35">
        <f t="shared" si="5"/>
        <v>0</v>
      </c>
      <c r="F54" s="71"/>
      <c r="G54" s="87"/>
      <c r="H54" s="87"/>
      <c r="I54" s="41"/>
      <c r="J54" s="4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36">
        <f t="shared" si="7"/>
        <v>0</v>
      </c>
    </row>
    <row r="55" spans="1:35" hidden="1" x14ac:dyDescent="0.3">
      <c r="A55" s="32" t="s">
        <v>71</v>
      </c>
      <c r="B55" s="33" t="s">
        <v>72</v>
      </c>
      <c r="C55" s="34">
        <f t="shared" si="4"/>
        <v>0</v>
      </c>
      <c r="D55" s="53"/>
      <c r="E55" s="35">
        <f t="shared" si="5"/>
        <v>0</v>
      </c>
      <c r="F55" s="71"/>
      <c r="G55" s="87"/>
      <c r="H55" s="87"/>
      <c r="I55" s="41"/>
      <c r="J55" s="4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36">
        <f t="shared" si="7"/>
        <v>0</v>
      </c>
    </row>
    <row r="56" spans="1:35" hidden="1" x14ac:dyDescent="0.3">
      <c r="A56" s="32" t="s">
        <v>73</v>
      </c>
      <c r="B56" s="33" t="s">
        <v>74</v>
      </c>
      <c r="C56" s="34">
        <f t="shared" si="4"/>
        <v>0</v>
      </c>
      <c r="D56" s="53"/>
      <c r="E56" s="35">
        <f t="shared" si="5"/>
        <v>0</v>
      </c>
      <c r="F56" s="71"/>
      <c r="G56" s="87"/>
      <c r="H56" s="87"/>
      <c r="I56" s="41"/>
      <c r="J56" s="4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36">
        <f t="shared" si="7"/>
        <v>0</v>
      </c>
    </row>
    <row r="57" spans="1:35" hidden="1" x14ac:dyDescent="0.3">
      <c r="A57" s="32" t="s">
        <v>75</v>
      </c>
      <c r="B57" s="33" t="s">
        <v>76</v>
      </c>
      <c r="C57" s="34">
        <f t="shared" si="4"/>
        <v>0</v>
      </c>
      <c r="D57" s="53"/>
      <c r="E57" s="35">
        <f t="shared" si="5"/>
        <v>0</v>
      </c>
      <c r="F57" s="71"/>
      <c r="G57" s="87"/>
      <c r="H57" s="87"/>
      <c r="I57" s="41"/>
      <c r="J57" s="4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36">
        <f t="shared" si="7"/>
        <v>0</v>
      </c>
    </row>
    <row r="58" spans="1:35" hidden="1" x14ac:dyDescent="0.3">
      <c r="A58" s="32" t="s">
        <v>77</v>
      </c>
      <c r="B58" s="33" t="s">
        <v>78</v>
      </c>
      <c r="C58" s="34">
        <f t="shared" si="4"/>
        <v>0</v>
      </c>
      <c r="D58" s="53"/>
      <c r="E58" s="35">
        <f t="shared" si="5"/>
        <v>0</v>
      </c>
      <c r="F58" s="71"/>
      <c r="G58" s="87"/>
      <c r="H58" s="87"/>
      <c r="I58" s="41"/>
      <c r="J58" s="4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36">
        <f t="shared" si="7"/>
        <v>0</v>
      </c>
    </row>
    <row r="59" spans="1:35" hidden="1" x14ac:dyDescent="0.3">
      <c r="A59" s="32" t="s">
        <v>79</v>
      </c>
      <c r="B59" s="33" t="s">
        <v>80</v>
      </c>
      <c r="C59" s="34">
        <f t="shared" si="4"/>
        <v>0</v>
      </c>
      <c r="D59" s="53"/>
      <c r="E59" s="35">
        <f t="shared" si="5"/>
        <v>0</v>
      </c>
      <c r="F59" s="71"/>
      <c r="G59" s="87"/>
      <c r="H59" s="87"/>
      <c r="I59" s="41"/>
      <c r="J59" s="4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36">
        <f t="shared" si="7"/>
        <v>0</v>
      </c>
    </row>
    <row r="60" spans="1:35" ht="15" customHeight="1" x14ac:dyDescent="0.3">
      <c r="A60" s="54"/>
      <c r="B60" s="54"/>
      <c r="C60" s="54"/>
      <c r="D60" s="146" t="s">
        <v>98</v>
      </c>
      <c r="E60" s="148">
        <f>SUM(E26:E59)+E19</f>
        <v>0</v>
      </c>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row>
    <row r="61" spans="1:35" x14ac:dyDescent="0.3">
      <c r="A61" s="54"/>
      <c r="B61" s="54"/>
      <c r="C61" s="54"/>
      <c r="D61" s="147"/>
      <c r="E61" s="149"/>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row>
    <row r="62" spans="1:35" x14ac:dyDescent="0.3">
      <c r="D62" s="5"/>
      <c r="E62" s="6"/>
    </row>
  </sheetData>
  <sheetProtection algorithmName="SHA-512" hashValue="AIit2Kg1IoAqvUFd24hvGC2ImsaW7EJn4lWhRtuTYFoJMoIlwKeDFjxAAfuURmVvNQAcC6APQwwGC66l1xNnUw==" saltValue="S2NnZ00X84PScHMfvbQ25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Agreement Numbers</vt:lpstr>
      <vt:lpstr>Information for BU</vt: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2016-05-18T12:51:12Z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