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9035" windowHeight="8010" activeTab="2"/>
  </bookViews>
  <sheets>
    <sheet name="Consolidated Summary" sheetId="4" r:id="rId1"/>
    <sheet name="Microsoft EA" sheetId="1" r:id="rId2"/>
    <sheet name="Software" sheetId="2" r:id="rId3"/>
  </sheets>
  <calcPr calcId="145621"/>
</workbook>
</file>

<file path=xl/calcChain.xml><?xml version="1.0" encoding="utf-8"?>
<calcChain xmlns="http://schemas.openxmlformats.org/spreadsheetml/2006/main">
  <c r="L10" i="2" l="1"/>
  <c r="K10" i="2"/>
  <c r="L9" i="2"/>
  <c r="K9" i="2"/>
  <c r="L8" i="2"/>
  <c r="K8" i="2"/>
  <c r="E9" i="1"/>
  <c r="E10" i="1"/>
  <c r="E11" i="1"/>
  <c r="E12" i="1"/>
  <c r="E13" i="1"/>
  <c r="E14" i="1"/>
  <c r="E15" i="1"/>
  <c r="E16" i="1"/>
  <c r="E17" i="1"/>
  <c r="E18" i="1"/>
  <c r="E19" i="1"/>
  <c r="E20" i="1"/>
  <c r="E21" i="1"/>
  <c r="E22" i="1"/>
  <c r="E8" i="1"/>
  <c r="D30" i="2" l="1"/>
  <c r="D29" i="2"/>
  <c r="D28" i="2"/>
  <c r="D27" i="2"/>
  <c r="D26" i="2"/>
  <c r="D25" i="2"/>
  <c r="D24" i="2"/>
  <c r="D23" i="2"/>
  <c r="D22" i="2"/>
  <c r="D21" i="2"/>
  <c r="D20" i="2"/>
  <c r="D19" i="2"/>
  <c r="D18" i="2"/>
  <c r="D17" i="2"/>
  <c r="D16" i="2"/>
  <c r="D31" i="2" l="1"/>
  <c r="I11" i="2" s="1"/>
  <c r="K11" i="2" s="1"/>
  <c r="K12" i="2" l="1"/>
  <c r="J11" i="2"/>
  <c r="E23" i="1"/>
  <c r="B4" i="4" s="1"/>
  <c r="L11" i="2" l="1"/>
  <c r="L12" i="2" s="1"/>
  <c r="L13" i="2" s="1"/>
  <c r="B5" i="4" s="1"/>
  <c r="B6" i="4" l="1"/>
</calcChain>
</file>

<file path=xl/sharedStrings.xml><?xml version="1.0" encoding="utf-8"?>
<sst xmlns="http://schemas.openxmlformats.org/spreadsheetml/2006/main" count="79" uniqueCount="72">
  <si>
    <t>0460 Software, Hosting and Associated Services - Pricing Model</t>
  </si>
  <si>
    <t>Product</t>
  </si>
  <si>
    <t>Units</t>
  </si>
  <si>
    <t>Enterprise Desktop (User CAL) including SfB</t>
  </si>
  <si>
    <t xml:space="preserve">Enterprise Cloud Suite add on </t>
  </si>
  <si>
    <t>Visio Pro</t>
  </si>
  <si>
    <t>Visio Std</t>
  </si>
  <si>
    <t>Project</t>
  </si>
  <si>
    <t>Project pro</t>
  </si>
  <si>
    <t>Exchange Server Enterprise</t>
  </si>
  <si>
    <t>Sharepoint Server</t>
  </si>
  <si>
    <t>SQL Server Std (Core)</t>
  </si>
  <si>
    <t>Project Lite</t>
  </si>
  <si>
    <t>Project Online w/Project Pro O365</t>
  </si>
  <si>
    <t>Power BI Pro</t>
  </si>
  <si>
    <t>Azure monetary commit</t>
  </si>
  <si>
    <t>RDS CAL User</t>
  </si>
  <si>
    <t>SfB Server</t>
  </si>
  <si>
    <t>Unit Cost
 £</t>
  </si>
  <si>
    <t>Total Cost
 £</t>
  </si>
  <si>
    <t>Element</t>
  </si>
  <si>
    <t>Charging Unit</t>
  </si>
  <si>
    <t>Type</t>
  </si>
  <si>
    <t>Transactional Admin Fee</t>
  </si>
  <si>
    <t>per transaction</t>
  </si>
  <si>
    <t>Medium</t>
  </si>
  <si>
    <t>Complex</t>
  </si>
  <si>
    <t>Job Title</t>
  </si>
  <si>
    <t>Evaluation Weighting</t>
  </si>
  <si>
    <t>Weighted Rate</t>
  </si>
  <si>
    <t>Project Manager</t>
  </si>
  <si>
    <t>Senior Technical / Business Process Consultant</t>
  </si>
  <si>
    <t>Technical / Business Process Consultant</t>
  </si>
  <si>
    <t>Business Process Analyst</t>
  </si>
  <si>
    <t>Senior Technical Architect / Design Engineer</t>
  </si>
  <si>
    <t>Technical Architect / Design Engineer</t>
  </si>
  <si>
    <t>Senior Application Product Specialist / Developer</t>
  </si>
  <si>
    <t>Application Product Specialist / Developer</t>
  </si>
  <si>
    <t>Software Engineer / Bespoke Application Developer</t>
  </si>
  <si>
    <t>Infrastructure / Server Specialist</t>
  </si>
  <si>
    <t>Senior Security Specialist/Consultant</t>
  </si>
  <si>
    <t>Security Specialist</t>
  </si>
  <si>
    <t>Network Engineer</t>
  </si>
  <si>
    <t>Test Manager</t>
  </si>
  <si>
    <t>Test Analyst</t>
  </si>
  <si>
    <t>Total</t>
  </si>
  <si>
    <t>Trigger points for volume discounts and level of discount from the Day Rate given in column B</t>
  </si>
  <si>
    <t>Covering</t>
  </si>
  <si>
    <t>per day</t>
  </si>
  <si>
    <t>Rate Card</t>
  </si>
  <si>
    <t>Provision of software/licenses/support</t>
  </si>
  <si>
    <t>Day Rate
£</t>
  </si>
  <si>
    <t>Summary Cost of Submission</t>
  </si>
  <si>
    <t>Total Cost</t>
  </si>
  <si>
    <t>Cost per Unit 
Direct Contractor Model
 £</t>
  </si>
  <si>
    <t>Cost per Unit Agent Model
 £</t>
  </si>
  <si>
    <t>Annual Cost
Agent Model
 £</t>
  </si>
  <si>
    <t>Annual Cost
Direct Contractor Model
 £</t>
  </si>
  <si>
    <t>Weighted Cost</t>
  </si>
  <si>
    <t>Mark Up
%</t>
  </si>
  <si>
    <t>% of Units under Agent Model</t>
  </si>
  <si>
    <t>Cost</t>
  </si>
  <si>
    <t>Microsoft Enterprise Agreement</t>
  </si>
  <si>
    <t xml:space="preserve">Microsoft Enterprise Agreement </t>
  </si>
  <si>
    <t>Software</t>
  </si>
  <si>
    <t>Total Annual Cost</t>
  </si>
  <si>
    <r>
      <t xml:space="preserve">Simple </t>
    </r>
    <r>
      <rPr>
        <sz val="12"/>
        <color rgb="FFFF0000"/>
        <rFont val="Arial"/>
        <family val="2"/>
      </rPr>
      <t>(assumed free of charge)</t>
    </r>
  </si>
  <si>
    <r>
      <t xml:space="preserve">Ad hoc/bespoke market analysis, benchmarking, consultancy and implementation support (complete detail below) </t>
    </r>
    <r>
      <rPr>
        <b/>
        <sz val="12"/>
        <color rgb="FF000000"/>
        <rFont val="Arial"/>
        <family val="2"/>
      </rPr>
      <t>covering both Software and Hosting work (as appropriate)</t>
    </r>
  </si>
  <si>
    <t>Mark Up to be applied to any products purchased under the Enterprise Agreement that are not listed above</t>
  </si>
  <si>
    <t>The table below is a potential future Enterprise Agreement based on a User CAL approach.
Please populate the costs for each item in the Unit Cost column (highlighted). The spreadsheet will then generate a total cost for your solution under this scenario
Please enter a price even where the units are zero. 
Please also complete the mark up that would apply to any products purchased that are not contained in the list below.
The unit costs and mark up shown in the tables will become the pricing schedule for the Contract and, subject to the change control process in the Contract, shall be the maximum prices that the Authority will pay for the duration of the contract.
Over the life of the contract, where bidders are able to secure efficiencies for the Authority then this will be reflected in lower unit prices, managed via the change control process. 
The volumes shown are for evaluation purposes only and do not form a guarantee of volumes during the term.</t>
  </si>
  <si>
    <t>General Software &amp; General Hosting Services</t>
  </si>
  <si>
    <t>The pricing of these services will have different elements for the services provided:
- a transactional administration fee paid based on the complexity of the transaction
- a rate card used for ad hoc or non standard requests
Please complete the highlighted sections below for each of the proposed contract models contained in the specification. 
The transactional fees and card rates shown in the tables will become the pricing schedule for the Contract and, subject to the change control process in the Contract, shall be the maximum prices that the Authority will pay for the duration of the contract.
The volumes shown are for evaluation purposes only and do not form a guarantee of volumes during the term. 
For the avoidance of doubt, the cost of any licences and/or ongoing maintenance costs will be paid in addition to the rates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</si>
</sst>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8" formatCode="&quot;£&quot;#,##0.00;[Red]\-&quot;£&quot;#,##0.00"/>
    <numFmt numFmtId="164" formatCode="&quot;£&quot;#,##0"/>
    <numFmt numFmtId="165" formatCode="&quot;£&quot;#,##0.00"/>
    <numFmt numFmtId="166" formatCode="#,##0_ ;[Red]\-#,##0\ "/>
    <numFmt numFmtId="167" formatCode="0.0%"/>
  </numFmts>
  <fonts count="13" x14ac:knownFonts="1">
    <font>
      <sz val="12"/>
      <color theme="1"/>
      <name val="Arial"/>
      <family val="2"/>
    </font>
    <font>
      <b/>
      <sz val="12"/>
      <color theme="0"/>
      <name val="Arial"/>
      <family val="2"/>
    </font>
    <font>
      <sz val="12"/>
      <color rgb="FFFF0000"/>
      <name val="Arial"/>
      <family val="2"/>
    </font>
    <font>
      <b/>
      <sz val="12"/>
      <color theme="1"/>
      <name val="Arial"/>
      <family val="2"/>
    </font>
    <font>
      <b/>
      <sz val="11"/>
      <color theme="0"/>
      <name val="Calibri"/>
      <family val="2"/>
    </font>
    <font>
      <b/>
      <sz val="12"/>
      <color rgb="FFFF0000"/>
      <name val="Arial"/>
      <family val="2"/>
    </font>
    <font>
      <b/>
      <sz val="9"/>
      <color rgb="FFFF0000"/>
      <name val="Arial"/>
      <family val="2"/>
    </font>
    <font>
      <sz val="12"/>
      <color rgb="FF000000"/>
      <name val="Arial"/>
      <family val="2"/>
    </font>
    <font>
      <b/>
      <sz val="12"/>
      <name val="Arial"/>
      <family val="2"/>
    </font>
    <font>
      <sz val="12"/>
      <name val="Arial"/>
      <family val="2"/>
    </font>
    <font>
      <b/>
      <sz val="11"/>
      <color rgb="FFFF0000"/>
      <name val="Calibri"/>
      <family val="2"/>
    </font>
    <font>
      <sz val="12"/>
      <color theme="0"/>
      <name val="Arial"/>
      <family val="2"/>
    </font>
    <font>
      <b/>
      <sz val="12"/>
      <color rgb="FF000000"/>
      <name val="Arial"/>
      <family val="2"/>
    </font>
  </fonts>
  <fills count="8">
    <fill>
      <patternFill patternType="none"/>
    </fill>
    <fill>
      <patternFill patternType="gray125"/>
    </fill>
    <fill>
      <patternFill patternType="solid">
        <fgColor rgb="FFFFFFFF"/>
        <bgColor indexed="64"/>
      </patternFill>
    </fill>
    <fill>
      <patternFill patternType="solid">
        <fgColor rgb="FF7030A0"/>
        <bgColor indexed="64"/>
      </patternFill>
    </fill>
    <fill>
      <patternFill patternType="solid">
        <fgColor theme="9" tint="0.59999389629810485"/>
        <bgColor indexed="64"/>
      </patternFill>
    </fill>
    <fill>
      <patternFill patternType="solid">
        <fgColor theme="9" tint="0.59996337778862885"/>
        <bgColor indexed="64"/>
      </patternFill>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medium">
        <color rgb="FFA3A3A3"/>
      </left>
      <right style="medium">
        <color rgb="FFA3A3A3"/>
      </right>
      <top style="medium">
        <color rgb="FFA3A3A3"/>
      </top>
      <bottom style="medium">
        <color rgb="FFA3A3A3"/>
      </bottom>
      <diagonal/>
    </border>
    <border>
      <left/>
      <right style="medium">
        <color rgb="FFA3A3A3"/>
      </right>
      <top style="medium">
        <color rgb="FFA3A3A3"/>
      </top>
      <bottom style="medium">
        <color rgb="FFA3A3A3"/>
      </bottom>
      <diagonal/>
    </border>
    <border>
      <left style="medium">
        <color rgb="FFA3A3A3"/>
      </left>
      <right style="medium">
        <color rgb="FFA3A3A3"/>
      </right>
      <top/>
      <bottom style="medium">
        <color rgb="FFA3A3A3"/>
      </bottom>
      <diagonal/>
    </border>
    <border>
      <left/>
      <right style="medium">
        <color rgb="FFA3A3A3"/>
      </right>
      <top/>
      <bottom style="medium">
        <color rgb="FFA3A3A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A3A3A3"/>
      </left>
      <right/>
      <top style="medium">
        <color rgb="FFA3A3A3"/>
      </top>
      <bottom style="medium">
        <color rgb="FFA3A3A3"/>
      </bottom>
      <diagonal/>
    </border>
    <border>
      <left/>
      <right/>
      <top style="medium">
        <color rgb="FFA3A3A3"/>
      </top>
      <bottom style="medium">
        <color rgb="FFA3A3A3"/>
      </bottom>
      <diagonal/>
    </border>
    <border>
      <left style="medium">
        <color rgb="FFA3A3A3"/>
      </left>
      <right/>
      <top/>
      <bottom style="medium">
        <color rgb="FFA3A3A3"/>
      </bottom>
      <diagonal/>
    </border>
    <border>
      <left/>
      <right/>
      <top/>
      <bottom style="medium">
        <color rgb="FFA3A3A3"/>
      </bottom>
      <diagonal/>
    </border>
    <border>
      <left/>
      <right style="medium">
        <color rgb="FFA3A3A3"/>
      </right>
      <top style="medium">
        <color rgb="FFA3A3A3"/>
      </top>
      <bottom/>
      <diagonal/>
    </border>
    <border>
      <left/>
      <right style="medium">
        <color rgb="FFA3A3A3"/>
      </right>
      <top/>
      <bottom/>
      <diagonal/>
    </border>
    <border>
      <left style="medium">
        <color rgb="FFA3A3A3"/>
      </left>
      <right/>
      <top style="medium">
        <color rgb="FFA3A3A3"/>
      </top>
      <bottom/>
      <diagonal/>
    </border>
    <border>
      <left/>
      <right/>
      <top style="medium">
        <color rgb="FFA3A3A3"/>
      </top>
      <bottom/>
      <diagonal/>
    </border>
    <border>
      <left style="medium">
        <color rgb="FFA3A3A3"/>
      </left>
      <right/>
      <top/>
      <bottom/>
      <diagonal/>
    </border>
    <border>
      <left/>
      <right/>
      <top style="thin">
        <color auto="1"/>
      </top>
      <bottom style="double">
        <color auto="1"/>
      </bottom>
      <diagonal/>
    </border>
    <border>
      <left style="thin">
        <color auto="1"/>
      </left>
      <right/>
      <top/>
      <bottom/>
      <diagonal/>
    </border>
  </borders>
  <cellStyleXfs count="1">
    <xf numFmtId="0" fontId="0" fillId="0" borderId="0"/>
  </cellStyleXfs>
  <cellXfs count="88">
    <xf numFmtId="0" fontId="0" fillId="0" borderId="0" xfId="0"/>
    <xf numFmtId="0" fontId="3" fillId="0" borderId="0" xfId="0" quotePrefix="1" applyFont="1" applyAlignment="1">
      <alignment horizontal="centerContinuous" vertical="center" wrapText="1"/>
    </xf>
    <xf numFmtId="0" fontId="0" fillId="0" borderId="0" xfId="0" applyAlignment="1">
      <alignment horizontal="centerContinuous" wrapText="1"/>
    </xf>
    <xf numFmtId="0" fontId="0" fillId="0" borderId="0" xfId="0" applyAlignment="1">
      <alignment wrapText="1"/>
    </xf>
    <xf numFmtId="0" fontId="3" fillId="0" borderId="0" xfId="0" applyFont="1"/>
    <xf numFmtId="0" fontId="4" fillId="3" borderId="2" xfId="0" applyFont="1" applyFill="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3" fontId="0" fillId="0" borderId="3" xfId="0" applyNumberFormat="1" applyFont="1" applyFill="1" applyBorder="1" applyAlignment="1">
      <alignment horizontal="center" vertical="center" wrapText="1"/>
    </xf>
    <xf numFmtId="0" fontId="7" fillId="0" borderId="4" xfId="0" applyFont="1" applyFill="1" applyBorder="1" applyAlignment="1">
      <alignment vertical="center" wrapText="1"/>
    </xf>
    <xf numFmtId="8" fontId="7" fillId="0" borderId="4" xfId="0" applyNumberFormat="1" applyFont="1" applyFill="1" applyBorder="1" applyAlignment="1">
      <alignment horizontal="center" vertical="center" wrapText="1"/>
    </xf>
    <xf numFmtId="0" fontId="0" fillId="0" borderId="3" xfId="0" applyFont="1" applyBorder="1" applyAlignment="1">
      <alignment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2" borderId="4" xfId="0" applyFont="1" applyFill="1" applyBorder="1" applyAlignment="1">
      <alignment vertical="center" wrapText="1"/>
    </xf>
    <xf numFmtId="0" fontId="7" fillId="0" borderId="4" xfId="0" applyFont="1" applyBorder="1" applyAlignment="1">
      <alignment vertical="center" wrapText="1"/>
    </xf>
    <xf numFmtId="6" fontId="7" fillId="0" borderId="4" xfId="0" applyNumberFormat="1" applyFont="1" applyFill="1" applyBorder="1" applyAlignment="1">
      <alignment horizontal="right" vertical="center" wrapText="1"/>
    </xf>
    <xf numFmtId="164" fontId="7" fillId="0" borderId="4" xfId="0" applyNumberFormat="1" applyFont="1" applyFill="1" applyBorder="1" applyAlignment="1">
      <alignment horizontal="right" vertical="center" wrapText="1"/>
    </xf>
    <xf numFmtId="8" fontId="7" fillId="0" borderId="4" xfId="0" applyNumberFormat="1" applyFont="1" applyFill="1" applyBorder="1" applyAlignment="1">
      <alignment horizontal="left" vertical="center" wrapText="1"/>
    </xf>
    <xf numFmtId="0" fontId="7" fillId="0" borderId="5" xfId="0" applyFont="1" applyBorder="1" applyAlignment="1">
      <alignment vertical="center" wrapText="1"/>
    </xf>
    <xf numFmtId="10" fontId="7" fillId="0" borderId="5" xfId="0" applyNumberFormat="1" applyFont="1" applyBorder="1" applyAlignment="1">
      <alignment horizontal="right" vertical="center" wrapText="1"/>
    </xf>
    <xf numFmtId="3" fontId="0" fillId="0" borderId="5" xfId="0" applyNumberFormat="1" applyBorder="1" applyAlignment="1"/>
    <xf numFmtId="0" fontId="8" fillId="0" borderId="5" xfId="0" applyFont="1" applyBorder="1"/>
    <xf numFmtId="0" fontId="0" fillId="0" borderId="5" xfId="0" applyBorder="1"/>
    <xf numFmtId="3" fontId="8" fillId="0" borderId="5" xfId="0" applyNumberFormat="1" applyFont="1" applyBorder="1"/>
    <xf numFmtId="164" fontId="0" fillId="5" borderId="5" xfId="0" applyNumberFormat="1" applyFill="1" applyBorder="1" applyProtection="1">
      <protection locked="0"/>
    </xf>
    <xf numFmtId="0" fontId="10" fillId="0" borderId="0" xfId="0" applyFont="1" applyFill="1" applyBorder="1" applyAlignment="1">
      <alignment horizontal="left" vertical="center" wrapText="1"/>
    </xf>
    <xf numFmtId="8" fontId="7" fillId="6" borderId="4" xfId="0" applyNumberFormat="1" applyFont="1" applyFill="1" applyBorder="1" applyAlignment="1">
      <alignment horizontal="center" vertical="center" wrapText="1"/>
    </xf>
    <xf numFmtId="0" fontId="1" fillId="3" borderId="0" xfId="0" applyFont="1" applyFill="1" applyAlignment="1">
      <alignment horizontal="center"/>
    </xf>
    <xf numFmtId="0" fontId="1" fillId="3" borderId="0" xfId="0" applyFont="1" applyFill="1" applyAlignment="1">
      <alignment horizontal="center" wrapText="1"/>
    </xf>
    <xf numFmtId="6" fontId="0" fillId="0" borderId="0" xfId="0" applyNumberFormat="1"/>
    <xf numFmtId="6" fontId="11" fillId="3" borderId="4" xfId="0" applyNumberFormat="1" applyFont="1" applyFill="1" applyBorder="1" applyAlignment="1">
      <alignment horizontal="right" vertical="center" wrapText="1"/>
    </xf>
    <xf numFmtId="0" fontId="0" fillId="0" borderId="0" xfId="0" applyBorder="1" applyAlignment="1">
      <alignment horizontal="center" vertical="center" wrapText="1"/>
    </xf>
    <xf numFmtId="164" fontId="3" fillId="0" borderId="18" xfId="0" applyNumberFormat="1" applyFont="1" applyBorder="1"/>
    <xf numFmtId="164" fontId="0" fillId="0" borderId="0" xfId="0" applyNumberFormat="1"/>
    <xf numFmtId="0" fontId="11" fillId="7" borderId="0" xfId="0" applyFont="1" applyFill="1" applyBorder="1" applyAlignment="1" applyProtection="1">
      <alignment wrapText="1"/>
      <protection locked="0"/>
    </xf>
    <xf numFmtId="0" fontId="11" fillId="7" borderId="0" xfId="0" applyFont="1" applyFill="1"/>
    <xf numFmtId="6" fontId="1" fillId="3" borderId="4" xfId="0" applyNumberFormat="1" applyFont="1" applyFill="1" applyBorder="1" applyAlignment="1">
      <alignment horizontal="right" vertical="center" wrapText="1"/>
    </xf>
    <xf numFmtId="0" fontId="1" fillId="3" borderId="2" xfId="0" applyFont="1" applyFill="1" applyBorder="1" applyAlignment="1">
      <alignment horizontal="left" vertical="center" wrapText="1"/>
    </xf>
    <xf numFmtId="164" fontId="1" fillId="3" borderId="4" xfId="0" applyNumberFormat="1" applyFont="1" applyFill="1" applyBorder="1" applyAlignment="1">
      <alignment horizontal="right" vertical="center" wrapText="1"/>
    </xf>
    <xf numFmtId="0" fontId="0" fillId="0" borderId="0" xfId="0" applyAlignment="1">
      <alignment wrapText="1"/>
    </xf>
    <xf numFmtId="0" fontId="4" fillId="3" borderId="4" xfId="0"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0" fontId="2" fillId="0" borderId="0" xfId="0" applyFont="1" applyFill="1"/>
    <xf numFmtId="166" fontId="7" fillId="0" borderId="4"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6" fontId="1" fillId="0" borderId="0" xfId="0" applyNumberFormat="1" applyFont="1" applyFill="1" applyBorder="1" applyAlignment="1">
      <alignment horizontal="right" vertical="center" wrapText="1"/>
    </xf>
    <xf numFmtId="0" fontId="6" fillId="0" borderId="0" xfId="0" applyFont="1" applyFill="1" applyAlignment="1">
      <alignment horizontal="center" vertical="center" wrapText="1"/>
    </xf>
    <xf numFmtId="165" fontId="7" fillId="4" borderId="4" xfId="0" applyNumberFormat="1" applyFont="1" applyFill="1" applyBorder="1" applyAlignment="1" applyProtection="1">
      <alignment horizontal="center" vertical="center" wrapText="1"/>
      <protection locked="0"/>
    </xf>
    <xf numFmtId="167" fontId="7" fillId="4" borderId="4" xfId="0" applyNumberFormat="1" applyFont="1" applyFill="1" applyBorder="1" applyAlignment="1" applyProtection="1">
      <alignment horizontal="center" vertical="center" wrapText="1"/>
      <protection locked="0"/>
    </xf>
    <xf numFmtId="8" fontId="7" fillId="4" borderId="4" xfId="0" applyNumberFormat="1" applyFont="1" applyFill="1" applyBorder="1" applyAlignment="1" applyProtection="1">
      <alignment horizontal="right" vertical="center" wrapText="1"/>
      <protection locked="0"/>
    </xf>
    <xf numFmtId="0" fontId="1" fillId="3" borderId="13" xfId="0" applyFont="1" applyFill="1" applyBorder="1" applyAlignment="1">
      <alignment horizontal="center" vertical="center" wrapText="1"/>
    </xf>
    <xf numFmtId="0" fontId="7" fillId="0" borderId="1"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2" fillId="0" borderId="0" xfId="0" applyFont="1" applyFill="1" applyAlignment="1">
      <alignment vertical="center" wrapText="1"/>
    </xf>
    <xf numFmtId="0" fontId="0" fillId="0" borderId="0" xfId="0" applyFill="1" applyAlignment="1">
      <alignment vertical="center" wrapText="1"/>
    </xf>
    <xf numFmtId="0" fontId="9" fillId="4" borderId="6" xfId="0" applyFont="1" applyFill="1" applyBorder="1" applyAlignment="1" applyProtection="1">
      <alignment wrapText="1"/>
      <protection locked="0"/>
    </xf>
    <xf numFmtId="0" fontId="9" fillId="4" borderId="7" xfId="0" applyFont="1" applyFill="1" applyBorder="1" applyAlignment="1" applyProtection="1">
      <alignment wrapText="1"/>
      <protection locked="0"/>
    </xf>
    <xf numFmtId="0" fontId="9" fillId="4" borderId="8" xfId="0" applyFont="1" applyFill="1" applyBorder="1" applyAlignment="1" applyProtection="1">
      <alignment wrapText="1"/>
      <protection locked="0"/>
    </xf>
    <xf numFmtId="0" fontId="7" fillId="0" borderId="19" xfId="0" applyFont="1" applyBorder="1" applyAlignment="1">
      <alignment vertical="center" wrapText="1"/>
    </xf>
    <xf numFmtId="0" fontId="7" fillId="0" borderId="0" xfId="0" applyFont="1" applyBorder="1" applyAlignment="1">
      <alignment vertical="center" wrapText="1"/>
    </xf>
    <xf numFmtId="0" fontId="0" fillId="0" borderId="0" xfId="0" applyAlignment="1">
      <alignment wrapText="1"/>
    </xf>
    <xf numFmtId="0" fontId="1" fillId="3" borderId="10" xfId="0" applyFont="1" applyFill="1" applyBorder="1" applyAlignment="1">
      <alignment horizontal="left" vertical="center" wrapText="1"/>
    </xf>
    <xf numFmtId="0" fontId="0" fillId="0" borderId="2" xfId="0" applyFont="1" applyBorder="1" applyAlignment="1">
      <alignment horizontal="left" vertical="center" wrapText="1"/>
    </xf>
    <xf numFmtId="8" fontId="7" fillId="0" borderId="11" xfId="0" applyNumberFormat="1" applyFont="1" applyFill="1" applyBorder="1" applyAlignment="1">
      <alignment vertical="center" wrapText="1"/>
    </xf>
    <xf numFmtId="0" fontId="0" fillId="0" borderId="12" xfId="0" applyBorder="1" applyAlignment="1">
      <alignment vertical="center" wrapText="1"/>
    </xf>
    <xf numFmtId="0" fontId="0" fillId="0" borderId="4" xfId="0" applyBorder="1" applyAlignment="1">
      <alignment vertical="center" wrapText="1"/>
    </xf>
    <xf numFmtId="8" fontId="7" fillId="0" borderId="13" xfId="0" applyNumberFormat="1" applyFont="1" applyFill="1" applyBorder="1" applyAlignment="1">
      <alignment horizontal="left" vertical="center" wrapText="1"/>
    </xf>
    <xf numFmtId="0" fontId="0" fillId="0" borderId="14" xfId="0" applyBorder="1" applyAlignment="1">
      <alignment horizontal="left" vertical="center" wrapText="1"/>
    </xf>
    <xf numFmtId="0" fontId="0" fillId="0" borderId="4" xfId="0" applyBorder="1" applyAlignment="1">
      <alignment horizontal="left" vertical="center" wrapText="1"/>
    </xf>
    <xf numFmtId="0" fontId="4" fillId="3" borderId="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center" vertical="center" wrapText="1"/>
    </xf>
    <xf numFmtId="8" fontId="7" fillId="0" borderId="15" xfId="0" applyNumberFormat="1" applyFont="1" applyFill="1" applyBorder="1" applyAlignment="1">
      <alignment vertical="center" wrapText="1"/>
    </xf>
    <xf numFmtId="0" fontId="0" fillId="0" borderId="16" xfId="0" applyBorder="1" applyAlignment="1">
      <alignment vertical="center" wrapText="1"/>
    </xf>
    <xf numFmtId="0" fontId="0" fillId="0" borderId="13" xfId="0" applyBorder="1" applyAlignment="1">
      <alignment vertical="center" wrapText="1"/>
    </xf>
    <xf numFmtId="0" fontId="0" fillId="0" borderId="17" xfId="0"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0" fillId="0" borderId="11" xfId="0" applyBorder="1" applyAlignment="1">
      <alignment vertical="center" wrapText="1"/>
    </xf>
    <xf numFmtId="0" fontId="4" fillId="3" borderId="10"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B8" sqref="B8"/>
    </sheetView>
  </sheetViews>
  <sheetFormatPr defaultRowHeight="15" x14ac:dyDescent="0.2"/>
  <cols>
    <col min="1" max="1" width="26.6640625" bestFit="1" customWidth="1"/>
  </cols>
  <sheetData>
    <row r="1" spans="1:3" ht="31.5" x14ac:dyDescent="0.2">
      <c r="A1" s="1" t="s">
        <v>0</v>
      </c>
      <c r="B1" s="1"/>
      <c r="C1" s="1"/>
    </row>
    <row r="3" spans="1:3" ht="15.75" x14ac:dyDescent="0.25">
      <c r="A3" s="28" t="s">
        <v>52</v>
      </c>
      <c r="B3" s="29" t="s">
        <v>61</v>
      </c>
    </row>
    <row r="4" spans="1:3" x14ac:dyDescent="0.2">
      <c r="A4" t="s">
        <v>62</v>
      </c>
      <c r="B4" s="34">
        <f>+'Microsoft EA'!E23</f>
        <v>0</v>
      </c>
    </row>
    <row r="5" spans="1:3" x14ac:dyDescent="0.2">
      <c r="A5" t="s">
        <v>64</v>
      </c>
      <c r="B5" s="30">
        <f>+Software!L13</f>
        <v>0</v>
      </c>
    </row>
    <row r="6" spans="1:3" s="4" customFormat="1" ht="16.5" thickBot="1" x14ac:dyDescent="0.3">
      <c r="A6" s="4" t="s">
        <v>65</v>
      </c>
      <c r="B6" s="33">
        <f>SUM(B4:B5)</f>
        <v>0</v>
      </c>
    </row>
    <row r="7" spans="1:3" ht="15.75" thickTop="1" x14ac:dyDescent="0.2"/>
  </sheetData>
  <sheetProtection password="CDCE"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topLeftCell="A6" workbookViewId="0">
      <selection activeCell="A24" sqref="A24"/>
    </sheetView>
  </sheetViews>
  <sheetFormatPr defaultRowHeight="15" x14ac:dyDescent="0.2"/>
  <cols>
    <col min="2" max="2" width="28.5546875" customWidth="1"/>
    <col min="5" max="5" width="13.109375" customWidth="1"/>
    <col min="8" max="8" width="6.33203125" customWidth="1"/>
    <col min="10" max="11" width="8.88671875" customWidth="1"/>
  </cols>
  <sheetData>
    <row r="1" spans="1:12" ht="15.75" x14ac:dyDescent="0.2">
      <c r="A1" s="1" t="s">
        <v>0</v>
      </c>
      <c r="B1" s="2"/>
      <c r="C1" s="2"/>
      <c r="D1" s="2"/>
      <c r="E1" s="2"/>
    </row>
    <row r="3" spans="1:12" ht="15.75" x14ac:dyDescent="0.25">
      <c r="A3" s="4" t="s">
        <v>63</v>
      </c>
    </row>
    <row r="5" spans="1:12" ht="293.25" customHeight="1" x14ac:dyDescent="0.2">
      <c r="A5" s="55" t="s">
        <v>69</v>
      </c>
      <c r="B5" s="56"/>
      <c r="C5" s="56"/>
      <c r="D5" s="56"/>
      <c r="E5" s="56"/>
      <c r="F5" s="57"/>
      <c r="H5" s="6"/>
    </row>
    <row r="6" spans="1:12" ht="15.75" thickBot="1" x14ac:dyDescent="0.25"/>
    <row r="7" spans="1:12" ht="31.5" customHeight="1" thickBot="1" x14ac:dyDescent="0.25">
      <c r="A7" s="12" t="s">
        <v>2</v>
      </c>
      <c r="B7" s="13" t="s">
        <v>1</v>
      </c>
      <c r="C7" s="13" t="s">
        <v>18</v>
      </c>
      <c r="D7" s="13" t="s">
        <v>59</v>
      </c>
      <c r="E7" s="13" t="s">
        <v>19</v>
      </c>
    </row>
    <row r="8" spans="1:12" ht="30.75" thickBot="1" x14ac:dyDescent="0.25">
      <c r="A8" s="8">
        <v>9661</v>
      </c>
      <c r="B8" s="14" t="s">
        <v>3</v>
      </c>
      <c r="C8" s="50"/>
      <c r="D8" s="51"/>
      <c r="E8" s="17">
        <f t="shared" ref="E8:E22" si="0">A8*(C8*(1+D8))</f>
        <v>0</v>
      </c>
      <c r="G8" s="43"/>
      <c r="H8" s="43"/>
      <c r="I8" s="43"/>
      <c r="J8" s="43"/>
      <c r="K8" s="43"/>
      <c r="L8" s="43"/>
    </row>
    <row r="9" spans="1:12" ht="15.75" thickBot="1" x14ac:dyDescent="0.25">
      <c r="A9" s="8">
        <v>9661</v>
      </c>
      <c r="B9" s="15" t="s">
        <v>4</v>
      </c>
      <c r="C9" s="50"/>
      <c r="D9" s="51"/>
      <c r="E9" s="17">
        <f t="shared" si="0"/>
        <v>0</v>
      </c>
    </row>
    <row r="10" spans="1:12" ht="15.75" thickBot="1" x14ac:dyDescent="0.25">
      <c r="A10" s="8">
        <v>15</v>
      </c>
      <c r="B10" s="15" t="s">
        <v>5</v>
      </c>
      <c r="C10" s="50"/>
      <c r="D10" s="51"/>
      <c r="E10" s="17">
        <f t="shared" si="0"/>
        <v>0</v>
      </c>
    </row>
    <row r="11" spans="1:12" ht="15.75" thickBot="1" x14ac:dyDescent="0.25">
      <c r="A11" s="8">
        <v>315</v>
      </c>
      <c r="B11" s="15" t="s">
        <v>6</v>
      </c>
      <c r="C11" s="50"/>
      <c r="D11" s="51"/>
      <c r="E11" s="17">
        <f t="shared" si="0"/>
        <v>0</v>
      </c>
    </row>
    <row r="12" spans="1:12" ht="15.75" thickBot="1" x14ac:dyDescent="0.25">
      <c r="A12" s="8">
        <v>80</v>
      </c>
      <c r="B12" s="15" t="s">
        <v>7</v>
      </c>
      <c r="C12" s="50"/>
      <c r="D12" s="51"/>
      <c r="E12" s="17">
        <f t="shared" si="0"/>
        <v>0</v>
      </c>
    </row>
    <row r="13" spans="1:12" ht="15.75" thickBot="1" x14ac:dyDescent="0.25">
      <c r="A13" s="8">
        <v>143</v>
      </c>
      <c r="B13" s="15" t="s">
        <v>8</v>
      </c>
      <c r="C13" s="50"/>
      <c r="D13" s="51"/>
      <c r="E13" s="17">
        <f t="shared" si="0"/>
        <v>0</v>
      </c>
    </row>
    <row r="14" spans="1:12" ht="15.75" thickBot="1" x14ac:dyDescent="0.25">
      <c r="A14" s="8">
        <v>10</v>
      </c>
      <c r="B14" s="15" t="s">
        <v>9</v>
      </c>
      <c r="C14" s="50"/>
      <c r="D14" s="51"/>
      <c r="E14" s="17">
        <f t="shared" si="0"/>
        <v>0</v>
      </c>
    </row>
    <row r="15" spans="1:12" ht="15.75" thickBot="1" x14ac:dyDescent="0.25">
      <c r="A15" s="8">
        <v>9</v>
      </c>
      <c r="B15" s="15" t="s">
        <v>10</v>
      </c>
      <c r="C15" s="50"/>
      <c r="D15" s="51"/>
      <c r="E15" s="17">
        <f t="shared" si="0"/>
        <v>0</v>
      </c>
    </row>
    <row r="16" spans="1:12" ht="15.75" thickBot="1" x14ac:dyDescent="0.25">
      <c r="A16" s="8">
        <v>8</v>
      </c>
      <c r="B16" s="15" t="s">
        <v>11</v>
      </c>
      <c r="C16" s="50"/>
      <c r="D16" s="51"/>
      <c r="E16" s="17">
        <f t="shared" si="0"/>
        <v>0</v>
      </c>
    </row>
    <row r="17" spans="1:5" ht="15.75" thickBot="1" x14ac:dyDescent="0.25">
      <c r="A17" s="8">
        <v>15</v>
      </c>
      <c r="B17" s="15" t="s">
        <v>12</v>
      </c>
      <c r="C17" s="50"/>
      <c r="D17" s="51"/>
      <c r="E17" s="17">
        <f t="shared" si="0"/>
        <v>0</v>
      </c>
    </row>
    <row r="18" spans="1:5" ht="15.75" thickBot="1" x14ac:dyDescent="0.25">
      <c r="A18" s="8">
        <v>151</v>
      </c>
      <c r="B18" s="15" t="s">
        <v>13</v>
      </c>
      <c r="C18" s="50"/>
      <c r="D18" s="51"/>
      <c r="E18" s="17">
        <f t="shared" si="0"/>
        <v>0</v>
      </c>
    </row>
    <row r="19" spans="1:5" ht="15.75" thickBot="1" x14ac:dyDescent="0.25">
      <c r="A19" s="8">
        <v>5</v>
      </c>
      <c r="B19" s="15" t="s">
        <v>14</v>
      </c>
      <c r="C19" s="50"/>
      <c r="D19" s="51"/>
      <c r="E19" s="17">
        <f t="shared" si="0"/>
        <v>0</v>
      </c>
    </row>
    <row r="20" spans="1:5" ht="15.75" thickBot="1" x14ac:dyDescent="0.25">
      <c r="A20" s="8">
        <v>8</v>
      </c>
      <c r="B20" s="15" t="s">
        <v>15</v>
      </c>
      <c r="C20" s="50"/>
      <c r="D20" s="51"/>
      <c r="E20" s="17">
        <f t="shared" si="0"/>
        <v>0</v>
      </c>
    </row>
    <row r="21" spans="1:5" ht="15.75" thickBot="1" x14ac:dyDescent="0.25">
      <c r="A21" s="8">
        <v>800</v>
      </c>
      <c r="B21" s="9" t="s">
        <v>16</v>
      </c>
      <c r="C21" s="50"/>
      <c r="D21" s="51"/>
      <c r="E21" s="17">
        <f t="shared" si="0"/>
        <v>0</v>
      </c>
    </row>
    <row r="22" spans="1:5" ht="15.75" thickBot="1" x14ac:dyDescent="0.25">
      <c r="A22" s="8"/>
      <c r="B22" s="15" t="s">
        <v>17</v>
      </c>
      <c r="C22" s="50"/>
      <c r="D22" s="51"/>
      <c r="E22" s="17">
        <f t="shared" si="0"/>
        <v>0</v>
      </c>
    </row>
    <row r="23" spans="1:5" ht="16.5" thickBot="1" x14ac:dyDescent="0.25">
      <c r="A23" s="11"/>
      <c r="B23" s="38" t="s">
        <v>53</v>
      </c>
      <c r="C23" s="5"/>
      <c r="D23" s="41"/>
      <c r="E23" s="39">
        <f>SUM(E8:E22)</f>
        <v>0</v>
      </c>
    </row>
    <row r="24" spans="1:5" ht="15.75" thickBot="1" x14ac:dyDescent="0.25"/>
    <row r="25" spans="1:5" ht="32.25" thickBot="1" x14ac:dyDescent="0.25">
      <c r="D25" s="53" t="s">
        <v>59</v>
      </c>
    </row>
    <row r="26" spans="1:5" ht="60.75" thickBot="1" x14ac:dyDescent="0.25">
      <c r="B26" s="54" t="s">
        <v>68</v>
      </c>
      <c r="C26" s="54"/>
      <c r="D26" s="51"/>
    </row>
  </sheetData>
  <sheetProtection password="CDCE" sheet="1" objects="1" scenarios="1"/>
  <mergeCells count="1">
    <mergeCell ref="A5:F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workbookViewId="0">
      <selection activeCell="E3" sqref="E3"/>
    </sheetView>
  </sheetViews>
  <sheetFormatPr defaultRowHeight="15" x14ac:dyDescent="0.2"/>
  <cols>
    <col min="1" max="1" width="27" customWidth="1"/>
    <col min="3" max="3" width="10.5546875" customWidth="1"/>
    <col min="4" max="4" width="10.21875" customWidth="1"/>
    <col min="6" max="6" width="10.5546875" customWidth="1"/>
    <col min="9" max="10" width="10.44140625" customWidth="1"/>
    <col min="11" max="11" width="11.109375" customWidth="1"/>
    <col min="12" max="12" width="11.44140625" customWidth="1"/>
    <col min="13" max="13" width="46.5546875" customWidth="1"/>
  </cols>
  <sheetData>
    <row r="1" spans="1:13" ht="15.75" x14ac:dyDescent="0.2">
      <c r="A1" s="1" t="s">
        <v>0</v>
      </c>
      <c r="B1" s="2"/>
      <c r="C1" s="2"/>
      <c r="D1" s="2"/>
      <c r="E1" s="3"/>
      <c r="F1" s="3"/>
      <c r="G1" s="3"/>
      <c r="H1" s="40"/>
    </row>
    <row r="3" spans="1:13" ht="15.75" x14ac:dyDescent="0.25">
      <c r="A3" s="4" t="s">
        <v>70</v>
      </c>
      <c r="M3" s="7"/>
    </row>
    <row r="5" spans="1:13" ht="191.25" customHeight="1" x14ac:dyDescent="0.2">
      <c r="A5" s="63" t="s">
        <v>71</v>
      </c>
      <c r="B5" s="64"/>
      <c r="C5" s="64"/>
      <c r="D5" s="64"/>
      <c r="E5" s="64"/>
      <c r="F5" s="64"/>
      <c r="G5" s="64"/>
      <c r="H5" s="64"/>
      <c r="I5" s="64"/>
      <c r="J5" s="64"/>
      <c r="K5" s="64"/>
      <c r="L5" s="65"/>
      <c r="M5" s="49"/>
    </row>
    <row r="6" spans="1:13" ht="15.75" thickBot="1" x14ac:dyDescent="0.25"/>
    <row r="7" spans="1:13" ht="75.75" thickBot="1" x14ac:dyDescent="0.25">
      <c r="A7" s="5" t="s">
        <v>20</v>
      </c>
      <c r="B7" s="74" t="s">
        <v>47</v>
      </c>
      <c r="C7" s="75"/>
      <c r="D7" s="76"/>
      <c r="E7" s="5" t="s">
        <v>22</v>
      </c>
      <c r="F7" s="5" t="s">
        <v>21</v>
      </c>
      <c r="G7" s="5" t="s">
        <v>2</v>
      </c>
      <c r="H7" s="5" t="s">
        <v>60</v>
      </c>
      <c r="I7" s="5" t="s">
        <v>55</v>
      </c>
      <c r="J7" s="5" t="s">
        <v>54</v>
      </c>
      <c r="K7" s="5" t="s">
        <v>56</v>
      </c>
      <c r="L7" s="5" t="s">
        <v>57</v>
      </c>
      <c r="M7" s="26"/>
    </row>
    <row r="8" spans="1:13" ht="65.25" customHeight="1" thickBot="1" x14ac:dyDescent="0.25">
      <c r="A8" s="71" t="s">
        <v>23</v>
      </c>
      <c r="B8" s="77" t="s">
        <v>50</v>
      </c>
      <c r="C8" s="78"/>
      <c r="D8" s="79"/>
      <c r="E8" s="10" t="s">
        <v>66</v>
      </c>
      <c r="F8" s="10" t="s">
        <v>24</v>
      </c>
      <c r="G8" s="44">
        <v>30</v>
      </c>
      <c r="H8" s="42">
        <v>0.75</v>
      </c>
      <c r="I8" s="52"/>
      <c r="J8" s="52"/>
      <c r="K8" s="16">
        <f>I8*$G$8*H8</f>
        <v>0</v>
      </c>
      <c r="L8" s="16">
        <f>J8*$G$8*(1-H8)</f>
        <v>0</v>
      </c>
      <c r="M8" s="58"/>
    </row>
    <row r="9" spans="1:13" ht="38.25" customHeight="1" thickBot="1" x14ac:dyDescent="0.25">
      <c r="A9" s="72"/>
      <c r="B9" s="80"/>
      <c r="C9" s="81"/>
      <c r="D9" s="82"/>
      <c r="E9" s="10" t="s">
        <v>25</v>
      </c>
      <c r="F9" s="10" t="s">
        <v>24</v>
      </c>
      <c r="G9" s="44">
        <v>9</v>
      </c>
      <c r="H9" s="42">
        <v>0.75</v>
      </c>
      <c r="I9" s="52"/>
      <c r="J9" s="52"/>
      <c r="K9" s="16">
        <f>I9*$G$9*H9</f>
        <v>0</v>
      </c>
      <c r="L9" s="16">
        <f>J9*$G$9*(1-H9)</f>
        <v>0</v>
      </c>
      <c r="M9" s="59"/>
    </row>
    <row r="10" spans="1:13" ht="33.75" customHeight="1" thickBot="1" x14ac:dyDescent="0.25">
      <c r="A10" s="73"/>
      <c r="B10" s="83"/>
      <c r="C10" s="69"/>
      <c r="D10" s="70"/>
      <c r="E10" s="10" t="s">
        <v>26</v>
      </c>
      <c r="F10" s="10" t="s">
        <v>24</v>
      </c>
      <c r="G10" s="44">
        <v>7</v>
      </c>
      <c r="H10" s="42">
        <v>0.5</v>
      </c>
      <c r="I10" s="52"/>
      <c r="J10" s="52"/>
      <c r="K10" s="16">
        <f>I10*$G$10*H10</f>
        <v>0</v>
      </c>
      <c r="L10" s="16">
        <f>J10*$G$10*(1-H10)</f>
        <v>0</v>
      </c>
      <c r="M10" s="59"/>
    </row>
    <row r="11" spans="1:13" ht="96" customHeight="1" thickBot="1" x14ac:dyDescent="0.25">
      <c r="A11" s="18" t="s">
        <v>49</v>
      </c>
      <c r="B11" s="68" t="s">
        <v>67</v>
      </c>
      <c r="C11" s="69"/>
      <c r="D11" s="70"/>
      <c r="E11" s="27"/>
      <c r="F11" s="10" t="s">
        <v>48</v>
      </c>
      <c r="G11" s="44">
        <v>375</v>
      </c>
      <c r="H11" s="42">
        <v>0.75</v>
      </c>
      <c r="I11" s="16">
        <f>+D31</f>
        <v>0</v>
      </c>
      <c r="J11" s="16">
        <f>+I11</f>
        <v>0</v>
      </c>
      <c r="K11" s="16">
        <f>I11*$G$11*H11</f>
        <v>0</v>
      </c>
      <c r="L11" s="16">
        <f>J11*$G$11*(1-H11)</f>
        <v>0</v>
      </c>
    </row>
    <row r="12" spans="1:13" ht="16.5" thickBot="1" x14ac:dyDescent="0.25">
      <c r="I12" s="38" t="s">
        <v>45</v>
      </c>
      <c r="J12" s="31"/>
      <c r="K12" s="31">
        <f>SUM(K8:K11)</f>
        <v>0</v>
      </c>
      <c r="L12" s="31">
        <f>SUM(L8:L11)</f>
        <v>0</v>
      </c>
    </row>
    <row r="13" spans="1:13" ht="19.5" customHeight="1" thickBot="1" x14ac:dyDescent="0.25">
      <c r="I13" s="66" t="s">
        <v>58</v>
      </c>
      <c r="J13" s="67"/>
      <c r="K13" s="5"/>
      <c r="L13" s="37">
        <f>+L12+K12</f>
        <v>0</v>
      </c>
    </row>
    <row r="14" spans="1:13" ht="19.5" customHeight="1" thickBot="1" x14ac:dyDescent="0.25">
      <c r="I14" s="45"/>
      <c r="J14" s="46"/>
      <c r="K14" s="47"/>
      <c r="L14" s="48"/>
    </row>
    <row r="15" spans="1:13" ht="45" customHeight="1" thickBot="1" x14ac:dyDescent="0.25">
      <c r="A15" s="5" t="s">
        <v>27</v>
      </c>
      <c r="B15" s="5" t="s">
        <v>51</v>
      </c>
      <c r="C15" s="5" t="s">
        <v>28</v>
      </c>
      <c r="D15" s="5" t="s">
        <v>29</v>
      </c>
      <c r="E15" s="74" t="s">
        <v>46</v>
      </c>
      <c r="F15" s="84"/>
      <c r="G15" s="84"/>
      <c r="H15" s="85"/>
      <c r="I15" s="86"/>
      <c r="J15" s="87"/>
      <c r="K15" s="32"/>
    </row>
    <row r="16" spans="1:13" x14ac:dyDescent="0.2">
      <c r="A16" s="19" t="s">
        <v>30</v>
      </c>
      <c r="B16" s="25"/>
      <c r="C16" s="20">
        <v>0.05</v>
      </c>
      <c r="D16" s="21">
        <f>B16*C16</f>
        <v>0</v>
      </c>
      <c r="E16" s="60"/>
      <c r="F16" s="61"/>
      <c r="G16" s="61"/>
      <c r="H16" s="61"/>
      <c r="I16" s="61"/>
      <c r="J16" s="62"/>
      <c r="K16" s="35"/>
    </row>
    <row r="17" spans="1:11" ht="30" x14ac:dyDescent="0.2">
      <c r="A17" s="19" t="s">
        <v>31</v>
      </c>
      <c r="B17" s="25"/>
      <c r="C17" s="20">
        <v>2.5000000000000001E-2</v>
      </c>
      <c r="D17" s="21">
        <f t="shared" ref="D17:D30" si="0">B17*C17</f>
        <v>0</v>
      </c>
      <c r="E17" s="60"/>
      <c r="F17" s="61"/>
      <c r="G17" s="61"/>
      <c r="H17" s="61"/>
      <c r="I17" s="61"/>
      <c r="J17" s="62"/>
      <c r="K17" s="35"/>
    </row>
    <row r="18" spans="1:11" ht="30" x14ac:dyDescent="0.2">
      <c r="A18" s="19" t="s">
        <v>32</v>
      </c>
      <c r="B18" s="25"/>
      <c r="C18" s="20">
        <v>0.05</v>
      </c>
      <c r="D18" s="21">
        <f t="shared" si="0"/>
        <v>0</v>
      </c>
      <c r="E18" s="60"/>
      <c r="F18" s="61"/>
      <c r="G18" s="61"/>
      <c r="H18" s="61"/>
      <c r="I18" s="61"/>
      <c r="J18" s="62"/>
      <c r="K18" s="35"/>
    </row>
    <row r="19" spans="1:11" x14ac:dyDescent="0.2">
      <c r="A19" s="19" t="s">
        <v>33</v>
      </c>
      <c r="B19" s="25"/>
      <c r="C19" s="20">
        <v>0.2</v>
      </c>
      <c r="D19" s="21">
        <f t="shared" si="0"/>
        <v>0</v>
      </c>
      <c r="E19" s="60"/>
      <c r="F19" s="61"/>
      <c r="G19" s="61"/>
      <c r="H19" s="61"/>
      <c r="I19" s="61"/>
      <c r="J19" s="62"/>
      <c r="K19" s="35"/>
    </row>
    <row r="20" spans="1:11" ht="30" x14ac:dyDescent="0.2">
      <c r="A20" s="19" t="s">
        <v>34</v>
      </c>
      <c r="B20" s="25"/>
      <c r="C20" s="20">
        <v>2.5000000000000001E-2</v>
      </c>
      <c r="D20" s="21">
        <f t="shared" si="0"/>
        <v>0</v>
      </c>
      <c r="E20" s="60"/>
      <c r="F20" s="61"/>
      <c r="G20" s="61"/>
      <c r="H20" s="61"/>
      <c r="I20" s="61"/>
      <c r="J20" s="62"/>
      <c r="K20" s="35"/>
    </row>
    <row r="21" spans="1:11" ht="30" x14ac:dyDescent="0.2">
      <c r="A21" s="19" t="s">
        <v>35</v>
      </c>
      <c r="B21" s="25"/>
      <c r="C21" s="20">
        <v>0.05</v>
      </c>
      <c r="D21" s="21">
        <f t="shared" si="0"/>
        <v>0</v>
      </c>
      <c r="E21" s="60"/>
      <c r="F21" s="61"/>
      <c r="G21" s="61"/>
      <c r="H21" s="61"/>
      <c r="I21" s="61"/>
      <c r="J21" s="62"/>
      <c r="K21" s="35"/>
    </row>
    <row r="22" spans="1:11" ht="30" x14ac:dyDescent="0.2">
      <c r="A22" s="19" t="s">
        <v>36</v>
      </c>
      <c r="B22" s="25"/>
      <c r="C22" s="20">
        <v>0.05</v>
      </c>
      <c r="D22" s="21">
        <f t="shared" si="0"/>
        <v>0</v>
      </c>
      <c r="E22" s="60"/>
      <c r="F22" s="61"/>
      <c r="G22" s="61"/>
      <c r="H22" s="61"/>
      <c r="I22" s="61"/>
      <c r="J22" s="62"/>
      <c r="K22" s="35"/>
    </row>
    <row r="23" spans="1:11" ht="30" x14ac:dyDescent="0.2">
      <c r="A23" s="19" t="s">
        <v>37</v>
      </c>
      <c r="B23" s="25"/>
      <c r="C23" s="20">
        <v>0.25</v>
      </c>
      <c r="D23" s="21">
        <f t="shared" si="0"/>
        <v>0</v>
      </c>
      <c r="E23" s="60"/>
      <c r="F23" s="61"/>
      <c r="G23" s="61"/>
      <c r="H23" s="61"/>
      <c r="I23" s="61"/>
      <c r="J23" s="62"/>
      <c r="K23" s="35"/>
    </row>
    <row r="24" spans="1:11" ht="30" x14ac:dyDescent="0.2">
      <c r="A24" s="19" t="s">
        <v>38</v>
      </c>
      <c r="B24" s="25"/>
      <c r="C24" s="20">
        <v>0.1</v>
      </c>
      <c r="D24" s="21">
        <f t="shared" si="0"/>
        <v>0</v>
      </c>
      <c r="E24" s="60"/>
      <c r="F24" s="61"/>
      <c r="G24" s="61"/>
      <c r="H24" s="61"/>
      <c r="I24" s="61"/>
      <c r="J24" s="62"/>
      <c r="K24" s="35"/>
    </row>
    <row r="25" spans="1:11" x14ac:dyDescent="0.2">
      <c r="A25" s="19" t="s">
        <v>39</v>
      </c>
      <c r="B25" s="25"/>
      <c r="C25" s="20">
        <v>0.05</v>
      </c>
      <c r="D25" s="21">
        <f t="shared" si="0"/>
        <v>0</v>
      </c>
      <c r="E25" s="60"/>
      <c r="F25" s="61"/>
      <c r="G25" s="61"/>
      <c r="H25" s="61"/>
      <c r="I25" s="61"/>
      <c r="J25" s="62"/>
      <c r="K25" s="35"/>
    </row>
    <row r="26" spans="1:11" ht="30" x14ac:dyDescent="0.2">
      <c r="A26" s="19" t="s">
        <v>40</v>
      </c>
      <c r="B26" s="25"/>
      <c r="C26" s="20">
        <v>2.5000000000000001E-2</v>
      </c>
      <c r="D26" s="21">
        <f t="shared" si="0"/>
        <v>0</v>
      </c>
      <c r="E26" s="60"/>
      <c r="F26" s="61"/>
      <c r="G26" s="61"/>
      <c r="H26" s="61"/>
      <c r="I26" s="61"/>
      <c r="J26" s="62"/>
      <c r="K26" s="35"/>
    </row>
    <row r="27" spans="1:11" x14ac:dyDescent="0.2">
      <c r="A27" s="19" t="s">
        <v>41</v>
      </c>
      <c r="B27" s="25"/>
      <c r="C27" s="20">
        <v>2.5000000000000001E-2</v>
      </c>
      <c r="D27" s="21">
        <f t="shared" si="0"/>
        <v>0</v>
      </c>
      <c r="E27" s="60"/>
      <c r="F27" s="61"/>
      <c r="G27" s="61"/>
      <c r="H27" s="61"/>
      <c r="I27" s="61"/>
      <c r="J27" s="62"/>
      <c r="K27" s="35"/>
    </row>
    <row r="28" spans="1:11" x14ac:dyDescent="0.2">
      <c r="A28" s="19" t="s">
        <v>42</v>
      </c>
      <c r="B28" s="25"/>
      <c r="C28" s="20">
        <v>2.5000000000000001E-2</v>
      </c>
      <c r="D28" s="21">
        <f t="shared" si="0"/>
        <v>0</v>
      </c>
      <c r="E28" s="60"/>
      <c r="F28" s="61"/>
      <c r="G28" s="61"/>
      <c r="H28" s="61"/>
      <c r="I28" s="61"/>
      <c r="J28" s="62"/>
      <c r="K28" s="35"/>
    </row>
    <row r="29" spans="1:11" x14ac:dyDescent="0.2">
      <c r="A29" s="19" t="s">
        <v>43</v>
      </c>
      <c r="B29" s="25"/>
      <c r="C29" s="20">
        <v>2.5000000000000001E-2</v>
      </c>
      <c r="D29" s="21">
        <f t="shared" si="0"/>
        <v>0</v>
      </c>
      <c r="E29" s="60"/>
      <c r="F29" s="61"/>
      <c r="G29" s="61"/>
      <c r="H29" s="61"/>
      <c r="I29" s="61"/>
      <c r="J29" s="62"/>
      <c r="K29" s="35"/>
    </row>
    <row r="30" spans="1:11" x14ac:dyDescent="0.2">
      <c r="A30" s="19" t="s">
        <v>44</v>
      </c>
      <c r="B30" s="25"/>
      <c r="C30" s="20">
        <v>0.05</v>
      </c>
      <c r="D30" s="21">
        <f t="shared" si="0"/>
        <v>0</v>
      </c>
      <c r="E30" s="60"/>
      <c r="F30" s="61"/>
      <c r="G30" s="61"/>
      <c r="H30" s="61"/>
      <c r="I30" s="61"/>
      <c r="J30" s="62"/>
      <c r="K30" s="35"/>
    </row>
    <row r="31" spans="1:11" ht="15.75" x14ac:dyDescent="0.25">
      <c r="A31" s="22" t="s">
        <v>45</v>
      </c>
      <c r="B31" s="23"/>
      <c r="C31" s="23"/>
      <c r="D31" s="24">
        <f>SUM(D16:D30)</f>
        <v>0</v>
      </c>
      <c r="K31" s="36"/>
    </row>
  </sheetData>
  <sheetProtection password="CDCE" sheet="1" objects="1" scenarios="1"/>
  <mergeCells count="23">
    <mergeCell ref="E28:J28"/>
    <mergeCell ref="E29:J29"/>
    <mergeCell ref="E30:J30"/>
    <mergeCell ref="B7:D7"/>
    <mergeCell ref="E20:J20"/>
    <mergeCell ref="E21:J21"/>
    <mergeCell ref="E22:J22"/>
    <mergeCell ref="E23:J23"/>
    <mergeCell ref="E24:J24"/>
    <mergeCell ref="E25:J25"/>
    <mergeCell ref="E19:J19"/>
    <mergeCell ref="B8:D10"/>
    <mergeCell ref="E15:J15"/>
    <mergeCell ref="E16:J16"/>
    <mergeCell ref="E17:J17"/>
    <mergeCell ref="E18:J18"/>
    <mergeCell ref="M8:M10"/>
    <mergeCell ref="E26:J26"/>
    <mergeCell ref="E27:J27"/>
    <mergeCell ref="A5:L5"/>
    <mergeCell ref="I13:J13"/>
    <mergeCell ref="B11:D11"/>
    <mergeCell ref="A8:A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Consolidated Summary</vt:lpstr>
      <vt:lpstr>Microsoft EA</vt:lpstr>
      <vt:lpstr>Software</vt:lpstr>
    </vt:vector>
  </TitlesOfParts>
  <Company>Essex County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ian.fulton</dc:creator>
  <cp:lastModifiedBy>sarah.collins4</cp:lastModifiedBy>
  <dcterms:created xsi:type="dcterms:W3CDTF">2016-09-06T12:40:13Z</dcterms:created>
  <dcterms:modified xsi:type="dcterms:W3CDTF">2016-09-26T14:27:42Z</dcterms:modified>
</cp:coreProperties>
</file>